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drawings/drawing4.xml" ContentType="application/vnd.openxmlformats-officedocument.drawing+xml"/>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codeName="{26A90621-87C4-6C01-FD6A-EE6E7C140903}"/>
  <workbookPr codeName="ThisWorkbook"/>
  <mc:AlternateContent xmlns:mc="http://schemas.openxmlformats.org/markup-compatibility/2006">
    <mc:Choice Requires="x15">
      <x15ac:absPath xmlns:x15ac="http://schemas.microsoft.com/office/spreadsheetml/2010/11/ac" url="https://nmgov.sharepoint.com/sites/ENV-CTFP/Shared Documents/IMPL/CI CALC/TIER 1/T1_release_versions/"/>
    </mc:Choice>
  </mc:AlternateContent>
  <xr:revisionPtr revIDLastSave="2325" documentId="13_ncr:1_{45117621-AD18-48AB-AD4A-F1174B46BB1C}" xr6:coauthVersionLast="47" xr6:coauthVersionMax="47" xr10:uidLastSave="{056FE74E-CC70-49B9-8A09-22929D7E8944}"/>
  <bookViews>
    <workbookView xWindow="-120" yWindow="-120" windowWidth="29040" windowHeight="15720" tabRatio="785" activeTab="2" xr2:uid="{B0EBA44D-BAA0-4F00-8423-09023290B559}"/>
  </bookViews>
  <sheets>
    <sheet name="Introduction" sheetId="31" r:id="rId1"/>
    <sheet name="PathwaySummary" sheetId="29" r:id="rId2"/>
    <sheet name="FeedstockInputs" sheetId="32" r:id="rId3"/>
    <sheet name="HEFAProductionInputs" sheetId="26" r:id="rId4"/>
    <sheet name="Background" sheetId="14" r:id="rId5"/>
  </sheets>
  <definedNames>
    <definedName name="_xlnm._FilterDatabase" localSheetId="2" hidden="1">FeedstockInputs!$C$4:$D$4</definedName>
    <definedName name="_xleta.IFERROR" hidden="1" xlm="1">#NAME?</definedName>
    <definedName name="_xleta.N" hidden="1" xlm="1">#NAME?</definedName>
    <definedName name="_xleta.SUM" hidden="1" xlm="1">#NAME?</definedName>
    <definedName name="_xleta.T" hidden="1" xlm="1">#NAME?</definedName>
    <definedName name="_xleta.VLOOKUP" hidden="1" xlm="1">#NAME?</definedName>
    <definedName name="_xleta.XLOOKUP" hidden="1" xlm="1">#NAME?</definedName>
    <definedName name="_xlpm.AD_VSD" hidden="1" xlm="1">#NAME?</definedName>
    <definedName name="_xlpm.delim" hidden="1" xlm="1">#NAME?</definedName>
    <definedName name="_xlpm.idx" hidden="1" xlm="1">#NAME?</definedName>
    <definedName name="_xlpm.mfrac_effluent_solids_screened" hidden="1" xlm="1">#NAME?</definedName>
    <definedName name="_xlpm.p" hidden="1" xlm="1">#NAME?</definedName>
    <definedName name="_xlpm.pt" hidden="1" xlm="1">#NAME?</definedName>
    <definedName name="_xlpm.ptw" hidden="1" xlm="1">#NAME?</definedName>
    <definedName name="_xlpm.ptwy" hidden="1" xlm="1">#NAME?</definedName>
    <definedName name="_xlpm.region" hidden="1" xlm="1">#NAME?</definedName>
    <definedName name="_xlpm.T_avg" hidden="1" xlm="1">#NAME?</definedName>
    <definedName name="Btu2J">Background!$M$6</definedName>
    <definedName name="Btu2kJ">Background!$M$7</definedName>
    <definedName name="Btu2kWh">Background!$M$10</definedName>
    <definedName name="Btu2MJ">Background!$M$8</definedName>
    <definedName name="Btu2mmBtu">Background!$M$12</definedName>
    <definedName name="Btu2Wh">Background!$M$9</definedName>
    <definedName name="CContent_CH4">Background!$C$83</definedName>
    <definedName name="CContent_CO">Background!$C$81</definedName>
    <definedName name="CContent_CO2">Background!$C$82</definedName>
    <definedName name="CContent_VOC">Background!$C$80</definedName>
    <definedName name="ft32gal">Background!$M$25</definedName>
    <definedName name="ft32L">Background!$M$24</definedName>
    <definedName name="ft32m3">Background!$M$22</definedName>
    <definedName name="ft32mL">Background!$M$23</definedName>
    <definedName name="g2kg">Background!$I$16</definedName>
    <definedName name="g2lb">Background!$I$18</definedName>
    <definedName name="g2MT">Background!$I$17</definedName>
    <definedName name="g2T">Background!$I$19</definedName>
    <definedName name="gal2ft3">Background!$L$26</definedName>
    <definedName name="gal2L">Background!$L$24</definedName>
    <definedName name="gal2m3">Background!$L$22</definedName>
    <definedName name="gal2mL">Background!$L$23</definedName>
    <definedName name="grid_CIs">Background!$E$41:$E$69</definedName>
    <definedName name="grid_names">Background!$D$41:$D$69</definedName>
    <definedName name="GWP_CH4">Background!$C$74</definedName>
    <definedName name="GWP_CO">Background!$C$77</definedName>
    <definedName name="GWP_N2O">Background!$C$75</definedName>
    <definedName name="GWP_VOC">Background!$C$76</definedName>
    <definedName name="kg2g">Background!$J$15</definedName>
    <definedName name="kg2lb">Background!$J$18</definedName>
    <definedName name="kg2MT">Background!$J$17</definedName>
    <definedName name="kg2T">Background!$J$19</definedName>
    <definedName name="kJ2Btu">Background!$I$11</definedName>
    <definedName name="kJ2J">Background!$I$6</definedName>
    <definedName name="kJ2kWh">Background!$I$10</definedName>
    <definedName name="kJ2MJ">Background!$I$8</definedName>
    <definedName name="kJ2mmBtu">Background!$I$12</definedName>
    <definedName name="kJ2Wh">Background!$I$9</definedName>
    <definedName name="kWh2Btu">Background!$L$11</definedName>
    <definedName name="kWh2J">Background!$L$6</definedName>
    <definedName name="kWh2kJ">Background!$L$7</definedName>
    <definedName name="kWh2MJ">Background!$L$8</definedName>
    <definedName name="kWh2mmBtu">Background!$L$12</definedName>
    <definedName name="kWh2Wh">Background!$L$9</definedName>
    <definedName name="L2ft3">Background!$K$26</definedName>
    <definedName name="L2gal">Background!$K$25</definedName>
    <definedName name="L2m3">Background!$K$22</definedName>
    <definedName name="L2mL">Background!$K$23</definedName>
    <definedName name="lb2g">Background!$L$15</definedName>
    <definedName name="lb2kg">Background!$L$16</definedName>
    <definedName name="lb2MT">Background!$L$17</definedName>
    <definedName name="lb2T">Background!$L$19</definedName>
    <definedName name="m32ft3">Background!$I$26</definedName>
    <definedName name="m32gal">Background!$I$25</definedName>
    <definedName name="m32L">Background!$I$24</definedName>
    <definedName name="m32mL">Background!$I$23</definedName>
    <definedName name="MJ2Btu">Background!$J$11</definedName>
    <definedName name="MJ2J">Background!$J$6</definedName>
    <definedName name="MJ2kJ">Background!$J$7</definedName>
    <definedName name="MJ2kWh">Background!$J$10</definedName>
    <definedName name="MJ2mmBtu">Background!$J$12</definedName>
    <definedName name="MJ2Wh">Background!$J$9</definedName>
    <definedName name="mL2ft3">Background!$J$26</definedName>
    <definedName name="mL2gal">Background!$J$25</definedName>
    <definedName name="mL2L">Background!$J$24</definedName>
    <definedName name="mL2m3">Background!$J$22</definedName>
    <definedName name="mmBtu2Btu">Background!$N$11</definedName>
    <definedName name="mmBtu2J">Background!$N$6</definedName>
    <definedName name="mmBtu2kJ">Background!$N$7</definedName>
    <definedName name="mmBtu2kWh">Background!$N$10</definedName>
    <definedName name="mmBtu2MJ">Background!$N$8</definedName>
    <definedName name="mmBtu2Wh">Background!$N$9</definedName>
    <definedName name="MT2g">Background!$K$15</definedName>
    <definedName name="MT2kg">Background!$K$16</definedName>
    <definedName name="MT2lb">Background!$K$18</definedName>
    <definedName name="MT2T">Background!$K$19</definedName>
    <definedName name="NG_heat_ratio">Background!$E$11</definedName>
    <definedName name="T2g">Background!$M$15</definedName>
    <definedName name="T2kg">Background!$M$16</definedName>
    <definedName name="T2lb">Background!$M$18</definedName>
    <definedName name="T2MT">Background!$M$17</definedName>
    <definedName name="user_grid_CI">HEFAProductionInputs!$C$21</definedName>
    <definedName name="user_grid_name">HEFAProductionInputs!$C$20</definedName>
    <definedName name="Wh2Btu">Background!$K$11</definedName>
    <definedName name="Wh2hph">Background!$N$13</definedName>
    <definedName name="Wh2J">Background!$K$6</definedName>
    <definedName name="Wh2kJ">Background!$K$7</definedName>
    <definedName name="Wh2kWh">Background!$K$10</definedName>
    <definedName name="Wh2MJ">Background!$K$8</definedName>
    <definedName name="Wh2mmBtu">Background!$K$12</definedName>
  </definedNames>
  <calcPr calcId="191029" calcMode="manual"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49" i="32" l="1" a="1"/>
  <c r="D649" i="32" s="1"/>
  <c r="D616" i="32" a="1"/>
  <c r="D616" i="32"/>
  <c r="D583" i="32" a="1"/>
  <c r="D583" i="32"/>
  <c r="D550" i="32" a="1"/>
  <c r="D550" i="32"/>
  <c r="D517" i="32" a="1"/>
  <c r="D517" i="32"/>
  <c r="D484" i="32" a="1"/>
  <c r="D484" i="32"/>
  <c r="D451" i="32" a="1"/>
  <c r="D451" i="32"/>
  <c r="D418" i="32" a="1"/>
  <c r="D418" i="32" s="1"/>
  <c r="D385" i="32" a="1"/>
  <c r="D385" i="32"/>
  <c r="D352" i="32" a="1"/>
  <c r="D352" i="32"/>
  <c r="D319" i="32" a="1"/>
  <c r="D319" i="32"/>
  <c r="D286" i="32" a="1"/>
  <c r="D286" i="32" s="1"/>
  <c r="D253" i="32" a="1"/>
  <c r="D253" i="32"/>
  <c r="D220" i="32" a="1"/>
  <c r="D220" i="32"/>
  <c r="D187" i="32" a="1"/>
  <c r="D187" i="32" s="1"/>
  <c r="D154" i="32" a="1"/>
  <c r="D154" i="32"/>
  <c r="D121" i="32" a="1"/>
  <c r="D121" i="32"/>
  <c r="D88" i="32" a="1"/>
  <c r="D88" i="32"/>
  <c r="D55" i="32" a="1"/>
  <c r="D55" i="32" s="1"/>
  <c r="D22" i="32" a="1"/>
  <c r="D22" i="32"/>
  <c r="D17" i="32" l="1"/>
  <c r="D50" i="32"/>
  <c r="D21" i="32"/>
  <c r="D25" i="29" l="1"/>
  <c r="I22" i="29" l="1"/>
  <c r="C30" i="29" l="1"/>
  <c r="C83" i="14" l="1"/>
  <c r="C81" i="14" l="1"/>
  <c r="C82" i="14"/>
  <c r="C76" i="14"/>
  <c r="C77" i="14"/>
  <c r="D28" i="32" l="1"/>
  <c r="F14" i="32"/>
  <c r="L6" i="14" l="1"/>
  <c r="L8" i="14" s="1"/>
  <c r="N6" i="14"/>
  <c r="N11" i="14" s="1"/>
  <c r="J7" i="14"/>
  <c r="K7" i="14"/>
  <c r="M7" i="14"/>
  <c r="N7" i="14"/>
  <c r="I8" i="14"/>
  <c r="K8" i="14"/>
  <c r="M8" i="14"/>
  <c r="N8" i="14"/>
  <c r="I9" i="14"/>
  <c r="J9" i="14"/>
  <c r="M9" i="14"/>
  <c r="N9" i="14"/>
  <c r="I11" i="14"/>
  <c r="J11" i="14"/>
  <c r="K11" i="14"/>
  <c r="J12" i="14"/>
  <c r="K12" i="14"/>
  <c r="M12" i="14"/>
  <c r="M15" i="14"/>
  <c r="M17" i="14" s="1"/>
  <c r="I16" i="14"/>
  <c r="K16" i="14"/>
  <c r="L16" i="14"/>
  <c r="I17" i="14"/>
  <c r="J17" i="14"/>
  <c r="L17" i="14"/>
  <c r="I18" i="14"/>
  <c r="J18" i="14"/>
  <c r="K18" i="14"/>
  <c r="I23" i="14"/>
  <c r="K23" i="14"/>
  <c r="L23" i="14"/>
  <c r="M23" i="14"/>
  <c r="I24" i="14"/>
  <c r="J24" i="14"/>
  <c r="L24" i="14"/>
  <c r="M24" i="14"/>
  <c r="I25" i="14"/>
  <c r="J25" i="14"/>
  <c r="K25" i="14"/>
  <c r="M25" i="14"/>
  <c r="I26" i="14"/>
  <c r="J26" i="14"/>
  <c r="K26" i="14"/>
  <c r="L26" i="14"/>
  <c r="D31" i="29"/>
  <c r="E31" i="29"/>
  <c r="C31" i="29"/>
  <c r="I12" i="14" l="1"/>
  <c r="M10" i="14"/>
  <c r="L19" i="14"/>
  <c r="M16" i="14"/>
  <c r="K19" i="14"/>
  <c r="J19" i="14"/>
  <c r="I19" i="14"/>
  <c r="M18" i="14"/>
  <c r="L7" i="14"/>
  <c r="L9" i="14"/>
  <c r="L12" i="14"/>
  <c r="N10" i="14"/>
  <c r="K10" i="14"/>
  <c r="J10" i="14"/>
  <c r="L11" i="14"/>
  <c r="I10" i="14"/>
  <c r="F27" i="29" l="1"/>
  <c r="D28" i="29" l="1"/>
  <c r="AB22" i="29" l="1"/>
  <c r="AA22" i="29"/>
  <c r="Z22" i="29"/>
  <c r="Y22" i="29"/>
  <c r="X22" i="29"/>
  <c r="W22" i="29"/>
  <c r="V22" i="29"/>
  <c r="U22" i="29"/>
  <c r="T22" i="29"/>
  <c r="S22" i="29"/>
  <c r="R22" i="29"/>
  <c r="C10" i="29"/>
  <c r="C8" i="29"/>
  <c r="D657" i="32" l="1"/>
  <c r="F26" i="29" l="1"/>
  <c r="F25" i="29"/>
  <c r="F24" i="29"/>
  <c r="F608" i="32"/>
  <c r="F609" i="32"/>
  <c r="F610" i="32"/>
  <c r="F611" i="32"/>
  <c r="F612" i="32"/>
  <c r="F613" i="32"/>
  <c r="F614" i="32"/>
  <c r="C9" i="29"/>
  <c r="D35" i="32" l="1" a="1"/>
  <c r="D35" i="32" s="1"/>
  <c r="F664" i="32" l="1"/>
  <c r="F663" i="32"/>
  <c r="D663" i="32" a="1"/>
  <c r="D663" i="32" s="1"/>
  <c r="F662" i="32"/>
  <c r="D662" i="32" a="1"/>
  <c r="D662" i="32" s="1"/>
  <c r="F661" i="32"/>
  <c r="F660" i="32"/>
  <c r="F659" i="32"/>
  <c r="F658" i="32"/>
  <c r="D658" i="32"/>
  <c r="F657" i="32"/>
  <c r="F656" i="32"/>
  <c r="D656" i="32"/>
  <c r="F655" i="32"/>
  <c r="D655" i="32"/>
  <c r="F654" i="32"/>
  <c r="F653" i="32"/>
  <c r="F652" i="32"/>
  <c r="F651" i="32"/>
  <c r="F650" i="32"/>
  <c r="F649" i="32"/>
  <c r="F648" i="32"/>
  <c r="F647" i="32"/>
  <c r="F646" i="32"/>
  <c r="F645" i="32"/>
  <c r="F644" i="32"/>
  <c r="F643" i="32"/>
  <c r="F642" i="32"/>
  <c r="F641" i="32"/>
  <c r="R640" i="32"/>
  <c r="Q640" i="32"/>
  <c r="P640" i="32"/>
  <c r="N640" i="32"/>
  <c r="M640" i="32"/>
  <c r="O640" i="32" s="1"/>
  <c r="N639" i="32"/>
  <c r="P639" i="32" s="1"/>
  <c r="R639" i="32" s="1"/>
  <c r="M639" i="32"/>
  <c r="O639" i="32" s="1"/>
  <c r="Q639" i="32" s="1"/>
  <c r="C636" i="32"/>
  <c r="AB8" i="29" s="1"/>
  <c r="F631" i="32"/>
  <c r="F630" i="32"/>
  <c r="D630" i="32" a="1"/>
  <c r="D630" i="32" s="1"/>
  <c r="F629" i="32"/>
  <c r="D629" i="32" a="1"/>
  <c r="D629" i="32" s="1"/>
  <c r="F628" i="32"/>
  <c r="F627" i="32"/>
  <c r="F626" i="32"/>
  <c r="F625" i="32"/>
  <c r="D625" i="32"/>
  <c r="F624" i="32"/>
  <c r="D624" i="32"/>
  <c r="F623" i="32"/>
  <c r="D623" i="32"/>
  <c r="F622" i="32"/>
  <c r="D622" i="32"/>
  <c r="F621" i="32"/>
  <c r="F620" i="32"/>
  <c r="F619" i="32"/>
  <c r="F618" i="32"/>
  <c r="F617" i="32"/>
  <c r="F616" i="32"/>
  <c r="F615" i="32"/>
  <c r="R607" i="32"/>
  <c r="Q607" i="32"/>
  <c r="P607" i="32"/>
  <c r="N607" i="32"/>
  <c r="M607" i="32"/>
  <c r="O607" i="32" s="1"/>
  <c r="N606" i="32"/>
  <c r="P606" i="32" s="1"/>
  <c r="R606" i="32" s="1"/>
  <c r="M606" i="32"/>
  <c r="O606" i="32" s="1"/>
  <c r="Q606" i="32" s="1"/>
  <c r="C603" i="32"/>
  <c r="AA8" i="29" s="1"/>
  <c r="F598" i="32"/>
  <c r="F597" i="32"/>
  <c r="D597" i="32" a="1"/>
  <c r="D597" i="32" s="1"/>
  <c r="F596" i="32"/>
  <c r="D596" i="32" a="1"/>
  <c r="D596" i="32" s="1"/>
  <c r="F595" i="32"/>
  <c r="F594" i="32"/>
  <c r="F593" i="32"/>
  <c r="F592" i="32"/>
  <c r="D592" i="32"/>
  <c r="F591" i="32"/>
  <c r="D591" i="32"/>
  <c r="F590" i="32"/>
  <c r="D590" i="32"/>
  <c r="F589" i="32"/>
  <c r="D589" i="32"/>
  <c r="F588" i="32"/>
  <c r="F587" i="32"/>
  <c r="F586" i="32"/>
  <c r="F585" i="32"/>
  <c r="F584" i="32"/>
  <c r="F583" i="32"/>
  <c r="F582" i="32"/>
  <c r="F581" i="32"/>
  <c r="F580" i="32"/>
  <c r="F579" i="32"/>
  <c r="F578" i="32"/>
  <c r="F577" i="32"/>
  <c r="F576" i="32"/>
  <c r="F575" i="32"/>
  <c r="R574" i="32"/>
  <c r="Q574" i="32"/>
  <c r="P574" i="32"/>
  <c r="N574" i="32"/>
  <c r="M574" i="32"/>
  <c r="O574" i="32" s="1"/>
  <c r="N573" i="32"/>
  <c r="P573" i="32" s="1"/>
  <c r="R573" i="32" s="1"/>
  <c r="M573" i="32"/>
  <c r="O573" i="32" s="1"/>
  <c r="Q573" i="32" s="1"/>
  <c r="C570" i="32"/>
  <c r="Z8" i="29" s="1"/>
  <c r="F565" i="32"/>
  <c r="F564" i="32"/>
  <c r="D564" i="32" a="1"/>
  <c r="D564" i="32" s="1"/>
  <c r="F563" i="32"/>
  <c r="D563" i="32" a="1"/>
  <c r="D563" i="32" s="1"/>
  <c r="F562" i="32"/>
  <c r="F561" i="32"/>
  <c r="F560" i="32"/>
  <c r="F559" i="32"/>
  <c r="D559" i="32"/>
  <c r="F558" i="32"/>
  <c r="D558" i="32"/>
  <c r="F557" i="32"/>
  <c r="D557" i="32"/>
  <c r="F556" i="32"/>
  <c r="D556" i="32"/>
  <c r="F555" i="32"/>
  <c r="F554" i="32"/>
  <c r="F553" i="32"/>
  <c r="F552" i="32"/>
  <c r="F551" i="32"/>
  <c r="F550" i="32"/>
  <c r="F549" i="32"/>
  <c r="F548" i="32"/>
  <c r="F547" i="32"/>
  <c r="F546" i="32"/>
  <c r="F545" i="32"/>
  <c r="F544" i="32"/>
  <c r="F543" i="32"/>
  <c r="F542" i="32"/>
  <c r="R541" i="32"/>
  <c r="Q541" i="32"/>
  <c r="P541" i="32"/>
  <c r="N541" i="32"/>
  <c r="M541" i="32"/>
  <c r="O541" i="32" s="1"/>
  <c r="N540" i="32"/>
  <c r="P540" i="32" s="1"/>
  <c r="R540" i="32" s="1"/>
  <c r="M540" i="32"/>
  <c r="O540" i="32" s="1"/>
  <c r="Q540" i="32" s="1"/>
  <c r="C537" i="32"/>
  <c r="Y8" i="29" s="1"/>
  <c r="F532" i="32"/>
  <c r="F531" i="32"/>
  <c r="D531" i="32" a="1"/>
  <c r="D531" i="32" s="1"/>
  <c r="F530" i="32"/>
  <c r="D530" i="32" a="1"/>
  <c r="D530" i="32" s="1"/>
  <c r="F529" i="32"/>
  <c r="F528" i="32"/>
  <c r="F527" i="32"/>
  <c r="F526" i="32"/>
  <c r="D526" i="32"/>
  <c r="F525" i="32"/>
  <c r="D525" i="32"/>
  <c r="F524" i="32"/>
  <c r="D524" i="32"/>
  <c r="F523" i="32"/>
  <c r="D523" i="32"/>
  <c r="F522" i="32"/>
  <c r="F521" i="32"/>
  <c r="F520" i="32"/>
  <c r="F519" i="32"/>
  <c r="F518" i="32"/>
  <c r="F517" i="32"/>
  <c r="F516" i="32"/>
  <c r="F515" i="32"/>
  <c r="F514" i="32"/>
  <c r="F513" i="32"/>
  <c r="F512" i="32"/>
  <c r="F511" i="32"/>
  <c r="F510" i="32"/>
  <c r="F509" i="32"/>
  <c r="R508" i="32"/>
  <c r="Q508" i="32"/>
  <c r="P508" i="32"/>
  <c r="N508" i="32"/>
  <c r="M508" i="32"/>
  <c r="O508" i="32" s="1"/>
  <c r="N507" i="32"/>
  <c r="P507" i="32" s="1"/>
  <c r="R507" i="32" s="1"/>
  <c r="M507" i="32"/>
  <c r="O507" i="32" s="1"/>
  <c r="Q507" i="32" s="1"/>
  <c r="C504" i="32"/>
  <c r="X8" i="29" s="1"/>
  <c r="F499" i="32"/>
  <c r="F498" i="32"/>
  <c r="D498" i="32" a="1"/>
  <c r="D498" i="32" s="1"/>
  <c r="F497" i="32"/>
  <c r="D497" i="32" a="1"/>
  <c r="D497" i="32" s="1"/>
  <c r="F496" i="32"/>
  <c r="F495" i="32"/>
  <c r="F494" i="32"/>
  <c r="F493" i="32"/>
  <c r="D493" i="32"/>
  <c r="F492" i="32"/>
  <c r="D492" i="32"/>
  <c r="F491" i="32"/>
  <c r="D491" i="32"/>
  <c r="F490" i="32"/>
  <c r="D490" i="32"/>
  <c r="F489" i="32"/>
  <c r="F488" i="32"/>
  <c r="F487" i="32"/>
  <c r="F486" i="32"/>
  <c r="F485" i="32"/>
  <c r="F484" i="32"/>
  <c r="F483" i="32"/>
  <c r="F482" i="32"/>
  <c r="F481" i="32"/>
  <c r="F480" i="32"/>
  <c r="F479" i="32"/>
  <c r="F478" i="32"/>
  <c r="F477" i="32"/>
  <c r="F476" i="32"/>
  <c r="R475" i="32"/>
  <c r="Q475" i="32"/>
  <c r="P475" i="32"/>
  <c r="N475" i="32"/>
  <c r="M475" i="32"/>
  <c r="O475" i="32" s="1"/>
  <c r="N474" i="32"/>
  <c r="P474" i="32" s="1"/>
  <c r="R474" i="32" s="1"/>
  <c r="M474" i="32"/>
  <c r="O474" i="32" s="1"/>
  <c r="Q474" i="32" s="1"/>
  <c r="C471" i="32"/>
  <c r="W8" i="29" s="1"/>
  <c r="F466" i="32"/>
  <c r="F465" i="32"/>
  <c r="D465" i="32" a="1"/>
  <c r="D465" i="32" s="1"/>
  <c r="F464" i="32"/>
  <c r="D464" i="32" a="1"/>
  <c r="D464" i="32" s="1"/>
  <c r="F463" i="32"/>
  <c r="F462" i="32"/>
  <c r="F461" i="32"/>
  <c r="F460" i="32"/>
  <c r="D460" i="32"/>
  <c r="F459" i="32"/>
  <c r="D459" i="32"/>
  <c r="F458" i="32"/>
  <c r="D458" i="32"/>
  <c r="F457" i="32"/>
  <c r="D457" i="32"/>
  <c r="F456" i="32"/>
  <c r="F455" i="32"/>
  <c r="F454" i="32"/>
  <c r="F453" i="32"/>
  <c r="F452" i="32"/>
  <c r="F451" i="32"/>
  <c r="F450" i="32"/>
  <c r="F449" i="32"/>
  <c r="F448" i="32"/>
  <c r="F447" i="32"/>
  <c r="F446" i="32"/>
  <c r="F445" i="32"/>
  <c r="F444" i="32"/>
  <c r="F443" i="32"/>
  <c r="R442" i="32"/>
  <c r="Q442" i="32"/>
  <c r="P442" i="32"/>
  <c r="N442" i="32"/>
  <c r="M442" i="32"/>
  <c r="O442" i="32" s="1"/>
  <c r="N441" i="32"/>
  <c r="P441" i="32" s="1"/>
  <c r="R441" i="32" s="1"/>
  <c r="M441" i="32"/>
  <c r="O441" i="32" s="1"/>
  <c r="Q441" i="32" s="1"/>
  <c r="C438" i="32"/>
  <c r="V8" i="29" s="1"/>
  <c r="F433" i="32"/>
  <c r="F432" i="32"/>
  <c r="D432" i="32" a="1"/>
  <c r="D432" i="32" s="1"/>
  <c r="F431" i="32"/>
  <c r="D431" i="32" a="1"/>
  <c r="D431" i="32" s="1"/>
  <c r="F430" i="32"/>
  <c r="F429" i="32"/>
  <c r="F428" i="32"/>
  <c r="F427" i="32"/>
  <c r="D427" i="32"/>
  <c r="F426" i="32"/>
  <c r="D426" i="32"/>
  <c r="F425" i="32"/>
  <c r="D425" i="32"/>
  <c r="F424" i="32"/>
  <c r="D424" i="32"/>
  <c r="F423" i="32"/>
  <c r="F422" i="32"/>
  <c r="F421" i="32"/>
  <c r="F420" i="32"/>
  <c r="F419" i="32"/>
  <c r="F418" i="32"/>
  <c r="F417" i="32"/>
  <c r="F416" i="32"/>
  <c r="F415" i="32"/>
  <c r="F414" i="32"/>
  <c r="F413" i="32"/>
  <c r="F412" i="32"/>
  <c r="F411" i="32"/>
  <c r="F410" i="32"/>
  <c r="R409" i="32"/>
  <c r="Q409" i="32"/>
  <c r="P409" i="32"/>
  <c r="N409" i="32"/>
  <c r="M409" i="32"/>
  <c r="O409" i="32" s="1"/>
  <c r="N408" i="32"/>
  <c r="P408" i="32" s="1"/>
  <c r="R408" i="32" s="1"/>
  <c r="M408" i="32"/>
  <c r="O408" i="32" s="1"/>
  <c r="Q408" i="32" s="1"/>
  <c r="C405" i="32"/>
  <c r="U8" i="29" s="1"/>
  <c r="F400" i="32"/>
  <c r="F399" i="32"/>
  <c r="D399" i="32" a="1"/>
  <c r="D399" i="32" s="1"/>
  <c r="F398" i="32"/>
  <c r="D398" i="32" a="1"/>
  <c r="D398" i="32" s="1"/>
  <c r="F397" i="32"/>
  <c r="F396" i="32"/>
  <c r="F395" i="32"/>
  <c r="F394" i="32"/>
  <c r="D394" i="32"/>
  <c r="F393" i="32"/>
  <c r="D393" i="32"/>
  <c r="F392" i="32"/>
  <c r="D392" i="32"/>
  <c r="F391" i="32"/>
  <c r="D391" i="32"/>
  <c r="F390" i="32"/>
  <c r="F389" i="32"/>
  <c r="F388" i="32"/>
  <c r="F387" i="32"/>
  <c r="F386" i="32"/>
  <c r="F385" i="32"/>
  <c r="F384" i="32"/>
  <c r="F383" i="32"/>
  <c r="F382" i="32"/>
  <c r="F381" i="32"/>
  <c r="F380" i="32"/>
  <c r="F379" i="32"/>
  <c r="F378" i="32"/>
  <c r="F377" i="32"/>
  <c r="R376" i="32"/>
  <c r="Q376" i="32"/>
  <c r="P376" i="32"/>
  <c r="N376" i="32"/>
  <c r="M376" i="32"/>
  <c r="O376" i="32" s="1"/>
  <c r="N375" i="32"/>
  <c r="P375" i="32" s="1"/>
  <c r="R375" i="32" s="1"/>
  <c r="M375" i="32"/>
  <c r="O375" i="32" s="1"/>
  <c r="Q375" i="32" s="1"/>
  <c r="C372" i="32"/>
  <c r="T8" i="29" s="1"/>
  <c r="F367" i="32"/>
  <c r="F366" i="32"/>
  <c r="D366" i="32" a="1"/>
  <c r="D366" i="32" s="1"/>
  <c r="F365" i="32"/>
  <c r="D365" i="32" a="1"/>
  <c r="D365" i="32" s="1"/>
  <c r="F364" i="32"/>
  <c r="F363" i="32"/>
  <c r="F362" i="32"/>
  <c r="F361" i="32"/>
  <c r="D361" i="32"/>
  <c r="F360" i="32"/>
  <c r="D360" i="32"/>
  <c r="F359" i="32"/>
  <c r="D359" i="32"/>
  <c r="F358" i="32"/>
  <c r="D358" i="32"/>
  <c r="F357" i="32"/>
  <c r="F356" i="32"/>
  <c r="F355" i="32"/>
  <c r="F354" i="32"/>
  <c r="F353" i="32"/>
  <c r="F352" i="32"/>
  <c r="F351" i="32"/>
  <c r="F350" i="32"/>
  <c r="F349" i="32"/>
  <c r="F348" i="32"/>
  <c r="F347" i="32"/>
  <c r="F346" i="32"/>
  <c r="F345" i="32"/>
  <c r="F344" i="32"/>
  <c r="R343" i="32"/>
  <c r="Q343" i="32"/>
  <c r="P343" i="32"/>
  <c r="N343" i="32"/>
  <c r="M343" i="32"/>
  <c r="O343" i="32" s="1"/>
  <c r="N342" i="32"/>
  <c r="P342" i="32" s="1"/>
  <c r="R342" i="32" s="1"/>
  <c r="M342" i="32"/>
  <c r="O342" i="32" s="1"/>
  <c r="Q342" i="32" s="1"/>
  <c r="C339" i="32"/>
  <c r="S8" i="29" s="1"/>
  <c r="D565" i="32" l="1"/>
  <c r="Y9" i="29" s="1"/>
  <c r="D367" i="32"/>
  <c r="S9" i="29" s="1"/>
  <c r="D400" i="32"/>
  <c r="T9" i="29" s="1"/>
  <c r="Y19" i="29"/>
  <c r="V25" i="32"/>
  <c r="Z19" i="29"/>
  <c r="V26" i="32"/>
  <c r="X19" i="29"/>
  <c r="V24" i="32"/>
  <c r="D433" i="32"/>
  <c r="U9" i="29" s="1"/>
  <c r="D598" i="32"/>
  <c r="Z9" i="29" s="1"/>
  <c r="D631" i="32"/>
  <c r="AA9" i="29" s="1"/>
  <c r="V20" i="32"/>
  <c r="T19" i="29"/>
  <c r="D466" i="32"/>
  <c r="V9" i="29" s="1"/>
  <c r="V22" i="32"/>
  <c r="V19" i="29"/>
  <c r="D532" i="32"/>
  <c r="X9" i="29" s="1"/>
  <c r="V28" i="32"/>
  <c r="AB19" i="29"/>
  <c r="V27" i="32"/>
  <c r="AA19" i="29"/>
  <c r="W19" i="29"/>
  <c r="V23" i="32"/>
  <c r="V21" i="32"/>
  <c r="U19" i="29"/>
  <c r="S19" i="29"/>
  <c r="V19" i="32"/>
  <c r="D499" i="32"/>
  <c r="W9" i="29" s="1"/>
  <c r="D664" i="32"/>
  <c r="AB9" i="29" s="1"/>
  <c r="C11" i="29"/>
  <c r="F334" i="32"/>
  <c r="F333" i="32"/>
  <c r="F332" i="32"/>
  <c r="F331" i="32"/>
  <c r="F330" i="32"/>
  <c r="F329" i="32"/>
  <c r="F328" i="32"/>
  <c r="F327" i="32"/>
  <c r="F326" i="32"/>
  <c r="F325" i="32"/>
  <c r="F324" i="32"/>
  <c r="F323" i="32"/>
  <c r="F322" i="32"/>
  <c r="F321" i="32"/>
  <c r="F320" i="32"/>
  <c r="F319" i="32"/>
  <c r="F318" i="32"/>
  <c r="F317" i="32"/>
  <c r="F316" i="32"/>
  <c r="F315" i="32"/>
  <c r="F314" i="32"/>
  <c r="F313" i="32"/>
  <c r="F312" i="32"/>
  <c r="F311" i="32"/>
  <c r="F301" i="32"/>
  <c r="F300" i="32"/>
  <c r="F299" i="32"/>
  <c r="F298" i="32"/>
  <c r="F297" i="32"/>
  <c r="F296" i="32"/>
  <c r="F295" i="32"/>
  <c r="F294" i="32"/>
  <c r="F293" i="32"/>
  <c r="F292" i="32"/>
  <c r="F291" i="32"/>
  <c r="F290" i="32"/>
  <c r="F289" i="32"/>
  <c r="F288" i="32"/>
  <c r="F287" i="32"/>
  <c r="F286" i="32"/>
  <c r="F285" i="32"/>
  <c r="F284" i="32"/>
  <c r="F283" i="32"/>
  <c r="F282" i="32"/>
  <c r="F281" i="32"/>
  <c r="F280" i="32"/>
  <c r="F279" i="32"/>
  <c r="F278" i="32"/>
  <c r="F268" i="32"/>
  <c r="F267" i="32"/>
  <c r="F266" i="32"/>
  <c r="F265" i="32"/>
  <c r="F264" i="32"/>
  <c r="F263" i="32"/>
  <c r="F262" i="32"/>
  <c r="F261" i="32"/>
  <c r="F260" i="32"/>
  <c r="F259" i="32"/>
  <c r="F258" i="32"/>
  <c r="F257" i="32"/>
  <c r="F256" i="32"/>
  <c r="F255" i="32"/>
  <c r="F254" i="32"/>
  <c r="F253" i="32"/>
  <c r="F252" i="32"/>
  <c r="F251" i="32"/>
  <c r="F250" i="32"/>
  <c r="F249" i="32"/>
  <c r="F248" i="32"/>
  <c r="F247" i="32"/>
  <c r="F246" i="32"/>
  <c r="F245" i="32"/>
  <c r="F235" i="32"/>
  <c r="F234" i="32"/>
  <c r="F233" i="32"/>
  <c r="F232" i="32"/>
  <c r="F231" i="32"/>
  <c r="F230" i="32"/>
  <c r="F229" i="32"/>
  <c r="F228" i="32"/>
  <c r="F227" i="32"/>
  <c r="F226" i="32"/>
  <c r="F225" i="32"/>
  <c r="F224" i="32"/>
  <c r="F223" i="32"/>
  <c r="F222" i="32"/>
  <c r="F221" i="32"/>
  <c r="F220" i="32"/>
  <c r="F219" i="32"/>
  <c r="F218" i="32"/>
  <c r="F217" i="32"/>
  <c r="F216" i="32"/>
  <c r="F215" i="32"/>
  <c r="F214" i="32"/>
  <c r="F213" i="32"/>
  <c r="F212" i="32"/>
  <c r="F202" i="32"/>
  <c r="F201" i="32"/>
  <c r="F200" i="32"/>
  <c r="F199" i="32"/>
  <c r="F198" i="32"/>
  <c r="F197" i="32"/>
  <c r="F196" i="32"/>
  <c r="F195" i="32"/>
  <c r="F194" i="32"/>
  <c r="F193" i="32"/>
  <c r="F192" i="32"/>
  <c r="F191" i="32"/>
  <c r="F190" i="32"/>
  <c r="F189" i="32"/>
  <c r="F188" i="32"/>
  <c r="F187" i="32"/>
  <c r="F186" i="32"/>
  <c r="F185" i="32"/>
  <c r="F184" i="32"/>
  <c r="F183" i="32"/>
  <c r="F182" i="32"/>
  <c r="F181" i="32"/>
  <c r="F180" i="32"/>
  <c r="F179" i="32"/>
  <c r="F169" i="32"/>
  <c r="F168" i="32"/>
  <c r="F167" i="32"/>
  <c r="F166" i="32"/>
  <c r="F165" i="32"/>
  <c r="F164" i="32"/>
  <c r="F163" i="32"/>
  <c r="F162" i="32"/>
  <c r="F161" i="32"/>
  <c r="F160" i="32"/>
  <c r="F159" i="32"/>
  <c r="F158" i="32"/>
  <c r="F157" i="32"/>
  <c r="F156" i="32"/>
  <c r="F155" i="32"/>
  <c r="F154" i="32"/>
  <c r="F153" i="32"/>
  <c r="F152" i="32"/>
  <c r="F151" i="32"/>
  <c r="F150" i="32"/>
  <c r="F149" i="32"/>
  <c r="F148" i="32"/>
  <c r="F147" i="32"/>
  <c r="F146" i="32"/>
  <c r="F136" i="32"/>
  <c r="F135" i="32"/>
  <c r="F134" i="32"/>
  <c r="F133" i="32"/>
  <c r="F132" i="32"/>
  <c r="F131" i="32"/>
  <c r="F130" i="32"/>
  <c r="F129" i="32"/>
  <c r="F128" i="32"/>
  <c r="F127" i="32"/>
  <c r="F126" i="32"/>
  <c r="F125" i="32"/>
  <c r="F124" i="32"/>
  <c r="F123" i="32"/>
  <c r="F122" i="32"/>
  <c r="F121" i="32"/>
  <c r="F120" i="32"/>
  <c r="F119" i="32"/>
  <c r="F118" i="32"/>
  <c r="F117" i="32"/>
  <c r="F116" i="32"/>
  <c r="F115" i="32"/>
  <c r="F114" i="32"/>
  <c r="F113" i="32"/>
  <c r="F103" i="32"/>
  <c r="F102" i="32"/>
  <c r="F101" i="32"/>
  <c r="F100" i="32"/>
  <c r="F99" i="32"/>
  <c r="F98" i="32"/>
  <c r="F97" i="32"/>
  <c r="F96" i="32"/>
  <c r="F95" i="32"/>
  <c r="F94" i="32"/>
  <c r="F93" i="32"/>
  <c r="F92" i="32"/>
  <c r="F91" i="32"/>
  <c r="F90" i="32"/>
  <c r="F89" i="32"/>
  <c r="F88" i="32"/>
  <c r="F87" i="32"/>
  <c r="F86" i="32"/>
  <c r="F85" i="32"/>
  <c r="F84" i="32"/>
  <c r="F83" i="32"/>
  <c r="F82" i="32"/>
  <c r="F81" i="32"/>
  <c r="F80" i="32"/>
  <c r="F70" i="32"/>
  <c r="F69" i="32"/>
  <c r="F68" i="32"/>
  <c r="F67" i="32"/>
  <c r="F66" i="32"/>
  <c r="F65" i="32"/>
  <c r="F64" i="32"/>
  <c r="F63" i="32"/>
  <c r="F62" i="32"/>
  <c r="F61" i="32"/>
  <c r="F60" i="32"/>
  <c r="F59" i="32"/>
  <c r="F58" i="32"/>
  <c r="F57" i="32"/>
  <c r="F56" i="32"/>
  <c r="F55" i="32"/>
  <c r="F54" i="32"/>
  <c r="F53" i="32"/>
  <c r="F52" i="32"/>
  <c r="F51" i="32"/>
  <c r="F50" i="32"/>
  <c r="F49" i="32"/>
  <c r="F48" i="32"/>
  <c r="F47" i="32"/>
  <c r="F37" i="32"/>
  <c r="F36" i="32"/>
  <c r="F35" i="32"/>
  <c r="F34" i="32"/>
  <c r="F33" i="32"/>
  <c r="H15" i="29" a="1"/>
  <c r="H15" i="29" s="1"/>
  <c r="C9" i="32" l="1"/>
  <c r="I8" i="29" s="1"/>
  <c r="C42" i="32"/>
  <c r="J8" i="29" s="1"/>
  <c r="C108" i="32"/>
  <c r="L8" i="29" s="1"/>
  <c r="C141" i="32"/>
  <c r="M8" i="29" s="1"/>
  <c r="C207" i="32"/>
  <c r="O8" i="29" s="1"/>
  <c r="C240" i="32"/>
  <c r="P8" i="29" s="1"/>
  <c r="C273" i="32"/>
  <c r="Q8" i="29" s="1"/>
  <c r="C306" i="32"/>
  <c r="R8" i="29" s="1"/>
  <c r="C174" i="32"/>
  <c r="N8" i="29" s="1"/>
  <c r="C75" i="32"/>
  <c r="K8" i="29" s="1"/>
  <c r="V18" i="32" l="1"/>
  <c r="V17" i="32"/>
  <c r="V16" i="32"/>
  <c r="V15" i="32"/>
  <c r="V11" i="32"/>
  <c r="V13" i="32"/>
  <c r="V14" i="32"/>
  <c r="V12" i="32"/>
  <c r="F36" i="29"/>
  <c r="D32" i="29"/>
  <c r="E32" i="29"/>
  <c r="C32" i="29"/>
  <c r="E27" i="29" l="1"/>
  <c r="C25" i="29"/>
  <c r="C23" i="29"/>
  <c r="F29" i="29"/>
  <c r="D26" i="29"/>
  <c r="J22" i="29"/>
  <c r="Q22" i="29"/>
  <c r="P22" i="29"/>
  <c r="O22" i="29"/>
  <c r="N22" i="29"/>
  <c r="M22" i="29"/>
  <c r="L22" i="29"/>
  <c r="K22" i="29"/>
  <c r="H26" i="29" l="1"/>
  <c r="H25" i="29"/>
  <c r="F32" i="32"/>
  <c r="F31" i="32"/>
  <c r="F30" i="32"/>
  <c r="F29" i="32"/>
  <c r="F28" i="32"/>
  <c r="F27" i="32"/>
  <c r="F26" i="32"/>
  <c r="F25" i="32"/>
  <c r="F24" i="32"/>
  <c r="F23" i="32"/>
  <c r="F22" i="32"/>
  <c r="F21" i="32"/>
  <c r="F20" i="32"/>
  <c r="F19" i="32"/>
  <c r="F18" i="32"/>
  <c r="F17" i="32"/>
  <c r="F16" i="32"/>
  <c r="F15" i="32"/>
  <c r="H14" i="29" l="1" a="1"/>
  <c r="H14" i="29" s="1"/>
  <c r="H13" i="29" a="1"/>
  <c r="H13" i="29" s="1"/>
  <c r="C29" i="29" l="1"/>
  <c r="E25" i="29" l="1"/>
  <c r="D134" i="32" l="1" a="1"/>
  <c r="D134" i="32" s="1"/>
  <c r="C34" i="29" l="1"/>
  <c r="C35" i="29"/>
  <c r="C26" i="29"/>
  <c r="E24" i="29"/>
  <c r="C24" i="29"/>
  <c r="I19" i="29" l="1"/>
  <c r="V9" i="32" l="1"/>
  <c r="D333" i="32" a="1"/>
  <c r="D333" i="32" s="1"/>
  <c r="D332" i="32" a="1"/>
  <c r="D332" i="32" s="1"/>
  <c r="D328" i="32"/>
  <c r="D327" i="32"/>
  <c r="D326" i="32"/>
  <c r="D325" i="32"/>
  <c r="R310" i="32"/>
  <c r="Q310" i="32"/>
  <c r="P310" i="32"/>
  <c r="N310" i="32"/>
  <c r="M310" i="32"/>
  <c r="O310" i="32" s="1"/>
  <c r="N309" i="32"/>
  <c r="P309" i="32" s="1"/>
  <c r="R309" i="32" s="1"/>
  <c r="M309" i="32"/>
  <c r="O309" i="32" s="1"/>
  <c r="Q309" i="32" s="1"/>
  <c r="R19" i="29"/>
  <c r="D300" i="32" a="1"/>
  <c r="D300" i="32" s="1"/>
  <c r="D299" i="32" a="1"/>
  <c r="D299" i="32" s="1"/>
  <c r="D295" i="32"/>
  <c r="D294" i="32"/>
  <c r="D293" i="32"/>
  <c r="D292" i="32"/>
  <c r="R277" i="32"/>
  <c r="Q277" i="32"/>
  <c r="P277" i="32"/>
  <c r="N277" i="32"/>
  <c r="M277" i="32"/>
  <c r="O277" i="32" s="1"/>
  <c r="N276" i="32"/>
  <c r="P276" i="32" s="1"/>
  <c r="R276" i="32" s="1"/>
  <c r="M276" i="32"/>
  <c r="O276" i="32" s="1"/>
  <c r="Q276" i="32" s="1"/>
  <c r="Q19" i="29"/>
  <c r="D260" i="32"/>
  <c r="D267" i="32" a="1"/>
  <c r="D267" i="32" s="1"/>
  <c r="D266" i="32" a="1"/>
  <c r="D266" i="32" s="1"/>
  <c r="D262" i="32"/>
  <c r="D261" i="32"/>
  <c r="D259" i="32"/>
  <c r="R244" i="32"/>
  <c r="Q244" i="32"/>
  <c r="P244" i="32"/>
  <c r="N244" i="32"/>
  <c r="M244" i="32"/>
  <c r="O244" i="32" s="1"/>
  <c r="N243" i="32"/>
  <c r="P243" i="32" s="1"/>
  <c r="R243" i="32" s="1"/>
  <c r="M243" i="32"/>
  <c r="O243" i="32" s="1"/>
  <c r="Q243" i="32" s="1"/>
  <c r="P19" i="29"/>
  <c r="D234" i="32" a="1"/>
  <c r="D234" i="32" s="1"/>
  <c r="D233" i="32" a="1"/>
  <c r="D233" i="32" s="1"/>
  <c r="D229" i="32"/>
  <c r="D228" i="32"/>
  <c r="D227" i="32"/>
  <c r="D226" i="32"/>
  <c r="R211" i="32"/>
  <c r="Q211" i="32"/>
  <c r="P211" i="32"/>
  <c r="N211" i="32"/>
  <c r="M211" i="32"/>
  <c r="O211" i="32" s="1"/>
  <c r="N210" i="32"/>
  <c r="P210" i="32" s="1"/>
  <c r="R210" i="32" s="1"/>
  <c r="M210" i="32"/>
  <c r="O210" i="32" s="1"/>
  <c r="Q210" i="32" s="1"/>
  <c r="O19" i="29"/>
  <c r="D201" i="32" a="1"/>
  <c r="D201" i="32" s="1"/>
  <c r="D200" i="32" a="1"/>
  <c r="D200" i="32" s="1"/>
  <c r="D196" i="32"/>
  <c r="D195" i="32"/>
  <c r="D194" i="32"/>
  <c r="D193" i="32"/>
  <c r="R178" i="32"/>
  <c r="Q178" i="32"/>
  <c r="P178" i="32"/>
  <c r="N178" i="32"/>
  <c r="M178" i="32"/>
  <c r="O178" i="32" s="1"/>
  <c r="N177" i="32"/>
  <c r="P177" i="32" s="1"/>
  <c r="R177" i="32" s="1"/>
  <c r="M177" i="32"/>
  <c r="O177" i="32" s="1"/>
  <c r="Q177" i="32" s="1"/>
  <c r="N19" i="29"/>
  <c r="D202" i="32" l="1"/>
  <c r="N9" i="29" s="1"/>
  <c r="D301" i="32"/>
  <c r="Q9" i="29" s="1"/>
  <c r="D268" i="32"/>
  <c r="P9" i="29" s="1"/>
  <c r="D334" i="32"/>
  <c r="R9" i="29" s="1"/>
  <c r="D235" i="32"/>
  <c r="O9" i="29" s="1"/>
  <c r="D168" i="32" a="1"/>
  <c r="D168" i="32" s="1"/>
  <c r="D167" i="32" a="1"/>
  <c r="D167" i="32" s="1"/>
  <c r="D163" i="32"/>
  <c r="D162" i="32"/>
  <c r="D161" i="32"/>
  <c r="D160" i="32"/>
  <c r="R145" i="32"/>
  <c r="Q145" i="32"/>
  <c r="P145" i="32"/>
  <c r="N145" i="32"/>
  <c r="M145" i="32"/>
  <c r="O145" i="32" s="1"/>
  <c r="N144" i="32"/>
  <c r="P144" i="32" s="1"/>
  <c r="R144" i="32" s="1"/>
  <c r="M144" i="32"/>
  <c r="O144" i="32" s="1"/>
  <c r="Q144" i="32" s="1"/>
  <c r="M19" i="29"/>
  <c r="D135" i="32" a="1"/>
  <c r="D135" i="32" s="1"/>
  <c r="D130" i="32"/>
  <c r="D129" i="32"/>
  <c r="D128" i="32"/>
  <c r="D127" i="32"/>
  <c r="R112" i="32"/>
  <c r="Q112" i="32"/>
  <c r="P112" i="32"/>
  <c r="N112" i="32"/>
  <c r="M112" i="32"/>
  <c r="O112" i="32" s="1"/>
  <c r="N111" i="32"/>
  <c r="P111" i="32" s="1"/>
  <c r="R111" i="32" s="1"/>
  <c r="M111" i="32"/>
  <c r="O111" i="32" s="1"/>
  <c r="Q111" i="32" s="1"/>
  <c r="L19" i="29"/>
  <c r="D102" i="32" a="1"/>
  <c r="D102" i="32" s="1"/>
  <c r="D101" i="32" a="1"/>
  <c r="D101" i="32" s="1"/>
  <c r="D97" i="32"/>
  <c r="D96" i="32"/>
  <c r="D95" i="32"/>
  <c r="D94" i="32"/>
  <c r="R79" i="32"/>
  <c r="Q79" i="32"/>
  <c r="P79" i="32"/>
  <c r="N79" i="32"/>
  <c r="M79" i="32"/>
  <c r="O79" i="32" s="1"/>
  <c r="N78" i="32"/>
  <c r="P78" i="32" s="1"/>
  <c r="R78" i="32" s="1"/>
  <c r="M78" i="32"/>
  <c r="O78" i="32" s="1"/>
  <c r="Q78" i="32" s="1"/>
  <c r="K19" i="29"/>
  <c r="D69" i="32" a="1"/>
  <c r="D69" i="32" s="1"/>
  <c r="D68" i="32" a="1"/>
  <c r="D68" i="32" s="1"/>
  <c r="D64" i="32"/>
  <c r="D63" i="32"/>
  <c r="D62" i="32"/>
  <c r="D61" i="32"/>
  <c r="J19" i="29"/>
  <c r="V10" i="32" l="1"/>
  <c r="W9" i="32" s="1" a="1"/>
  <c r="W9" i="32" s="1"/>
  <c r="D169" i="32"/>
  <c r="M9" i="29" s="1"/>
  <c r="D136" i="32"/>
  <c r="L9" i="29" s="1"/>
  <c r="D103" i="32"/>
  <c r="K9" i="29" s="1"/>
  <c r="D70" i="32"/>
  <c r="J9" i="29" s="1"/>
  <c r="D31" i="32" l="1"/>
  <c r="D30" i="32"/>
  <c r="D29" i="32"/>
  <c r="D36" i="32" a="1"/>
  <c r="D36" i="32" s="1"/>
  <c r="R13" i="32"/>
  <c r="Q13" i="32"/>
  <c r="P13" i="32"/>
  <c r="N13" i="32"/>
  <c r="M13" i="32"/>
  <c r="O13" i="32" s="1"/>
  <c r="N12" i="32"/>
  <c r="P12" i="32" s="1"/>
  <c r="R12" i="32" s="1"/>
  <c r="M12" i="32"/>
  <c r="O12" i="32" s="1"/>
  <c r="Q12" i="32" s="1"/>
  <c r="D37" i="32" l="1"/>
  <c r="I9" i="29" s="1"/>
  <c r="H9" i="29" s="1"/>
  <c r="D22" i="29" l="1"/>
  <c r="D21" i="29"/>
  <c r="D20" i="29"/>
  <c r="H12" i="29" l="1" a="1"/>
  <c r="H12" i="29" s="1"/>
  <c r="D33" i="29" s="1"/>
  <c r="D27" i="29" l="1"/>
  <c r="H27" i="29" s="1"/>
  <c r="D36" i="29"/>
  <c r="H36" i="29" s="1"/>
  <c r="D35" i="29"/>
  <c r="D34" i="29"/>
  <c r="D24" i="29"/>
  <c r="H24" i="29" s="1"/>
  <c r="F28" i="29" l="1" a="1"/>
  <c r="F28" i="29" s="1"/>
  <c r="H28" i="29" s="1"/>
  <c r="C14" i="29" l="1"/>
  <c r="D30" i="29" s="1"/>
  <c r="D23" i="29" l="1"/>
  <c r="F37" i="29" l="1"/>
  <c r="D32" i="32" l="1" a="1"/>
  <c r="D32" i="32" s="1"/>
  <c r="D65" i="32" a="1"/>
  <c r="D65" i="32" s="1"/>
  <c r="D98" i="32" a="1"/>
  <c r="D98" i="32" s="1"/>
  <c r="D131" i="32" a="1"/>
  <c r="D131" i="32" s="1"/>
  <c r="D164" i="32" a="1"/>
  <c r="D164" i="32" s="1"/>
  <c r="D197" i="32" a="1"/>
  <c r="D197" i="32" s="1"/>
  <c r="D230" i="32" a="1"/>
  <c r="D230" i="32" s="1"/>
  <c r="D263" i="32" a="1"/>
  <c r="D263" i="32" s="1"/>
  <c r="D296" i="32" a="1"/>
  <c r="D296" i="32" s="1"/>
  <c r="D329" i="32" a="1"/>
  <c r="D329" i="32" s="1"/>
  <c r="D362" i="32" a="1"/>
  <c r="D362" i="32" s="1"/>
  <c r="D395" i="32" a="1"/>
  <c r="D395" i="32" s="1"/>
  <c r="D428" i="32" a="1"/>
  <c r="D428" i="32" s="1"/>
  <c r="D461" i="32" a="1"/>
  <c r="D461" i="32" s="1"/>
  <c r="D494" i="32" a="1"/>
  <c r="D494" i="32" s="1"/>
  <c r="D527" i="32" a="1"/>
  <c r="D527" i="32" s="1"/>
  <c r="D560" i="32" a="1"/>
  <c r="D560" i="32" s="1"/>
  <c r="D593" i="32" a="1"/>
  <c r="D593" i="32" s="1"/>
  <c r="D626" i="32" a="1"/>
  <c r="D626" i="32" s="1"/>
  <c r="D659" i="32" a="1"/>
  <c r="D659" i="32" s="1"/>
  <c r="H10" i="29"/>
  <c r="F23" i="29"/>
  <c r="H23" i="29" s="1"/>
  <c r="F30" i="29" a="1"/>
  <c r="F30" i="29" s="1"/>
  <c r="H30" i="29" s="1"/>
  <c r="F33" i="29"/>
  <c r="H33" i="29" s="1"/>
  <c r="F34" i="29"/>
  <c r="H34" i="29"/>
  <c r="F35" i="29"/>
  <c r="H35" i="29" s="1"/>
  <c r="J10" i="29" l="1"/>
  <c r="J14" i="29" s="1"/>
  <c r="W10" i="29"/>
  <c r="W14" i="29" s="1"/>
  <c r="I10" i="29"/>
  <c r="T10" i="29"/>
  <c r="U10" i="29"/>
  <c r="S10" i="29"/>
  <c r="D29" i="29"/>
  <c r="H29" i="29" s="1"/>
  <c r="R10" i="29"/>
  <c r="Q10" i="29"/>
  <c r="H11" i="29"/>
  <c r="D37" i="29" s="1"/>
  <c r="H37" i="29" s="1"/>
  <c r="O10" i="29"/>
  <c r="P10" i="29"/>
  <c r="AB10" i="29"/>
  <c r="N10" i="29"/>
  <c r="AA10" i="29"/>
  <c r="M10" i="29"/>
  <c r="V10" i="29"/>
  <c r="Z10" i="29"/>
  <c r="L10" i="29"/>
  <c r="Y10" i="29"/>
  <c r="K10" i="29"/>
  <c r="X10" i="29"/>
  <c r="J13" i="29" l="1"/>
  <c r="J12" i="29"/>
  <c r="J15" i="29"/>
  <c r="J11" i="29"/>
  <c r="W12" i="29"/>
  <c r="W11" i="29"/>
  <c r="W21" i="29" s="1"/>
  <c r="W15" i="29"/>
  <c r="W13" i="29"/>
  <c r="I12" i="29"/>
  <c r="I15" i="29"/>
  <c r="I11" i="29"/>
  <c r="I14" i="29"/>
  <c r="I13" i="29"/>
  <c r="M14" i="29"/>
  <c r="M12" i="29"/>
  <c r="M15" i="29"/>
  <c r="M13" i="29"/>
  <c r="M11" i="29"/>
  <c r="U15" i="29"/>
  <c r="U13" i="29"/>
  <c r="U11" i="29"/>
  <c r="U14" i="29"/>
  <c r="U12" i="29"/>
  <c r="AB14" i="29"/>
  <c r="AB12" i="29"/>
  <c r="AB11" i="29"/>
  <c r="AB15" i="29"/>
  <c r="AB13" i="29"/>
  <c r="V15" i="29"/>
  <c r="V13" i="29"/>
  <c r="V11" i="29"/>
  <c r="V12" i="29"/>
  <c r="V14" i="29"/>
  <c r="S13" i="29"/>
  <c r="S11" i="29"/>
  <c r="S15" i="29"/>
  <c r="S14" i="29"/>
  <c r="S12" i="29"/>
  <c r="N14" i="29"/>
  <c r="N11" i="29"/>
  <c r="N12" i="29"/>
  <c r="N15" i="29"/>
  <c r="N13" i="29"/>
  <c r="K12" i="29"/>
  <c r="K15" i="29"/>
  <c r="K13" i="29"/>
  <c r="K11" i="29"/>
  <c r="K14" i="29"/>
  <c r="P14" i="29"/>
  <c r="P11" i="29"/>
  <c r="P12" i="29"/>
  <c r="P15" i="29"/>
  <c r="P13" i="29"/>
  <c r="L12" i="29"/>
  <c r="L13" i="29"/>
  <c r="L15" i="29"/>
  <c r="L11" i="29"/>
  <c r="L14" i="29"/>
  <c r="R13" i="29"/>
  <c r="R11" i="29"/>
  <c r="R15" i="29"/>
  <c r="R14" i="29"/>
  <c r="R12" i="29"/>
  <c r="AA14" i="29"/>
  <c r="AA12" i="29"/>
  <c r="AA15" i="29"/>
  <c r="AA13" i="29"/>
  <c r="AA11" i="29"/>
  <c r="T13" i="29"/>
  <c r="T15" i="29"/>
  <c r="T11" i="29"/>
  <c r="T14" i="29"/>
  <c r="T12" i="29"/>
  <c r="X15" i="29"/>
  <c r="X14" i="29"/>
  <c r="X13" i="29"/>
  <c r="X11" i="29"/>
  <c r="X12" i="29"/>
  <c r="Y12" i="29"/>
  <c r="Y15" i="29"/>
  <c r="Y13" i="29"/>
  <c r="Y14" i="29"/>
  <c r="Y11" i="29"/>
  <c r="O14" i="29"/>
  <c r="O12" i="29"/>
  <c r="O15" i="29"/>
  <c r="O13" i="29"/>
  <c r="O11" i="29"/>
  <c r="Z12" i="29"/>
  <c r="Z15" i="29"/>
  <c r="Z13" i="29"/>
  <c r="Z14" i="29"/>
  <c r="Z11" i="29"/>
  <c r="Q11" i="29"/>
  <c r="Q13" i="29"/>
  <c r="Q14" i="29"/>
  <c r="Q12" i="29"/>
  <c r="Q15" i="29"/>
  <c r="W37" i="29" l="1"/>
  <c r="W25" i="29"/>
  <c r="W35" i="29"/>
  <c r="W28" i="29"/>
  <c r="W33" i="29"/>
  <c r="W29" i="29"/>
  <c r="W20" i="29"/>
  <c r="W27" i="29"/>
  <c r="W36" i="29"/>
  <c r="W34" i="29"/>
  <c r="W31" i="29"/>
  <c r="W32" i="29"/>
  <c r="W23" i="29"/>
  <c r="W24" i="29"/>
  <c r="W30" i="29"/>
  <c r="W26" i="29"/>
  <c r="J21" i="29"/>
  <c r="J23" i="29"/>
  <c r="J33" i="29"/>
  <c r="J28" i="29"/>
  <c r="J35" i="29"/>
  <c r="J37" i="29"/>
  <c r="J26" i="29"/>
  <c r="J30" i="29"/>
  <c r="J24" i="29"/>
  <c r="J20" i="29"/>
  <c r="J27" i="29"/>
  <c r="J29" i="29"/>
  <c r="J25" i="29"/>
  <c r="J32" i="29"/>
  <c r="J34" i="29"/>
  <c r="J36" i="29"/>
  <c r="J31" i="29"/>
  <c r="I30" i="29"/>
  <c r="I25" i="29"/>
  <c r="I34" i="29"/>
  <c r="I36" i="29"/>
  <c r="I29" i="29"/>
  <c r="I20" i="29"/>
  <c r="I27" i="29"/>
  <c r="I21" i="29"/>
  <c r="I23" i="29"/>
  <c r="I33" i="29"/>
  <c r="I28" i="29"/>
  <c r="I35" i="29"/>
  <c r="I37" i="29"/>
  <c r="I26" i="29"/>
  <c r="I31" i="29"/>
  <c r="I32" i="29"/>
  <c r="I24" i="29"/>
  <c r="X31" i="29"/>
  <c r="X23" i="29"/>
  <c r="X33" i="29"/>
  <c r="X30" i="29"/>
  <c r="X27" i="29"/>
  <c r="X25" i="29"/>
  <c r="X28" i="29"/>
  <c r="X35" i="29"/>
  <c r="X37" i="29"/>
  <c r="X24" i="29"/>
  <c r="X29" i="29"/>
  <c r="X26" i="29"/>
  <c r="X20" i="29"/>
  <c r="X32" i="29"/>
  <c r="X36" i="29"/>
  <c r="X34" i="29"/>
  <c r="X21" i="29"/>
  <c r="P32" i="29"/>
  <c r="P23" i="29"/>
  <c r="P34" i="29"/>
  <c r="P36" i="29"/>
  <c r="P21" i="29"/>
  <c r="P24" i="29"/>
  <c r="P20" i="29"/>
  <c r="P27" i="29"/>
  <c r="P29" i="29"/>
  <c r="P31" i="29"/>
  <c r="P25" i="29"/>
  <c r="P33" i="29"/>
  <c r="P26" i="29"/>
  <c r="P30" i="29"/>
  <c r="P28" i="29"/>
  <c r="P35" i="29"/>
  <c r="P37" i="29"/>
  <c r="O34" i="29"/>
  <c r="O36" i="29"/>
  <c r="O20" i="29"/>
  <c r="O27" i="29"/>
  <c r="O29" i="29"/>
  <c r="O30" i="29"/>
  <c r="O23" i="29"/>
  <c r="O32" i="29"/>
  <c r="O25" i="29"/>
  <c r="O31" i="29"/>
  <c r="O33" i="29"/>
  <c r="O24" i="29"/>
  <c r="O28" i="29"/>
  <c r="O35" i="29"/>
  <c r="O37" i="29"/>
  <c r="O26" i="29"/>
  <c r="O21" i="29"/>
  <c r="K25" i="29"/>
  <c r="K31" i="29"/>
  <c r="K23" i="29"/>
  <c r="K20" i="29"/>
  <c r="K27" i="29"/>
  <c r="K33" i="29"/>
  <c r="K28" i="29"/>
  <c r="K26" i="29"/>
  <c r="K35" i="29"/>
  <c r="K37" i="29"/>
  <c r="K30" i="29"/>
  <c r="K36" i="29"/>
  <c r="K21" i="29"/>
  <c r="K34" i="29"/>
  <c r="K29" i="29"/>
  <c r="K24" i="29"/>
  <c r="K32" i="29"/>
  <c r="S26" i="29"/>
  <c r="S30" i="29"/>
  <c r="S24" i="29"/>
  <c r="S27" i="29"/>
  <c r="S28" i="29"/>
  <c r="S37" i="29"/>
  <c r="S32" i="29"/>
  <c r="S29" i="29"/>
  <c r="S34" i="29"/>
  <c r="S36" i="29"/>
  <c r="S20" i="29"/>
  <c r="S33" i="29"/>
  <c r="S35" i="29"/>
  <c r="S25" i="29"/>
  <c r="S31" i="29"/>
  <c r="S23" i="29"/>
  <c r="S21" i="29"/>
  <c r="U28" i="29"/>
  <c r="U35" i="29"/>
  <c r="U37" i="29"/>
  <c r="U26" i="29"/>
  <c r="U33" i="29"/>
  <c r="U30" i="29"/>
  <c r="U24" i="29"/>
  <c r="U34" i="29"/>
  <c r="U32" i="29"/>
  <c r="U36" i="29"/>
  <c r="U31" i="29"/>
  <c r="U23" i="29"/>
  <c r="U20" i="29"/>
  <c r="U27" i="29"/>
  <c r="U29" i="29"/>
  <c r="U25" i="29"/>
  <c r="U21" i="29"/>
  <c r="T35" i="29"/>
  <c r="T37" i="29"/>
  <c r="T26" i="29"/>
  <c r="T30" i="29"/>
  <c r="T28" i="29"/>
  <c r="T24" i="29"/>
  <c r="T32" i="29"/>
  <c r="T34" i="29"/>
  <c r="T36" i="29"/>
  <c r="T29" i="29"/>
  <c r="T23" i="29"/>
  <c r="T20" i="29"/>
  <c r="T27" i="29"/>
  <c r="T33" i="29"/>
  <c r="T25" i="29"/>
  <c r="T31" i="29"/>
  <c r="T21" i="29"/>
  <c r="H22" i="29"/>
  <c r="F22" i="29" s="1"/>
  <c r="M20" i="29"/>
  <c r="M27" i="29"/>
  <c r="M29" i="29"/>
  <c r="M25" i="29"/>
  <c r="M35" i="29"/>
  <c r="M32" i="29"/>
  <c r="M36" i="29"/>
  <c r="M31" i="29"/>
  <c r="M23" i="29"/>
  <c r="M37" i="29"/>
  <c r="M33" i="29"/>
  <c r="M28" i="29"/>
  <c r="M34" i="29"/>
  <c r="M26" i="29"/>
  <c r="M30" i="29"/>
  <c r="M24" i="29"/>
  <c r="M21" i="29"/>
  <c r="R30" i="29"/>
  <c r="R24" i="29"/>
  <c r="R32" i="29"/>
  <c r="R34" i="29"/>
  <c r="R36" i="29"/>
  <c r="R20" i="29"/>
  <c r="R27" i="29"/>
  <c r="R29" i="29"/>
  <c r="R28" i="29"/>
  <c r="R25" i="29"/>
  <c r="R35" i="29"/>
  <c r="R37" i="29"/>
  <c r="R21" i="29"/>
  <c r="R26" i="29"/>
  <c r="R31" i="29"/>
  <c r="R23" i="29"/>
  <c r="R33" i="29"/>
  <c r="Y25" i="29"/>
  <c r="Y31" i="29"/>
  <c r="Y23" i="29"/>
  <c r="Y34" i="29"/>
  <c r="Y36" i="29"/>
  <c r="Y20" i="29"/>
  <c r="Y29" i="29"/>
  <c r="Y33" i="29"/>
  <c r="Y26" i="29"/>
  <c r="Y28" i="29"/>
  <c r="Y35" i="29"/>
  <c r="Y37" i="29"/>
  <c r="Y30" i="29"/>
  <c r="Y27" i="29"/>
  <c r="Y24" i="29"/>
  <c r="Y32" i="29"/>
  <c r="Y21" i="29"/>
  <c r="AA20" i="29"/>
  <c r="AA27" i="29"/>
  <c r="AA29" i="29"/>
  <c r="AA25" i="29"/>
  <c r="AA28" i="29"/>
  <c r="AA34" i="29"/>
  <c r="AA31" i="29"/>
  <c r="AA32" i="29"/>
  <c r="AA23" i="29"/>
  <c r="AA33" i="29"/>
  <c r="AA35" i="29"/>
  <c r="AA37" i="29"/>
  <c r="AA36" i="29"/>
  <c r="AA26" i="29"/>
  <c r="AA30" i="29"/>
  <c r="AA24" i="29"/>
  <c r="AA21" i="29"/>
  <c r="L25" i="29"/>
  <c r="L31" i="29"/>
  <c r="L21" i="29"/>
  <c r="L27" i="29"/>
  <c r="L23" i="29"/>
  <c r="L33" i="29"/>
  <c r="L35" i="29"/>
  <c r="L37" i="29"/>
  <c r="L28" i="29"/>
  <c r="L26" i="29"/>
  <c r="L34" i="29"/>
  <c r="L36" i="29"/>
  <c r="L20" i="29"/>
  <c r="L29" i="29"/>
  <c r="L30" i="29"/>
  <c r="L24" i="29"/>
  <c r="L32" i="29"/>
  <c r="V33" i="29"/>
  <c r="V28" i="29"/>
  <c r="V35" i="29"/>
  <c r="V37" i="29"/>
  <c r="V26" i="29"/>
  <c r="V32" i="29"/>
  <c r="V34" i="29"/>
  <c r="V30" i="29"/>
  <c r="V24" i="29"/>
  <c r="V25" i="29"/>
  <c r="V31" i="29"/>
  <c r="V23" i="29"/>
  <c r="V36" i="29"/>
  <c r="V20" i="29"/>
  <c r="V27" i="29"/>
  <c r="V29" i="29"/>
  <c r="V21" i="29"/>
  <c r="AB34" i="29"/>
  <c r="AB36" i="29"/>
  <c r="AB20" i="29"/>
  <c r="AB27" i="29"/>
  <c r="AB29" i="29"/>
  <c r="AB24" i="29"/>
  <c r="AB25" i="29"/>
  <c r="AB31" i="29"/>
  <c r="AB28" i="29"/>
  <c r="AB23" i="29"/>
  <c r="AB33" i="29"/>
  <c r="AB32" i="29"/>
  <c r="AB35" i="29"/>
  <c r="AB37" i="29"/>
  <c r="AB26" i="29"/>
  <c r="AB30" i="29"/>
  <c r="AB21" i="29"/>
  <c r="N34" i="29"/>
  <c r="N36" i="29"/>
  <c r="N29" i="29"/>
  <c r="N20" i="29"/>
  <c r="N27" i="29"/>
  <c r="N33" i="29"/>
  <c r="N28" i="29"/>
  <c r="N25" i="29"/>
  <c r="N31" i="29"/>
  <c r="N37" i="29"/>
  <c r="N23" i="29"/>
  <c r="N24" i="29"/>
  <c r="N32" i="29"/>
  <c r="N35" i="29"/>
  <c r="N26" i="29"/>
  <c r="N30" i="29"/>
  <c r="N21" i="29"/>
  <c r="Q24" i="29"/>
  <c r="Q32" i="29"/>
  <c r="Q25" i="29"/>
  <c r="Q34" i="29"/>
  <c r="Q36" i="29"/>
  <c r="Q31" i="29"/>
  <c r="Q35" i="29"/>
  <c r="Q20" i="29"/>
  <c r="Q27" i="29"/>
  <c r="Q29" i="29"/>
  <c r="Q37" i="29"/>
  <c r="Q26" i="29"/>
  <c r="Q30" i="29"/>
  <c r="Q23" i="29"/>
  <c r="Q33" i="29"/>
  <c r="Q28" i="29"/>
  <c r="Q21" i="29"/>
  <c r="Z25" i="29"/>
  <c r="Z31" i="29"/>
  <c r="Z35" i="29"/>
  <c r="Z36" i="29"/>
  <c r="Z20" i="29"/>
  <c r="Z29" i="29"/>
  <c r="Z23" i="29"/>
  <c r="Z33" i="29"/>
  <c r="Z21" i="29"/>
  <c r="Z26" i="29"/>
  <c r="Z28" i="29"/>
  <c r="Z37" i="29"/>
  <c r="Z34" i="29"/>
  <c r="Z27" i="29"/>
  <c r="Z30" i="29"/>
  <c r="Z24" i="29"/>
  <c r="Z32" i="29"/>
  <c r="W38" i="29" l="1"/>
  <c r="W40" i="29" s="1"/>
  <c r="J38" i="29"/>
  <c r="J40" i="29" s="1"/>
  <c r="I38" i="29"/>
  <c r="I40" i="29" s="1"/>
  <c r="H20" i="29"/>
  <c r="F20" i="29" s="1"/>
  <c r="H32" i="29"/>
  <c r="F32" i="29" s="1"/>
  <c r="H31" i="29"/>
  <c r="F31" i="29" s="1"/>
  <c r="U38" i="29"/>
  <c r="U40" i="29" s="1"/>
  <c r="P38" i="29"/>
  <c r="P40" i="29" s="1"/>
  <c r="V38" i="29"/>
  <c r="V40" i="29" s="1"/>
  <c r="M38" i="29"/>
  <c r="M40" i="29" s="1"/>
  <c r="S38" i="29"/>
  <c r="S40" i="29" s="1"/>
  <c r="O38" i="29"/>
  <c r="O40" i="29" s="1"/>
  <c r="Y38" i="29"/>
  <c r="Y40" i="29" s="1"/>
  <c r="AA38" i="29"/>
  <c r="AA40" i="29" s="1"/>
  <c r="K38" i="29"/>
  <c r="K40" i="29" s="1"/>
  <c r="H21" i="29"/>
  <c r="F21" i="29" s="1"/>
  <c r="L38" i="29"/>
  <c r="L40" i="29" s="1"/>
  <c r="Q38" i="29"/>
  <c r="Q40" i="29" s="1"/>
  <c r="N38" i="29"/>
  <c r="N40" i="29" s="1"/>
  <c r="Z38" i="29"/>
  <c r="Z40" i="29" s="1"/>
  <c r="R38" i="29"/>
  <c r="R40" i="29" s="1"/>
  <c r="T38" i="29"/>
  <c r="T40" i="29" s="1"/>
  <c r="X38" i="29"/>
  <c r="X40" i="29" s="1"/>
  <c r="AB38" i="29"/>
  <c r="AB40"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NMED</author>
    <author>Yu, Guo@ARB</author>
  </authors>
  <commentList>
    <comment ref="E6" authorId="0" shapeId="0" xr:uid="{C2E4A683-DBB7-4FA5-AF76-BF1B0116D117}">
      <text>
        <r>
          <rPr>
            <sz val="9"/>
            <color indexed="81"/>
            <rFont val="Tahoma"/>
            <family val="2"/>
          </rPr>
          <t>Original external formula:_x000D_
=('[NM-GREET_v1.0.xlsm]Fuel_Specs'!$B$85/MJ2Btu)/('[NM-GREET_v1.0.xlsm]Fuel_Specs'!$E$85/kg2g)</t>
        </r>
      </text>
    </comment>
    <comment ref="E7" authorId="0" shapeId="0" xr:uid="{A9DDEB04-8E8D-480A-A36E-940CEC57996B}">
      <text>
        <r>
          <rPr>
            <sz val="9"/>
            <color indexed="81"/>
            <rFont val="Tahoma"/>
            <family val="2"/>
          </rPr>
          <t>Original external formula:_x000D_
='[NM-GREET_v1.0.xlsm]Fuel_Specs'!$B$43/MJ2Btu</t>
        </r>
      </text>
    </comment>
    <comment ref="E8" authorId="0" shapeId="0" xr:uid="{68805D09-46A5-49CE-B8F7-811AD7100BB5}">
      <text>
        <r>
          <rPr>
            <sz val="9"/>
            <color indexed="81"/>
            <rFont val="Tahoma"/>
            <family val="2"/>
          </rPr>
          <t>Original external formula:_x000D_
='[NM-GREET_v1.0.xlsm]Fuel_Specs'!$B$24/MJ2Btu</t>
        </r>
      </text>
    </comment>
    <comment ref="E9" authorId="0" shapeId="0" xr:uid="{D6774981-CFAC-4EEF-9605-7AEB23E0577B}">
      <text>
        <r>
          <rPr>
            <sz val="9"/>
            <color indexed="81"/>
            <rFont val="Tahoma"/>
            <family val="2"/>
          </rPr>
          <t>Original external formula:_x000D_
='[NM-GREET_v1.0.xlsm]Fuel_Specs'!$B$57/MJ2Btu</t>
        </r>
      </text>
    </comment>
    <comment ref="E10" authorId="0" shapeId="0" xr:uid="{26E36B61-CE9C-4762-8FAE-505DFA61C3D5}">
      <text>
        <r>
          <rPr>
            <sz val="9"/>
            <color indexed="81"/>
            <rFont val="Tahoma"/>
            <family val="2"/>
          </rPr>
          <t>Original external formula:_x000D_
='[NM-GREET_v1.0.xlsm]Fuel_Specs'!$B$49/MJ2Btu</t>
        </r>
      </text>
    </comment>
    <comment ref="E12" authorId="0" shapeId="0" xr:uid="{F914A316-3D44-4101-BC89-D51D3B19BC7B}">
      <text>
        <r>
          <rPr>
            <sz val="9"/>
            <color indexed="81"/>
            <rFont val="Tahoma"/>
            <family val="2"/>
          </rPr>
          <t>Original external formula:_x000D_
='[NM-GREET_v1.0.xlsm]BioOil'!$C$453/'[NM-GREET_v1.0.xlsm]BioOil'!$C$130</t>
        </r>
      </text>
    </comment>
    <comment ref="E13" authorId="0" shapeId="0" xr:uid="{FF1065CC-3AFC-444B-B53B-A4DFA2C5BDC3}">
      <text>
        <r>
          <rPr>
            <sz val="9"/>
            <color indexed="81"/>
            <rFont val="Tahoma"/>
            <family val="2"/>
          </rPr>
          <t>Original external formula:_x000D_
='[NM-GREET_v1.0.xlsm]BioOil'!$E$453*'[NM-GREET_v1.0.xlsm]BioOil'!$E$40*lb2MT*'[NM-GREET_v1.0.xlsm]BioOil'!$E$310</t>
        </r>
      </text>
    </comment>
    <comment ref="E14" authorId="0" shapeId="0" xr:uid="{7677F384-04D9-4986-B7A1-95AC78F1FF04}">
      <text>
        <r>
          <rPr>
            <sz val="9"/>
            <color indexed="81"/>
            <rFont val="Tahoma"/>
            <family val="2"/>
          </rPr>
          <t>Original external formula:_x000D_
='[NM-GREET_v1.0.xlsm]EtOH'!$CD$573</t>
        </r>
      </text>
    </comment>
    <comment ref="E15" authorId="0" shapeId="0" xr:uid="{702266D6-2F5F-4806-A9F4-F21661A6ED19}">
      <text>
        <r>
          <rPr>
            <sz val="9"/>
            <color indexed="81"/>
            <rFont val="Tahoma"/>
            <family val="2"/>
          </rPr>
          <t>Original external formula:_x000D_
=(GWP_VOC*SUM('[NM-GREET_v1.0.xlsm]BioOil'!$BR$405:$BS$405)+
  GWP_CO*SUM('[NM-GREET_v1.0.xlsm]BioOil'!$BR$406:$BS$406)+
  GWP_CH4*SUM('[NM-GREET_v1.0.xlsm]BioOil'!$BR$413:$BS$413)+
  GWP_N2O*SUM('[NM-GREET_v1.0.xlsm]BioOil'!$BR$414:$BS$414)+
  SUM('[NM-GREET_v1.0.xlsm]BioOil'!$BR$415:$BS$415))
*'[NM-GREET_v1.0.xlsm]BioOil'!$Q$300</t>
        </r>
      </text>
    </comment>
    <comment ref="E16" authorId="0" shapeId="0" xr:uid="{E978DAC7-299C-422D-A4E3-1BACC792B276}">
      <text>
        <r>
          <rPr>
            <sz val="9"/>
            <color indexed="81"/>
            <rFont val="Tahoma"/>
            <family val="2"/>
          </rPr>
          <t>Original external formula:_x000D_
=(GWP_VOC*'[NM-GREET_v1.0.xlsm]BioOil'!$FK$405+
  GWP_CO*'[NM-GREET_v1.0.xlsm]BioOil'!$FK$406+
  GWP_CH4*'[NM-GREET_v1.0.xlsm]BioOil'!$FK$413+
  GWP_N2O*'[NM-GREET_v1.0.xlsm]BioOil'!$FK$414+
  '[NM-GREET_v1.0.xlsm]BioOil'!$FK$415)
*'[NM-GREET_v1.0.xlsm]BioOil'!$Q$300</t>
        </r>
      </text>
    </comment>
    <comment ref="E17" authorId="0" shapeId="0" xr:uid="{4313DE64-51BA-4F46-83D0-C43485A92759}">
      <text>
        <r>
          <rPr>
            <sz val="9"/>
            <color indexed="81"/>
            <rFont val="Tahoma"/>
            <family val="2"/>
          </rPr>
          <t>Original external formula:_x000D_
=(GWP_VOC*'[NM-GREET_v1.0.xlsm]T&amp;D'!$GR$138+
  GWP_CO*'[NM-GREET_v1.0.xlsm]T&amp;D'!$GR$139+
  GWP_CH4*'[NM-GREET_v1.0.xlsm]T&amp;D'!$GR$146+
  GWP_N2O*'[NM-GREET_v1.0.xlsm]T&amp;D'!$GR$147+
  '[NM-GREET_v1.0.xlsm]T&amp;D'!$GR$148)
/'[NM-GREET_v1.0.xlsm]T&amp;D'!$GR$112/T2lb</t>
        </r>
      </text>
    </comment>
    <comment ref="E18" authorId="0" shapeId="0" xr:uid="{E493C1EF-971C-4FCB-B3E3-601B8072FC25}">
      <text>
        <r>
          <rPr>
            <sz val="9"/>
            <color indexed="81"/>
            <rFont val="Tahoma"/>
            <family val="2"/>
          </rPr>
          <t>Original external formula:_x000D_
=(GWP_VOC*'[NM-GREET_v1.0.xlsm]T&amp;D'!$GQ$138+
  GWP_CO*'[NM-GREET_v1.0.xlsm]T&amp;D'!$GQ$139+
  GWP_CH4*'[NM-GREET_v1.0.xlsm]T&amp;D'!$GQ$146+
  GWP_N2O*'[NM-GREET_v1.0.xlsm]T&amp;D'!$GQ$147+
  '[NM-GREET_v1.0.xlsm]T&amp;D'!$GQ$148)
/'[NM-GREET_v1.0.xlsm]T&amp;D'!$GQ$112/T2lb</t>
        </r>
      </text>
    </comment>
    <comment ref="E19" authorId="0" shapeId="0" xr:uid="{AB914A22-EC60-43F5-81BD-E3088C715175}">
      <text>
        <r>
          <rPr>
            <sz val="9"/>
            <color indexed="81"/>
            <rFont val="Tahoma"/>
            <family val="2"/>
          </rPr>
          <t>Original external formula:_x000D_
=(GWP_VOC*'[NM-GREET_v1.0.xlsm]T&amp;D'!$GO$138+
  GWP_CO*'[NM-GREET_v1.0.xlsm]T&amp;D'!$GO$139+
  GWP_CH4*'[NM-GREET_v1.0.xlsm]T&amp;D'!$GO$146+
  GWP_N2O*'[NM-GREET_v1.0.xlsm]T&amp;D'!$GO$147+
  '[NM-GREET_v1.0.xlsm]T&amp;D'!$GO$148)
/'[NM-GREET_v1.0.xlsm]T&amp;D'!$GO$112/T2lb</t>
        </r>
      </text>
    </comment>
    <comment ref="E25" authorId="0" shapeId="0" xr:uid="{50EC869B-4006-4F27-88F4-E8A8F33ABB17}">
      <text>
        <r>
          <rPr>
            <sz val="9"/>
            <color indexed="81"/>
            <rFont val="Tahoma"/>
            <family val="2"/>
          </rPr>
          <t>Original external formula:_x000D_
=[t1_biomethane_manure.xlsm]Background!$D$50</t>
        </r>
      </text>
    </comment>
    <comment ref="E27" authorId="0" shapeId="0" xr:uid="{95F91FA4-5870-4396-A7F4-78077FBA8E73}">
      <text>
        <r>
          <rPr>
            <sz val="9"/>
            <color indexed="81"/>
            <rFont val="Tahoma"/>
            <family val="2"/>
          </rPr>
          <t>Original external formula:_x000D_
=('[NM-GREET_v1.0.xlsm]CI_Table'!$F$23)*E4</t>
        </r>
      </text>
    </comment>
    <comment ref="E28" authorId="0" shapeId="0" xr:uid="{FE8FBD09-140B-4760-B5E7-A4978E05C418}">
      <text>
        <r>
          <rPr>
            <sz val="9"/>
            <color indexed="81"/>
            <rFont val="Tahoma"/>
            <family val="2"/>
          </rPr>
          <t>Original external formula:_x000D_
=('[NM-GREET_v1.0.xlsm]CI_Table'!$F$29)*E4</t>
        </r>
      </text>
    </comment>
    <comment ref="E29" authorId="0" shapeId="0" xr:uid="{24A2A688-D348-4827-874F-477AA598CCB6}">
      <text>
        <r>
          <rPr>
            <sz val="9"/>
            <color indexed="81"/>
            <rFont val="Tahoma"/>
            <family val="2"/>
          </rPr>
          <t>Original external formula:_x000D_
=(GWP_VOC*'[NM-GREET_v1.0.xlsm]T&amp;D'!$DP$138+
  GWP_CO*'[NM-GREET_v1.0.xlsm]T&amp;D'!$DP$139+
  GWP_CH4*'[NM-GREET_v1.0.xlsm]T&amp;D'!$DP$146+
  GWP_N2O*'[NM-GREET_v1.0.xlsm]T&amp;D'!$DP$147+
  '[NM-GREET_v1.0.xlsm]T&amp;D'!$DP$148)
/'[NM-GREET_v1.0.xlsm]T&amp;D'!$DP$112/mmBtu2MJ*$E$4</t>
        </r>
      </text>
    </comment>
    <comment ref="E30" authorId="0" shapeId="0" xr:uid="{4E9466F6-7107-4D82-9370-DD22120351F6}">
      <text>
        <r>
          <rPr>
            <sz val="9"/>
            <color indexed="81"/>
            <rFont val="Tahoma"/>
            <family val="2"/>
          </rPr>
          <t>Original external formula:_x000D_
=(GWP_VOC*'[NM-GREET_v1.0.xlsm]T&amp;D'!$DT$138+
  GWP_CO*'[NM-GREET_v1.0.xlsm]T&amp;D'!$DT$139+
  GWP_CH4*'[NM-GREET_v1.0.xlsm]T&amp;D'!$DT$146+
  GWP_N2O*'[NM-GREET_v1.0.xlsm]T&amp;D'!$DT$147+
  '[NM-GREET_v1.0.xlsm]T&amp;D'!$DT$148)
/'[NM-GREET_v1.0.xlsm]T&amp;D'!$DT$112/mmBtu2MJ*$E$4</t>
        </r>
      </text>
    </comment>
    <comment ref="E31" authorId="0" shapeId="0" xr:uid="{20DC3DD1-A10C-445E-A679-3E161090BE95}">
      <text>
        <r>
          <rPr>
            <sz val="9"/>
            <color indexed="81"/>
            <rFont val="Tahoma"/>
            <family val="2"/>
          </rPr>
          <t>Original external formula:_x000D_
=(GWP_VOC*'[NM-GREET_v1.0.xlsm]T&amp;D'!$DO$138+
  GWP_CO*'[NM-GREET_v1.0.xlsm]T&amp;D'!$DO$139+
  GWP_CH4*'[NM-GREET_v1.0.xlsm]T&amp;D'!$DO$146+
  GWP_N2O*'[NM-GREET_v1.0.xlsm]T&amp;D'!$DO$147+
  '[NM-GREET_v1.0.xlsm]T&amp;D'!$DO$148)
/'[NM-GREET_v1.0.xlsm]T&amp;D'!$DO$112/mmBtu2MJ*$E$4</t>
        </r>
      </text>
    </comment>
    <comment ref="E32" authorId="0" shapeId="0" xr:uid="{525E073E-41B6-4CE9-AA22-5D89D584444B}">
      <text>
        <r>
          <rPr>
            <sz val="9"/>
            <color indexed="81"/>
            <rFont val="Tahoma"/>
            <family val="2"/>
          </rPr>
          <t>Original external formula:_x000D_
=(10^6/'[NM-GREET_v1.0.xlsm]Hydrogen'!$B$212-'[NM-GREET_v1.0.xlsm]Hydrogen'!$B$237)*'[NM-GREET_v1.0.xlsm]Hydrogen'!$B$215*Btu2mmBtu/'[NM-GREET_v1.0.xlsm]Fuel_Specs'!$I$81/
(mmBtu2Btu*'NM-GREET_v1.0.xlsm'!GH2_Density_g_per_cuft*g2kg/'NM-GREET_v1.0.xlsm'!FuelSpec_GH2_LHV)</t>
        </r>
      </text>
    </comment>
    <comment ref="E33" authorId="0" shapeId="0" xr:uid="{E8A9203F-2262-464B-AE3F-D7BD9AC0A034}">
      <text>
        <r>
          <rPr>
            <sz val="9"/>
            <color indexed="81"/>
            <rFont val="Tahoma"/>
            <family val="2"/>
          </rPr>
          <t>Original external formula:_x000D_
='[NM-GREET_v1.0.xlsm]Hydrogen'!$J$237*Btu2kWh/
(mmBtu2Btu/'NM-GREET_v1.0.xlsm'!GH2_Heating_Value*'NM-GREET_v1.0.xlsm'!GH2_Density_g_per_cuft*g2kg)</t>
        </r>
      </text>
    </comment>
    <comment ref="E34" authorId="0" shapeId="0" xr:uid="{9635121F-C532-4923-89CB-09B5416D5C57}">
      <text>
        <r>
          <rPr>
            <sz val="9"/>
            <color indexed="81"/>
            <rFont val="Tahoma"/>
            <family val="2"/>
          </rPr>
          <t>Original external formula:_x000D_
=[t1_biomethane_manure.xlsm]Background!$D$37+
 [t1_biomethane_manure.xlsm]Background!$D$36*t1_biomethane_manure.xlsm!density_NG*GWP_CH4/(t1_biomethane_manure.xlsm!LHV_NG*Btu2MJ)</t>
        </r>
      </text>
    </comment>
    <comment ref="E35" authorId="0" shapeId="0" xr:uid="{8E1187D5-A0B5-4B28-8A87-40FE74DF264B}">
      <text>
        <r>
          <rPr>
            <sz val="9"/>
            <color indexed="81"/>
            <rFont val="Tahoma"/>
            <family val="2"/>
          </rPr>
          <t>Original external formula:_x000D_
=(GWP_VOC*'[NM-GREET_v1.0.xlsm]T&amp;D'!$HD$138+
  GWP_CO*'[NM-GREET_v1.0.xlsm]T&amp;D'!$HD$139+
  GWP_CH4*'[NM-GREET_v1.0.xlsm]T&amp;D'!$HD$146+
  GWP_N2O*'[NM-GREET_v1.0.xlsm]T&amp;D'!$HD$147+
  '[NM-GREET_v1.0.xlsm]T&amp;D'!$HD$148)
/'[NM-GREET_v1.0.xlsm]T&amp;D'!$HD$112/mmBtu2MJ*$E$5</t>
        </r>
      </text>
    </comment>
    <comment ref="E36" authorId="0" shapeId="0" xr:uid="{B1EB7B72-C9C5-454A-937B-9B9376FCEFF9}">
      <text>
        <r>
          <rPr>
            <sz val="9"/>
            <color indexed="81"/>
            <rFont val="Tahoma"/>
            <family val="2"/>
          </rPr>
          <t>Original external formula:_x000D_
=(GWP_VOC*'[NM-GREET_v1.0.xlsm]T&amp;D'!$HG$138+
  GWP_CO*'[NM-GREET_v1.0.xlsm]T&amp;D'!$HG$139+
  GWP_CH4*'[NM-GREET_v1.0.xlsm]T&amp;D'!$HG$146+
  GWP_N2O*'[NM-GREET_v1.0.xlsm]T&amp;D'!$HG$147+
  '[NM-GREET_v1.0.xlsm]T&amp;D'!$HG$148)
/'[NM-GREET_v1.0.xlsm]T&amp;D'!$HG$112/mmBtu2MJ*$E$5</t>
        </r>
      </text>
    </comment>
    <comment ref="E37" authorId="0" shapeId="0" xr:uid="{B2177716-06D5-4BB4-B147-4DB7EDF1CA3D}">
      <text>
        <r>
          <rPr>
            <sz val="9"/>
            <color indexed="81"/>
            <rFont val="Tahoma"/>
            <family val="2"/>
          </rPr>
          <t>Original external formula:_x000D_
=(GWP_VOC*'[NM-GREET_v1.0.xlsm]T&amp;D'!$HE$138+
  GWP_CO*'[NM-GREET_v1.0.xlsm]T&amp;D'!$HE$139+
  GWP_CH4*'[NM-GREET_v1.0.xlsm]T&amp;D'!$HE$146+
  GWP_N2O*'[NM-GREET_v1.0.xlsm]T&amp;D'!$HE$147+
  '[NM-GREET_v1.0.xlsm]T&amp;D'!$HE$148)
/'[NM-GREET_v1.0.xlsm]T&amp;D'!$HE$112/mmBtu2MJ*$E$5</t>
        </r>
      </text>
    </comment>
    <comment ref="E39" authorId="0" shapeId="0" xr:uid="{B6DD6788-B741-430B-A0B3-898F118B277F}">
      <text>
        <r>
          <rPr>
            <sz val="9"/>
            <color indexed="81"/>
            <rFont val="Tahoma"/>
            <family val="2"/>
          </rPr>
          <t>Original external formula:_x000D_
='[NM-GREET_v1.0.xlsm]BioOil'!$BI$433</t>
        </r>
      </text>
    </comment>
    <comment ref="E40" authorId="0" shapeId="0" xr:uid="{1A7E68EC-3516-405D-BE34-3CB8E6B28342}">
      <text>
        <r>
          <rPr>
            <sz val="9"/>
            <color indexed="81"/>
            <rFont val="Tahoma"/>
            <family val="2"/>
          </rPr>
          <t>Original external formula:_x000D_
='[NM-GREET_v1.0.xlsm]Results_NM'!$AB$16</t>
        </r>
      </text>
    </comment>
    <comment ref="E41" authorId="0" shapeId="0" xr:uid="{19F5ACCA-FCEE-4A8A-98AF-8B5616736AE0}">
      <text>
        <r>
          <rPr>
            <sz val="9"/>
            <color indexed="81"/>
            <rFont val="Tahoma"/>
            <family val="2"/>
          </rPr>
          <t>Original external formula:_x000D_
=SUM('[NM-GREET_v1.0.xlsm]Electric'!$B$222:$C$222)/mmBtu2kWh</t>
        </r>
      </text>
    </comment>
    <comment ref="E42" authorId="1" shapeId="0" xr:uid="{4BE841BC-6471-4F55-8A7F-86061A0608DA}">
      <text>
        <r>
          <rPr>
            <sz val="9"/>
            <color indexed="81"/>
            <rFont val="Tahoma"/>
            <family val="2"/>
          </rPr>
          <t>NMED:
Input a user defined electricity emission factor here if applicable.</t>
        </r>
      </text>
    </comment>
    <comment ref="E43" authorId="0" shapeId="0" xr:uid="{AC6FA6B3-C68A-4575-B30C-470026D2153D}">
      <text>
        <r>
          <rPr>
            <sz val="9"/>
            <color indexed="81"/>
            <rFont val="Tahoma"/>
            <family val="2"/>
          </rPr>
          <t>Original external formula:_x000D_
=(GWP_VOC*'[NM-GREET_v1.0.xlsm]Generation_mixes'!E$56+
  GWP_CO*'[NM-GREET_v1.0.xlsm]Generation_mixes'!E$57+
  GWP_CH4*'[NM-GREET_v1.0.xlsm]Generation_mixes'!E$64+
  GWP_N2O*'[NM-GREET_v1.0.xlsm]Generation_mixes'!E$65+
  '[NM-GREET_v1.0.xlsm]Generation_mixes'!E$66)
/mmBtu2kWh</t>
        </r>
      </text>
    </comment>
    <comment ref="E44" authorId="0" shapeId="0" xr:uid="{379A7A30-8F7E-432B-903D-9528BC7BE31E}">
      <text>
        <r>
          <rPr>
            <sz val="9"/>
            <color indexed="81"/>
            <rFont val="Tahoma"/>
            <family val="2"/>
          </rPr>
          <t>Original external formula:_x000D_
=(GWP_VOC*'[NM-GREET_v1.0.xlsm]Generation_mixes'!F$56+
  GWP_CO*'[NM-GREET_v1.0.xlsm]Generation_mixes'!F$57+
  GWP_CH4*'[NM-GREET_v1.0.xlsm]Generation_mixes'!F$64+
  GWP_N2O*'[NM-GREET_v1.0.xlsm]Generation_mixes'!F$65+
  '[NM-GREET_v1.0.xlsm]Generation_mixes'!F$66)
/mmBtu2kWh</t>
        </r>
      </text>
    </comment>
    <comment ref="E45" authorId="0" shapeId="0" xr:uid="{6E715B62-5099-4756-9B01-47C6DF481313}">
      <text>
        <r>
          <rPr>
            <sz val="9"/>
            <color indexed="81"/>
            <rFont val="Tahoma"/>
            <family val="2"/>
          </rPr>
          <t>Original external formula:_x000D_
=(GWP_VOC*'[NM-GREET_v1.0.xlsm]Generation_mixes'!G$56+
  GWP_CO*'[NM-GREET_v1.0.xlsm]Generation_mixes'!G$57+
  GWP_CH4*'[NM-GREET_v1.0.xlsm]Generation_mixes'!G$64+
  GWP_N2O*'[NM-GREET_v1.0.xlsm]Generation_mixes'!G$65+
  '[NM-GREET_v1.0.xlsm]Generation_mixes'!G$66)
/mmBtu2kWh</t>
        </r>
      </text>
    </comment>
    <comment ref="E46" authorId="0" shapeId="0" xr:uid="{6CBBF8ED-2900-4131-9C57-B4CFBF8AFE3D}">
      <text>
        <r>
          <rPr>
            <sz val="9"/>
            <color indexed="81"/>
            <rFont val="Tahoma"/>
            <family val="2"/>
          </rPr>
          <t>Original external formula:_x000D_
=(GWP_VOC*'[NM-GREET_v1.0.xlsm]Generation_mixes'!H$56+
  GWP_CO*'[NM-GREET_v1.0.xlsm]Generation_mixes'!H$57+
  GWP_CH4*'[NM-GREET_v1.0.xlsm]Generation_mixes'!H$64+
  GWP_N2O*'[NM-GREET_v1.0.xlsm]Generation_mixes'!H$65+
  '[NM-GREET_v1.0.xlsm]Generation_mixes'!H$66)
/mmBtu2kWh</t>
        </r>
      </text>
    </comment>
    <comment ref="E47" authorId="0" shapeId="0" xr:uid="{1C9BB06C-CFDC-4D57-9FC8-EE93648D7D6E}">
      <text>
        <r>
          <rPr>
            <sz val="9"/>
            <color indexed="81"/>
            <rFont val="Tahoma"/>
            <family val="2"/>
          </rPr>
          <t>Original external formula:_x000D_
=(GWP_VOC*'[NM-GREET_v1.0.xlsm]Generation_mixes'!I$56+
  GWP_CO*'[NM-GREET_v1.0.xlsm]Generation_mixes'!I$57+
  GWP_CH4*'[NM-GREET_v1.0.xlsm]Generation_mixes'!I$64+
  GWP_N2O*'[NM-GREET_v1.0.xlsm]Generation_mixes'!I$65+
  '[NM-GREET_v1.0.xlsm]Generation_mixes'!I$66)
/mmBtu2kWh</t>
        </r>
      </text>
    </comment>
    <comment ref="E48" authorId="0" shapeId="0" xr:uid="{74EDF3B0-0D85-4E89-A94D-C86E3ABB6A59}">
      <text>
        <r>
          <rPr>
            <sz val="9"/>
            <color indexed="81"/>
            <rFont val="Tahoma"/>
            <family val="2"/>
          </rPr>
          <t>Original external formula:_x000D_
=(GWP_VOC*'[NM-GREET_v1.0.xlsm]Generation_mixes'!J$56+
  GWP_CO*'[NM-GREET_v1.0.xlsm]Generation_mixes'!J$57+
  GWP_CH4*'[NM-GREET_v1.0.xlsm]Generation_mixes'!J$64+
  GWP_N2O*'[NM-GREET_v1.0.xlsm]Generation_mixes'!J$65+
  '[NM-GREET_v1.0.xlsm]Generation_mixes'!J$66)
/mmBtu2kWh</t>
        </r>
      </text>
    </comment>
    <comment ref="E49" authorId="0" shapeId="0" xr:uid="{8E7D8544-D7A0-49A4-93CE-619AD9DEDBB7}">
      <text>
        <r>
          <rPr>
            <sz val="9"/>
            <color indexed="81"/>
            <rFont val="Tahoma"/>
            <family val="2"/>
          </rPr>
          <t>Original external formula:_x000D_
=(GWP_VOC*'[NM-GREET_v1.0.xlsm]Generation_mixes'!K$56+
  GWP_CO*'[NM-GREET_v1.0.xlsm]Generation_mixes'!K$57+
  GWP_CH4*'[NM-GREET_v1.0.xlsm]Generation_mixes'!K$64+
  GWP_N2O*'[NM-GREET_v1.0.xlsm]Generation_mixes'!K$65+
  '[NM-GREET_v1.0.xlsm]Generation_mixes'!K$66)
/mmBtu2kWh</t>
        </r>
      </text>
    </comment>
    <comment ref="E50" authorId="0" shapeId="0" xr:uid="{E1CAC8C7-C5D0-4B54-A9EC-2D1D4CE25354}">
      <text>
        <r>
          <rPr>
            <sz val="9"/>
            <color indexed="81"/>
            <rFont val="Tahoma"/>
            <family val="2"/>
          </rPr>
          <t>Original external formula:_x000D_
=(GWP_VOC*'[NM-GREET_v1.0.xlsm]Generation_mixes'!L$56+
  GWP_CO*'[NM-GREET_v1.0.xlsm]Generation_mixes'!L$57+
  GWP_CH4*'[NM-GREET_v1.0.xlsm]Generation_mixes'!L$64+
  GWP_N2O*'[NM-GREET_v1.0.xlsm]Generation_mixes'!L$65+
  '[NM-GREET_v1.0.xlsm]Generation_mixes'!L$66)
/mmBtu2kWh</t>
        </r>
      </text>
    </comment>
    <comment ref="E51" authorId="0" shapeId="0" xr:uid="{B4133BFD-9EA8-42E0-B972-7A4C4914E194}">
      <text>
        <r>
          <rPr>
            <sz val="9"/>
            <color indexed="81"/>
            <rFont val="Tahoma"/>
            <family val="2"/>
          </rPr>
          <t>Original external formula:_x000D_
=(GWP_VOC*'[NM-GREET_v1.0.xlsm]Generation_mixes'!M$56+
  GWP_CO*'[NM-GREET_v1.0.xlsm]Generation_mixes'!M$57+
  GWP_CH4*'[NM-GREET_v1.0.xlsm]Generation_mixes'!M$64+
  GWP_N2O*'[NM-GREET_v1.0.xlsm]Generation_mixes'!M$65+
  '[NM-GREET_v1.0.xlsm]Generation_mixes'!M$66)
/mmBtu2kWh</t>
        </r>
      </text>
    </comment>
    <comment ref="E52" authorId="0" shapeId="0" xr:uid="{32739D66-CB5F-4E9B-BF20-95C52EEB6F80}">
      <text>
        <r>
          <rPr>
            <sz val="9"/>
            <color indexed="81"/>
            <rFont val="Tahoma"/>
            <family val="2"/>
          </rPr>
          <t>Original external formula:_x000D_
=(GWP_VOC*'[NM-GREET_v1.0.xlsm]Generation_mixes'!N$56+
  GWP_CO*'[NM-GREET_v1.0.xlsm]Generation_mixes'!N$57+
  GWP_CH4*'[NM-GREET_v1.0.xlsm]Generation_mixes'!N$64+
  GWP_N2O*'[NM-GREET_v1.0.xlsm]Generation_mixes'!N$65+
  '[NM-GREET_v1.0.xlsm]Generation_mixes'!N$66)
/mmBtu2kWh</t>
        </r>
      </text>
    </comment>
    <comment ref="E53" authorId="0" shapeId="0" xr:uid="{31F3297D-E0B2-43C6-9FEB-3AE461E103B1}">
      <text>
        <r>
          <rPr>
            <sz val="9"/>
            <color indexed="81"/>
            <rFont val="Tahoma"/>
            <family val="2"/>
          </rPr>
          <t>Original external formula:_x000D_
=(GWP_VOC*'[NM-GREET_v1.0.xlsm]Generation_mixes'!O$56+
  GWP_CO*'[NM-GREET_v1.0.xlsm]Generation_mixes'!O$57+
  GWP_CH4*'[NM-GREET_v1.0.xlsm]Generation_mixes'!O$64+
  GWP_N2O*'[NM-GREET_v1.0.xlsm]Generation_mixes'!O$65+
  '[NM-GREET_v1.0.xlsm]Generation_mixes'!O$66)
/mmBtu2kWh</t>
        </r>
      </text>
    </comment>
    <comment ref="E54" authorId="0" shapeId="0" xr:uid="{6AAA55BC-DB7F-413C-8433-5AE25AE6C859}">
      <text>
        <r>
          <rPr>
            <sz val="9"/>
            <color indexed="81"/>
            <rFont val="Tahoma"/>
            <family val="2"/>
          </rPr>
          <t>Original external formula:_x000D_
=(GWP_VOC*'[NM-GREET_v1.0.xlsm]Generation_mixes'!P$56+
  GWP_CO*'[NM-GREET_v1.0.xlsm]Generation_mixes'!P$57+
  GWP_CH4*'[NM-GREET_v1.0.xlsm]Generation_mixes'!P$64+
  GWP_N2O*'[NM-GREET_v1.0.xlsm]Generation_mixes'!P$65+
  '[NM-GREET_v1.0.xlsm]Generation_mixes'!P$66)
/mmBtu2kWh</t>
        </r>
      </text>
    </comment>
    <comment ref="E55" authorId="0" shapeId="0" xr:uid="{DDABE8BD-0AC5-4B83-86B4-39822B30F6B5}">
      <text>
        <r>
          <rPr>
            <sz val="9"/>
            <color indexed="81"/>
            <rFont val="Tahoma"/>
            <family val="2"/>
          </rPr>
          <t>Original external formula:_x000D_
=(GWP_VOC*'[NM-GREET_v1.0.xlsm]Generation_mixes'!Q$56+
  GWP_CO*'[NM-GREET_v1.0.xlsm]Generation_mixes'!Q$57+
  GWP_CH4*'[NM-GREET_v1.0.xlsm]Generation_mixes'!Q$64+
  GWP_N2O*'[NM-GREET_v1.0.xlsm]Generation_mixes'!Q$65+
  '[NM-GREET_v1.0.xlsm]Generation_mixes'!Q$66)
/mmBtu2kWh</t>
        </r>
      </text>
    </comment>
    <comment ref="E56" authorId="0" shapeId="0" xr:uid="{B3BC46E6-0551-40BD-B071-EFA462F633D8}">
      <text>
        <r>
          <rPr>
            <sz val="9"/>
            <color indexed="81"/>
            <rFont val="Tahoma"/>
            <family val="2"/>
          </rPr>
          <t>Original external formula:_x000D_
=(GWP_VOC*'[NM-GREET_v1.0.xlsm]Generation_mixes'!R$56+
  GWP_CO*'[NM-GREET_v1.0.xlsm]Generation_mixes'!R$57+
  GWP_CH4*'[NM-GREET_v1.0.xlsm]Generation_mixes'!R$64+
  GWP_N2O*'[NM-GREET_v1.0.xlsm]Generation_mixes'!R$65+
  '[NM-GREET_v1.0.xlsm]Generation_mixes'!R$66)
/mmBtu2kWh</t>
        </r>
      </text>
    </comment>
    <comment ref="E57" authorId="0" shapeId="0" xr:uid="{B9103C78-214A-4A96-825F-D5908EE285C3}">
      <text>
        <r>
          <rPr>
            <sz val="9"/>
            <color indexed="81"/>
            <rFont val="Tahoma"/>
            <family val="2"/>
          </rPr>
          <t>Original external formula:_x000D_
=(GWP_VOC*'[NM-GREET_v1.0.xlsm]Generation_mixes'!S$56+
  GWP_CO*'[NM-GREET_v1.0.xlsm]Generation_mixes'!S$57+
  GWP_CH4*'[NM-GREET_v1.0.xlsm]Generation_mixes'!S$64+
  GWP_N2O*'[NM-GREET_v1.0.xlsm]Generation_mixes'!S$65+
  '[NM-GREET_v1.0.xlsm]Generation_mixes'!S$66)
/mmBtu2kWh</t>
        </r>
      </text>
    </comment>
    <comment ref="E58" authorId="0" shapeId="0" xr:uid="{458AC8B1-FB2D-4EFD-A28F-98CAC6327C83}">
      <text>
        <r>
          <rPr>
            <sz val="9"/>
            <color indexed="81"/>
            <rFont val="Tahoma"/>
            <family val="2"/>
          </rPr>
          <t>Original external formula:_x000D_
=(GWP_VOC*'[NM-GREET_v1.0.xlsm]Generation_mixes'!T$56+
  GWP_CO*'[NM-GREET_v1.0.xlsm]Generation_mixes'!T$57+
  GWP_CH4*'[NM-GREET_v1.0.xlsm]Generation_mixes'!T$64+
  GWP_N2O*'[NM-GREET_v1.0.xlsm]Generation_mixes'!T$65+
  '[NM-GREET_v1.0.xlsm]Generation_mixes'!T$66)
/mmBtu2kWh</t>
        </r>
      </text>
    </comment>
    <comment ref="E59" authorId="0" shapeId="0" xr:uid="{6C1B5C9F-2E08-4443-8CBB-1CBF067B8373}">
      <text>
        <r>
          <rPr>
            <sz val="9"/>
            <color indexed="81"/>
            <rFont val="Tahoma"/>
            <family val="2"/>
          </rPr>
          <t>Original external formula:_x000D_
=(GWP_VOC*'[NM-GREET_v1.0.xlsm]Generation_mixes'!U$56+
  GWP_CO*'[NM-GREET_v1.0.xlsm]Generation_mixes'!U$57+
  GWP_CH4*'[NM-GREET_v1.0.xlsm]Generation_mixes'!U$64+
  GWP_N2O*'[NM-GREET_v1.0.xlsm]Generation_mixes'!U$65+
  '[NM-GREET_v1.0.xlsm]Generation_mixes'!U$66)
/mmBtu2kWh</t>
        </r>
      </text>
    </comment>
    <comment ref="E60" authorId="0" shapeId="0" xr:uid="{314F8410-EE92-4736-8BA5-BA2623E48FE8}">
      <text>
        <r>
          <rPr>
            <sz val="9"/>
            <color indexed="81"/>
            <rFont val="Tahoma"/>
            <family val="2"/>
          </rPr>
          <t>Original external formula:_x000D_
=(GWP_VOC*'[NM-GREET_v1.0.xlsm]Generation_mixes'!V$56+
  GWP_CO*'[NM-GREET_v1.0.xlsm]Generation_mixes'!V$57+
  GWP_CH4*'[NM-GREET_v1.0.xlsm]Generation_mixes'!V$64+
  GWP_N2O*'[NM-GREET_v1.0.xlsm]Generation_mixes'!V$65+
  '[NM-GREET_v1.0.xlsm]Generation_mixes'!V$66)
/mmBtu2kWh</t>
        </r>
      </text>
    </comment>
    <comment ref="E61" authorId="0" shapeId="0" xr:uid="{26EA7861-A61A-4393-A742-D2601B0CBE84}">
      <text>
        <r>
          <rPr>
            <sz val="9"/>
            <color indexed="81"/>
            <rFont val="Tahoma"/>
            <family val="2"/>
          </rPr>
          <t>Original external formula:_x000D_
=(GWP_VOC*'[NM-GREET_v1.0.xlsm]Generation_mixes'!W$56+
  GWP_CO*'[NM-GREET_v1.0.xlsm]Generation_mixes'!W$57+
  GWP_CH4*'[NM-GREET_v1.0.xlsm]Generation_mixes'!W$64+
  GWP_N2O*'[NM-GREET_v1.0.xlsm]Generation_mixes'!W$65+
  '[NM-GREET_v1.0.xlsm]Generation_mixes'!W$66)
/mmBtu2kWh</t>
        </r>
      </text>
    </comment>
    <comment ref="E62" authorId="0" shapeId="0" xr:uid="{2946477E-FAEA-44D4-B96E-C5203989BADC}">
      <text>
        <r>
          <rPr>
            <sz val="9"/>
            <color indexed="81"/>
            <rFont val="Tahoma"/>
            <family val="2"/>
          </rPr>
          <t>Original external formula:_x000D_
=(GWP_VOC*'[NM-GREET_v1.0.xlsm]Generation_mixes'!X$56+
  GWP_CO*'[NM-GREET_v1.0.xlsm]Generation_mixes'!X$57+
  GWP_CH4*'[NM-GREET_v1.0.xlsm]Generation_mixes'!X$64+
  GWP_N2O*'[NM-GREET_v1.0.xlsm]Generation_mixes'!X$65+
  '[NM-GREET_v1.0.xlsm]Generation_mixes'!X$66)
/mmBtu2kWh</t>
        </r>
      </text>
    </comment>
    <comment ref="E63" authorId="0" shapeId="0" xr:uid="{10478CD4-9563-4ED2-AF9F-841E27EC3087}">
      <text>
        <r>
          <rPr>
            <sz val="9"/>
            <color indexed="81"/>
            <rFont val="Tahoma"/>
            <family val="2"/>
          </rPr>
          <t>Original external formula:_x000D_
=(GWP_VOC*'[NM-GREET_v1.0.xlsm]Generation_mixes'!Y$56+
  GWP_CO*'[NM-GREET_v1.0.xlsm]Generation_mixes'!Y$57+
  GWP_CH4*'[NM-GREET_v1.0.xlsm]Generation_mixes'!Y$64+
  GWP_N2O*'[NM-GREET_v1.0.xlsm]Generation_mixes'!Y$65+
  '[NM-GREET_v1.0.xlsm]Generation_mixes'!Y$66)
/mmBtu2kWh</t>
        </r>
      </text>
    </comment>
    <comment ref="E64" authorId="0" shapeId="0" xr:uid="{16AD895F-AE32-4676-94F3-B36E0DD03331}">
      <text>
        <r>
          <rPr>
            <sz val="9"/>
            <color indexed="81"/>
            <rFont val="Tahoma"/>
            <family val="2"/>
          </rPr>
          <t>Original external formula:_x000D_
=(GWP_VOC*'[NM-GREET_v1.0.xlsm]Generation_mixes'!Z$56+
  GWP_CO*'[NM-GREET_v1.0.xlsm]Generation_mixes'!Z$57+
  GWP_CH4*'[NM-GREET_v1.0.xlsm]Generation_mixes'!Z$64+
  GWP_N2O*'[NM-GREET_v1.0.xlsm]Generation_mixes'!Z$65+
  '[NM-GREET_v1.0.xlsm]Generation_mixes'!Z$66)
/mmBtu2kWh</t>
        </r>
      </text>
    </comment>
    <comment ref="E65" authorId="0" shapeId="0" xr:uid="{202F3542-8E50-41A8-B602-8594D5B7094B}">
      <text>
        <r>
          <rPr>
            <sz val="9"/>
            <color indexed="81"/>
            <rFont val="Tahoma"/>
            <family val="2"/>
          </rPr>
          <t>Original external formula:_x000D_
=(GWP_VOC*'[NM-GREET_v1.0.xlsm]Generation_mixes'!AA$56+
  GWP_CO*'[NM-GREET_v1.0.xlsm]Generation_mixes'!AA$57+
  GWP_CH4*'[NM-GREET_v1.0.xlsm]Generation_mixes'!AA$64+
  GWP_N2O*'[NM-GREET_v1.0.xlsm]Generation_mixes'!AA$65+
  '[NM-GREET_v1.0.xlsm]Generation_mixes'!AA$66)
/mmBtu2kWh</t>
        </r>
      </text>
    </comment>
    <comment ref="E66" authorId="0" shapeId="0" xr:uid="{CD0BDEAD-69FF-4BC5-8697-912C1C1284F1}">
      <text>
        <r>
          <rPr>
            <sz val="9"/>
            <color indexed="81"/>
            <rFont val="Tahoma"/>
            <family val="2"/>
          </rPr>
          <t>Original external formula:_x000D_
=(GWP_VOC*'[NM-GREET_v1.0.xlsm]Generation_mixes'!AB$56+
  GWP_CO*'[NM-GREET_v1.0.xlsm]Generation_mixes'!AB$57+
  GWP_CH4*'[NM-GREET_v1.0.xlsm]Generation_mixes'!AB$64+
  GWP_N2O*'[NM-GREET_v1.0.xlsm]Generation_mixes'!AB$65+
  '[NM-GREET_v1.0.xlsm]Generation_mixes'!AB$66)
/mmBtu2kWh</t>
        </r>
      </text>
    </comment>
    <comment ref="E67" authorId="0" shapeId="0" xr:uid="{20C81770-6400-4F4A-B66C-6C36B3143631}">
      <text>
        <r>
          <rPr>
            <sz val="9"/>
            <color indexed="81"/>
            <rFont val="Tahoma"/>
            <family val="2"/>
          </rPr>
          <t>Original external formula:_x000D_
=(GWP_VOC*'[NM-GREET_v1.0.xlsm]Generation_mixes'!AC$56+
  GWP_CO*'[NM-GREET_v1.0.xlsm]Generation_mixes'!AC$57+
  GWP_CH4*'[NM-GREET_v1.0.xlsm]Generation_mixes'!AC$64+
  GWP_N2O*'[NM-GREET_v1.0.xlsm]Generation_mixes'!AC$65+
  '[NM-GREET_v1.0.xlsm]Generation_mixes'!AC$66)
/mmBtu2kWh</t>
        </r>
      </text>
    </comment>
    <comment ref="E68" authorId="0" shapeId="0" xr:uid="{622B7033-083C-43D8-BDAE-DD3E57ADF785}">
      <text>
        <r>
          <rPr>
            <sz val="9"/>
            <color indexed="81"/>
            <rFont val="Tahoma"/>
            <family val="2"/>
          </rPr>
          <t>Original external formula:_x000D_
=(GWP_VOC*'[NM-GREET_v1.0.xlsm]Generation_mixes'!AD$56+
  GWP_CO*'[NM-GREET_v1.0.xlsm]Generation_mixes'!AD$57+
  GWP_CH4*'[NM-GREET_v1.0.xlsm]Generation_mixes'!AD$64+
  GWP_N2O*'[NM-GREET_v1.0.xlsm]Generation_mixes'!AD$65+
  '[NM-GREET_v1.0.xlsm]Generation_mixes'!AD$66)
/mmBtu2kWh</t>
        </r>
      </text>
    </comment>
    <comment ref="E69" authorId="0" shapeId="0" xr:uid="{9D709672-7E37-4353-99DA-51465A62A0D7}">
      <text>
        <r>
          <rPr>
            <sz val="9"/>
            <color indexed="81"/>
            <rFont val="Tahoma"/>
            <family val="2"/>
          </rPr>
          <t>Original external formula:_x000D_
=(GWP_VOC*'[NM-GREET_v1.0.xlsm]Generation_mixes'!AE$56+
  GWP_CO*'[NM-GREET_v1.0.xlsm]Generation_mixes'!AE$57+
  GWP_CH4*'[NM-GREET_v1.0.xlsm]Generation_mixes'!AE$64+
  GWP_N2O*'[NM-GREET_v1.0.xlsm]Generation_mixes'!AE$65+
  '[NM-GREET_v1.0.xlsm]Generation_mixes'!AE$66)
/mmBtu2kWh</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<sst xmlns="http://schemas.openxmlformats.org/spreadsheetml/2006/main" count="1501" uniqueCount="689">
  <si>
    <t>Unit</t>
  </si>
  <si>
    <t>Category</t>
  </si>
  <si>
    <t>Name</t>
  </si>
  <si>
    <t>Value</t>
  </si>
  <si>
    <t>1 kWh</t>
  </si>
  <si>
    <t>1 MJ</t>
  </si>
  <si>
    <t>Energy</t>
  </si>
  <si>
    <t>1 gal</t>
  </si>
  <si>
    <t>1 L</t>
  </si>
  <si>
    <t>Volume</t>
  </si>
  <si>
    <t>1 short ton</t>
  </si>
  <si>
    <t>1 lb</t>
  </si>
  <si>
    <t>1 kg</t>
  </si>
  <si>
    <t>1 g</t>
  </si>
  <si>
    <t>Mass</t>
  </si>
  <si>
    <t>Fuel Pathway Inputs</t>
  </si>
  <si>
    <t>Emission Factors</t>
  </si>
  <si>
    <t>Unit Conversion</t>
  </si>
  <si>
    <t>Fuel Specifications</t>
  </si>
  <si>
    <t>Tier 1 Pathway Application Process</t>
  </si>
  <si>
    <t>FOR APPLICANT ONLY - CONTAINS CONFIDENTIAL BUSINESS INFORMATION - DO NOT DISTRIBUTE</t>
  </si>
  <si>
    <t>Operating Conditions</t>
  </si>
  <si>
    <t>Reporting Month</t>
  </si>
  <si>
    <t>MM/YYYY</t>
  </si>
  <si>
    <t>Application #</t>
  </si>
  <si>
    <t>`</t>
  </si>
  <si>
    <t>Operational Data Period</t>
  </si>
  <si>
    <t xml:space="preserve">Emissions </t>
  </si>
  <si>
    <t>Margin of Safety (entered by applicant)</t>
  </si>
  <si>
    <t>Applicant Information</t>
  </si>
  <si>
    <t>Color Key</t>
  </si>
  <si>
    <t>Sub-Category</t>
  </si>
  <si>
    <t>Carbon Intensity Calculations</t>
  </si>
  <si>
    <t>FRCC</t>
  </si>
  <si>
    <t>U.S. Average</t>
  </si>
  <si>
    <t>Tier 1 Pathway Calculators and Instruction Manuals</t>
  </si>
  <si>
    <t>%</t>
  </si>
  <si>
    <t>Feedstock Transport</t>
  </si>
  <si>
    <t>Ocean Tanker</t>
  </si>
  <si>
    <t>Truck</t>
  </si>
  <si>
    <t>Rail</t>
  </si>
  <si>
    <t>Barge</t>
  </si>
  <si>
    <t xml:space="preserve"> </t>
  </si>
  <si>
    <t>Soybean Oil</t>
  </si>
  <si>
    <t>Beginning</t>
  </si>
  <si>
    <t>Ending</t>
  </si>
  <si>
    <t>Moisture</t>
  </si>
  <si>
    <t>Weight</t>
  </si>
  <si>
    <t>Distance</t>
  </si>
  <si>
    <t>Feedstock Received</t>
  </si>
  <si>
    <t>Number of Feedstocks</t>
  </si>
  <si>
    <t>Navigate to</t>
  </si>
  <si>
    <t>Feedstock Inventory</t>
  </si>
  <si>
    <t>Feedstock 1</t>
  </si>
  <si>
    <t>On-Site Inventory Change</t>
  </si>
  <si>
    <t>Grid Electricity</t>
  </si>
  <si>
    <t>kWh</t>
  </si>
  <si>
    <t>Used Cooking Oil</t>
  </si>
  <si>
    <t>HHDT</t>
  </si>
  <si>
    <t>Canola Oil</t>
  </si>
  <si>
    <t xml:space="preserve">Feedstock Used </t>
  </si>
  <si>
    <t>Alternate Fuel</t>
  </si>
  <si>
    <t>Section 1: Static Feedstock Inputs</t>
  </si>
  <si>
    <t>Delivered to Fuel Production Facility</t>
  </si>
  <si>
    <t>2.1.1</t>
  </si>
  <si>
    <t>2.3.1</t>
  </si>
  <si>
    <t>2.4.1</t>
  </si>
  <si>
    <t>2.5.1</t>
  </si>
  <si>
    <t>2.6.1</t>
  </si>
  <si>
    <t>2.7.1</t>
  </si>
  <si>
    <t>2.8.1</t>
  </si>
  <si>
    <t>2.9.1</t>
  </si>
  <si>
    <t>2.11.1</t>
  </si>
  <si>
    <t>2.12.1</t>
  </si>
  <si>
    <t>2.13.1</t>
  </si>
  <si>
    <t>Section 3: Applicant Information</t>
  </si>
  <si>
    <t>Section 4: Pathway Inputs</t>
  </si>
  <si>
    <t>Section 5: Static Operational Data</t>
  </si>
  <si>
    <t>Feedstock 2</t>
  </si>
  <si>
    <t>2.2.2</t>
  </si>
  <si>
    <t>2.3.2</t>
  </si>
  <si>
    <t>2.4.2</t>
  </si>
  <si>
    <t>2.5.2</t>
  </si>
  <si>
    <t>2.6.2</t>
  </si>
  <si>
    <t>2.7.2</t>
  </si>
  <si>
    <t>2.8.2</t>
  </si>
  <si>
    <t>2.9.2</t>
  </si>
  <si>
    <t>2.1.2</t>
  </si>
  <si>
    <t>2.2.1</t>
  </si>
  <si>
    <t>2.10.1</t>
  </si>
  <si>
    <t>2.10.2</t>
  </si>
  <si>
    <t>2.11.2</t>
  </si>
  <si>
    <t>2.12.2</t>
  </si>
  <si>
    <t>2.13.2</t>
  </si>
  <si>
    <t>Feedstock 3</t>
  </si>
  <si>
    <t>2.1.3</t>
  </si>
  <si>
    <t>2.3.3</t>
  </si>
  <si>
    <t>2.4.3</t>
  </si>
  <si>
    <t>2.5.3</t>
  </si>
  <si>
    <t>2.6.3</t>
  </si>
  <si>
    <t>2.7.3</t>
  </si>
  <si>
    <t>2.8.3</t>
  </si>
  <si>
    <t>2.9.3</t>
  </si>
  <si>
    <t>2.10.3</t>
  </si>
  <si>
    <t>2.11.3</t>
  </si>
  <si>
    <t>2.12.3</t>
  </si>
  <si>
    <t>2.13.3</t>
  </si>
  <si>
    <t>2.2.3</t>
  </si>
  <si>
    <t>Feedstock 4</t>
  </si>
  <si>
    <t>2.1.4</t>
  </si>
  <si>
    <t>2.2.4</t>
  </si>
  <si>
    <t>2.4.4</t>
  </si>
  <si>
    <t>2.5.4</t>
  </si>
  <si>
    <t>2.6.4</t>
  </si>
  <si>
    <t>2.7.4</t>
  </si>
  <si>
    <t>2.8.4</t>
  </si>
  <si>
    <t>2.9.4</t>
  </si>
  <si>
    <t>2.10.4</t>
  </si>
  <si>
    <t>2.11.4</t>
  </si>
  <si>
    <t>2.12.4</t>
  </si>
  <si>
    <t>2.13.4</t>
  </si>
  <si>
    <t>2.3.4</t>
  </si>
  <si>
    <t>Feedstock 5</t>
  </si>
  <si>
    <t>2.1.5</t>
  </si>
  <si>
    <t>2.2.5</t>
  </si>
  <si>
    <t>2.3.5</t>
  </si>
  <si>
    <t>2.5.5</t>
  </si>
  <si>
    <t>2.6.5</t>
  </si>
  <si>
    <t>2.7.5</t>
  </si>
  <si>
    <t>2.8.5</t>
  </si>
  <si>
    <t>2.9.5</t>
  </si>
  <si>
    <t>2.10.5</t>
  </si>
  <si>
    <t>2.11.5</t>
  </si>
  <si>
    <t>2.12.5</t>
  </si>
  <si>
    <t>2.13.5</t>
  </si>
  <si>
    <t>2.4.5</t>
  </si>
  <si>
    <t>Feedstock 7</t>
  </si>
  <si>
    <t>Feedstock 6</t>
  </si>
  <si>
    <t>2.1.6</t>
  </si>
  <si>
    <t>2.2.6</t>
  </si>
  <si>
    <t>2.3.6</t>
  </si>
  <si>
    <t>2.4.6</t>
  </si>
  <si>
    <t>2.6.6</t>
  </si>
  <si>
    <t>2.7.6</t>
  </si>
  <si>
    <t>2.8.6</t>
  </si>
  <si>
    <t>2.9.6</t>
  </si>
  <si>
    <t>2.10.6</t>
  </si>
  <si>
    <t>2.11.6</t>
  </si>
  <si>
    <t>2.12.6</t>
  </si>
  <si>
    <t>2.13.6</t>
  </si>
  <si>
    <t>2.5.6</t>
  </si>
  <si>
    <t>2.1.7</t>
  </si>
  <si>
    <t>2.2.7</t>
  </si>
  <si>
    <t>2.3.7</t>
  </si>
  <si>
    <t>2.4.7</t>
  </si>
  <si>
    <t>2.5.7</t>
  </si>
  <si>
    <t>2.7.7</t>
  </si>
  <si>
    <t>2.8.7</t>
  </si>
  <si>
    <t>2.9.7</t>
  </si>
  <si>
    <t>2.10.7</t>
  </si>
  <si>
    <t>2.11.7</t>
  </si>
  <si>
    <t>2.12.7</t>
  </si>
  <si>
    <t>2.13.7</t>
  </si>
  <si>
    <t>2.6.7</t>
  </si>
  <si>
    <t>Feedstock 8</t>
  </si>
  <si>
    <t>2.1.8</t>
  </si>
  <si>
    <t>2.2.8</t>
  </si>
  <si>
    <t>2.3.8</t>
  </si>
  <si>
    <t>2.4.8</t>
  </si>
  <si>
    <t>2.5.8</t>
  </si>
  <si>
    <t>2.6.8</t>
  </si>
  <si>
    <t>2.8.8</t>
  </si>
  <si>
    <t>2.9.8</t>
  </si>
  <si>
    <t>2.10.8</t>
  </si>
  <si>
    <t>2.11.8</t>
  </si>
  <si>
    <t>2.12.8</t>
  </si>
  <si>
    <t>2.13.8</t>
  </si>
  <si>
    <t>2.7.8</t>
  </si>
  <si>
    <t>Feedstock 9</t>
  </si>
  <si>
    <t>2.1.9</t>
  </si>
  <si>
    <t>2.2.9</t>
  </si>
  <si>
    <t>2.3.9</t>
  </si>
  <si>
    <t>2.4.9</t>
  </si>
  <si>
    <t>2.5.9</t>
  </si>
  <si>
    <t>2.6.9</t>
  </si>
  <si>
    <t>2.7.9</t>
  </si>
  <si>
    <t>2.9.9</t>
  </si>
  <si>
    <t>2.10.9</t>
  </si>
  <si>
    <t>2.11.9</t>
  </si>
  <si>
    <t>2.12.9</t>
  </si>
  <si>
    <t>2.13.9</t>
  </si>
  <si>
    <t>2.8.9</t>
  </si>
  <si>
    <t>Feedstock 10</t>
  </si>
  <si>
    <t>2.1.10</t>
  </si>
  <si>
    <t>2.2.10</t>
  </si>
  <si>
    <t>2.3.10</t>
  </si>
  <si>
    <t>2.4.10</t>
  </si>
  <si>
    <t>2.5.10</t>
  </si>
  <si>
    <t>2.6.10</t>
  </si>
  <si>
    <t>2.7.10</t>
  </si>
  <si>
    <t>2.8.10</t>
  </si>
  <si>
    <t>2.10.10</t>
  </si>
  <si>
    <t>2.11.10</t>
  </si>
  <si>
    <t>2.12.10</t>
  </si>
  <si>
    <t>2.13.10</t>
  </si>
  <si>
    <t>2.9.10</t>
  </si>
  <si>
    <t>Production</t>
  </si>
  <si>
    <t>Transport</t>
  </si>
  <si>
    <t>Company Name and ID</t>
  </si>
  <si>
    <t>Land Use Change</t>
  </si>
  <si>
    <t>Palm Oil</t>
  </si>
  <si>
    <t>Feedstock Production and Transport</t>
  </si>
  <si>
    <t xml:space="preserve">Process Energy </t>
  </si>
  <si>
    <t>Transport and Distribution</t>
  </si>
  <si>
    <t>Chemicals</t>
  </si>
  <si>
    <t>Tailpipe Emissions</t>
  </si>
  <si>
    <t>Section 6: Monthly Operational Data</t>
  </si>
  <si>
    <t>Calculated Value</t>
  </si>
  <si>
    <t>Ocean Tanker - 22,500 DWT</t>
  </si>
  <si>
    <t>Energy Density</t>
  </si>
  <si>
    <t>Site-Specific</t>
  </si>
  <si>
    <t>HEFA Production</t>
  </si>
  <si>
    <t>MJ HEFA</t>
  </si>
  <si>
    <t>Beginning RD Inventory</t>
  </si>
  <si>
    <t>Ending RD Inventory</t>
  </si>
  <si>
    <t>Beginning RN Inventory</t>
  </si>
  <si>
    <t>Ending RN Inventory</t>
  </si>
  <si>
    <t>Beginning RP Inventory</t>
  </si>
  <si>
    <t>Ending RP Inventory</t>
  </si>
  <si>
    <t>Beginning AJF Inventory</t>
  </si>
  <si>
    <t>Ending AJF Inventory</t>
  </si>
  <si>
    <t>RD Sold</t>
  </si>
  <si>
    <t>RN Sold</t>
  </si>
  <si>
    <t>RP Sold</t>
  </si>
  <si>
    <t>AJF Sold</t>
  </si>
  <si>
    <t>Fuel Production Inputs</t>
  </si>
  <si>
    <t>Imported Hydrogen</t>
  </si>
  <si>
    <t>kg</t>
  </si>
  <si>
    <t>Renewable Diesel</t>
  </si>
  <si>
    <t>Renewable Naphtha</t>
  </si>
  <si>
    <t>Renewable Propane</t>
  </si>
  <si>
    <t>Hydrogen</t>
  </si>
  <si>
    <t>Feedstock Used</t>
  </si>
  <si>
    <t>HEFA Produced</t>
  </si>
  <si>
    <t xml:space="preserve">Renewable Diesel </t>
  </si>
  <si>
    <t>Alternative Jet Fuel</t>
  </si>
  <si>
    <t>Total</t>
  </si>
  <si>
    <t>MJ HEFA, LHV</t>
  </si>
  <si>
    <t>Feedstock</t>
  </si>
  <si>
    <t>North American Natural Gas</t>
  </si>
  <si>
    <t>Directly-Supplied Low-CI Electricity</t>
  </si>
  <si>
    <t>Default</t>
  </si>
  <si>
    <t>Animal Fat</t>
  </si>
  <si>
    <t>HHD Truck</t>
  </si>
  <si>
    <t>Feedstock 11</t>
  </si>
  <si>
    <t>Feedstock 12</t>
  </si>
  <si>
    <t>Feedstock 13</t>
  </si>
  <si>
    <t>Feedstock 14</t>
  </si>
  <si>
    <t>Feedstock 15</t>
  </si>
  <si>
    <t>Feedstock 16</t>
  </si>
  <si>
    <t>Feedstock 17</t>
  </si>
  <si>
    <t>Feedstock 18</t>
  </si>
  <si>
    <t>Feedstock 19</t>
  </si>
  <si>
    <t>Feedstock 20</t>
  </si>
  <si>
    <t>Gas Tube Trailer Truck</t>
  </si>
  <si>
    <t>Finished Fuel</t>
  </si>
  <si>
    <t>HEFA Production Quantities</t>
  </si>
  <si>
    <t>2.1.11</t>
  </si>
  <si>
    <t>2.2.11</t>
  </si>
  <si>
    <t>2.3.11</t>
  </si>
  <si>
    <t>2.4.11</t>
  </si>
  <si>
    <t>2.5.11</t>
  </si>
  <si>
    <t>2.6.11</t>
  </si>
  <si>
    <t>2.7.11</t>
  </si>
  <si>
    <t>2.8.11</t>
  </si>
  <si>
    <t>2.9.11</t>
  </si>
  <si>
    <t>2.10.11</t>
  </si>
  <si>
    <t>2.11.11</t>
  </si>
  <si>
    <t>2.12.11</t>
  </si>
  <si>
    <t>2.13.11</t>
  </si>
  <si>
    <t>2.1.12</t>
  </si>
  <si>
    <t>2.2.12</t>
  </si>
  <si>
    <t>2.3.12</t>
  </si>
  <si>
    <t>2.4.12</t>
  </si>
  <si>
    <t>2.5.12</t>
  </si>
  <si>
    <t>2.6.12</t>
  </si>
  <si>
    <t>2.7.12</t>
  </si>
  <si>
    <t>2.8.12</t>
  </si>
  <si>
    <t>2.9.12</t>
  </si>
  <si>
    <t>2.10.12</t>
  </si>
  <si>
    <t>2.11.12</t>
  </si>
  <si>
    <t>2.12.12</t>
  </si>
  <si>
    <t>2.13.12</t>
  </si>
  <si>
    <t>2.1.13</t>
  </si>
  <si>
    <t>2.2.13</t>
  </si>
  <si>
    <t>2.3.13</t>
  </si>
  <si>
    <t>2.4.13</t>
  </si>
  <si>
    <t>2.5.13</t>
  </si>
  <si>
    <t>2.6.13</t>
  </si>
  <si>
    <t>2.7.13</t>
  </si>
  <si>
    <t>2.8.13</t>
  </si>
  <si>
    <t>2.9.13</t>
  </si>
  <si>
    <t>2.10.13</t>
  </si>
  <si>
    <t>2.11.13</t>
  </si>
  <si>
    <t>2.12.13</t>
  </si>
  <si>
    <t>2.13.13</t>
  </si>
  <si>
    <t>2.1.14</t>
  </si>
  <si>
    <t>2.2.14</t>
  </si>
  <si>
    <t>2.3.14</t>
  </si>
  <si>
    <t>2.4.14</t>
  </si>
  <si>
    <t>2.5.14</t>
  </si>
  <si>
    <t>2.6.14</t>
  </si>
  <si>
    <t>2.7.14</t>
  </si>
  <si>
    <t>2.8.14</t>
  </si>
  <si>
    <t>2.9.14</t>
  </si>
  <si>
    <t>2.10.14</t>
  </si>
  <si>
    <t>2.11.14</t>
  </si>
  <si>
    <t>2.12.14</t>
  </si>
  <si>
    <t>2.13.14</t>
  </si>
  <si>
    <t>2.1.15</t>
  </si>
  <si>
    <t>2.2.15</t>
  </si>
  <si>
    <t>2.3.15</t>
  </si>
  <si>
    <t>2.4.15</t>
  </si>
  <si>
    <t>2.5.15</t>
  </si>
  <si>
    <t>2.6.15</t>
  </si>
  <si>
    <t>2.7.15</t>
  </si>
  <si>
    <t>2.8.15</t>
  </si>
  <si>
    <t>2.9.15</t>
  </si>
  <si>
    <t>2.10.15</t>
  </si>
  <si>
    <t>2.11.15</t>
  </si>
  <si>
    <t>2.12.15</t>
  </si>
  <si>
    <t>2.13.15</t>
  </si>
  <si>
    <t>2.1.16</t>
  </si>
  <si>
    <t>2.2.16</t>
  </si>
  <si>
    <t>2.3.16</t>
  </si>
  <si>
    <t>2.4.16</t>
  </si>
  <si>
    <t>2.5.16</t>
  </si>
  <si>
    <t>2.6.16</t>
  </si>
  <si>
    <t>2.7.16</t>
  </si>
  <si>
    <t>2.8.16</t>
  </si>
  <si>
    <t>2.9.16</t>
  </si>
  <si>
    <t>2.10.16</t>
  </si>
  <si>
    <t>2.11.16</t>
  </si>
  <si>
    <t>2.12.16</t>
  </si>
  <si>
    <t>2.13.16</t>
  </si>
  <si>
    <t>2.1.17</t>
  </si>
  <si>
    <t>2.2.17</t>
  </si>
  <si>
    <t>2.3.17</t>
  </si>
  <si>
    <t>2.4.17</t>
  </si>
  <si>
    <t>2.5.17</t>
  </si>
  <si>
    <t>2.6.17</t>
  </si>
  <si>
    <t>2.7.17</t>
  </si>
  <si>
    <t>2.8.17</t>
  </si>
  <si>
    <t>2.9.17</t>
  </si>
  <si>
    <t>2.10.17</t>
  </si>
  <si>
    <t>2.11.17</t>
  </si>
  <si>
    <t>2.12.17</t>
  </si>
  <si>
    <t>2.13.17</t>
  </si>
  <si>
    <t>2.1.18</t>
  </si>
  <si>
    <t>2.2.18</t>
  </si>
  <si>
    <t>2.3.18</t>
  </si>
  <si>
    <t>2.4.18</t>
  </si>
  <si>
    <t>2.5.18</t>
  </si>
  <si>
    <t>2.6.18</t>
  </si>
  <si>
    <t>2.7.18</t>
  </si>
  <si>
    <t>2.8.18</t>
  </si>
  <si>
    <t>2.9.18</t>
  </si>
  <si>
    <t>2.10.18</t>
  </si>
  <si>
    <t>2.11.18</t>
  </si>
  <si>
    <t>2.12.18</t>
  </si>
  <si>
    <t>2.13.18</t>
  </si>
  <si>
    <t>2.1.19</t>
  </si>
  <si>
    <t>2.2.19</t>
  </si>
  <si>
    <t>2.3.19</t>
  </si>
  <si>
    <t>2.4.19</t>
  </si>
  <si>
    <t>2.5.19</t>
  </si>
  <si>
    <t>2.6.19</t>
  </si>
  <si>
    <t>2.7.19</t>
  </si>
  <si>
    <t>2.8.19</t>
  </si>
  <si>
    <t>2.9.19</t>
  </si>
  <si>
    <t>2.10.19</t>
  </si>
  <si>
    <t>2.11.19</t>
  </si>
  <si>
    <t>2.12.19</t>
  </si>
  <si>
    <t>2.13.19</t>
  </si>
  <si>
    <t>2.1.20</t>
  </si>
  <si>
    <t>2.2.20</t>
  </si>
  <si>
    <t>2.3.20</t>
  </si>
  <si>
    <t>2.4.20</t>
  </si>
  <si>
    <t>2.5.20</t>
  </si>
  <si>
    <t>2.6.20</t>
  </si>
  <si>
    <t>2.7.20</t>
  </si>
  <si>
    <t>2.8.20</t>
  </si>
  <si>
    <t>2.9.20</t>
  </si>
  <si>
    <t>2.10.20</t>
  </si>
  <si>
    <t>2.11.20</t>
  </si>
  <si>
    <t>2.12.20</t>
  </si>
  <si>
    <t>2.13.20</t>
  </si>
  <si>
    <t>Liquid Tanker Truck</t>
  </si>
  <si>
    <t>Pipeline</t>
  </si>
  <si>
    <t>Feedstock Production</t>
  </si>
  <si>
    <t>To Fueling Station</t>
  </si>
  <si>
    <t>End Use</t>
  </si>
  <si>
    <t>Engine Combustion</t>
  </si>
  <si>
    <t>Standard Values for US/Canadian Feedstocks</t>
  </si>
  <si>
    <t>Fuel Production Facility ID</t>
  </si>
  <si>
    <t>Process Inputs</t>
  </si>
  <si>
    <t>CI Score</t>
  </si>
  <si>
    <t xml:space="preserve">Renewable Diesel (RD) </t>
  </si>
  <si>
    <t xml:space="preserve">Renewable Naphtha (RN) </t>
  </si>
  <si>
    <t>Renewable Propane (RP)</t>
  </si>
  <si>
    <t>Alternative Jet Fuel (AJF)</t>
  </si>
  <si>
    <t>Default SMR to G.H2</t>
  </si>
  <si>
    <t>Default SMR to L.H2</t>
  </si>
  <si>
    <t>Production Emissions</t>
  </si>
  <si>
    <t>SMR</t>
  </si>
  <si>
    <t>Electrolysis</t>
  </si>
  <si>
    <t>1 MT</t>
  </si>
  <si>
    <t>Max Matchable Book-and Claim Quantities</t>
  </si>
  <si>
    <t>Section 2: Monthly Feedstock Inputs</t>
  </si>
  <si>
    <t>Stored at Fuel Production Facility</t>
  </si>
  <si>
    <t>1 kJ</t>
  </si>
  <si>
    <t>Section 7: Book-and-Claim Accounting for On-Site Hydrogen Production</t>
  </si>
  <si>
    <t>Hydrogen Production</t>
  </si>
  <si>
    <t>Hydrogen Transport</t>
  </si>
  <si>
    <t>Land Transport</t>
  </si>
  <si>
    <t>Ocean Transport by DWT</t>
  </si>
  <si>
    <t>12500 DWT</t>
  </si>
  <si>
    <t>22500 DWT</t>
  </si>
  <si>
    <t xml:space="preserve">HEFA Transport </t>
  </si>
  <si>
    <t>H2 Pathway Pipeline Distance</t>
  </si>
  <si>
    <t>Fuel Pathway Code</t>
  </si>
  <si>
    <t>Light Hydrocarbons Used as H2 Feedstock</t>
  </si>
  <si>
    <t>Coproducts</t>
  </si>
  <si>
    <t>Hydrogen Produced On-Site</t>
  </si>
  <si>
    <t>Coproducts Exported Outside Fuel Pathway</t>
  </si>
  <si>
    <t>Light Hydrocarbons For Alternate Use</t>
  </si>
  <si>
    <t>CTFP Website Resources</t>
  </si>
  <si>
    <t>CTFP Program Overview</t>
  </si>
  <si>
    <t>1 Btu</t>
  </si>
  <si>
    <t>mmBtu, LHV</t>
  </si>
  <si>
    <t>1 mmBtu</t>
  </si>
  <si>
    <t>1 mL</t>
  </si>
  <si>
    <t>Transport EF (g CO2e/dry lb)</t>
  </si>
  <si>
    <t>1.3.2 Production EF 
(g CO2e/dry lb)</t>
  </si>
  <si>
    <t>1.5.2 Ocean Tanker EF 
(g CO2e/lb-mile)</t>
  </si>
  <si>
    <t>1.3.3 Production EF 
(g CO2e/dry lb)</t>
  </si>
  <si>
    <t>1.5.3 Ocean Tanker EF 
(g CO2e/lb-mile)</t>
  </si>
  <si>
    <t>1.3.4 Production EF 
(g CO2e/dry lb)</t>
  </si>
  <si>
    <t>1.5.4 Ocean Tanker EF 
(g CO2e/lb-mile)</t>
  </si>
  <si>
    <t>1.3.5 Production EF 
(g CO2e/dry lb)</t>
  </si>
  <si>
    <t>1.5.5 Ocean Tanker EF 
(g CO2e/lb-mile)</t>
  </si>
  <si>
    <t>1.3.6 Production EF 
(g CO2e/dry lb)</t>
  </si>
  <si>
    <t>1.5.6 Ocean Tanker EF 
(g CO2e/lb-mile)</t>
  </si>
  <si>
    <t>1.3.7 Production EF 
(g CO2e/dry lb)</t>
  </si>
  <si>
    <t>1.5.7 Ocean Tanker EF 
(g CO2e/lb-mile)</t>
  </si>
  <si>
    <t>1.3.8 Production EF 
(g CO2e/dry lb)</t>
  </si>
  <si>
    <t>1.5.8 Ocean Tanker EF 
(g CO2e/lb-mile)</t>
  </si>
  <si>
    <t>1.3.9 Production EF 
(g CO2e/dry lb)</t>
  </si>
  <si>
    <t>1.5.9 Ocean Tanker EF 
(g CO2e/lb-mile)</t>
  </si>
  <si>
    <t>1.3.10 Production EF 
(g CO2e/dry lb)</t>
  </si>
  <si>
    <t>1.5.10 Ocean Tanker EF 
(g CO2e/lb-mile)</t>
  </si>
  <si>
    <t>1.3.11 Production EF 
(g CO2e/dry lb)</t>
  </si>
  <si>
    <t>1.5.11 Ocean Tanker EF 
(g CO2e/lb-mile)</t>
  </si>
  <si>
    <t>1.3.12 Production EF 
(g CO2e/dry lb)</t>
  </si>
  <si>
    <t>1.5.12 Ocean Tanker EF 
(g CO2e/lb-mile)</t>
  </si>
  <si>
    <t>1.3.13 Production EF 
(g CO2e/dry lb)</t>
  </si>
  <si>
    <t>1.5.13 Ocean Tanker EF 
(g CO2e/lb-mile)</t>
  </si>
  <si>
    <t>1.3.14 Production EF 
(g CO2e/dry lb)</t>
  </si>
  <si>
    <t>1.5.14 Ocean Tanker EF 
(g CO2e/lb-mile)</t>
  </si>
  <si>
    <t>1.3.15 Production EF 
(g CO2e/dry lb)</t>
  </si>
  <si>
    <t>1.5.15 Ocean Tanker EF 
(g CO2e/lb-mile)</t>
  </si>
  <si>
    <t>1.3.16 Production EF 
(g CO2e/dry lb)</t>
  </si>
  <si>
    <t>1.5.16 Ocean Tanker EF 
(g CO2e/lb-mile)</t>
  </si>
  <si>
    <t>1.3.17 Production EF 
(g CO2e/dry lb)</t>
  </si>
  <si>
    <t>1.5.17 Ocean Tanker EF 
(g CO2e/lb-mile)</t>
  </si>
  <si>
    <t>1.3.18 Production EF 
(g CO2e/dry lb)</t>
  </si>
  <si>
    <t>1.5.18 Ocean Tanker EF 
(g CO2e/lb-mile)</t>
  </si>
  <si>
    <t>1.3.19 Production EF 
(g CO2e/dry lb)</t>
  </si>
  <si>
    <t>1.5.19 Ocean Tanker EF 
(g CO2e/lb-mile)</t>
  </si>
  <si>
    <t>1.3.20 Production EF 
(g CO2e/dry lb)</t>
  </si>
  <si>
    <t>1.5.20 Ocean Tanker EF 
(g CO2e/lb-mile)</t>
  </si>
  <si>
    <t>CI (g CO2e/MJ HEFA, LHV)</t>
  </si>
  <si>
    <t>g CO2e</t>
  </si>
  <si>
    <t>1 Wh</t>
  </si>
  <si>
    <t>Fuel Pathway Carbon Intensity (g CO2e / MJ HEFA, LHV)</t>
  </si>
  <si>
    <t>Fuel Pathway Carbon Intensity for Certification (g CO2e / MJ HEFA, LHV)</t>
  </si>
  <si>
    <t>g CO2e / lb oil</t>
  </si>
  <si>
    <t>g CO2e / MJ HEFA, LHV</t>
  </si>
  <si>
    <t>g CO2e / mmBtu NG, LHV</t>
  </si>
  <si>
    <t>g CO2e / kg H2</t>
  </si>
  <si>
    <t>kWh / kg H2</t>
  </si>
  <si>
    <t>User Defined Mix</t>
  </si>
  <si>
    <t>Heating Value Ratio</t>
  </si>
  <si>
    <t>Natural Gas</t>
  </si>
  <si>
    <t>LHV/HHV</t>
  </si>
  <si>
    <t>mmBtu, HHV</t>
  </si>
  <si>
    <t>Grid Electricity
 (2022 eGRID Region)</t>
  </si>
  <si>
    <t>g CO2e 
/ kWh</t>
  </si>
  <si>
    <t>AKGD</t>
  </si>
  <si>
    <t>AKMS</t>
  </si>
  <si>
    <t>AZNM</t>
  </si>
  <si>
    <t>CAMX</t>
  </si>
  <si>
    <t>ERCT</t>
  </si>
  <si>
    <t>HIMS</t>
  </si>
  <si>
    <t>HIOA</t>
  </si>
  <si>
    <t>MROE</t>
  </si>
  <si>
    <t>MROW</t>
  </si>
  <si>
    <t>NEWE</t>
  </si>
  <si>
    <t>NWPP</t>
  </si>
  <si>
    <t>NYCW</t>
  </si>
  <si>
    <t>NYLI</t>
  </si>
  <si>
    <t>NYUP</t>
  </si>
  <si>
    <t>PRMS</t>
  </si>
  <si>
    <t>RFCE</t>
  </si>
  <si>
    <t>RFCM</t>
  </si>
  <si>
    <t>RFCW</t>
  </si>
  <si>
    <t>RMPA</t>
  </si>
  <si>
    <t>SPNO</t>
  </si>
  <si>
    <t>SPSO</t>
  </si>
  <si>
    <t>SRMV</t>
  </si>
  <si>
    <t>SRMW</t>
  </si>
  <si>
    <t>SRSO</t>
  </si>
  <si>
    <t>SRTV</t>
  </si>
  <si>
    <t>SRVC</t>
  </si>
  <si>
    <t>Distiller's Corn Oil</t>
  </si>
  <si>
    <t>IPCC AR5 100-year Global Warming Potential (GWP) of GHGs relative to CO2</t>
  </si>
  <si>
    <t>Carbon Ratios of Pollutants</t>
  </si>
  <si>
    <t>CO2</t>
  </si>
  <si>
    <t>VOC</t>
  </si>
  <si>
    <t>CH4</t>
  </si>
  <si>
    <t>CO</t>
  </si>
  <si>
    <t>N2O</t>
  </si>
  <si>
    <t>joule (J)</t>
  </si>
  <si>
    <t>kilojoule (kJ)</t>
  </si>
  <si>
    <t>megajoule (MJ)</t>
  </si>
  <si>
    <t>watt hour (Wh)</t>
  </si>
  <si>
    <t>kilowatt hour (kWh)</t>
  </si>
  <si>
    <t>British thermal unit (Btu)</t>
  </si>
  <si>
    <t>million Btu (mmBtu)</t>
  </si>
  <si>
    <t>gram (g)</t>
  </si>
  <si>
    <t>kilogram (kg)</t>
  </si>
  <si>
    <t>liter (L)</t>
  </si>
  <si>
    <t>pound (lb)</t>
  </si>
  <si>
    <t>short ton (US ton)</t>
  </si>
  <si>
    <t>cubic meter (m3)</t>
  </si>
  <si>
    <t>milliliter (mL)</t>
  </si>
  <si>
    <t>gallon (gal)</t>
  </si>
  <si>
    <t>cubic foot (ft3)</t>
  </si>
  <si>
    <t>g CO2e / mile-lb oil</t>
  </si>
  <si>
    <t>g CO2e / mile-MJ, LHV</t>
  </si>
  <si>
    <t>g CO2e / mile-gal HEFA</t>
  </si>
  <si>
    <t>g CO2e / mile-kg H2</t>
  </si>
  <si>
    <t>mmBtu, HHV NG feedstock / kg H2</t>
  </si>
  <si>
    <t>MJ, LHV / kg</t>
  </si>
  <si>
    <t>MJ, LHV / gal</t>
  </si>
  <si>
    <t>Biomethane (mmBtu, HHV)</t>
  </si>
  <si>
    <t>Biomethane</t>
  </si>
  <si>
    <t>Biomethane Pathway Pipeline Distance</t>
  </si>
  <si>
    <t>Biomethane Transport Emissions</t>
  </si>
  <si>
    <t>g CO2e / dry lb feedstock</t>
  </si>
  <si>
    <t>g CO2e / kWh</t>
  </si>
  <si>
    <t>g CO2e / gal-mile</t>
  </si>
  <si>
    <t>gal-mile</t>
  </si>
  <si>
    <t>Transport EF 
(g CO2e / dry lb)</t>
  </si>
  <si>
    <t>lb</t>
  </si>
  <si>
    <t>dry lb</t>
  </si>
  <si>
    <t>dry lb feedstock</t>
  </si>
  <si>
    <t>Fuel Production Facility Inventory (dry lb)</t>
  </si>
  <si>
    <t>% energy</t>
  </si>
  <si>
    <t>Transport Energy and 
Fugitive Methane</t>
  </si>
  <si>
    <t>metric tonne (MT)</t>
  </si>
  <si>
    <t>Bulk Terminal Loss Factor</t>
  </si>
  <si>
    <t>gal @ 60°F</t>
  </si>
  <si>
    <t>mile</t>
  </si>
  <si>
    <t>Feedstock Transport (lb-mile)</t>
  </si>
  <si>
    <t>HEFA Dispensed</t>
  </si>
  <si>
    <t>Quantity Matched</t>
  </si>
  <si>
    <t>g CO2e / mmBtu, HHV</t>
  </si>
  <si>
    <t>Biomethane Book-and Claim Match Ratios</t>
  </si>
  <si>
    <t>g CO2e / mmBtu CH4, HHV</t>
  </si>
  <si>
    <t>g CO2e / MJ, LHV</t>
  </si>
  <si>
    <t>Vehicle Tailpipe Emissions</t>
  </si>
  <si>
    <t>Book-and-Claim for On-Site H2 Production</t>
  </si>
  <si>
    <r>
      <rPr>
        <b/>
        <sz val="12"/>
        <color rgb="FFFFFFFF"/>
        <rFont val="Calibri"/>
        <family val="2"/>
      </rPr>
      <t xml:space="preserve">1.1.1 </t>
    </r>
    <r>
      <rPr>
        <sz val="12"/>
        <color rgb="FFFFFFFF"/>
        <rFont val="Calibri"/>
        <family val="2"/>
      </rPr>
      <t>Feedstock Type</t>
    </r>
  </si>
  <si>
    <r>
      <t xml:space="preserve">1.2.1 </t>
    </r>
    <r>
      <rPr>
        <sz val="12"/>
        <color rgb="FFFFFFFF"/>
        <rFont val="Calibri"/>
        <family val="2"/>
      </rPr>
      <t>Feedstock Origin</t>
    </r>
  </si>
  <si>
    <r>
      <rPr>
        <b/>
        <sz val="12"/>
        <color rgb="FFFFFFFF"/>
        <rFont val="Calibri"/>
        <family val="2"/>
      </rPr>
      <t>1.3.1</t>
    </r>
    <r>
      <rPr>
        <sz val="12"/>
        <color rgb="FFFFFFFF"/>
        <rFont val="Calibri"/>
        <family val="2"/>
      </rPr>
      <t xml:space="preserve"> Production EF 
(g CO2e / dry lb)</t>
    </r>
  </si>
  <si>
    <r>
      <rPr>
        <b/>
        <sz val="12"/>
        <color rgb="FFFFFFFF"/>
        <rFont val="Calibri"/>
        <family val="2"/>
      </rPr>
      <t>1.4.1</t>
    </r>
    <r>
      <rPr>
        <sz val="12"/>
        <color rgb="FFFFFFFF"/>
        <rFont val="Calibri"/>
        <family val="2"/>
      </rPr>
      <t xml:space="preserve"> Transport Modes</t>
    </r>
  </si>
  <si>
    <r>
      <rPr>
        <b/>
        <sz val="12"/>
        <color rgb="FFFFFFFF"/>
        <rFont val="Calibri"/>
        <family val="2"/>
      </rPr>
      <t>1.5.1</t>
    </r>
    <r>
      <rPr>
        <sz val="12"/>
        <color rgb="FFFFFFFF"/>
        <rFont val="Calibri"/>
        <family val="2"/>
      </rPr>
      <t xml:space="preserve"> Ocean Tanker EF 
(g CO2e / lb-mile)</t>
    </r>
  </si>
  <si>
    <r>
      <rPr>
        <b/>
        <sz val="12"/>
        <color rgb="FFFFFFFF"/>
        <rFont val="Calibri"/>
        <family val="2"/>
      </rPr>
      <t xml:space="preserve">1.1.2 </t>
    </r>
    <r>
      <rPr>
        <sz val="12"/>
        <color rgb="FFFFFFFF"/>
        <rFont val="Calibri"/>
        <family val="2"/>
      </rPr>
      <t>Feedstock Type</t>
    </r>
  </si>
  <si>
    <r>
      <t xml:space="preserve">1.2.2 </t>
    </r>
    <r>
      <rPr>
        <sz val="12"/>
        <color rgb="FFFFFFFF"/>
        <rFont val="Calibri"/>
        <family val="2"/>
      </rPr>
      <t>Feedstock Origin</t>
    </r>
  </si>
  <si>
    <r>
      <rPr>
        <b/>
        <sz val="12"/>
        <color rgb="FFFFFFFF"/>
        <rFont val="Calibri"/>
        <family val="2"/>
      </rPr>
      <t>1.4.2</t>
    </r>
    <r>
      <rPr>
        <sz val="12"/>
        <color rgb="FFFFFFFF"/>
        <rFont val="Calibri"/>
        <family val="2"/>
      </rPr>
      <t xml:space="preserve"> Transport Modes</t>
    </r>
  </si>
  <si>
    <r>
      <rPr>
        <b/>
        <sz val="12"/>
        <color rgb="FFFFFFFF"/>
        <rFont val="Calibri"/>
        <family val="2"/>
      </rPr>
      <t xml:space="preserve">1.1.3 </t>
    </r>
    <r>
      <rPr>
        <sz val="12"/>
        <color rgb="FFFFFFFF"/>
        <rFont val="Calibri"/>
        <family val="2"/>
      </rPr>
      <t>Feedstock Type</t>
    </r>
  </si>
  <si>
    <r>
      <t xml:space="preserve">1.2.3 </t>
    </r>
    <r>
      <rPr>
        <sz val="12"/>
        <color rgb="FFFFFFFF"/>
        <rFont val="Calibri"/>
        <family val="2"/>
      </rPr>
      <t>Feedstock Origin</t>
    </r>
  </si>
  <si>
    <r>
      <rPr>
        <b/>
        <sz val="12"/>
        <color rgb="FFFFFFFF"/>
        <rFont val="Calibri"/>
        <family val="2"/>
      </rPr>
      <t>1.4.3</t>
    </r>
    <r>
      <rPr>
        <sz val="12"/>
        <color rgb="FFFFFFFF"/>
        <rFont val="Calibri"/>
        <family val="2"/>
      </rPr>
      <t xml:space="preserve"> Transport Modes</t>
    </r>
  </si>
  <si>
    <r>
      <rPr>
        <b/>
        <sz val="12"/>
        <color rgb="FFFFFFFF"/>
        <rFont val="Calibri"/>
        <family val="2"/>
      </rPr>
      <t xml:space="preserve">1.1.4 </t>
    </r>
    <r>
      <rPr>
        <sz val="12"/>
        <color rgb="FFFFFFFF"/>
        <rFont val="Calibri"/>
        <family val="2"/>
      </rPr>
      <t>Feedstock Type</t>
    </r>
  </si>
  <si>
    <r>
      <t xml:space="preserve">1.2.4 </t>
    </r>
    <r>
      <rPr>
        <sz val="12"/>
        <color rgb="FFFFFFFF"/>
        <rFont val="Calibri"/>
        <family val="2"/>
      </rPr>
      <t>Feedstock Origin</t>
    </r>
  </si>
  <si>
    <r>
      <rPr>
        <b/>
        <sz val="12"/>
        <color rgb="FFFFFFFF"/>
        <rFont val="Calibri"/>
        <family val="2"/>
      </rPr>
      <t>1.4.4</t>
    </r>
    <r>
      <rPr>
        <sz val="12"/>
        <color rgb="FFFFFFFF"/>
        <rFont val="Calibri"/>
        <family val="2"/>
      </rPr>
      <t xml:space="preserve"> Transport Modes</t>
    </r>
  </si>
  <si>
    <r>
      <rPr>
        <b/>
        <sz val="12"/>
        <color rgb="FFFFFFFF"/>
        <rFont val="Calibri"/>
        <family val="2"/>
      </rPr>
      <t xml:space="preserve">1.1.5 </t>
    </r>
    <r>
      <rPr>
        <sz val="12"/>
        <color rgb="FFFFFFFF"/>
        <rFont val="Calibri"/>
        <family val="2"/>
      </rPr>
      <t>Feedstock Type</t>
    </r>
  </si>
  <si>
    <r>
      <t xml:space="preserve">1.2.5 </t>
    </r>
    <r>
      <rPr>
        <sz val="12"/>
        <color rgb="FFFFFFFF"/>
        <rFont val="Calibri"/>
        <family val="2"/>
      </rPr>
      <t>Feedstock Origin</t>
    </r>
  </si>
  <si>
    <r>
      <rPr>
        <b/>
        <sz val="12"/>
        <color rgb="FFFFFFFF"/>
        <rFont val="Calibri"/>
        <family val="2"/>
      </rPr>
      <t>1.4.5</t>
    </r>
    <r>
      <rPr>
        <sz val="12"/>
        <color rgb="FFFFFFFF"/>
        <rFont val="Calibri"/>
        <family val="2"/>
      </rPr>
      <t xml:space="preserve"> Transport Modes</t>
    </r>
  </si>
  <si>
    <r>
      <rPr>
        <b/>
        <sz val="12"/>
        <color rgb="FFFFFFFF"/>
        <rFont val="Calibri"/>
        <family val="2"/>
      </rPr>
      <t xml:space="preserve">1.1.6 </t>
    </r>
    <r>
      <rPr>
        <sz val="12"/>
        <color rgb="FFFFFFFF"/>
        <rFont val="Calibri"/>
        <family val="2"/>
      </rPr>
      <t>Feedstock Type</t>
    </r>
  </si>
  <si>
    <r>
      <t xml:space="preserve">1.2.6 </t>
    </r>
    <r>
      <rPr>
        <sz val="12"/>
        <color rgb="FFFFFFFF"/>
        <rFont val="Calibri"/>
        <family val="2"/>
      </rPr>
      <t>Feedstock Origin</t>
    </r>
  </si>
  <si>
    <r>
      <rPr>
        <b/>
        <sz val="12"/>
        <color rgb="FFFFFFFF"/>
        <rFont val="Calibri"/>
        <family val="2"/>
      </rPr>
      <t>1.4.6</t>
    </r>
    <r>
      <rPr>
        <sz val="12"/>
        <color rgb="FFFFFFFF"/>
        <rFont val="Calibri"/>
        <family val="2"/>
      </rPr>
      <t xml:space="preserve"> Transport Modes</t>
    </r>
  </si>
  <si>
    <r>
      <rPr>
        <b/>
        <sz val="12"/>
        <color rgb="FFFFFFFF"/>
        <rFont val="Calibri"/>
        <family val="2"/>
      </rPr>
      <t xml:space="preserve">1.1.7 </t>
    </r>
    <r>
      <rPr>
        <sz val="12"/>
        <color rgb="FFFFFFFF"/>
        <rFont val="Calibri"/>
        <family val="2"/>
      </rPr>
      <t>Feedstock Type</t>
    </r>
  </si>
  <si>
    <r>
      <t xml:space="preserve">1.2.7 </t>
    </r>
    <r>
      <rPr>
        <sz val="12"/>
        <color rgb="FFFFFFFF"/>
        <rFont val="Calibri"/>
        <family val="2"/>
      </rPr>
      <t>Feedstock Origin</t>
    </r>
  </si>
  <si>
    <r>
      <rPr>
        <b/>
        <sz val="12"/>
        <color rgb="FFFFFFFF"/>
        <rFont val="Calibri"/>
        <family val="2"/>
      </rPr>
      <t>1.4.7</t>
    </r>
    <r>
      <rPr>
        <sz val="12"/>
        <color rgb="FFFFFFFF"/>
        <rFont val="Calibri"/>
        <family val="2"/>
      </rPr>
      <t xml:space="preserve"> Transport Modes</t>
    </r>
  </si>
  <si>
    <r>
      <rPr>
        <b/>
        <sz val="12"/>
        <color rgb="FFFFFFFF"/>
        <rFont val="Calibri"/>
        <family val="2"/>
      </rPr>
      <t xml:space="preserve">1.1.8 </t>
    </r>
    <r>
      <rPr>
        <sz val="12"/>
        <color rgb="FFFFFFFF"/>
        <rFont val="Calibri"/>
        <family val="2"/>
      </rPr>
      <t>Feedstock Type</t>
    </r>
  </si>
  <si>
    <r>
      <t xml:space="preserve">1.2.8 </t>
    </r>
    <r>
      <rPr>
        <sz val="12"/>
        <color rgb="FFFFFFFF"/>
        <rFont val="Calibri"/>
        <family val="2"/>
      </rPr>
      <t>Feedstock Origin</t>
    </r>
  </si>
  <si>
    <r>
      <rPr>
        <b/>
        <sz val="12"/>
        <color rgb="FFFFFFFF"/>
        <rFont val="Calibri"/>
        <family val="2"/>
      </rPr>
      <t>1.4.8</t>
    </r>
    <r>
      <rPr>
        <sz val="12"/>
        <color rgb="FFFFFFFF"/>
        <rFont val="Calibri"/>
        <family val="2"/>
      </rPr>
      <t xml:space="preserve"> Transport Modes</t>
    </r>
  </si>
  <si>
    <r>
      <rPr>
        <b/>
        <sz val="12"/>
        <color rgb="FFFFFFFF"/>
        <rFont val="Calibri"/>
        <family val="2"/>
      </rPr>
      <t xml:space="preserve">1.1.9 </t>
    </r>
    <r>
      <rPr>
        <sz val="12"/>
        <color rgb="FFFFFFFF"/>
        <rFont val="Calibri"/>
        <family val="2"/>
      </rPr>
      <t>Feedstock Type</t>
    </r>
  </si>
  <si>
    <r>
      <t xml:space="preserve">1.2.9 </t>
    </r>
    <r>
      <rPr>
        <sz val="12"/>
        <color rgb="FFFFFFFF"/>
        <rFont val="Calibri"/>
        <family val="2"/>
      </rPr>
      <t>Feedstock Origin</t>
    </r>
  </si>
  <si>
    <r>
      <rPr>
        <b/>
        <sz val="12"/>
        <color rgb="FFFFFFFF"/>
        <rFont val="Calibri"/>
        <family val="2"/>
      </rPr>
      <t>1.4.9</t>
    </r>
    <r>
      <rPr>
        <sz val="12"/>
        <color rgb="FFFFFFFF"/>
        <rFont val="Calibri"/>
        <family val="2"/>
      </rPr>
      <t xml:space="preserve"> Transport Modes</t>
    </r>
  </si>
  <si>
    <r>
      <rPr>
        <b/>
        <sz val="12"/>
        <color rgb="FFFFFFFF"/>
        <rFont val="Calibri"/>
        <family val="2"/>
      </rPr>
      <t xml:space="preserve">1.1.10 </t>
    </r>
    <r>
      <rPr>
        <sz val="12"/>
        <color rgb="FFFFFFFF"/>
        <rFont val="Calibri"/>
        <family val="2"/>
      </rPr>
      <t>Feedstock Type</t>
    </r>
  </si>
  <si>
    <r>
      <t xml:space="preserve">1.2.10 </t>
    </r>
    <r>
      <rPr>
        <sz val="12"/>
        <color rgb="FFFFFFFF"/>
        <rFont val="Calibri"/>
        <family val="2"/>
      </rPr>
      <t>Feedstock Origin</t>
    </r>
  </si>
  <si>
    <r>
      <rPr>
        <b/>
        <sz val="12"/>
        <color rgb="FFFFFFFF"/>
        <rFont val="Calibri"/>
        <family val="2"/>
      </rPr>
      <t>1.4.10</t>
    </r>
    <r>
      <rPr>
        <sz val="12"/>
        <color rgb="FFFFFFFF"/>
        <rFont val="Calibri"/>
        <family val="2"/>
      </rPr>
      <t xml:space="preserve"> Transport Modes</t>
    </r>
  </si>
  <si>
    <r>
      <rPr>
        <b/>
        <sz val="12"/>
        <color rgb="FFFFFFFF"/>
        <rFont val="Calibri"/>
        <family val="2"/>
      </rPr>
      <t xml:space="preserve">1.1.11 </t>
    </r>
    <r>
      <rPr>
        <sz val="12"/>
        <color rgb="FFFFFFFF"/>
        <rFont val="Calibri"/>
        <family val="2"/>
      </rPr>
      <t>Feedstock Type</t>
    </r>
  </si>
  <si>
    <r>
      <t xml:space="preserve">1.2.11 </t>
    </r>
    <r>
      <rPr>
        <sz val="12"/>
        <color rgb="FFFFFFFF"/>
        <rFont val="Calibri"/>
        <family val="2"/>
      </rPr>
      <t>Feedstock Origin</t>
    </r>
  </si>
  <si>
    <r>
      <rPr>
        <b/>
        <sz val="12"/>
        <color rgb="FFFFFFFF"/>
        <rFont val="Calibri"/>
        <family val="2"/>
      </rPr>
      <t>1.4.11</t>
    </r>
    <r>
      <rPr>
        <sz val="12"/>
        <color rgb="FFFFFFFF"/>
        <rFont val="Calibri"/>
        <family val="2"/>
      </rPr>
      <t xml:space="preserve"> Transport Modes</t>
    </r>
  </si>
  <si>
    <r>
      <rPr>
        <b/>
        <sz val="12"/>
        <color rgb="FFFFFFFF"/>
        <rFont val="Calibri"/>
        <family val="2"/>
      </rPr>
      <t xml:space="preserve">1.1.12 </t>
    </r>
    <r>
      <rPr>
        <sz val="12"/>
        <color rgb="FFFFFFFF"/>
        <rFont val="Calibri"/>
        <family val="2"/>
      </rPr>
      <t>Feedstock Type</t>
    </r>
  </si>
  <si>
    <r>
      <t xml:space="preserve">1.2.12 </t>
    </r>
    <r>
      <rPr>
        <sz val="12"/>
        <color rgb="FFFFFFFF"/>
        <rFont val="Calibri"/>
        <family val="2"/>
      </rPr>
      <t>Feedstock Origin</t>
    </r>
  </si>
  <si>
    <r>
      <rPr>
        <b/>
        <sz val="12"/>
        <color rgb="FFFFFFFF"/>
        <rFont val="Calibri"/>
        <family val="2"/>
      </rPr>
      <t>1.4.12</t>
    </r>
    <r>
      <rPr>
        <sz val="12"/>
        <color rgb="FFFFFFFF"/>
        <rFont val="Calibri"/>
        <family val="2"/>
      </rPr>
      <t xml:space="preserve"> Transport Modes</t>
    </r>
  </si>
  <si>
    <r>
      <rPr>
        <b/>
        <sz val="12"/>
        <color rgb="FFFFFFFF"/>
        <rFont val="Calibri"/>
        <family val="2"/>
      </rPr>
      <t xml:space="preserve">1.1.13 </t>
    </r>
    <r>
      <rPr>
        <sz val="12"/>
        <color rgb="FFFFFFFF"/>
        <rFont val="Calibri"/>
        <family val="2"/>
      </rPr>
      <t>Feedstock Type</t>
    </r>
  </si>
  <si>
    <r>
      <t xml:space="preserve">1.2.13 </t>
    </r>
    <r>
      <rPr>
        <sz val="12"/>
        <color rgb="FFFFFFFF"/>
        <rFont val="Calibri"/>
        <family val="2"/>
      </rPr>
      <t>Feedstock Origin</t>
    </r>
  </si>
  <si>
    <r>
      <rPr>
        <b/>
        <sz val="12"/>
        <color rgb="FFFFFFFF"/>
        <rFont val="Calibri"/>
        <family val="2"/>
      </rPr>
      <t>1.4.13</t>
    </r>
    <r>
      <rPr>
        <sz val="12"/>
        <color rgb="FFFFFFFF"/>
        <rFont val="Calibri"/>
        <family val="2"/>
      </rPr>
      <t xml:space="preserve"> Transport Modes</t>
    </r>
  </si>
  <si>
    <r>
      <rPr>
        <b/>
        <sz val="12"/>
        <color rgb="FFFFFFFF"/>
        <rFont val="Calibri"/>
        <family val="2"/>
      </rPr>
      <t xml:space="preserve">1.1.14 </t>
    </r>
    <r>
      <rPr>
        <sz val="12"/>
        <color rgb="FFFFFFFF"/>
        <rFont val="Calibri"/>
        <family val="2"/>
      </rPr>
      <t>Feedstock Type</t>
    </r>
  </si>
  <si>
    <r>
      <t xml:space="preserve">1.2.14 </t>
    </r>
    <r>
      <rPr>
        <sz val="12"/>
        <color rgb="FFFFFFFF"/>
        <rFont val="Calibri"/>
        <family val="2"/>
      </rPr>
      <t>Feedstock Origin</t>
    </r>
  </si>
  <si>
    <r>
      <rPr>
        <b/>
        <sz val="12"/>
        <color rgb="FFFFFFFF"/>
        <rFont val="Calibri"/>
        <family val="2"/>
      </rPr>
      <t>1.4.14</t>
    </r>
    <r>
      <rPr>
        <sz val="12"/>
        <color rgb="FFFFFFFF"/>
        <rFont val="Calibri"/>
        <family val="2"/>
      </rPr>
      <t xml:space="preserve"> Transport Modes</t>
    </r>
  </si>
  <si>
    <r>
      <rPr>
        <b/>
        <sz val="12"/>
        <color rgb="FFFFFFFF"/>
        <rFont val="Calibri"/>
        <family val="2"/>
      </rPr>
      <t xml:space="preserve">1.1.15 </t>
    </r>
    <r>
      <rPr>
        <sz val="12"/>
        <color rgb="FFFFFFFF"/>
        <rFont val="Calibri"/>
        <family val="2"/>
      </rPr>
      <t>Feedstock Type</t>
    </r>
  </si>
  <si>
    <r>
      <t xml:space="preserve">1.2.15 </t>
    </r>
    <r>
      <rPr>
        <sz val="12"/>
        <color rgb="FFFFFFFF"/>
        <rFont val="Calibri"/>
        <family val="2"/>
      </rPr>
      <t>Feedstock Origin</t>
    </r>
  </si>
  <si>
    <r>
      <rPr>
        <b/>
        <sz val="12"/>
        <color rgb="FFFFFFFF"/>
        <rFont val="Calibri"/>
        <family val="2"/>
      </rPr>
      <t>1.4.15</t>
    </r>
    <r>
      <rPr>
        <sz val="12"/>
        <color rgb="FFFFFFFF"/>
        <rFont val="Calibri"/>
        <family val="2"/>
      </rPr>
      <t xml:space="preserve"> Transport Modes</t>
    </r>
  </si>
  <si>
    <r>
      <rPr>
        <b/>
        <sz val="12"/>
        <color rgb="FFFFFFFF"/>
        <rFont val="Calibri"/>
        <family val="2"/>
      </rPr>
      <t xml:space="preserve">1.1.16 </t>
    </r>
    <r>
      <rPr>
        <sz val="12"/>
        <color rgb="FFFFFFFF"/>
        <rFont val="Calibri"/>
        <family val="2"/>
      </rPr>
      <t>Feedstock Type</t>
    </r>
  </si>
  <si>
    <r>
      <t xml:space="preserve">1.2.16 </t>
    </r>
    <r>
      <rPr>
        <sz val="12"/>
        <color rgb="FFFFFFFF"/>
        <rFont val="Calibri"/>
        <family val="2"/>
      </rPr>
      <t>Feedstock Origin</t>
    </r>
  </si>
  <si>
    <r>
      <rPr>
        <b/>
        <sz val="12"/>
        <color rgb="FFFFFFFF"/>
        <rFont val="Calibri"/>
        <family val="2"/>
      </rPr>
      <t>1.4.16</t>
    </r>
    <r>
      <rPr>
        <sz val="12"/>
        <color rgb="FFFFFFFF"/>
        <rFont val="Calibri"/>
        <family val="2"/>
      </rPr>
      <t xml:space="preserve"> Transport Modes</t>
    </r>
  </si>
  <si>
    <r>
      <rPr>
        <b/>
        <sz val="12"/>
        <color rgb="FFFFFFFF"/>
        <rFont val="Calibri"/>
        <family val="2"/>
      </rPr>
      <t xml:space="preserve">1.1.17 </t>
    </r>
    <r>
      <rPr>
        <sz val="12"/>
        <color rgb="FFFFFFFF"/>
        <rFont val="Calibri"/>
        <family val="2"/>
      </rPr>
      <t>Feedstock Type</t>
    </r>
  </si>
  <si>
    <r>
      <t xml:space="preserve">1.2.17 </t>
    </r>
    <r>
      <rPr>
        <sz val="12"/>
        <color rgb="FFFFFFFF"/>
        <rFont val="Calibri"/>
        <family val="2"/>
      </rPr>
      <t>Feedstock Origin</t>
    </r>
  </si>
  <si>
    <r>
      <rPr>
        <b/>
        <sz val="12"/>
        <color rgb="FFFFFFFF"/>
        <rFont val="Calibri"/>
        <family val="2"/>
      </rPr>
      <t>1.4.17</t>
    </r>
    <r>
      <rPr>
        <sz val="12"/>
        <color rgb="FFFFFFFF"/>
        <rFont val="Calibri"/>
        <family val="2"/>
      </rPr>
      <t xml:space="preserve"> Transport Modes</t>
    </r>
  </si>
  <si>
    <r>
      <rPr>
        <b/>
        <sz val="12"/>
        <color rgb="FFFFFFFF"/>
        <rFont val="Calibri"/>
        <family val="2"/>
      </rPr>
      <t xml:space="preserve">1.1.18 </t>
    </r>
    <r>
      <rPr>
        <sz val="12"/>
        <color rgb="FFFFFFFF"/>
        <rFont val="Calibri"/>
        <family val="2"/>
      </rPr>
      <t>Feedstock Type</t>
    </r>
  </si>
  <si>
    <r>
      <t xml:space="preserve">1.2.18 </t>
    </r>
    <r>
      <rPr>
        <sz val="12"/>
        <color rgb="FFFFFFFF"/>
        <rFont val="Calibri"/>
        <family val="2"/>
      </rPr>
      <t>Feedstock Origin</t>
    </r>
  </si>
  <si>
    <r>
      <rPr>
        <b/>
        <sz val="12"/>
        <color rgb="FFFFFFFF"/>
        <rFont val="Calibri"/>
        <family val="2"/>
      </rPr>
      <t>1.4.18</t>
    </r>
    <r>
      <rPr>
        <sz val="12"/>
        <color rgb="FFFFFFFF"/>
        <rFont val="Calibri"/>
        <family val="2"/>
      </rPr>
      <t xml:space="preserve"> Transport Modes</t>
    </r>
  </si>
  <si>
    <r>
      <rPr>
        <b/>
        <sz val="12"/>
        <color rgb="FFFFFFFF"/>
        <rFont val="Calibri"/>
        <family val="2"/>
      </rPr>
      <t xml:space="preserve">1.1.19 </t>
    </r>
    <r>
      <rPr>
        <sz val="12"/>
        <color rgb="FFFFFFFF"/>
        <rFont val="Calibri"/>
        <family val="2"/>
      </rPr>
      <t>Feedstock Type</t>
    </r>
  </si>
  <si>
    <r>
      <t xml:space="preserve">1.2.19 </t>
    </r>
    <r>
      <rPr>
        <sz val="12"/>
        <color rgb="FFFFFFFF"/>
        <rFont val="Calibri"/>
        <family val="2"/>
      </rPr>
      <t>Feedstock Origin</t>
    </r>
  </si>
  <si>
    <r>
      <rPr>
        <b/>
        <sz val="12"/>
        <color rgb="FFFFFFFF"/>
        <rFont val="Calibri"/>
        <family val="2"/>
      </rPr>
      <t>1.4.19</t>
    </r>
    <r>
      <rPr>
        <sz val="12"/>
        <color rgb="FFFFFFFF"/>
        <rFont val="Calibri"/>
        <family val="2"/>
      </rPr>
      <t xml:space="preserve"> Transport Modes</t>
    </r>
  </si>
  <si>
    <r>
      <rPr>
        <b/>
        <sz val="12"/>
        <color rgb="FFFFFFFF"/>
        <rFont val="Calibri"/>
        <family val="2"/>
      </rPr>
      <t xml:space="preserve">1.1.20 </t>
    </r>
    <r>
      <rPr>
        <sz val="12"/>
        <color rgb="FFFFFFFF"/>
        <rFont val="Calibri"/>
        <family val="2"/>
      </rPr>
      <t>Feedstock Type</t>
    </r>
  </si>
  <si>
    <r>
      <t xml:space="preserve">1.2.20 </t>
    </r>
    <r>
      <rPr>
        <sz val="12"/>
        <color rgb="FFFFFFFF"/>
        <rFont val="Calibri"/>
        <family val="2"/>
      </rPr>
      <t>Feedstock Origin</t>
    </r>
  </si>
  <si>
    <r>
      <rPr>
        <b/>
        <sz val="12"/>
        <color rgb="FFFFFFFF"/>
        <rFont val="Calibri"/>
        <family val="2"/>
      </rPr>
      <t>1.4.20</t>
    </r>
    <r>
      <rPr>
        <sz val="12"/>
        <color rgb="FFFFFFFF"/>
        <rFont val="Calibri"/>
        <family val="2"/>
      </rPr>
      <t xml:space="preserve"> Transport Modes</t>
    </r>
  </si>
  <si>
    <r>
      <rPr>
        <b/>
        <sz val="12"/>
        <color rgb="FFFFFFFF"/>
        <rFont val="Calibri"/>
        <family val="2"/>
      </rPr>
      <t>3.1</t>
    </r>
    <r>
      <rPr>
        <sz val="12"/>
        <color rgb="FFFFFFFF"/>
        <rFont val="Calibri"/>
        <family val="2"/>
      </rPr>
      <t xml:space="preserve"> Application Number</t>
    </r>
  </si>
  <si>
    <r>
      <rPr>
        <b/>
        <sz val="12"/>
        <color rgb="FFFFFFFF"/>
        <rFont val="Calibri"/>
        <family val="2"/>
      </rPr>
      <t>3.2</t>
    </r>
    <r>
      <rPr>
        <sz val="12"/>
        <color rgb="FFFFFFFF"/>
        <rFont val="Calibri"/>
        <family val="2"/>
      </rPr>
      <t xml:space="preserve"> Company Name</t>
    </r>
  </si>
  <si>
    <r>
      <rPr>
        <b/>
        <sz val="12"/>
        <color rgb="FFFFFFFF"/>
        <rFont val="Calibri"/>
        <family val="2"/>
      </rPr>
      <t>3.3</t>
    </r>
    <r>
      <rPr>
        <sz val="12"/>
        <color rgb="FFFFFFFF"/>
        <rFont val="Calibri"/>
        <family val="2"/>
      </rPr>
      <t xml:space="preserve"> Company ID</t>
    </r>
  </si>
  <si>
    <r>
      <rPr>
        <b/>
        <sz val="12"/>
        <color rgb="FFFFFFFF"/>
        <rFont val="Calibri"/>
        <family val="2"/>
      </rPr>
      <t>3.4</t>
    </r>
    <r>
      <rPr>
        <sz val="12"/>
        <color rgb="FFFFFFFF"/>
        <rFont val="Calibri"/>
        <family val="2"/>
      </rPr>
      <t xml:space="preserve"> Fuel Production Facility ID</t>
    </r>
  </si>
  <si>
    <r>
      <t>4.1</t>
    </r>
    <r>
      <rPr>
        <sz val="12"/>
        <color rgb="FFFFFFFF"/>
        <rFont val="Calibri"/>
        <family val="2"/>
      </rPr>
      <t xml:space="preserve"> Fuel Production Inputs</t>
    </r>
  </si>
  <si>
    <r>
      <t xml:space="preserve">4.2 </t>
    </r>
    <r>
      <rPr>
        <sz val="12"/>
        <color rgb="FFFFFFFF"/>
        <rFont val="Calibri"/>
        <family val="2"/>
      </rPr>
      <t>Book-and-Claim (B&amp;C) Inputs</t>
    </r>
  </si>
  <si>
    <r>
      <rPr>
        <b/>
        <sz val="12"/>
        <color rgb="FFFFFFFF"/>
        <rFont val="Calibri"/>
        <family val="2"/>
      </rPr>
      <t xml:space="preserve">4.3 </t>
    </r>
    <r>
      <rPr>
        <sz val="12"/>
        <color rgb="FFFFFFFF"/>
        <rFont val="Calibri"/>
        <family val="2"/>
      </rPr>
      <t xml:space="preserve">Exported Coproducts </t>
    </r>
  </si>
  <si>
    <r>
      <rPr>
        <b/>
        <sz val="12"/>
        <color rgb="FFFFFFFF"/>
        <rFont val="Calibri"/>
        <family val="2"/>
      </rPr>
      <t>4.4</t>
    </r>
    <r>
      <rPr>
        <sz val="12"/>
        <color rgb="FFFFFFFF"/>
        <rFont val="Calibri"/>
        <family val="2"/>
      </rPr>
      <t xml:space="preserve">  Fuel(s) Produced</t>
    </r>
  </si>
  <si>
    <r>
      <rPr>
        <b/>
        <sz val="12"/>
        <color rgb="FFFFFFFF"/>
        <rFont val="Calibri"/>
        <family val="2"/>
      </rPr>
      <t>4.5</t>
    </r>
    <r>
      <rPr>
        <sz val="12"/>
        <color rgb="FFFFFFFF"/>
        <rFont val="Calibri"/>
        <family val="2"/>
      </rPr>
      <t xml:space="preserve"> HEFA Transport</t>
    </r>
  </si>
  <si>
    <r>
      <rPr>
        <b/>
        <sz val="12"/>
        <color rgb="FFFFFFFF"/>
        <rFont val="Calibri"/>
        <family val="2"/>
      </rPr>
      <t>5.1</t>
    </r>
    <r>
      <rPr>
        <sz val="12"/>
        <color rgb="FFFFFFFF"/>
        <rFont val="Calibri"/>
        <family val="2"/>
      </rPr>
      <t xml:space="preserve"> Electricity Grid Region</t>
    </r>
  </si>
  <si>
    <r>
      <rPr>
        <b/>
        <sz val="12"/>
        <color rgb="FFFFFFFF"/>
        <rFont val="Calibri"/>
        <family val="2"/>
      </rPr>
      <t>5.2</t>
    </r>
    <r>
      <rPr>
        <sz val="12"/>
        <color rgb="FFFFFFFF"/>
        <rFont val="Calibri"/>
        <family val="2"/>
      </rPr>
      <t xml:space="preserve"> Electricity Grid EF (g CO2e / kWh)</t>
    </r>
  </si>
  <si>
    <r>
      <rPr>
        <b/>
        <sz val="12"/>
        <color rgb="FFFFFFFF"/>
        <rFont val="Calibri"/>
        <family val="2"/>
      </rPr>
      <t xml:space="preserve">5.3 </t>
    </r>
    <r>
      <rPr>
        <sz val="12"/>
        <color rgb="FFFFFFFF"/>
        <rFont val="Calibri"/>
        <family val="2"/>
      </rPr>
      <t>Low-CI Electricity EF (g CO2e / kWh)</t>
    </r>
  </si>
  <si>
    <r>
      <rPr>
        <b/>
        <sz val="12"/>
        <color rgb="FFFFFFFF"/>
        <rFont val="Calibri"/>
        <family val="2"/>
      </rPr>
      <t>5.4</t>
    </r>
    <r>
      <rPr>
        <sz val="12"/>
        <color rgb="FFFFFFFF"/>
        <rFont val="Calibri"/>
        <family val="2"/>
      </rPr>
      <t xml:space="preserve"> Alternate Fuel Type</t>
    </r>
  </si>
  <si>
    <r>
      <rPr>
        <b/>
        <sz val="12"/>
        <color rgb="FFFFFFFF"/>
        <rFont val="Calibri"/>
        <family val="2"/>
      </rPr>
      <t>5.5</t>
    </r>
    <r>
      <rPr>
        <sz val="12"/>
        <color rgb="FFFFFFFF"/>
        <rFont val="Calibri"/>
        <family val="2"/>
      </rPr>
      <t xml:space="preserve"> Alternate Fuel EF (g CO2e / mmBtu, HHV)</t>
    </r>
  </si>
  <si>
    <r>
      <rPr>
        <b/>
        <sz val="12"/>
        <color rgb="FFFFFFFF"/>
        <rFont val="Calibri"/>
        <family val="2"/>
      </rPr>
      <t>5.6</t>
    </r>
    <r>
      <rPr>
        <sz val="12"/>
        <color rgb="FFFFFFFF"/>
        <rFont val="Calibri"/>
        <family val="2"/>
      </rPr>
      <t xml:space="preserve"> H2 Production EF (g CO2e / kg H2)</t>
    </r>
  </si>
  <si>
    <r>
      <t xml:space="preserve">5.7 </t>
    </r>
    <r>
      <rPr>
        <sz val="12"/>
        <color rgb="FFFFFFFF"/>
        <rFont val="Calibri"/>
        <family val="2"/>
      </rPr>
      <t>Imported H</t>
    </r>
    <r>
      <rPr>
        <vertAlign val="subscript"/>
        <sz val="12"/>
        <color rgb="FFFFFFFF"/>
        <rFont val="Calibri"/>
        <family val="2"/>
      </rPr>
      <t>2</t>
    </r>
    <r>
      <rPr>
        <sz val="12"/>
        <color rgb="FFFFFFFF"/>
        <rFont val="Calibri"/>
        <family val="2"/>
      </rPr>
      <t xml:space="preserve"> Transport Mode</t>
    </r>
  </si>
  <si>
    <r>
      <rPr>
        <b/>
        <sz val="12"/>
        <color rgb="FFFFFFFF"/>
        <rFont val="Calibri"/>
        <family val="2"/>
      </rPr>
      <t xml:space="preserve">5.8 </t>
    </r>
    <r>
      <rPr>
        <sz val="12"/>
        <color rgb="FFFFFFFF"/>
        <rFont val="Calibri"/>
        <family val="2"/>
      </rPr>
      <t>Imported H2 Transport Distance (mile)</t>
    </r>
  </si>
  <si>
    <r>
      <rPr>
        <b/>
        <sz val="12"/>
        <color rgb="FFFFFFFF"/>
        <rFont val="Calibri"/>
        <family val="2"/>
      </rPr>
      <t>5.9</t>
    </r>
    <r>
      <rPr>
        <sz val="12"/>
        <color rgb="FFFFFFFF"/>
        <rFont val="Calibri"/>
        <family val="2"/>
      </rPr>
      <t xml:space="preserve"> HEFA Transport - Truck (mile)</t>
    </r>
  </si>
  <si>
    <r>
      <rPr>
        <b/>
        <sz val="12"/>
        <color rgb="FFFFFFFF"/>
        <rFont val="Calibri"/>
        <family val="2"/>
      </rPr>
      <t xml:space="preserve">5.10 </t>
    </r>
    <r>
      <rPr>
        <sz val="12"/>
        <color rgb="FFFFFFFF"/>
        <rFont val="Calibri"/>
        <family val="2"/>
      </rPr>
      <t>HEFA Transport - Rail (mile)</t>
    </r>
  </si>
  <si>
    <r>
      <rPr>
        <b/>
        <sz val="12"/>
        <color rgb="FFFFFFFF"/>
        <rFont val="Calibri"/>
        <family val="2"/>
      </rPr>
      <t>5.11</t>
    </r>
    <r>
      <rPr>
        <sz val="12"/>
        <color rgb="FFFFFFFF"/>
        <rFont val="Calibri"/>
        <family val="2"/>
      </rPr>
      <t xml:space="preserve"> HEFA Transport - Barge (mile)</t>
    </r>
  </si>
  <si>
    <r>
      <rPr>
        <b/>
        <sz val="12"/>
        <color rgb="FFFFFFFF"/>
        <rFont val="Calibri"/>
        <family val="2"/>
      </rPr>
      <t>5.12</t>
    </r>
    <r>
      <rPr>
        <sz val="12"/>
        <color rgb="FFFFFFFF"/>
        <rFont val="Calibri"/>
        <family val="2"/>
      </rPr>
      <t xml:space="preserve"> HEFA Transport - Ocean Tanker (mile)</t>
    </r>
  </si>
  <si>
    <r>
      <rPr>
        <b/>
        <sz val="12"/>
        <color rgb="FFFFFFFF"/>
        <rFont val="Calibri"/>
        <family val="2"/>
      </rPr>
      <t xml:space="preserve">5.13 </t>
    </r>
    <r>
      <rPr>
        <sz val="12"/>
        <color rgb="FFFFFFFF"/>
        <rFont val="Calibri"/>
        <family val="2"/>
      </rPr>
      <t>Ocean Tanker EF (g CO2e / gal-mile)</t>
    </r>
  </si>
  <si>
    <r>
      <t>1 m</t>
    </r>
    <r>
      <rPr>
        <b/>
        <vertAlign val="superscript"/>
        <sz val="12"/>
        <color rgb="FFFFFFFF"/>
        <rFont val="Calibri"/>
        <family val="2"/>
        <scheme val="minor"/>
      </rPr>
      <t>3</t>
    </r>
  </si>
  <si>
    <r>
      <t>1 ft</t>
    </r>
    <r>
      <rPr>
        <b/>
        <vertAlign val="superscript"/>
        <sz val="12"/>
        <color rgb="FFFFFFFF"/>
        <rFont val="Calibri"/>
        <family val="2"/>
        <scheme val="minor"/>
      </rPr>
      <t>3</t>
    </r>
  </si>
  <si>
    <t>The Tier 1 CI Calculator for Hydroprocessed Ester and Fatty Acid Fuels (T1 HEFA Calculator) calculates the carbon intensity (CI) of oils and/or fats that are combined with hydrogen to produce renewable diesel (RD), renewable naphtha (RN), renewable propane (RP), or alternative jet fuel (AJF) for use as transportation fuel in New Mexico.
Use the worksheets as follows:
• Use the "FeedstockInputs" worksheet to specify feedstock types and origins, select or enter feedstock production emission factors, select feedstock transport modes, and enter monthly feedstock inventory, moisture, delivery, and transport data.
• Use the "HEFAProductionInputs" worksheet to enter applicant information, select pathway inputs, provide static operational data, enter monthly process energy, hydrogen, coproduct, finished fuel inventory, finished fuel sales, and book-and-claim data, if applicable.
• Use the "PathwaySummary" worksheet to review applicant information, feedstock quantities, HEFA production quantities, calculated CI results, margin of safety, CI for certification, and pathway-specific Operating Conditions.
• Use the "Background" worksheet to review predefined emission factors, fuel specifications, unit conversions, global warming potentials, carbon ratios, and other reference values used in the calculator.
Enter data only in user input cells. Support all user inputs with records. Do not modify calculated cells or predefined NM-GREETv1.0 input values without NMED approval.
Complete all applicable inputs in the "FeedstockInputs" and "HEFAProductionInputs" worksheets before reviewing calculated CI results in the "PathwaySummary" worksheet. Leave inputs blank only when the input does not apply to the fuel pathway.
Use the drop-down menus, input fields, and calculator buttons as provided. This calculator contains macros that allow users to hide site-specific input fields that are not relevant to a given pathway. If using Microsoft Excel, select "Enable Content" when opening the workbook.</t>
  </si>
  <si>
    <t>User Input</t>
  </si>
  <si>
    <t>NM-GREETv1.0 Input</t>
  </si>
  <si>
    <t>Pathway CI Results</t>
  </si>
  <si>
    <t>NM-GREETv1.0 Emission Factors and Specifications</t>
  </si>
  <si>
    <t>6.10</t>
  </si>
  <si>
    <t>6.11</t>
  </si>
  <si>
    <t>6.12</t>
  </si>
  <si>
    <t>6.13</t>
  </si>
  <si>
    <t>6.14</t>
  </si>
  <si>
    <t>6.15</t>
  </si>
  <si>
    <t>6.16</t>
  </si>
  <si>
    <t>6.17</t>
  </si>
  <si>
    <t>6.18</t>
  </si>
  <si>
    <t>6.19</t>
  </si>
  <si>
    <t>6.20</t>
  </si>
  <si>
    <t>6.21</t>
  </si>
  <si>
    <r>
      <t>Clean Transportation Fuel Program
Tier 1 CI Calculator for Hydroprocessed Ester and Fatty Acid Fuels (Release Date:</t>
    </r>
    <r>
      <rPr>
        <b/>
        <sz val="14"/>
        <rFont val="Calibri"/>
        <family val="2"/>
      </rPr>
      <t xml:space="preserve"> 07/01/2026</t>
    </r>
    <r>
      <rPr>
        <b/>
        <sz val="14"/>
        <color theme="1"/>
        <rFont val="Calibri"/>
        <family val="2"/>
      </rPr>
      <t>)</t>
    </r>
  </si>
  <si>
    <t>USA / Canada</t>
  </si>
  <si>
    <t>USA / Canada Soybean Oil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</si>
</sst>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2">
    <numFmt numFmtId="44" formatCode="_(&quot;$&quot;* #,##0.00_);_(&quot;$&quot;* \(#,##0.00\);_(&quot;$&quot;* &quot;-&quot;??_);_(@_)"/>
    <numFmt numFmtId="43" formatCode="_(* #,##0.00_);_(* \(#,##0.00\);_(* &quot;-&quot;??_);_(@_)"/>
    <numFmt numFmtId="164" formatCode="#,##0.0_);\(#,##0.0\)"/>
    <numFmt numFmtId="165" formatCode="#,##0.0"/>
    <numFmt numFmtId="166" formatCode="_(* #,##0_);_(* \(#,##0\);_(* &quot;-&quot;??_);_(@_)"/>
    <numFmt numFmtId="167" formatCode="#,##0.000"/>
    <numFmt numFmtId="168" formatCode="#,##0.0000"/>
    <numFmt numFmtId="169" formatCode="0.000"/>
    <numFmt numFmtId="170" formatCode="0.0%"/>
    <numFmt numFmtId="171" formatCode="0.00_);[Red]\(0.00\)"/>
    <numFmt numFmtId="172" formatCode="#,##0.00;[Red]#,##0.00"/>
    <numFmt numFmtId="173" formatCode="0.0"/>
    <numFmt numFmtId="174" formatCode="#,##0.000000"/>
    <numFmt numFmtId="175" formatCode="0.0000"/>
    <numFmt numFmtId="176" formatCode="_ [$€-2]\ * #,##0.00_ ;_ [$€-2]\ * \-#,##0.00_ ;_ [$€-2]\ * &quot;-&quot;??_ "/>
    <numFmt numFmtId="177" formatCode="[$-409]mmmm\-yy;@"/>
    <numFmt numFmtId="178" formatCode="mm/yyyy"/>
    <numFmt numFmtId="179" formatCode="#,##0.000_);\(#,##0.000\)"/>
    <numFmt numFmtId="180" formatCode="[=0]&quot; &quot;;0.00E+00"/>
    <numFmt numFmtId="181" formatCode="#,##0;\-#,##0;;@\,"/>
    <numFmt numFmtId="182" formatCode="#,##0.00;\-#,##0.00;;@\,"/>
    <numFmt numFmtId="183" formatCode="[=0]&quot; &quot;;0%"/>
    <numFmt numFmtId="184" formatCode="[&gt;0]mm/yyyy;"/>
    <numFmt numFmtId="185" formatCode="#,##0.00000_);\(#,##0.00000\)"/>
    <numFmt numFmtId="186" formatCode="[=0]&quot; &quot;;#,##0"/>
    <numFmt numFmtId="187" formatCode="[=0]&quot; &quot;;#,##0.00"/>
    <numFmt numFmtId="188" formatCode="[=0]&quot; &quot;;#,##0.0000"/>
    <numFmt numFmtId="189" formatCode="0.0E+00"/>
    <numFmt numFmtId="190" formatCode="0.000E+00"/>
    <numFmt numFmtId="191" formatCode="0.000000"/>
    <numFmt numFmtId="192" formatCode="#,##0.0000_);\(#,##0.0000\)"/>
    <numFmt numFmtId="193" formatCode="0.00000"/>
  </numFmts>
  <fonts count="84"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b/>
      <sz val="16"/>
      <color theme="0"/>
      <name val="Calibri"/>
      <family val="2"/>
    </font>
    <font>
      <b/>
      <sz val="11"/>
      <name val="Calibri"/>
      <family val="2"/>
    </font>
    <font>
      <b/>
      <sz val="12"/>
      <color theme="1"/>
      <name val="Calibri"/>
      <family val="2"/>
    </font>
    <font>
      <sz val="12"/>
      <name val="Calibri"/>
      <family val="2"/>
    </font>
    <font>
      <b/>
      <sz val="12"/>
      <name val="Calibri"/>
      <family val="2"/>
    </font>
    <font>
      <b/>
      <sz val="11"/>
      <color theme="1"/>
      <name val="Calibri"/>
      <family val="2"/>
    </font>
    <font>
      <sz val="12"/>
      <color rgb="FFFF0000"/>
      <name val="Calibri"/>
      <family val="2"/>
    </font>
    <font>
      <sz val="12"/>
      <color theme="1"/>
      <name val="Calibri"/>
      <family val="2"/>
    </font>
    <font>
      <sz val="11"/>
      <name val="Calibri"/>
      <family val="2"/>
    </font>
    <font>
      <sz val="11"/>
      <color rgb="FFFF0000"/>
      <name val="Calibri"/>
      <family val="2"/>
    </font>
    <font>
      <b/>
      <sz val="11"/>
      <color rgb="FFFF0000"/>
      <name val="Calibri"/>
      <family val="2"/>
    </font>
    <font>
      <i/>
      <sz val="11"/>
      <color theme="1"/>
      <name val="Calibri"/>
      <family val="2"/>
    </font>
    <font>
      <i/>
      <sz val="11"/>
      <name val="Calibri"/>
      <family val="2"/>
    </font>
    <font>
      <sz val="11"/>
      <name val="Calibri"/>
      <family val="2"/>
      <scheme val="minor"/>
    </font>
    <font>
      <b/>
      <sz val="14"/>
      <color theme="0"/>
      <name val="Calibri"/>
      <family val="2"/>
      <scheme val="minor"/>
    </font>
    <font>
      <b/>
      <sz val="14"/>
      <name val="Calibri"/>
      <family val="2"/>
      <scheme val="minor"/>
    </font>
    <font>
      <b/>
      <sz val="14"/>
      <color theme="1"/>
      <name val="Calibri"/>
      <family val="2"/>
      <scheme val="minor"/>
    </font>
    <font>
      <sz val="12"/>
      <color theme="0"/>
      <name val="Calibri"/>
      <family val="2"/>
      <scheme val="minor"/>
    </font>
    <font>
      <b/>
      <sz val="12"/>
      <color theme="0"/>
      <name val="Calibri"/>
      <family val="2"/>
      <scheme val="minor"/>
    </font>
    <font>
      <sz val="12"/>
      <color theme="0"/>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0"/>
      <color theme="1"/>
      <name val="Calibri"/>
      <family val="2"/>
      <scheme val="minor"/>
    </font>
    <font>
      <sz val="11"/>
      <color indexed="14"/>
      <name val="Calibri"/>
      <family val="2"/>
    </font>
    <font>
      <b/>
      <sz val="15"/>
      <color indexed="62"/>
      <name val="Calibri"/>
      <family val="2"/>
    </font>
    <font>
      <b/>
      <sz val="13"/>
      <color indexed="62"/>
      <name val="Calibri"/>
      <family val="2"/>
    </font>
    <font>
      <b/>
      <sz val="11"/>
      <color indexed="62"/>
      <name val="Calibri"/>
      <family val="2"/>
    </font>
    <font>
      <sz val="10"/>
      <name val="Verdana"/>
      <family val="2"/>
    </font>
    <font>
      <b/>
      <sz val="18"/>
      <color indexed="62"/>
      <name val="Cambria"/>
      <family val="2"/>
    </font>
    <font>
      <u/>
      <sz val="10"/>
      <color theme="10"/>
      <name val="Calibri"/>
      <family val="2"/>
    </font>
    <font>
      <sz val="8"/>
      <name val="Calibri"/>
      <family val="2"/>
      <scheme val="minor"/>
    </font>
    <font>
      <u/>
      <sz val="11"/>
      <color theme="10"/>
      <name val="Calibri"/>
      <family val="2"/>
      <scheme val="minor"/>
    </font>
    <font>
      <b/>
      <sz val="18"/>
      <color indexed="56"/>
      <name val="Cambria"/>
      <family val="2"/>
    </font>
    <font>
      <b/>
      <sz val="14"/>
      <color theme="1"/>
      <name val="Calibri"/>
      <family val="2"/>
    </font>
    <font>
      <b/>
      <sz val="11"/>
      <color theme="0"/>
      <name val="Calibri"/>
      <family val="2"/>
      <scheme val="minor"/>
    </font>
    <font>
      <sz val="12"/>
      <color rgb="FFDFDFE1"/>
      <name val="Calibri"/>
      <family val="2"/>
    </font>
    <font>
      <sz val="11"/>
      <color rgb="FFFF0000"/>
      <name val="Calibri"/>
      <family val="2"/>
      <scheme val="minor"/>
    </font>
    <font>
      <sz val="11"/>
      <color rgb="FFDFDFE1"/>
      <name val="Calibri"/>
      <family val="2"/>
    </font>
    <font>
      <sz val="11"/>
      <color theme="0"/>
      <name val="Calibri"/>
      <family val="2"/>
    </font>
    <font>
      <sz val="11"/>
      <color rgb="FFDFDFE1"/>
      <name val="Calibri"/>
      <family val="2"/>
      <scheme val="minor"/>
    </font>
    <font>
      <b/>
      <sz val="14"/>
      <name val="Calibri"/>
      <family val="2"/>
    </font>
    <font>
      <u/>
      <sz val="11"/>
      <name val="Calibri"/>
      <family val="2"/>
    </font>
    <font>
      <sz val="9"/>
      <color indexed="81"/>
      <name val="Tahoma"/>
      <family val="2"/>
    </font>
    <font>
      <sz val="11"/>
      <color rgb="FFFFFFFF"/>
      <name val="Calibri"/>
      <family val="2"/>
    </font>
    <font>
      <b/>
      <sz val="14"/>
      <color rgb="FFFFFFFF"/>
      <name val="Calibri"/>
      <family val="2"/>
      <scheme val="minor"/>
    </font>
    <font>
      <b/>
      <sz val="16"/>
      <color rgb="FFFFFFFF"/>
      <name val="Calibri"/>
      <family val="2"/>
    </font>
    <font>
      <sz val="11"/>
      <color rgb="FF000000"/>
      <name val="Calibri"/>
      <family val="2"/>
      <scheme val="minor"/>
    </font>
    <font>
      <sz val="11"/>
      <color rgb="FFFFFFFF"/>
      <name val="Calibri"/>
      <family val="2"/>
      <scheme val="minor"/>
    </font>
    <font>
      <sz val="16"/>
      <color rgb="FFFFFFFF"/>
      <name val="Calibri"/>
      <family val="2"/>
    </font>
    <font>
      <b/>
      <sz val="11"/>
      <color rgb="FFFFFFFF"/>
      <name val="Calibri"/>
      <family val="2"/>
    </font>
    <font>
      <b/>
      <sz val="12"/>
      <color rgb="FFFFFFFF"/>
      <name val="Calibri"/>
      <family val="2"/>
    </font>
    <font>
      <sz val="12"/>
      <color rgb="FFFFFFFF"/>
      <name val="Calibri"/>
      <family val="2"/>
    </font>
    <font>
      <i/>
      <sz val="11"/>
      <color rgb="FFFFFFFF"/>
      <name val="Calibri"/>
      <family val="2"/>
    </font>
    <font>
      <sz val="12"/>
      <color rgb="FFFFFFFF"/>
      <name val="Calibri"/>
      <family val="2"/>
      <scheme val="minor"/>
    </font>
    <font>
      <sz val="11"/>
      <color rgb="FF000000"/>
      <name val="Calibri"/>
      <family val="2"/>
    </font>
    <font>
      <b/>
      <sz val="14"/>
      <color rgb="FF000000"/>
      <name val="Calibri"/>
      <family val="2"/>
      <scheme val="minor"/>
    </font>
    <font>
      <b/>
      <sz val="14"/>
      <color rgb="FF000000"/>
      <name val="Calibri"/>
      <family val="2"/>
    </font>
    <font>
      <b/>
      <sz val="14"/>
      <color rgb="FFFFFFFF"/>
      <name val="Calibri"/>
      <family val="2"/>
    </font>
    <font>
      <sz val="12"/>
      <color rgb="FF000000"/>
      <name val="Calibri"/>
      <family val="2"/>
    </font>
    <font>
      <vertAlign val="subscript"/>
      <sz val="12"/>
      <color rgb="FFFFFFFF"/>
      <name val="Calibri"/>
      <family val="2"/>
    </font>
    <font>
      <sz val="10"/>
      <color rgb="FFFFFFFF"/>
      <name val="Calibri"/>
      <family val="2"/>
      <scheme val="minor"/>
    </font>
    <font>
      <b/>
      <vertAlign val="superscript"/>
      <sz val="12"/>
      <color rgb="FFFFFFFF"/>
      <name val="Calibri"/>
      <family val="2"/>
      <scheme val="minor"/>
    </font>
    <font>
      <b/>
      <sz val="12"/>
      <color rgb="FFFFFFFF"/>
      <name val="Calibri"/>
      <family val="2"/>
      <scheme val="minor"/>
    </font>
    <font>
      <b/>
      <sz val="11"/>
      <color rgb="FFFFFFFF"/>
      <name val="Calibri"/>
      <family val="2"/>
      <scheme val="minor"/>
    </font>
  </fonts>
  <fills count="38">
    <fill>
      <patternFill patternType="none"/>
    </fill>
    <fill>
      <patternFill patternType="gray125"/>
    </fill>
    <fill>
      <patternFill patternType="solid">
        <fgColor rgb="FFDFDFE1"/>
        <bgColor indexed="64"/>
      </patternFill>
    </fill>
    <fill>
      <patternFill patternType="solid">
        <fgColor rgb="FF1B8AB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19"/>
      </patternFill>
    </fill>
    <fill>
      <patternFill patternType="solid">
        <fgColor indexed="54"/>
      </patternFill>
    </fill>
    <fill>
      <patternFill patternType="solid">
        <fgColor theme="0"/>
        <bgColor indexed="64"/>
      </patternFill>
    </fill>
    <fill>
      <patternFill patternType="solid">
        <fgColor rgb="FF2798A9"/>
        <bgColor indexed="64"/>
      </patternFill>
    </fill>
    <fill>
      <patternFill patternType="solid">
        <fgColor rgb="FF026773"/>
        <bgColor indexed="64"/>
      </patternFill>
    </fill>
    <fill>
      <patternFill patternType="solid">
        <fgColor rgb="FFF1E1C0"/>
        <bgColor indexed="64"/>
      </patternFill>
    </fill>
    <fill>
      <patternFill patternType="solid">
        <fgColor rgb="FFF4F1E2"/>
        <bgColor indexed="64"/>
      </patternFill>
    </fill>
    <fill>
      <patternFill patternType="solid">
        <fgColor rgb="FF718C55"/>
        <bgColor indexed="64"/>
      </patternFill>
    </fill>
    <fill>
      <patternFill patternType="solid">
        <fgColor rgb="FFFFA168"/>
        <bgColor indexed="64"/>
      </patternFill>
    </fill>
    <fill>
      <patternFill patternType="solid">
        <fgColor rgb="FFFFFFCC"/>
        <bgColor indexed="64"/>
      </patternFill>
    </fill>
    <fill>
      <patternFill patternType="solid">
        <fgColor rgb="FFD9D9D9"/>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30"/>
      </bottom>
      <diagonal/>
    </border>
    <border>
      <left/>
      <right/>
      <top/>
      <bottom style="medium">
        <color indexed="49"/>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s>
  <cellStyleXfs count="5939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8"/>
    <xf numFmtId="176" fontId="24" fillId="4" borderId="0" applyNumberFormat="0" applyBorder="0" applyAlignment="0" applyProtection="0"/>
    <xf numFmtId="176" fontId="24" fillId="5" borderId="0" applyNumberFormat="0" applyBorder="0" applyAlignment="0" applyProtection="0"/>
    <xf numFmtId="176" fontId="24" fillId="6" borderId="0" applyNumberFormat="0" applyBorder="0" applyAlignment="0" applyProtection="0"/>
    <xf numFmtId="176" fontId="24" fillId="7" borderId="0" applyNumberFormat="0" applyBorder="0" applyAlignment="0" applyProtection="0"/>
    <xf numFmtId="176" fontId="24" fillId="8" borderId="0" applyNumberFormat="0" applyBorder="0" applyAlignment="0" applyProtection="0"/>
    <xf numFmtId="176" fontId="24" fillId="9" borderId="0" applyNumberFormat="0" applyBorder="0" applyAlignment="0" applyProtection="0"/>
    <xf numFmtId="176" fontId="24" fillId="10" borderId="0" applyNumberFormat="0" applyBorder="0" applyAlignment="0" applyProtection="0"/>
    <xf numFmtId="176" fontId="24" fillId="11" borderId="0" applyNumberFormat="0" applyBorder="0" applyAlignment="0" applyProtection="0"/>
    <xf numFmtId="176" fontId="24" fillId="12" borderId="0" applyNumberFormat="0" applyBorder="0" applyAlignment="0" applyProtection="0"/>
    <xf numFmtId="176" fontId="24" fillId="7" borderId="0" applyNumberFormat="0" applyBorder="0" applyAlignment="0" applyProtection="0"/>
    <xf numFmtId="176" fontId="24" fillId="10" borderId="0" applyNumberFormat="0" applyBorder="0" applyAlignment="0" applyProtection="0"/>
    <xf numFmtId="176" fontId="24" fillId="13" borderId="0" applyNumberFormat="0" applyBorder="0" applyAlignment="0" applyProtection="0"/>
    <xf numFmtId="176" fontId="25" fillId="14" borderId="0" applyNumberFormat="0" applyBorder="0" applyAlignment="0" applyProtection="0"/>
    <xf numFmtId="176" fontId="25" fillId="11" borderId="0" applyNumberFormat="0" applyBorder="0" applyAlignment="0" applyProtection="0"/>
    <xf numFmtId="176" fontId="25" fillId="12" borderId="0" applyNumberFormat="0" applyBorder="0" applyAlignment="0" applyProtection="0"/>
    <xf numFmtId="176" fontId="25" fillId="15" borderId="0" applyNumberFormat="0" applyBorder="0" applyAlignment="0" applyProtection="0"/>
    <xf numFmtId="176" fontId="25" fillId="16" borderId="0" applyNumberFormat="0" applyBorder="0" applyAlignment="0" applyProtection="0"/>
    <xf numFmtId="176" fontId="25" fillId="17" borderId="0" applyNumberFormat="0" applyBorder="0" applyAlignment="0" applyProtection="0"/>
    <xf numFmtId="176" fontId="25" fillId="18" borderId="0" applyNumberFormat="0" applyBorder="0" applyAlignment="0" applyProtection="0"/>
    <xf numFmtId="176" fontId="25" fillId="19" borderId="0" applyNumberFormat="0" applyBorder="0" applyAlignment="0" applyProtection="0"/>
    <xf numFmtId="176" fontId="25" fillId="20" borderId="0" applyNumberFormat="0" applyBorder="0" applyAlignment="0" applyProtection="0"/>
    <xf numFmtId="176" fontId="25" fillId="15" borderId="0" applyNumberFormat="0" applyBorder="0" applyAlignment="0" applyProtection="0"/>
    <xf numFmtId="176" fontId="25" fillId="16" borderId="0" applyNumberFormat="0" applyBorder="0" applyAlignment="0" applyProtection="0"/>
    <xf numFmtId="176" fontId="25" fillId="21" borderId="0" applyNumberFormat="0" applyBorder="0" applyAlignment="0" applyProtection="0"/>
    <xf numFmtId="176" fontId="26" fillId="5" borderId="0" applyNumberFormat="0" applyBorder="0" applyAlignment="0" applyProtection="0"/>
    <xf numFmtId="176" fontId="27" fillId="22" borderId="9" applyNumberFormat="0" applyAlignment="0" applyProtection="0"/>
    <xf numFmtId="176" fontId="28" fillId="23" borderId="10" applyNumberFormat="0" applyAlignment="0" applyProtection="0"/>
    <xf numFmtId="3" fontId="2" fillId="0" borderId="0" applyFont="0" applyFill="0" applyBorder="0" applyAlignment="0" applyProtection="0"/>
    <xf numFmtId="44" fontId="2" fillId="0" borderId="0" applyFont="0" applyFill="0" applyBorder="0" applyAlignment="0" applyProtection="0"/>
    <xf numFmtId="176" fontId="29" fillId="0" borderId="0" applyNumberFormat="0" applyFill="0" applyBorder="0" applyAlignment="0" applyProtection="0"/>
    <xf numFmtId="176" fontId="30" fillId="6" borderId="0" applyNumberFormat="0" applyBorder="0" applyAlignment="0" applyProtection="0"/>
    <xf numFmtId="176" fontId="31" fillId="0" borderId="11" applyNumberFormat="0" applyFill="0" applyAlignment="0" applyProtection="0"/>
    <xf numFmtId="176" fontId="32" fillId="0" borderId="12" applyNumberFormat="0" applyFill="0" applyAlignment="0" applyProtection="0"/>
    <xf numFmtId="176" fontId="33" fillId="0" borderId="13" applyNumberFormat="0" applyFill="0" applyAlignment="0" applyProtection="0"/>
    <xf numFmtId="176" fontId="33" fillId="0" borderId="0" applyNumberFormat="0" applyFill="0" applyBorder="0" applyAlignment="0" applyProtection="0"/>
    <xf numFmtId="176" fontId="35" fillId="9" borderId="9" applyNumberFormat="0" applyAlignment="0" applyProtection="0"/>
    <xf numFmtId="176" fontId="36" fillId="0" borderId="14" applyNumberFormat="0" applyFill="0" applyAlignment="0" applyProtection="0"/>
    <xf numFmtId="176" fontId="37" fillId="24" borderId="0" applyNumberFormat="0" applyBorder="0" applyAlignment="0" applyProtection="0"/>
    <xf numFmtId="176" fontId="2" fillId="25" borderId="15" applyNumberFormat="0" applyFont="0" applyAlignment="0" applyProtection="0"/>
    <xf numFmtId="176" fontId="38" fillId="22" borderId="16" applyNumberFormat="0" applyAlignment="0" applyProtection="0"/>
    <xf numFmtId="9" fontId="2" fillId="0" borderId="0" applyFont="0" applyFill="0" applyBorder="0" applyAlignment="0" applyProtection="0"/>
    <xf numFmtId="176" fontId="39" fillId="0" borderId="0" applyNumberFormat="0" applyFill="0" applyBorder="0" applyAlignment="0" applyProtection="0"/>
    <xf numFmtId="176" fontId="40" fillId="0" borderId="17" applyNumberFormat="0" applyFill="0" applyAlignment="0" applyProtection="0"/>
    <xf numFmtId="176" fontId="41" fillId="0" borderId="0" applyNumberFormat="0" applyFill="0" applyBorder="0" applyAlignment="0" applyProtection="0"/>
    <xf numFmtId="3" fontId="2" fillId="0" borderId="0" applyFont="0" applyFill="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21" borderId="0" applyNumberFormat="0" applyBorder="0" applyAlignment="0" applyProtection="0"/>
    <xf numFmtId="0" fontId="26" fillId="5" borderId="0" applyNumberFormat="0" applyBorder="0" applyAlignment="0" applyProtection="0"/>
    <xf numFmtId="0" fontId="27" fillId="22" borderId="9" applyNumberFormat="0" applyAlignment="0" applyProtection="0"/>
    <xf numFmtId="0" fontId="28" fillId="23" borderId="10" applyNumberFormat="0" applyAlignment="0" applyProtection="0"/>
    <xf numFmtId="43" fontId="2" fillId="0" borderId="0" applyFont="0" applyFill="0" applyBorder="0" applyAlignment="0" applyProtection="0"/>
    <xf numFmtId="0" fontId="29" fillId="0" borderId="0" applyNumberFormat="0" applyFill="0" applyBorder="0" applyAlignment="0" applyProtection="0"/>
    <xf numFmtId="0" fontId="30" fillId="6" borderId="0" applyNumberFormat="0" applyBorder="0" applyAlignment="0" applyProtection="0"/>
    <xf numFmtId="0" fontId="31" fillId="0" borderId="11" applyNumberFormat="0" applyFill="0" applyAlignment="0" applyProtection="0"/>
    <xf numFmtId="0" fontId="32" fillId="0" borderId="12" applyNumberFormat="0" applyFill="0" applyAlignment="0" applyProtection="0"/>
    <xf numFmtId="0" fontId="33" fillId="0" borderId="13"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9" borderId="9" applyNumberFormat="0" applyAlignment="0" applyProtection="0"/>
    <xf numFmtId="0" fontId="36" fillId="0" borderId="14" applyNumberFormat="0" applyFill="0" applyAlignment="0" applyProtection="0"/>
    <xf numFmtId="0" fontId="37" fillId="24" borderId="0" applyNumberFormat="0" applyBorder="0" applyAlignment="0" applyProtection="0"/>
    <xf numFmtId="0" fontId="2" fillId="25" borderId="15" applyNumberFormat="0" applyFont="0" applyAlignment="0" applyProtection="0"/>
    <xf numFmtId="0" fontId="38" fillId="22" borderId="16" applyNumberFormat="0" applyAlignment="0" applyProtection="0"/>
    <xf numFmtId="0" fontId="39" fillId="0" borderId="0" applyNumberFormat="0" applyFill="0" applyBorder="0" applyAlignment="0" applyProtection="0"/>
    <xf numFmtId="0" fontId="40" fillId="0" borderId="17" applyNumberFormat="0" applyFill="0" applyAlignment="0" applyProtection="0"/>
    <xf numFmtId="0" fontId="41" fillId="0" borderId="0" applyNumberFormat="0" applyFill="0" applyBorder="0" applyAlignment="0" applyProtection="0"/>
    <xf numFmtId="0" fontId="24" fillId="4" borderId="0" applyNumberFormat="0" applyBorder="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7" fillId="22" borderId="9" applyNumberFormat="0" applyAlignment="0" applyProtection="0"/>
    <xf numFmtId="0" fontId="38" fillId="22" borderId="16" applyNumberForma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1" fillId="0" borderId="11"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2" fillId="0" borderId="12"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2" fillId="0" borderId="12"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1" fillId="0" borderId="11" applyNumberFormat="0" applyFill="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31" fillId="0" borderId="11"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1" fillId="0" borderId="11"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2" fillId="0" borderId="12"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2" fillId="0" borderId="0"/>
    <xf numFmtId="9" fontId="4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4" fillId="26" borderId="0" applyNumberFormat="0" applyBorder="0" applyAlignment="0" applyProtection="0"/>
    <xf numFmtId="0" fontId="24" fillId="9"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2" borderId="0" applyNumberFormat="0" applyBorder="0" applyAlignment="0" applyProtection="0"/>
    <xf numFmtId="0" fontId="24" fillId="9" borderId="0" applyNumberFormat="0" applyBorder="0" applyAlignment="0" applyProtection="0"/>
    <xf numFmtId="0" fontId="25" fillId="16" borderId="0" applyNumberFormat="0" applyBorder="0" applyAlignment="0" applyProtection="0"/>
    <xf numFmtId="0" fontId="25" fillId="24" borderId="0" applyNumberFormat="0" applyBorder="0" applyAlignment="0" applyProtection="0"/>
    <xf numFmtId="0" fontId="25" fillId="22" borderId="0" applyNumberFormat="0" applyBorder="0" applyAlignment="0" applyProtection="0"/>
    <xf numFmtId="0" fontId="25" fillId="9" borderId="0" applyNumberFormat="0" applyBorder="0" applyAlignment="0" applyProtection="0"/>
    <xf numFmtId="0" fontId="25" fillId="16"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43" fillId="5" borderId="0" applyNumberFormat="0" applyBorder="0" applyAlignment="0" applyProtection="0"/>
    <xf numFmtId="0" fontId="27" fillId="26" borderId="9" applyNumberFormat="0" applyAlignment="0" applyProtection="0"/>
    <xf numFmtId="0" fontId="44" fillId="0" borderId="18" applyNumberFormat="0" applyFill="0" applyAlignment="0" applyProtection="0"/>
    <xf numFmtId="0" fontId="45" fillId="0" borderId="12" applyNumberFormat="0" applyFill="0" applyAlignment="0" applyProtection="0"/>
    <xf numFmtId="0" fontId="46" fillId="0" borderId="19" applyNumberFormat="0" applyFill="0" applyAlignment="0" applyProtection="0"/>
    <xf numFmtId="0" fontId="46" fillId="0" borderId="0" applyNumberFormat="0" applyFill="0" applyBorder="0" applyAlignment="0" applyProtection="0"/>
    <xf numFmtId="0" fontId="2" fillId="0" borderId="0"/>
    <xf numFmtId="0" fontId="47" fillId="0" borderId="0"/>
    <xf numFmtId="0" fontId="2" fillId="0" borderId="0"/>
    <xf numFmtId="0" fontId="42" fillId="0" borderId="0"/>
    <xf numFmtId="0" fontId="24" fillId="25" borderId="15" applyNumberFormat="0" applyFont="0" applyAlignment="0" applyProtection="0"/>
    <xf numFmtId="0" fontId="38" fillId="26" borderId="16" applyNumberFormat="0" applyAlignment="0" applyProtection="0"/>
    <xf numFmtId="9" fontId="2" fillId="0" borderId="0" applyFont="0" applyFill="0" applyBorder="0" applyAlignment="0" applyProtection="0"/>
    <xf numFmtId="9" fontId="42" fillId="0" borderId="0" applyFont="0" applyFill="0" applyBorder="0" applyAlignment="0" applyProtection="0"/>
    <xf numFmtId="0" fontId="48" fillId="0" borderId="0" applyNumberFormat="0" applyFill="0" applyBorder="0" applyAlignment="0" applyProtection="0"/>
    <xf numFmtId="0" fontId="40" fillId="0" borderId="20" applyNumberFormat="0" applyFill="0" applyAlignment="0" applyProtection="0"/>
    <xf numFmtId="0" fontId="49" fillId="0" borderId="0" applyNumberFormat="0" applyFill="0" applyBorder="0" applyAlignment="0" applyProtection="0">
      <alignment vertical="top"/>
      <protection locked="0"/>
    </xf>
    <xf numFmtId="43" fontId="42" fillId="0" borderId="0" applyFont="0" applyFill="0" applyBorder="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4" fillId="0" borderId="18" applyNumberFormat="0" applyFill="0" applyAlignment="0" applyProtection="0"/>
    <xf numFmtId="0" fontId="45" fillId="0" borderId="12" applyNumberFormat="0" applyFill="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8"/>
    <xf numFmtId="0" fontId="2" fillId="25" borderId="15" applyNumberFormat="0" applyFont="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15" borderId="0" applyNumberFormat="0" applyBorder="0" applyAlignment="0" applyProtection="0"/>
    <xf numFmtId="0" fontId="26" fillId="5" borderId="0" applyNumberFormat="0" applyBorder="0" applyAlignment="0" applyProtection="0"/>
    <xf numFmtId="0" fontId="27" fillId="22" borderId="9"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33" fillId="0" borderId="13" applyNumberFormat="0" applyFill="0" applyAlignment="0" applyProtection="0"/>
    <xf numFmtId="0" fontId="33" fillId="0" borderId="0" applyNumberFormat="0" applyFill="0" applyBorder="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9" fontId="2" fillId="0" borderId="0" applyFont="0" applyFill="0" applyBorder="0" applyAlignment="0" applyProtection="0"/>
    <xf numFmtId="0" fontId="39" fillId="0" borderId="0" applyNumberFormat="0" applyFill="0" applyBorder="0" applyAlignment="0" applyProtection="0"/>
    <xf numFmtId="0" fontId="40" fillId="0" borderId="17" applyNumberFormat="0" applyFill="0" applyAlignment="0" applyProtection="0"/>
    <xf numFmtId="0" fontId="24" fillId="4" borderId="0" applyNumberFormat="0" applyBorder="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7" fillId="26" borderId="9" applyNumberFormat="0" applyAlignment="0" applyProtection="0"/>
    <xf numFmtId="0" fontId="38" fillId="26" borderId="16" applyNumberFormat="0" applyAlignment="0" applyProtection="0"/>
    <xf numFmtId="0" fontId="27" fillId="26" borderId="9" applyNumberFormat="0" applyAlignment="0" applyProtection="0"/>
    <xf numFmtId="0" fontId="38" fillId="26" borderId="16" applyNumberFormat="0" applyAlignment="0" applyProtection="0"/>
    <xf numFmtId="0" fontId="27" fillId="26" borderId="9" applyNumberForma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1" fillId="0" borderId="0"/>
    <xf numFmtId="43" fontId="1" fillId="0" borderId="0" applyFont="0" applyFill="0" applyBorder="0" applyAlignment="0" applyProtection="0"/>
    <xf numFmtId="0" fontId="1" fillId="0" borderId="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6"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6" borderId="9" applyNumberFormat="0" applyAlignment="0" applyProtection="0"/>
    <xf numFmtId="0" fontId="38" fillId="22"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4" fillId="25" borderId="15" applyNumberFormat="0" applyFont="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7" fillId="26" borderId="9" applyNumberFormat="0" applyAlignment="0" applyProtection="0"/>
    <xf numFmtId="0" fontId="27" fillId="22"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35" fillId="9" borderId="9" applyNumberFormat="0" applyAlignment="0" applyProtection="0"/>
    <xf numFmtId="0" fontId="24" fillId="25" borderId="15" applyNumberFormat="0" applyFont="0" applyAlignment="0" applyProtection="0"/>
    <xf numFmtId="0" fontId="38" fillId="22" borderId="16" applyNumberForma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6" borderId="16" applyNumberFormat="0" applyAlignment="0" applyProtection="0"/>
    <xf numFmtId="0" fontId="27" fillId="26" borderId="9" applyNumberFormat="0" applyAlignment="0" applyProtection="0"/>
    <xf numFmtId="0" fontId="40" fillId="0" borderId="20" applyNumberFormat="0" applyFill="0" applyAlignment="0" applyProtection="0"/>
    <xf numFmtId="0" fontId="24"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6" borderId="16" applyNumberFormat="0" applyAlignment="0" applyProtection="0"/>
    <xf numFmtId="0" fontId="38" fillId="26"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4" fillId="25" borderId="15" applyNumberFormat="0" applyFont="0" applyAlignment="0" applyProtection="0"/>
    <xf numFmtId="0" fontId="35" fillId="9" borderId="9" applyNumberFormat="0" applyAlignment="0" applyProtection="0"/>
    <xf numFmtId="0" fontId="24" fillId="25" borderId="15" applyNumberFormat="0" applyFont="0" applyAlignment="0" applyProtection="0"/>
    <xf numFmtId="0" fontId="27" fillId="26" borderId="9" applyNumberFormat="0" applyAlignment="0" applyProtection="0"/>
    <xf numFmtId="0" fontId="40" fillId="0" borderId="17" applyNumberFormat="0" applyFill="0" applyAlignment="0" applyProtection="0"/>
    <xf numFmtId="0" fontId="38" fillId="26" borderId="16" applyNumberFormat="0" applyAlignment="0" applyProtection="0"/>
    <xf numFmtId="0" fontId="24" fillId="25" borderId="15" applyNumberFormat="0" applyFont="0" applyAlignment="0" applyProtection="0"/>
    <xf numFmtId="0" fontId="35" fillId="9" borderId="9" applyNumberFormat="0" applyAlignment="0" applyProtection="0"/>
    <xf numFmtId="0" fontId="38" fillId="26"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27" fillId="26" borderId="9" applyNumberFormat="0" applyAlignment="0" applyProtection="0"/>
    <xf numFmtId="0" fontId="27" fillId="26" borderId="9" applyNumberFormat="0" applyAlignment="0" applyProtection="0"/>
    <xf numFmtId="0" fontId="40" fillId="0" borderId="20" applyNumberFormat="0" applyFill="0" applyAlignment="0" applyProtection="0"/>
    <xf numFmtId="0" fontId="27" fillId="26"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6" borderId="16" applyNumberFormat="0" applyAlignment="0" applyProtection="0"/>
    <xf numFmtId="0" fontId="27" fillId="26" borderId="9" applyNumberFormat="0" applyAlignment="0" applyProtection="0"/>
    <xf numFmtId="0" fontId="38" fillId="26" borderId="16" applyNumberFormat="0" applyAlignment="0" applyProtection="0"/>
    <xf numFmtId="0" fontId="38" fillId="22" borderId="16" applyNumberFormat="0" applyAlignment="0" applyProtection="0"/>
    <xf numFmtId="0" fontId="38" fillId="26" borderId="16" applyNumberFormat="0" applyAlignment="0" applyProtection="0"/>
    <xf numFmtId="0" fontId="27" fillId="22" borderId="9" applyNumberFormat="0" applyAlignment="0" applyProtection="0"/>
    <xf numFmtId="0" fontId="27" fillId="26" borderId="9" applyNumberFormat="0" applyAlignment="0" applyProtection="0"/>
    <xf numFmtId="0" fontId="24"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20"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20" applyNumberFormat="0" applyFill="0" applyAlignment="0" applyProtection="0"/>
    <xf numFmtId="0" fontId="35" fillId="9" borderId="9" applyNumberFormat="0" applyAlignment="0" applyProtection="0"/>
    <xf numFmtId="0" fontId="2" fillId="25" borderId="15" applyNumberFormat="0" applyFont="0" applyAlignment="0" applyProtection="0"/>
    <xf numFmtId="0" fontId="40" fillId="0" borderId="20" applyNumberFormat="0" applyFill="0" applyAlignment="0" applyProtection="0"/>
    <xf numFmtId="0" fontId="40" fillId="0" borderId="17" applyNumberFormat="0" applyFill="0" applyAlignment="0" applyProtection="0"/>
    <xf numFmtId="0" fontId="40" fillId="0" borderId="20" applyNumberFormat="0" applyFill="0" applyAlignment="0" applyProtection="0"/>
    <xf numFmtId="0" fontId="2" fillId="25" borderId="15" applyNumberFormat="0" applyFont="0" applyAlignment="0" applyProtection="0"/>
    <xf numFmtId="0" fontId="24" fillId="25" borderId="15" applyNumberFormat="0" applyFont="0" applyAlignment="0" applyProtection="0"/>
    <xf numFmtId="0" fontId="27" fillId="22" borderId="9" applyNumberFormat="0" applyAlignment="0" applyProtection="0"/>
    <xf numFmtId="0" fontId="24"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40" fillId="0" borderId="20" applyNumberFormat="0" applyFill="0" applyAlignment="0" applyProtection="0"/>
    <xf numFmtId="0" fontId="27" fillId="22" borderId="9" applyNumberFormat="0" applyAlignment="0" applyProtection="0"/>
    <xf numFmtId="0" fontId="40" fillId="0" borderId="20" applyNumberFormat="0" applyFill="0" applyAlignment="0" applyProtection="0"/>
    <xf numFmtId="0" fontId="38" fillId="22" borderId="16" applyNumberFormat="0" applyAlignment="0" applyProtection="0"/>
    <xf numFmtId="0" fontId="38" fillId="22" borderId="16" applyNumberFormat="0" applyAlignment="0" applyProtection="0"/>
    <xf numFmtId="0" fontId="40" fillId="0" borderId="20" applyNumberFormat="0" applyFill="0" applyAlignment="0" applyProtection="0"/>
    <xf numFmtId="0" fontId="40" fillId="0" borderId="17"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4"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4"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27" fillId="26" borderId="9" applyNumberFormat="0" applyAlignment="0" applyProtection="0"/>
    <xf numFmtId="0" fontId="27" fillId="22"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38" fillId="26" borderId="16" applyNumberFormat="0" applyAlignment="0" applyProtection="0"/>
    <xf numFmtId="0" fontId="27" fillId="26" borderId="9" applyNumberFormat="0" applyAlignment="0" applyProtection="0"/>
    <xf numFmtId="0" fontId="38" fillId="26"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27" fillId="26" borderId="9" applyNumberForma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4" fillId="25" borderId="15" applyNumberFormat="0" applyFont="0" applyAlignment="0" applyProtection="0"/>
    <xf numFmtId="0" fontId="24" fillId="25" borderId="15" applyNumberFormat="0" applyFont="0" applyAlignment="0" applyProtection="0"/>
    <xf numFmtId="0" fontId="27" fillId="26" borderId="9" applyNumberFormat="0" applyAlignment="0" applyProtection="0"/>
    <xf numFmtId="0" fontId="24"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24"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6" borderId="9" applyNumberForma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8" fillId="26" borderId="16" applyNumberFormat="0" applyAlignment="0" applyProtection="0"/>
    <xf numFmtId="0" fontId="27" fillId="26" borderId="9" applyNumberFormat="0" applyAlignment="0" applyProtection="0"/>
    <xf numFmtId="0" fontId="38" fillId="26" borderId="16" applyNumberFormat="0" applyAlignment="0" applyProtection="0"/>
    <xf numFmtId="0" fontId="38" fillId="26" borderId="16" applyNumberFormat="0" applyAlignment="0" applyProtection="0"/>
    <xf numFmtId="0" fontId="27" fillId="26" borderId="9" applyNumberFormat="0" applyAlignment="0" applyProtection="0"/>
    <xf numFmtId="0" fontId="27" fillId="26" borderId="9" applyNumberFormat="0" applyAlignment="0" applyProtection="0"/>
    <xf numFmtId="0" fontId="35" fillId="9" borderId="9" applyNumberForma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6" borderId="16" applyNumberFormat="0" applyAlignment="0" applyProtection="0"/>
    <xf numFmtId="0" fontId="40" fillId="0" borderId="20" applyNumberFormat="0" applyFill="0" applyAlignment="0" applyProtection="0"/>
    <xf numFmtId="0" fontId="24"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40" fillId="0" borderId="20"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6" borderId="9" applyNumberFormat="0" applyAlignment="0" applyProtection="0"/>
    <xf numFmtId="0" fontId="38" fillId="22" borderId="16" applyNumberFormat="0" applyAlignment="0" applyProtection="0"/>
    <xf numFmtId="0" fontId="38" fillId="26"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4" fillId="25" borderId="15" applyNumberFormat="0" applyFont="0" applyAlignment="0" applyProtection="0"/>
    <xf numFmtId="0" fontId="24"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6" borderId="16" applyNumberFormat="0" applyAlignment="0" applyProtection="0"/>
    <xf numFmtId="0" fontId="38" fillId="22" borderId="16" applyNumberFormat="0" applyAlignment="0" applyProtection="0"/>
    <xf numFmtId="0" fontId="27" fillId="26"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20"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4" fillId="25" borderId="15" applyNumberFormat="0" applyFont="0" applyAlignment="0" applyProtection="0"/>
    <xf numFmtId="0" fontId="24" fillId="25" borderId="15" applyNumberFormat="0" applyFont="0" applyAlignment="0" applyProtection="0"/>
    <xf numFmtId="0" fontId="40" fillId="0" borderId="20" applyNumberFormat="0" applyFill="0" applyAlignment="0" applyProtection="0"/>
    <xf numFmtId="0" fontId="38" fillId="26" borderId="16" applyNumberFormat="0" applyAlignment="0" applyProtection="0"/>
    <xf numFmtId="0" fontId="35" fillId="9" borderId="9" applyNumberFormat="0" applyAlignment="0" applyProtection="0"/>
    <xf numFmtId="0" fontId="27" fillId="26" borderId="9" applyNumberFormat="0" applyAlignment="0" applyProtection="0"/>
    <xf numFmtId="0" fontId="38" fillId="26" borderId="16" applyNumberFormat="0" applyAlignment="0" applyProtection="0"/>
    <xf numFmtId="0" fontId="38" fillId="26"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40" fillId="0" borderId="20" applyNumberFormat="0" applyFill="0" applyAlignment="0" applyProtection="0"/>
    <xf numFmtId="0" fontId="27" fillId="26" borderId="9"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20"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4"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27" fillId="26" borderId="9" applyNumberFormat="0" applyAlignment="0" applyProtection="0"/>
    <xf numFmtId="0" fontId="38" fillId="22" borderId="16" applyNumberFormat="0" applyAlignment="0" applyProtection="0"/>
    <xf numFmtId="0" fontId="27" fillId="26" borderId="9"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6" borderId="9" applyNumberFormat="0" applyAlignment="0" applyProtection="0"/>
    <xf numFmtId="0" fontId="27" fillId="22" borderId="9" applyNumberFormat="0" applyAlignment="0" applyProtection="0"/>
    <xf numFmtId="0" fontId="24" fillId="25" borderId="15" applyNumberFormat="0" applyFont="0" applyAlignment="0" applyProtection="0"/>
    <xf numFmtId="0" fontId="40" fillId="0" borderId="20" applyNumberFormat="0" applyFill="0" applyAlignment="0" applyProtection="0"/>
    <xf numFmtId="0" fontId="27" fillId="26" borderId="9" applyNumberFormat="0" applyAlignment="0" applyProtection="0"/>
    <xf numFmtId="0" fontId="2" fillId="25" borderId="15" applyNumberFormat="0" applyFont="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24" fillId="25" borderId="15" applyNumberFormat="0" applyFont="0" applyAlignment="0" applyProtection="0"/>
    <xf numFmtId="0" fontId="40" fillId="0" borderId="20"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6" borderId="16" applyNumberFormat="0" applyAlignment="0" applyProtection="0"/>
    <xf numFmtId="0" fontId="35" fillId="9" borderId="9" applyNumberFormat="0" applyAlignment="0" applyProtection="0"/>
    <xf numFmtId="0" fontId="24" fillId="25" borderId="15" applyNumberFormat="0" applyFont="0" applyAlignment="0" applyProtection="0"/>
    <xf numFmtId="0" fontId="35" fillId="9" borderId="9" applyNumberFormat="0" applyAlignment="0" applyProtection="0"/>
    <xf numFmtId="0" fontId="38" fillId="26" borderId="16" applyNumberFormat="0" applyAlignment="0" applyProtection="0"/>
    <xf numFmtId="0" fontId="38" fillId="26" borderId="16"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8" fillId="22" borderId="16" applyNumberFormat="0" applyAlignment="0" applyProtection="0"/>
    <xf numFmtId="0" fontId="27" fillId="26" borderId="9" applyNumberFormat="0" applyAlignment="0" applyProtection="0"/>
    <xf numFmtId="0" fontId="2" fillId="25" borderId="15" applyNumberFormat="0" applyFon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27" fillId="26" borderId="9" applyNumberFormat="0" applyAlignment="0" applyProtection="0"/>
    <xf numFmtId="0" fontId="35" fillId="9"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2" fillId="25" borderId="15" applyNumberFormat="0" applyFont="0" applyAlignment="0" applyProtection="0"/>
    <xf numFmtId="0" fontId="24"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20" applyNumberFormat="0" applyFill="0" applyAlignment="0" applyProtection="0"/>
    <xf numFmtId="0" fontId="27" fillId="22"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4"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6"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20"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20" applyNumberFormat="0" applyFill="0" applyAlignment="0" applyProtection="0"/>
    <xf numFmtId="0" fontId="40" fillId="0" borderId="17" applyNumberFormat="0" applyFill="0" applyAlignment="0" applyProtection="0"/>
    <xf numFmtId="0" fontId="24" fillId="25" borderId="15" applyNumberFormat="0" applyFon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24"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8" fillId="22" borderId="16" applyNumberFormat="0" applyAlignment="0" applyProtection="0"/>
    <xf numFmtId="0" fontId="27" fillId="22" borderId="9" applyNumberFormat="0" applyAlignment="0" applyProtection="0"/>
    <xf numFmtId="0" fontId="27" fillId="26"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6"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6" borderId="9" applyNumberFormat="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6" borderId="9" applyNumberFormat="0" applyAlignment="0" applyProtection="0"/>
    <xf numFmtId="0" fontId="27" fillId="22" borderId="9" applyNumberFormat="0" applyAlignment="0" applyProtection="0"/>
    <xf numFmtId="0" fontId="38" fillId="26" borderId="16" applyNumberFormat="0" applyAlignment="0" applyProtection="0"/>
    <xf numFmtId="0" fontId="27" fillId="26" borderId="9"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20" applyNumberFormat="0" applyFill="0" applyAlignment="0" applyProtection="0"/>
    <xf numFmtId="0" fontId="24" fillId="25" borderId="15" applyNumberFormat="0" applyFont="0" applyAlignment="0" applyProtection="0"/>
    <xf numFmtId="0" fontId="40" fillId="0" borderId="20" applyNumberFormat="0" applyFill="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40" fillId="0" borderId="20" applyNumberFormat="0" applyFill="0" applyAlignment="0" applyProtection="0"/>
    <xf numFmtId="0" fontId="27" fillId="22" borderId="9" applyNumberFormat="0" applyAlignment="0" applyProtection="0"/>
    <xf numFmtId="0" fontId="24"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6" borderId="16" applyNumberFormat="0" applyAlignment="0" applyProtection="0"/>
    <xf numFmtId="0" fontId="2" fillId="25" borderId="15" applyNumberFormat="0" applyFont="0" applyAlignment="0" applyProtection="0"/>
    <xf numFmtId="0" fontId="38" fillId="26" borderId="16"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40" fillId="0" borderId="20" applyNumberFormat="0" applyFill="0" applyAlignment="0" applyProtection="0"/>
    <xf numFmtId="0" fontId="27" fillId="22"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24" fillId="25" borderId="15" applyNumberFormat="0" applyFont="0" applyAlignment="0" applyProtection="0"/>
    <xf numFmtId="0" fontId="24" fillId="25" borderId="15" applyNumberFormat="0" applyFon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40" fillId="0" borderId="20" applyNumberFormat="0" applyFill="0" applyAlignment="0" applyProtection="0"/>
    <xf numFmtId="0" fontId="2" fillId="25" borderId="15" applyNumberFormat="0" applyFont="0" applyAlignment="0" applyProtection="0"/>
    <xf numFmtId="0" fontId="40" fillId="0" borderId="20" applyNumberFormat="0" applyFill="0" applyAlignment="0" applyProtection="0"/>
    <xf numFmtId="0" fontId="35" fillId="9"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2" fillId="25" borderId="15" applyNumberFormat="0" applyFont="0" applyAlignment="0" applyProtection="0"/>
    <xf numFmtId="0" fontId="24" fillId="25" borderId="15" applyNumberFormat="0" applyFont="0" applyAlignment="0" applyProtection="0"/>
    <xf numFmtId="0" fontId="27" fillId="26" borderId="9" applyNumberFormat="0" applyAlignment="0" applyProtection="0"/>
    <xf numFmtId="0" fontId="27" fillId="22" borderId="9" applyNumberFormat="0" applyAlignment="0" applyProtection="0"/>
    <xf numFmtId="0" fontId="27" fillId="22" borderId="9" applyNumberFormat="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38" fillId="26"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20" applyNumberFormat="0" applyFill="0" applyAlignment="0" applyProtection="0"/>
    <xf numFmtId="0" fontId="2" fillId="25" borderId="15" applyNumberFormat="0" applyFont="0" applyAlignment="0" applyProtection="0"/>
    <xf numFmtId="0" fontId="27" fillId="22" borderId="9" applyNumberFormat="0" applyAlignment="0" applyProtection="0"/>
    <xf numFmtId="0" fontId="38" fillId="26" borderId="16" applyNumberFormat="0" applyAlignment="0" applyProtection="0"/>
    <xf numFmtId="0" fontId="38" fillId="22" borderId="16" applyNumberFormat="0" applyAlignment="0" applyProtection="0"/>
    <xf numFmtId="0" fontId="38" fillId="26" borderId="16"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27" fillId="26"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6"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6" fillId="0" borderId="14"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6" fillId="0" borderId="14"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8" fillId="23" borderId="10" applyNumberFormat="0" applyAlignment="0" applyProtection="0"/>
    <xf numFmtId="0" fontId="36" fillId="0" borderId="14"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8" fillId="22" borderId="16" applyNumberFormat="0" applyAlignment="0" applyProtection="0"/>
    <xf numFmtId="0" fontId="27" fillId="22" borderId="9" applyNumberFormat="0" applyAlignment="0" applyProtection="0"/>
    <xf numFmtId="0" fontId="27" fillId="26"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7" fillId="26" borderId="9" applyNumberFormat="0" applyAlignment="0" applyProtection="0"/>
    <xf numFmtId="0" fontId="38" fillId="26" borderId="16" applyNumberFormat="0" applyAlignment="0" applyProtection="0"/>
    <xf numFmtId="0" fontId="27" fillId="22" borderId="9" applyNumberFormat="0" applyAlignment="0" applyProtection="0"/>
    <xf numFmtId="0" fontId="38" fillId="26" borderId="16" applyNumberFormat="0" applyAlignment="0" applyProtection="0"/>
    <xf numFmtId="0" fontId="27" fillId="22" borderId="9" applyNumberFormat="0" applyAlignment="0" applyProtection="0"/>
    <xf numFmtId="0" fontId="38" fillId="22" borderId="16" applyNumberFormat="0" applyAlignment="0" applyProtection="0"/>
    <xf numFmtId="0" fontId="36" fillId="0" borderId="14" applyNumberFormat="0" applyFill="0" applyAlignment="0" applyProtection="0"/>
    <xf numFmtId="0" fontId="38" fillId="22" borderId="16" applyNumberFormat="0" applyAlignment="0" applyProtection="0"/>
    <xf numFmtId="0" fontId="24" fillId="25" borderId="15" applyNumberFormat="0" applyFont="0" applyAlignment="0" applyProtection="0"/>
    <xf numFmtId="0" fontId="38" fillId="22" borderId="16" applyNumberFormat="0" applyAlignment="0" applyProtection="0"/>
    <xf numFmtId="0" fontId="38" fillId="26" borderId="16" applyNumberFormat="0" applyAlignment="0" applyProtection="0"/>
    <xf numFmtId="0" fontId="40" fillId="0" borderId="20" applyNumberFormat="0" applyFill="0" applyAlignment="0" applyProtection="0"/>
    <xf numFmtId="0" fontId="24"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6" borderId="9" applyNumberForma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24" fillId="25" borderId="15" applyNumberFormat="0" applyFont="0" applyAlignment="0" applyProtection="0"/>
    <xf numFmtId="0" fontId="24" fillId="25" borderId="15" applyNumberFormat="0" applyFont="0" applyAlignment="0" applyProtection="0"/>
    <xf numFmtId="0" fontId="27" fillId="26" borderId="9" applyNumberFormat="0" applyAlignment="0" applyProtection="0"/>
    <xf numFmtId="0" fontId="38" fillId="26" borderId="16" applyNumberFormat="0" applyAlignment="0" applyProtection="0"/>
    <xf numFmtId="0" fontId="40" fillId="0" borderId="20" applyNumberFormat="0" applyFill="0" applyAlignment="0" applyProtection="0"/>
    <xf numFmtId="0" fontId="27" fillId="26" borderId="9" applyNumberFormat="0" applyAlignment="0" applyProtection="0"/>
    <xf numFmtId="0" fontId="2" fillId="25" borderId="15" applyNumberFormat="0" applyFont="0" applyAlignment="0" applyProtection="0"/>
    <xf numFmtId="0" fontId="35" fillId="9" borderId="9" applyNumberFormat="0" applyAlignment="0" applyProtection="0"/>
    <xf numFmtId="0" fontId="40" fillId="0" borderId="20" applyNumberFormat="0" applyFill="0" applyAlignment="0" applyProtection="0"/>
    <xf numFmtId="0" fontId="24"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4" fillId="25" borderId="15" applyNumberFormat="0" applyFont="0" applyAlignment="0" applyProtection="0"/>
    <xf numFmtId="0" fontId="2" fillId="25" borderId="15" applyNumberFormat="0" applyFont="0" applyAlignment="0" applyProtection="0"/>
    <xf numFmtId="0" fontId="38" fillId="26"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38" fillId="26" borderId="16"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24" fillId="25" borderId="15" applyNumberFormat="0" applyFont="0" applyAlignment="0" applyProtection="0"/>
    <xf numFmtId="0" fontId="27" fillId="26" borderId="9" applyNumberFormat="0" applyAlignment="0" applyProtection="0"/>
    <xf numFmtId="0" fontId="40" fillId="0" borderId="17" applyNumberFormat="0" applyFill="0" applyAlignment="0" applyProtection="0"/>
    <xf numFmtId="0" fontId="38" fillId="26"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4" fillId="25" borderId="15" applyNumberFormat="0" applyFont="0" applyAlignment="0" applyProtection="0"/>
    <xf numFmtId="0" fontId="38" fillId="22" borderId="16"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8" fillId="26" borderId="16" applyNumberFormat="0" applyAlignment="0" applyProtection="0"/>
    <xf numFmtId="0" fontId="40" fillId="0" borderId="20"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6" fillId="0" borderId="14" applyNumberFormat="0" applyFill="0" applyAlignment="0" applyProtection="0"/>
    <xf numFmtId="0" fontId="36" fillId="0" borderId="14"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24" fillId="25" borderId="15" applyNumberFormat="0" applyFont="0" applyAlignment="0" applyProtection="0"/>
    <xf numFmtId="0" fontId="40" fillId="0" borderId="20" applyNumberFormat="0" applyFill="0" applyAlignment="0" applyProtection="0"/>
    <xf numFmtId="0" fontId="38" fillId="26"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2" borderId="9" applyNumberFormat="0" applyAlignment="0" applyProtection="0"/>
    <xf numFmtId="0" fontId="38" fillId="26" borderId="16" applyNumberFormat="0" applyAlignment="0" applyProtection="0"/>
    <xf numFmtId="0" fontId="24"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2" fillId="25" borderId="15" applyNumberFormat="0" applyFont="0" applyAlignment="0" applyProtection="0"/>
    <xf numFmtId="0" fontId="40" fillId="0" borderId="17" applyNumberFormat="0" applyFill="0" applyAlignment="0" applyProtection="0"/>
    <xf numFmtId="0" fontId="38" fillId="26" borderId="16" applyNumberFormat="0" applyAlignment="0" applyProtection="0"/>
    <xf numFmtId="0" fontId="40" fillId="0" borderId="17" applyNumberFormat="0" applyFill="0" applyAlignment="0" applyProtection="0"/>
    <xf numFmtId="0" fontId="27" fillId="26" borderId="9" applyNumberFormat="0" applyAlignment="0" applyProtection="0"/>
    <xf numFmtId="0" fontId="2" fillId="25" borderId="15" applyNumberFormat="0" applyFon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4" fillId="25" borderId="15" applyNumberFormat="0" applyFont="0" applyAlignment="0" applyProtection="0"/>
    <xf numFmtId="0" fontId="38" fillId="22" borderId="16" applyNumberForma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38" fillId="26" borderId="16" applyNumberFormat="0" applyAlignment="0" applyProtection="0"/>
    <xf numFmtId="0" fontId="27" fillId="22" borderId="9" applyNumberFormat="0" applyAlignment="0" applyProtection="0"/>
    <xf numFmtId="0" fontId="27" fillId="22"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8" fillId="22" borderId="16" applyNumberFormat="0" applyAlignment="0" applyProtection="0"/>
    <xf numFmtId="0" fontId="27" fillId="26" borderId="9" applyNumberFormat="0" applyAlignment="0" applyProtection="0"/>
    <xf numFmtId="0" fontId="38" fillId="26"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27" fillId="26"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24"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35" fillId="9" borderId="9" applyNumberFormat="0" applyAlignment="0" applyProtection="0"/>
    <xf numFmtId="0" fontId="27" fillId="22" borderId="9" applyNumberFormat="0" applyAlignment="0" applyProtection="0"/>
    <xf numFmtId="0" fontId="35" fillId="9" borderId="9" applyNumberFormat="0" applyAlignment="0" applyProtection="0"/>
    <xf numFmtId="0" fontId="27" fillId="22" borderId="9" applyNumberFormat="0" applyAlignment="0" applyProtection="0"/>
    <xf numFmtId="0" fontId="27" fillId="26" borderId="9" applyNumberFormat="0" applyAlignment="0" applyProtection="0"/>
    <xf numFmtId="0" fontId="35" fillId="9" borderId="9" applyNumberFormat="0" applyAlignment="0" applyProtection="0"/>
    <xf numFmtId="0" fontId="24" fillId="25" borderId="15" applyNumberFormat="0" applyFont="0" applyAlignment="0" applyProtection="0"/>
    <xf numFmtId="0" fontId="2" fillId="25" borderId="15" applyNumberFormat="0" applyFont="0" applyAlignment="0" applyProtection="0"/>
    <xf numFmtId="0" fontId="27" fillId="26" borderId="9" applyNumberFormat="0" applyAlignment="0" applyProtection="0"/>
    <xf numFmtId="0" fontId="35" fillId="9" borderId="9" applyNumberFormat="0" applyAlignment="0" applyProtection="0"/>
    <xf numFmtId="0" fontId="27" fillId="22" borderId="9" applyNumberFormat="0" applyAlignment="0" applyProtection="0"/>
    <xf numFmtId="0" fontId="27" fillId="26"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6"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20" applyNumberFormat="0" applyFill="0" applyAlignment="0" applyProtection="0"/>
    <xf numFmtId="0" fontId="24"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8" fillId="26" borderId="16" applyNumberFormat="0" applyAlignment="0" applyProtection="0"/>
    <xf numFmtId="0" fontId="38" fillId="22" borderId="16" applyNumberFormat="0" applyAlignment="0" applyProtection="0"/>
    <xf numFmtId="0" fontId="24" fillId="25" borderId="15" applyNumberFormat="0" applyFont="0" applyAlignment="0" applyProtection="0"/>
    <xf numFmtId="0" fontId="38" fillId="26" borderId="16" applyNumberFormat="0" applyAlignment="0" applyProtection="0"/>
    <xf numFmtId="0" fontId="35" fillId="9" borderId="9" applyNumberFormat="0" applyAlignment="0" applyProtection="0"/>
    <xf numFmtId="0" fontId="40" fillId="0" borderId="20" applyNumberFormat="0" applyFill="0" applyAlignment="0" applyProtection="0"/>
    <xf numFmtId="0" fontId="2" fillId="25" borderId="15" applyNumberFormat="0" applyFont="0" applyAlignment="0" applyProtection="0"/>
    <xf numFmtId="0" fontId="27" fillId="26" borderId="9" applyNumberFormat="0" applyAlignment="0" applyProtection="0"/>
    <xf numFmtId="0" fontId="28" fillId="23" borderId="10" applyNumberFormat="0" applyAlignment="0" applyProtection="0"/>
    <xf numFmtId="0" fontId="2" fillId="25" borderId="15" applyNumberFormat="0" applyFont="0" applyAlignment="0" applyProtection="0"/>
    <xf numFmtId="0" fontId="36" fillId="0" borderId="14" applyNumberFormat="0" applyFill="0" applyAlignment="0" applyProtection="0"/>
    <xf numFmtId="0" fontId="38" fillId="22" borderId="16" applyNumberFormat="0" applyAlignment="0" applyProtection="0"/>
    <xf numFmtId="0" fontId="27" fillId="26"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7" fillId="26"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40" fillId="0" borderId="20" applyNumberFormat="0" applyFill="0" applyAlignment="0" applyProtection="0"/>
    <xf numFmtId="0" fontId="38" fillId="26"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8" fillId="26" borderId="16" applyNumberFormat="0" applyAlignment="0" applyProtection="0"/>
    <xf numFmtId="0" fontId="35" fillId="9" borderId="9" applyNumberFormat="0" applyAlignment="0" applyProtection="0"/>
    <xf numFmtId="0" fontId="35" fillId="9" borderId="9" applyNumberFormat="0" applyAlignment="0" applyProtection="0"/>
    <xf numFmtId="0" fontId="24" fillId="25" borderId="15" applyNumberFormat="0" applyFont="0" applyAlignment="0" applyProtection="0"/>
    <xf numFmtId="0" fontId="40" fillId="0" borderId="20" applyNumberFormat="0" applyFill="0" applyAlignment="0" applyProtection="0"/>
    <xf numFmtId="0" fontId="40" fillId="0" borderId="20"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38" fillId="22" borderId="16" applyNumberFormat="0" applyAlignment="0" applyProtection="0"/>
    <xf numFmtId="0" fontId="40" fillId="0" borderId="20"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5" borderId="15" applyNumberFormat="0" applyFont="0" applyAlignment="0" applyProtection="0"/>
    <xf numFmtId="0" fontId="38" fillId="26" borderId="16" applyNumberFormat="0" applyAlignment="0" applyProtection="0"/>
    <xf numFmtId="0" fontId="2" fillId="25" borderId="15" applyNumberFormat="0" applyFont="0" applyAlignment="0" applyProtection="0"/>
    <xf numFmtId="0" fontId="24" fillId="25" borderId="15" applyNumberFormat="0" applyFont="0" applyAlignment="0" applyProtection="0"/>
    <xf numFmtId="0" fontId="38" fillId="26"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8" fillId="22" borderId="16" applyNumberFormat="0" applyAlignment="0" applyProtection="0"/>
    <xf numFmtId="0" fontId="24" fillId="25" borderId="15" applyNumberFormat="0" applyFont="0" applyAlignment="0" applyProtection="0"/>
    <xf numFmtId="0" fontId="24" fillId="25" borderId="15" applyNumberFormat="0" applyFont="0" applyAlignment="0" applyProtection="0"/>
    <xf numFmtId="0" fontId="38" fillId="22" borderId="16" applyNumberFormat="0" applyAlignment="0" applyProtection="0"/>
    <xf numFmtId="0" fontId="38" fillId="26"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7" fillId="22" borderId="9" applyNumberFormat="0" applyAlignment="0" applyProtection="0"/>
    <xf numFmtId="0" fontId="38" fillId="26" borderId="16" applyNumberFormat="0" applyAlignment="0" applyProtection="0"/>
    <xf numFmtId="0" fontId="27" fillId="26" borderId="9" applyNumberFormat="0" applyAlignment="0" applyProtection="0"/>
    <xf numFmtId="0" fontId="38" fillId="26" borderId="16" applyNumberFormat="0" applyAlignment="0" applyProtection="0"/>
    <xf numFmtId="0" fontId="27" fillId="26" borderId="9" applyNumberFormat="0" applyAlignment="0" applyProtection="0"/>
    <xf numFmtId="0" fontId="27" fillId="22" borderId="9" applyNumberFormat="0" applyAlignment="0" applyProtection="0"/>
    <xf numFmtId="0" fontId="40" fillId="0" borderId="20" applyNumberFormat="0" applyFill="0" applyAlignment="0" applyProtection="0"/>
    <xf numFmtId="0" fontId="38" fillId="26" borderId="16" applyNumberFormat="0" applyAlignment="0" applyProtection="0"/>
    <xf numFmtId="0" fontId="2" fillId="25" borderId="15" applyNumberFormat="0" applyFont="0" applyAlignment="0" applyProtection="0"/>
    <xf numFmtId="0" fontId="27" fillId="26" borderId="9" applyNumberFormat="0" applyAlignment="0" applyProtection="0"/>
    <xf numFmtId="0" fontId="27" fillId="26" borderId="9"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40" fillId="0" borderId="20" applyNumberFormat="0" applyFill="0" applyAlignment="0" applyProtection="0"/>
    <xf numFmtId="0" fontId="35" fillId="9" borderId="9" applyNumberFormat="0" applyAlignment="0" applyProtection="0"/>
    <xf numFmtId="0" fontId="27" fillId="22" borderId="9" applyNumberFormat="0" applyAlignment="0" applyProtection="0"/>
    <xf numFmtId="0" fontId="24"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6" fillId="0" borderId="14" applyNumberFormat="0" applyFill="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5" fillId="9"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5" borderId="15" applyNumberFormat="0" applyFont="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4" fillId="25" borderId="15" applyNumberFormat="0" applyFont="0" applyAlignment="0" applyProtection="0"/>
    <xf numFmtId="0" fontId="27" fillId="22" borderId="9" applyNumberFormat="0" applyAlignment="0" applyProtection="0"/>
    <xf numFmtId="0" fontId="24" fillId="25" borderId="15" applyNumberFormat="0" applyFont="0" applyAlignment="0" applyProtection="0"/>
    <xf numFmtId="0" fontId="40" fillId="0" borderId="17" applyNumberFormat="0" applyFill="0" applyAlignment="0" applyProtection="0"/>
    <xf numFmtId="0" fontId="24" fillId="25" borderId="15" applyNumberFormat="0" applyFont="0" applyAlignment="0" applyProtection="0"/>
    <xf numFmtId="0" fontId="38" fillId="26" borderId="16" applyNumberFormat="0" applyAlignment="0" applyProtection="0"/>
    <xf numFmtId="0" fontId="40" fillId="0" borderId="17"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5" fillId="9" borderId="9" applyNumberFormat="0" applyAlignment="0" applyProtection="0"/>
    <xf numFmtId="0" fontId="24"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35" fillId="9" borderId="9" applyNumberFormat="0" applyAlignment="0" applyProtection="0"/>
    <xf numFmtId="0" fontId="24" fillId="25" borderId="15" applyNumberFormat="0" applyFont="0" applyAlignment="0" applyProtection="0"/>
    <xf numFmtId="0" fontId="40" fillId="0" borderId="20" applyNumberFormat="0" applyFill="0" applyAlignment="0" applyProtection="0"/>
    <xf numFmtId="0" fontId="27" fillId="26" borderId="9" applyNumberFormat="0" applyAlignment="0" applyProtection="0"/>
    <xf numFmtId="0" fontId="2" fillId="25" borderId="15" applyNumberFormat="0" applyFont="0" applyAlignment="0" applyProtection="0"/>
    <xf numFmtId="0" fontId="40" fillId="0" borderId="20" applyNumberFormat="0" applyFill="0" applyAlignment="0" applyProtection="0"/>
    <xf numFmtId="0" fontId="38" fillId="26" borderId="16" applyNumberFormat="0" applyAlignment="0" applyProtection="0"/>
    <xf numFmtId="0" fontId="27" fillId="22" borderId="9" applyNumberFormat="0" applyAlignment="0" applyProtection="0"/>
    <xf numFmtId="0" fontId="40" fillId="0" borderId="20" applyNumberFormat="0" applyFill="0" applyAlignment="0" applyProtection="0"/>
    <xf numFmtId="0" fontId="35" fillId="9" borderId="9" applyNumberFormat="0" applyAlignment="0" applyProtection="0"/>
    <xf numFmtId="0" fontId="38" fillId="26" borderId="16" applyNumberFormat="0" applyAlignment="0" applyProtection="0"/>
    <xf numFmtId="0" fontId="2" fillId="25" borderId="15" applyNumberFormat="0" applyFont="0" applyAlignment="0" applyProtection="0"/>
    <xf numFmtId="0" fontId="40" fillId="0" borderId="20" applyNumberFormat="0" applyFill="0" applyAlignment="0" applyProtection="0"/>
    <xf numFmtId="0" fontId="38" fillId="22" borderId="16" applyNumberFormat="0" applyAlignment="0" applyProtection="0"/>
    <xf numFmtId="0" fontId="27"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38" fillId="26" borderId="16" applyNumberFormat="0" applyAlignment="0" applyProtection="0"/>
    <xf numFmtId="0" fontId="27" fillId="26"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6" borderId="9" applyNumberFormat="0" applyAlignment="0" applyProtection="0"/>
    <xf numFmtId="0" fontId="40" fillId="0" borderId="17" applyNumberFormat="0" applyFill="0" applyAlignment="0" applyProtection="0"/>
    <xf numFmtId="0" fontId="24" fillId="25" borderId="15" applyNumberFormat="0" applyFont="0" applyAlignment="0" applyProtection="0"/>
    <xf numFmtId="0" fontId="38" fillId="26" borderId="16" applyNumberFormat="0" applyAlignment="0" applyProtection="0"/>
    <xf numFmtId="0" fontId="38" fillId="22" borderId="16" applyNumberFormat="0" applyAlignment="0" applyProtection="0"/>
    <xf numFmtId="0" fontId="40" fillId="0" borderId="17" applyNumberFormat="0" applyFill="0" applyAlignment="0" applyProtection="0"/>
    <xf numFmtId="0" fontId="38" fillId="26" borderId="16" applyNumberFormat="0" applyAlignment="0" applyProtection="0"/>
    <xf numFmtId="0" fontId="27" fillId="26"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38" fillId="22"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5" fillId="9" borderId="9"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17" applyNumberFormat="0" applyFill="0" applyAlignment="0" applyProtection="0"/>
    <xf numFmtId="0" fontId="35" fillId="9" borderId="9" applyNumberFormat="0" applyAlignment="0" applyProtection="0"/>
    <xf numFmtId="0" fontId="35" fillId="9" borderId="9" applyNumberFormat="0" applyAlignment="0" applyProtection="0"/>
    <xf numFmtId="0" fontId="2" fillId="25" borderId="15" applyNumberFormat="0" applyFont="0" applyAlignment="0" applyProtection="0"/>
    <xf numFmtId="0" fontId="27" fillId="22" borderId="9" applyNumberFormat="0" applyAlignment="0" applyProtection="0"/>
    <xf numFmtId="0" fontId="27" fillId="22" borderId="9" applyNumberFormat="0" applyAlignment="0" applyProtection="0"/>
    <xf numFmtId="0" fontId="2" fillId="25" borderId="15" applyNumberFormat="0" applyFont="0" applyAlignment="0" applyProtection="0"/>
    <xf numFmtId="0" fontId="40" fillId="0" borderId="17" applyNumberFormat="0" applyFill="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6" fillId="0" borderId="14" applyNumberFormat="0" applyFill="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6"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2" borderId="16" applyNumberFormat="0" applyAlignment="0" applyProtection="0"/>
    <xf numFmtId="0" fontId="40" fillId="0" borderId="17" applyNumberFormat="0" applyFill="0" applyAlignment="0" applyProtection="0"/>
    <xf numFmtId="0" fontId="38" fillId="22" borderId="16" applyNumberFormat="0" applyAlignment="0" applyProtection="0"/>
    <xf numFmtId="0" fontId="2" fillId="25" borderId="15" applyNumberFormat="0" applyFont="0" applyAlignment="0" applyProtection="0"/>
    <xf numFmtId="0" fontId="35" fillId="9" borderId="9" applyNumberFormat="0" applyAlignment="0" applyProtection="0"/>
    <xf numFmtId="0" fontId="27" fillId="22" borderId="9"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24" fillId="25" borderId="15" applyNumberFormat="0" applyFont="0" applyAlignment="0" applyProtection="0"/>
    <xf numFmtId="0" fontId="35" fillId="9" borderId="9" applyNumberFormat="0" applyAlignment="0" applyProtection="0"/>
    <xf numFmtId="0" fontId="35" fillId="9" borderId="9" applyNumberFormat="0" applyAlignment="0" applyProtection="0"/>
    <xf numFmtId="0" fontId="38" fillId="22"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2" borderId="9" applyNumberFormat="0" applyAlignment="0" applyProtection="0"/>
    <xf numFmtId="0" fontId="35" fillId="9" borderId="9" applyNumberFormat="0" applyAlignment="0" applyProtection="0"/>
    <xf numFmtId="0" fontId="40" fillId="0" borderId="17" applyNumberFormat="0" applyFill="0" applyAlignment="0" applyProtection="0"/>
    <xf numFmtId="0" fontId="27" fillId="22" borderId="9" applyNumberFormat="0" applyAlignment="0" applyProtection="0"/>
    <xf numFmtId="0" fontId="27" fillId="26" borderId="9" applyNumberFormat="0" applyAlignment="0" applyProtection="0"/>
    <xf numFmtId="0" fontId="2" fillId="25" borderId="15" applyNumberFormat="0" applyFont="0" applyAlignment="0" applyProtection="0"/>
    <xf numFmtId="0" fontId="27" fillId="22" borderId="9" applyNumberFormat="0" applyAlignment="0" applyProtection="0"/>
    <xf numFmtId="0" fontId="38" fillId="22" borderId="16" applyNumberFormat="0" applyAlignment="0" applyProtection="0"/>
    <xf numFmtId="0" fontId="27" fillId="22" borderId="9" applyNumberFormat="0" applyAlignment="0" applyProtection="0"/>
    <xf numFmtId="0" fontId="35" fillId="9" borderId="9" applyNumberFormat="0" applyAlignment="0" applyProtection="0"/>
    <xf numFmtId="0" fontId="24" fillId="25" borderId="15" applyNumberFormat="0" applyFon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 fillId="25" borderId="15" applyNumberFormat="0" applyFon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9" borderId="9" applyNumberFormat="0" applyAlignment="0" applyProtection="0"/>
    <xf numFmtId="0" fontId="27" fillId="26" borderId="9" applyNumberFormat="0" applyAlignment="0" applyProtection="0"/>
    <xf numFmtId="0" fontId="38" fillId="22" borderId="16" applyNumberFormat="0" applyAlignment="0" applyProtection="0"/>
    <xf numFmtId="0" fontId="2" fillId="25" borderId="15" applyNumberFormat="0" applyFont="0" applyAlignment="0" applyProtection="0"/>
    <xf numFmtId="0" fontId="38" fillId="22" borderId="16" applyNumberFormat="0" applyAlignment="0" applyProtection="0"/>
    <xf numFmtId="0" fontId="27" fillId="22"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4" fillId="25" borderId="15" applyNumberFormat="0" applyFon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5" fillId="9" borderId="9" applyNumberFormat="0" applyAlignment="0" applyProtection="0"/>
    <xf numFmtId="0" fontId="38" fillId="22" borderId="16" applyNumberFormat="0" applyAlignment="0" applyProtection="0"/>
    <xf numFmtId="0" fontId="27" fillId="22" borderId="9" applyNumberFormat="0" applyAlignment="0" applyProtection="0"/>
    <xf numFmtId="0" fontId="27" fillId="26" borderId="9" applyNumberFormat="0" applyAlignment="0" applyProtection="0"/>
    <xf numFmtId="0" fontId="27" fillId="22"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38" fillId="26" borderId="16" applyNumberFormat="0" applyAlignment="0" applyProtection="0"/>
    <xf numFmtId="0" fontId="27" fillId="26" borderId="9" applyNumberFormat="0" applyAlignment="0" applyProtection="0"/>
    <xf numFmtId="0" fontId="38" fillId="26"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27" fillId="26" borderId="9" applyNumberFormat="0" applyAlignment="0" applyProtection="0"/>
    <xf numFmtId="0" fontId="27" fillId="26" borderId="9" applyNumberFormat="0" applyAlignment="0" applyProtection="0"/>
    <xf numFmtId="0" fontId="24" fillId="25" borderId="15" applyNumberFormat="0" applyFont="0" applyAlignment="0" applyProtection="0"/>
    <xf numFmtId="0" fontId="38" fillId="26" borderId="16" applyNumberFormat="0" applyAlignment="0" applyProtection="0"/>
    <xf numFmtId="0" fontId="38" fillId="26" borderId="16" applyNumberFormat="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38" fillId="22" borderId="16" applyNumberFormat="0" applyAlignment="0" applyProtection="0"/>
    <xf numFmtId="0" fontId="40" fillId="0" borderId="20" applyNumberFormat="0" applyFill="0" applyAlignment="0" applyProtection="0"/>
    <xf numFmtId="0" fontId="27" fillId="22"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17" applyNumberFormat="0" applyFill="0" applyAlignment="0" applyProtection="0"/>
    <xf numFmtId="0" fontId="2" fillId="25" borderId="15" applyNumberFormat="0" applyFont="0" applyAlignment="0" applyProtection="0"/>
    <xf numFmtId="0" fontId="35" fillId="9" borderId="9" applyNumberFormat="0" applyAlignment="0" applyProtection="0"/>
    <xf numFmtId="0" fontId="38" fillId="22" borderId="16" applyNumberFormat="0" applyAlignment="0" applyProtection="0"/>
    <xf numFmtId="0" fontId="36" fillId="0" borderId="14" applyNumberFormat="0" applyFill="0" applyAlignment="0" applyProtection="0"/>
    <xf numFmtId="0" fontId="27" fillId="22" borderId="9" applyNumberFormat="0" applyAlignment="0" applyProtection="0"/>
    <xf numFmtId="0" fontId="35" fillId="9" borderId="9" applyNumberFormat="0" applyAlignment="0" applyProtection="0"/>
    <xf numFmtId="0" fontId="2" fillId="25" borderId="15" applyNumberFormat="0" applyFont="0" applyAlignment="0" applyProtection="0"/>
    <xf numFmtId="0" fontId="38" fillId="22"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27" fillId="22" borderId="21" applyNumberFormat="0" applyAlignment="0" applyProtection="0"/>
    <xf numFmtId="0" fontId="35" fillId="9" borderId="21" applyNumberFormat="0" applyAlignment="0" applyProtection="0"/>
    <xf numFmtId="0" fontId="2" fillId="25" borderId="22" applyNumberFormat="0" applyFont="0" applyAlignment="0" applyProtection="0"/>
    <xf numFmtId="0" fontId="38" fillId="22" borderId="23" applyNumberFormat="0" applyAlignment="0" applyProtection="0"/>
    <xf numFmtId="0" fontId="40" fillId="0" borderId="24" applyNumberFormat="0" applyFill="0" applyAlignment="0" applyProtection="0"/>
    <xf numFmtId="0" fontId="40" fillId="0" borderId="25" applyNumberFormat="0" applyFill="0" applyAlignment="0" applyProtection="0"/>
    <xf numFmtId="0" fontId="40" fillId="0" borderId="25" applyNumberFormat="0" applyFill="0" applyAlignment="0" applyProtection="0"/>
    <xf numFmtId="0" fontId="40" fillId="0" borderId="25" applyNumberFormat="0" applyFill="0" applyAlignment="0" applyProtection="0"/>
    <xf numFmtId="0" fontId="1" fillId="0" borderId="0"/>
    <xf numFmtId="43" fontId="1" fillId="0" borderId="0" applyFont="0" applyFill="0" applyBorder="0" applyAlignment="0" applyProtection="0"/>
    <xf numFmtId="0" fontId="1" fillId="0" borderId="0"/>
    <xf numFmtId="176" fontId="27" fillId="22" borderId="26" applyNumberFormat="0" applyAlignment="0" applyProtection="0"/>
    <xf numFmtId="176" fontId="35" fillId="9" borderId="26" applyNumberFormat="0" applyAlignment="0" applyProtection="0"/>
    <xf numFmtId="176" fontId="2" fillId="25" borderId="27" applyNumberFormat="0" applyFont="0" applyAlignment="0" applyProtection="0"/>
    <xf numFmtId="176" fontId="38" fillId="22" borderId="28" applyNumberFormat="0" applyAlignment="0" applyProtection="0"/>
    <xf numFmtId="176"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1" fillId="0" borderId="0"/>
    <xf numFmtId="0" fontId="24"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1" fillId="0" borderId="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4" fillId="0" borderId="0" applyNumberFormat="0" applyFill="0" applyBorder="0" applyAlignment="0" applyProtection="0">
      <alignment vertical="top"/>
      <protection locked="0"/>
    </xf>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43" fontId="1" fillId="0" borderId="0" applyFont="0" applyFill="0" applyBorder="0" applyAlignment="0" applyProtection="0"/>
    <xf numFmtId="0" fontId="24"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51" fillId="0" borderId="0" applyNumberFormat="0" applyFill="0" applyBorder="0" applyAlignment="0" applyProtection="0"/>
    <xf numFmtId="176" fontId="24" fillId="4" borderId="0" applyNumberFormat="0" applyBorder="0" applyAlignment="0" applyProtection="0"/>
    <xf numFmtId="176" fontId="24" fillId="5" borderId="0" applyNumberFormat="0" applyBorder="0" applyAlignment="0" applyProtection="0"/>
    <xf numFmtId="176" fontId="24" fillId="6" borderId="0" applyNumberFormat="0" applyBorder="0" applyAlignment="0" applyProtection="0"/>
    <xf numFmtId="176" fontId="24" fillId="7" borderId="0" applyNumberFormat="0" applyBorder="0" applyAlignment="0" applyProtection="0"/>
    <xf numFmtId="176" fontId="24" fillId="8" borderId="0" applyNumberFormat="0" applyBorder="0" applyAlignment="0" applyProtection="0"/>
    <xf numFmtId="176" fontId="24" fillId="9" borderId="0" applyNumberFormat="0" applyBorder="0" applyAlignment="0" applyProtection="0"/>
    <xf numFmtId="176" fontId="24" fillId="10" borderId="0" applyNumberFormat="0" applyBorder="0" applyAlignment="0" applyProtection="0"/>
    <xf numFmtId="176" fontId="24" fillId="11" borderId="0" applyNumberFormat="0" applyBorder="0" applyAlignment="0" applyProtection="0"/>
    <xf numFmtId="176" fontId="24" fillId="12" borderId="0" applyNumberFormat="0" applyBorder="0" applyAlignment="0" applyProtection="0"/>
    <xf numFmtId="176" fontId="24" fillId="7" borderId="0" applyNumberFormat="0" applyBorder="0" applyAlignment="0" applyProtection="0"/>
    <xf numFmtId="176" fontId="24" fillId="10" borderId="0" applyNumberFormat="0" applyBorder="0" applyAlignment="0" applyProtection="0"/>
    <xf numFmtId="176" fontId="24" fillId="13" borderId="0" applyNumberFormat="0" applyBorder="0" applyAlignment="0" applyProtection="0"/>
    <xf numFmtId="176" fontId="25" fillId="14" borderId="0" applyNumberFormat="0" applyBorder="0" applyAlignment="0" applyProtection="0"/>
    <xf numFmtId="176" fontId="25" fillId="11" borderId="0" applyNumberFormat="0" applyBorder="0" applyAlignment="0" applyProtection="0"/>
    <xf numFmtId="176" fontId="25" fillId="12" borderId="0" applyNumberFormat="0" applyBorder="0" applyAlignment="0" applyProtection="0"/>
    <xf numFmtId="176" fontId="25" fillId="15" borderId="0" applyNumberFormat="0" applyBorder="0" applyAlignment="0" applyProtection="0"/>
    <xf numFmtId="176" fontId="25" fillId="16" borderId="0" applyNumberFormat="0" applyBorder="0" applyAlignment="0" applyProtection="0"/>
    <xf numFmtId="176" fontId="25" fillId="17" borderId="0" applyNumberFormat="0" applyBorder="0" applyAlignment="0" applyProtection="0"/>
    <xf numFmtId="176" fontId="25" fillId="18" borderId="0" applyNumberFormat="0" applyBorder="0" applyAlignment="0" applyProtection="0"/>
    <xf numFmtId="176" fontId="25" fillId="19" borderId="0" applyNumberFormat="0" applyBorder="0" applyAlignment="0" applyProtection="0"/>
    <xf numFmtId="176" fontId="25" fillId="20" borderId="0" applyNumberFormat="0" applyBorder="0" applyAlignment="0" applyProtection="0"/>
    <xf numFmtId="176" fontId="25" fillId="15" borderId="0" applyNumberFormat="0" applyBorder="0" applyAlignment="0" applyProtection="0"/>
    <xf numFmtId="176" fontId="25" fillId="16" borderId="0" applyNumberFormat="0" applyBorder="0" applyAlignment="0" applyProtection="0"/>
    <xf numFmtId="176" fontId="25" fillId="21" borderId="0" applyNumberFormat="0" applyBorder="0" applyAlignment="0" applyProtection="0"/>
    <xf numFmtId="176" fontId="26" fillId="5" borderId="0" applyNumberFormat="0" applyBorder="0" applyAlignment="0" applyProtection="0"/>
    <xf numFmtId="176" fontId="27" fillId="22" borderId="26" applyNumberFormat="0" applyAlignment="0" applyProtection="0"/>
    <xf numFmtId="176" fontId="28" fillId="23" borderId="10" applyNumberFormat="0" applyAlignment="0" applyProtection="0"/>
    <xf numFmtId="3" fontId="2" fillId="0" borderId="0" applyFont="0" applyFill="0" applyBorder="0" applyAlignment="0" applyProtection="0"/>
    <xf numFmtId="176" fontId="29" fillId="0" borderId="0" applyNumberFormat="0" applyFill="0" applyBorder="0" applyAlignment="0" applyProtection="0"/>
    <xf numFmtId="176" fontId="30" fillId="6" borderId="0" applyNumberFormat="0" applyBorder="0" applyAlignment="0" applyProtection="0"/>
    <xf numFmtId="176" fontId="31" fillId="0" borderId="11" applyNumberFormat="0" applyFill="0" applyAlignment="0" applyProtection="0"/>
    <xf numFmtId="176" fontId="32" fillId="0" borderId="12" applyNumberFormat="0" applyFill="0" applyAlignment="0" applyProtection="0"/>
    <xf numFmtId="176" fontId="33" fillId="0" borderId="31" applyNumberFormat="0" applyFill="0" applyAlignment="0" applyProtection="0"/>
    <xf numFmtId="176" fontId="33" fillId="0" borderId="0" applyNumberFormat="0" applyFill="0" applyBorder="0" applyAlignment="0" applyProtection="0"/>
    <xf numFmtId="176" fontId="34" fillId="0" borderId="0" applyNumberFormat="0" applyFill="0" applyBorder="0" applyAlignment="0" applyProtection="0">
      <alignment vertical="top"/>
      <protection locked="0"/>
    </xf>
    <xf numFmtId="176" fontId="35" fillId="9" borderId="26" applyNumberFormat="0" applyAlignment="0" applyProtection="0"/>
    <xf numFmtId="176" fontId="36" fillId="0" borderId="14" applyNumberFormat="0" applyFill="0" applyAlignment="0" applyProtection="0"/>
    <xf numFmtId="176" fontId="37" fillId="24" borderId="0" applyNumberFormat="0" applyBorder="0" applyAlignment="0" applyProtection="0"/>
    <xf numFmtId="176" fontId="2" fillId="25" borderId="27" applyNumberFormat="0" applyFont="0" applyAlignment="0" applyProtection="0"/>
    <xf numFmtId="176" fontId="38" fillId="22" borderId="28" applyNumberFormat="0" applyAlignment="0" applyProtection="0"/>
    <xf numFmtId="176" fontId="39" fillId="0" borderId="0" applyNumberFormat="0" applyFill="0" applyBorder="0" applyAlignment="0" applyProtection="0"/>
    <xf numFmtId="176" fontId="41" fillId="0" borderId="0" applyNumberFormat="0" applyFill="0" applyBorder="0" applyAlignment="0" applyProtection="0"/>
    <xf numFmtId="3" fontId="2" fillId="0" borderId="0" applyFont="0" applyFill="0" applyBorder="0" applyAlignment="0" applyProtection="0"/>
    <xf numFmtId="0" fontId="33" fillId="0" borderId="31" applyNumberFormat="0" applyFill="0" applyAlignment="0" applyProtection="0"/>
    <xf numFmtId="0" fontId="46" fillId="0" borderId="32"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176" fontId="27" fillId="22" borderId="26" applyNumberFormat="0" applyAlignment="0" applyProtection="0"/>
    <xf numFmtId="176" fontId="35" fillId="9" borderId="26" applyNumberFormat="0" applyAlignment="0" applyProtection="0"/>
    <xf numFmtId="176" fontId="33" fillId="0" borderId="31" applyNumberFormat="0" applyFill="0" applyAlignment="0" applyProtection="0"/>
    <xf numFmtId="176" fontId="35" fillId="9" borderId="26" applyNumberFormat="0" applyAlignment="0" applyProtection="0"/>
    <xf numFmtId="176" fontId="2" fillId="25" borderId="27" applyNumberFormat="0" applyFont="0" applyAlignment="0" applyProtection="0"/>
    <xf numFmtId="176" fontId="38" fillId="22" borderId="28" applyNumberFormat="0" applyAlignment="0" applyProtection="0"/>
    <xf numFmtId="176" fontId="40" fillId="0" borderId="29" applyNumberFormat="0" applyFill="0" applyAlignment="0" applyProtection="0"/>
    <xf numFmtId="0" fontId="2" fillId="25" borderId="27" applyNumberFormat="0" applyFont="0" applyAlignment="0" applyProtection="0"/>
    <xf numFmtId="0" fontId="33" fillId="0" borderId="31" applyNumberFormat="0" applyFill="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1" fillId="0" borderId="0"/>
    <xf numFmtId="0" fontId="24" fillId="25" borderId="27" applyNumberFormat="0" applyFont="0" applyAlignment="0" applyProtection="0"/>
    <xf numFmtId="176"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176"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1" fillId="0" borderId="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46" fillId="0" borderId="32"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176" fontId="38" fillId="22" borderId="28" applyNumberFormat="0" applyAlignment="0" applyProtection="0"/>
    <xf numFmtId="0" fontId="27" fillId="22" borderId="26" applyNumberFormat="0" applyAlignment="0" applyProtection="0"/>
    <xf numFmtId="43" fontId="1" fillId="0" borderId="0" applyFont="0" applyFill="0" applyBorder="0" applyAlignment="0" applyProtection="0"/>
    <xf numFmtId="0" fontId="40" fillId="0" borderId="29" applyNumberFormat="0" applyFill="0" applyAlignment="0" applyProtection="0"/>
    <xf numFmtId="0" fontId="2"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43" fontId="1" fillId="0" borderId="0" applyFont="0" applyFill="0" applyBorder="0" applyAlignment="0" applyProtection="0"/>
    <xf numFmtId="0" fontId="51" fillId="0" borderId="0" applyNumberFormat="0" applyFill="0" applyBorder="0" applyAlignment="0" applyProtection="0"/>
    <xf numFmtId="176" fontId="27" fillId="22" borderId="26" applyNumberFormat="0" applyAlignment="0" applyProtection="0"/>
    <xf numFmtId="176" fontId="28" fillId="23" borderId="10" applyNumberFormat="0" applyAlignment="0" applyProtection="0"/>
    <xf numFmtId="3" fontId="2" fillId="0" borderId="0" applyFont="0" applyFill="0" applyBorder="0" applyAlignment="0" applyProtection="0"/>
    <xf numFmtId="176" fontId="31" fillId="0" borderId="11" applyNumberFormat="0" applyFill="0" applyAlignment="0" applyProtection="0"/>
    <xf numFmtId="176" fontId="32" fillId="0" borderId="12" applyNumberFormat="0" applyFill="0" applyAlignment="0" applyProtection="0"/>
    <xf numFmtId="176" fontId="33" fillId="0" borderId="31" applyNumberFormat="0" applyFill="0" applyAlignment="0" applyProtection="0"/>
    <xf numFmtId="176" fontId="34" fillId="0" borderId="0" applyNumberFormat="0" applyFill="0" applyBorder="0" applyAlignment="0" applyProtection="0">
      <alignment vertical="top"/>
      <protection locked="0"/>
    </xf>
    <xf numFmtId="176" fontId="35" fillId="9" borderId="26" applyNumberFormat="0" applyAlignment="0" applyProtection="0"/>
    <xf numFmtId="176" fontId="36" fillId="0" borderId="14" applyNumberFormat="0" applyFill="0" applyAlignment="0" applyProtection="0"/>
    <xf numFmtId="176" fontId="2" fillId="25" borderId="27" applyNumberFormat="0" applyFont="0" applyAlignment="0" applyProtection="0"/>
    <xf numFmtId="176" fontId="38" fillId="22" borderId="28" applyNumberFormat="0" applyAlignment="0" applyProtection="0"/>
    <xf numFmtId="176" fontId="40" fillId="0" borderId="29" applyNumberFormat="0" applyFill="0" applyAlignment="0" applyProtection="0"/>
    <xf numFmtId="0" fontId="2" fillId="25" borderId="27" applyNumberFormat="0" applyFont="0" applyAlignment="0" applyProtection="0"/>
    <xf numFmtId="0" fontId="1" fillId="0" borderId="0"/>
    <xf numFmtId="0" fontId="36" fillId="0" borderId="14" applyNumberFormat="0" applyFill="0" applyAlignment="0" applyProtection="0"/>
    <xf numFmtId="0" fontId="2" fillId="25" borderId="27" applyNumberFormat="0" applyFont="0" applyAlignment="0" applyProtection="0"/>
    <xf numFmtId="0" fontId="28" fillId="23" borderId="10" applyNumberFormat="0" applyAlignment="0" applyProtection="0"/>
    <xf numFmtId="0" fontId="38" fillId="22" borderId="28" applyNumberFormat="0" applyAlignment="0" applyProtection="0"/>
    <xf numFmtId="176" fontId="36" fillId="0" borderId="14" applyNumberFormat="0" applyFill="0" applyAlignment="0" applyProtection="0"/>
    <xf numFmtId="0" fontId="1" fillId="0" borderId="0"/>
    <xf numFmtId="0" fontId="38" fillId="22" borderId="28" applyNumberFormat="0" applyAlignment="0" applyProtection="0"/>
    <xf numFmtId="0" fontId="40" fillId="0" borderId="29" applyNumberFormat="0" applyFill="0" applyAlignment="0" applyProtection="0"/>
    <xf numFmtId="43" fontId="1" fillId="0" borderId="0" applyFont="0" applyFill="0" applyBorder="0" applyAlignment="0" applyProtection="0"/>
    <xf numFmtId="0" fontId="36" fillId="0" borderId="14"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1" fillId="0" borderId="0"/>
    <xf numFmtId="43" fontId="1" fillId="0" borderId="0" applyFont="0" applyFill="0" applyBorder="0" applyAlignment="0" applyProtection="0"/>
    <xf numFmtId="0" fontId="1" fillId="0" borderId="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176" fontId="27" fillId="22" borderId="26" applyNumberFormat="0" applyAlignment="0" applyProtection="0"/>
    <xf numFmtId="176" fontId="35" fillId="9" borderId="26" applyNumberFormat="0" applyAlignment="0" applyProtection="0"/>
    <xf numFmtId="176" fontId="35" fillId="9" borderId="26" applyNumberFormat="0" applyAlignment="0" applyProtection="0"/>
    <xf numFmtId="176" fontId="2" fillId="25" borderId="27" applyNumberFormat="0" applyFont="0" applyAlignment="0" applyProtection="0"/>
    <xf numFmtId="176" fontId="38" fillId="22" borderId="28" applyNumberFormat="0" applyAlignment="0" applyProtection="0"/>
    <xf numFmtId="176"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1" fillId="0" borderId="0"/>
    <xf numFmtId="0" fontId="24" fillId="25" borderId="27" applyNumberFormat="0" applyFont="0" applyAlignment="0" applyProtection="0"/>
    <xf numFmtId="176"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176"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1" fillId="0" borderId="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176" fontId="38" fillId="22" borderId="28" applyNumberFormat="0" applyAlignment="0" applyProtection="0"/>
    <xf numFmtId="0" fontId="27" fillId="22" borderId="26" applyNumberFormat="0" applyAlignment="0" applyProtection="0"/>
    <xf numFmtId="43" fontId="1" fillId="0" borderId="0" applyFont="0" applyFill="0" applyBorder="0" applyAlignment="0" applyProtection="0"/>
    <xf numFmtId="0" fontId="40" fillId="0" borderId="29" applyNumberFormat="0" applyFill="0" applyAlignment="0" applyProtection="0"/>
    <xf numFmtId="0" fontId="2"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176" fontId="28" fillId="23" borderId="10"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1" fillId="0" borderId="0"/>
    <xf numFmtId="43" fontId="1" fillId="0" borderId="0" applyFont="0" applyFill="0" applyBorder="0" applyAlignment="0" applyProtection="0"/>
    <xf numFmtId="0" fontId="1" fillId="0" borderId="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43" fontId="1" fillId="0" borderId="0" applyFont="0" applyFill="0" applyBorder="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27" fillId="22" borderId="26" applyNumberFormat="0" applyAlignment="0" applyProtection="0"/>
    <xf numFmtId="176" fontId="27" fillId="22" borderId="26" applyNumberFormat="0" applyAlignment="0" applyProtection="0"/>
    <xf numFmtId="0" fontId="38" fillId="26"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38" fillId="26" borderId="28" applyNumberFormat="0" applyAlignment="0" applyProtection="0"/>
    <xf numFmtId="176"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176"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7" fillId="26"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7" fillId="26" borderId="26" applyNumberFormat="0" applyAlignment="0" applyProtection="0"/>
    <xf numFmtId="0" fontId="38" fillId="26"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3" fontId="2" fillId="0" borderId="0" applyFont="0" applyFill="0" applyBorder="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176" fontId="27" fillId="22" borderId="26" applyNumberFormat="0" applyAlignment="0" applyProtection="0"/>
    <xf numFmtId="176" fontId="35" fillId="9" borderId="26" applyNumberFormat="0" applyAlignment="0" applyProtection="0"/>
    <xf numFmtId="0" fontId="27" fillId="26" borderId="26" applyNumberFormat="0" applyAlignment="0" applyProtection="0"/>
    <xf numFmtId="176" fontId="35" fillId="9" borderId="26" applyNumberFormat="0" applyAlignment="0" applyProtection="0"/>
    <xf numFmtId="176" fontId="2" fillId="25" borderId="27" applyNumberFormat="0" applyFont="0" applyAlignment="0" applyProtection="0"/>
    <xf numFmtId="176" fontId="38" fillId="22" borderId="28" applyNumberFormat="0" applyAlignment="0" applyProtection="0"/>
    <xf numFmtId="176"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176"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176"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176" fontId="38" fillId="22"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38" fillId="26" borderId="28"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38" fillId="26" borderId="28" applyNumberForma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8" fillId="26" borderId="28" applyNumberForma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8" fillId="26"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6" borderId="26"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6"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35" fillId="9" borderId="26" applyNumberFormat="0" applyAlignment="0" applyProtection="0"/>
    <xf numFmtId="0" fontId="38" fillId="26" borderId="28" applyNumberFormat="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29" applyNumberFormat="0" applyFill="0" applyAlignment="0" applyProtection="0"/>
    <xf numFmtId="176"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27" fillId="26"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7" fillId="26"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6" borderId="28"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6" borderId="28"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176"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38" fillId="26"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38" fillId="26" borderId="28"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176"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6"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27" fillId="26" borderId="26" applyNumberFormat="0" applyAlignment="0" applyProtection="0"/>
    <xf numFmtId="0" fontId="27" fillId="26"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6"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7" fillId="22" borderId="26" applyNumberFormat="0" applyAlignment="0" applyProtection="0"/>
    <xf numFmtId="0" fontId="27" fillId="26" borderId="26" applyNumberForma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8" fillId="26"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38" fillId="26" borderId="28"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38" fillId="26" borderId="28" applyNumberForma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8" fillId="26"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7" fillId="26" borderId="26" applyNumberFormat="0" applyAlignment="0" applyProtection="0"/>
    <xf numFmtId="0" fontId="27" fillId="22" borderId="26" applyNumberFormat="0" applyAlignment="0" applyProtection="0"/>
    <xf numFmtId="0" fontId="27" fillId="26"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176"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6" borderId="28" applyNumberForma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8" fillId="26" borderId="28"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176"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6"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176" fontId="2"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4"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35" fillId="9" borderId="26" applyNumberFormat="0" applyAlignment="0" applyProtection="0"/>
    <xf numFmtId="0" fontId="38" fillId="26"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8" fillId="26" borderId="28" applyNumberFormat="0" applyAlignment="0" applyProtection="0"/>
    <xf numFmtId="0" fontId="38" fillId="22"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3" fontId="2" fillId="0" borderId="0" applyFont="0" applyFill="0" applyBorder="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6"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35" fillId="9" borderId="26" applyNumberFormat="0" applyAlignment="0" applyProtection="0"/>
    <xf numFmtId="0" fontId="38" fillId="26" borderId="28" applyNumberFormat="0" applyAlignment="0" applyProtection="0"/>
    <xf numFmtId="0" fontId="24"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24"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38" fillId="26" borderId="28" applyNumberFormat="0" applyAlignment="0" applyProtection="0"/>
    <xf numFmtId="0" fontId="38" fillId="26"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176"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7" fillId="22" borderId="26" applyNumberFormat="0" applyAlignment="0" applyProtection="0"/>
    <xf numFmtId="0" fontId="38" fillId="22" borderId="28" applyNumberFormat="0" applyAlignment="0" applyProtection="0"/>
    <xf numFmtId="0" fontId="27" fillId="26" borderId="26" applyNumberFormat="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38" fillId="26" borderId="28" applyNumberFormat="0" applyAlignment="0" applyProtection="0"/>
    <xf numFmtId="176"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7" fillId="26" borderId="26" applyNumberFormat="0" applyAlignment="0" applyProtection="0"/>
    <xf numFmtId="0" fontId="27" fillId="26" borderId="26" applyNumberFormat="0" applyAlignment="0" applyProtection="0"/>
    <xf numFmtId="0" fontId="38" fillId="22" borderId="28" applyNumberFormat="0" applyAlignment="0" applyProtection="0"/>
    <xf numFmtId="0" fontId="35" fillId="9" borderId="26" applyNumberFormat="0" applyAlignment="0" applyProtection="0"/>
    <xf numFmtId="0" fontId="27" fillId="26"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38" fillId="22" borderId="28" applyNumberFormat="0" applyAlignment="0" applyProtection="0"/>
    <xf numFmtId="176"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35" fillId="9" borderId="26" applyNumberFormat="0" applyAlignment="0" applyProtection="0"/>
    <xf numFmtId="0" fontId="35" fillId="9" borderId="26" applyNumberFormat="0" applyAlignment="0" applyProtection="0"/>
    <xf numFmtId="0" fontId="38" fillId="26" borderId="28"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7" fillId="26"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27" fillId="26"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38" fillId="26" borderId="28" applyNumberFormat="0" applyAlignment="0" applyProtection="0"/>
    <xf numFmtId="0" fontId="27" fillId="26" borderId="26" applyNumberFormat="0" applyAlignment="0" applyProtection="0"/>
    <xf numFmtId="0" fontId="27" fillId="22" borderId="26" applyNumberForma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6" borderId="28" applyNumberForma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176"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3" fontId="2" fillId="0" borderId="0" applyFont="0" applyFill="0" applyBorder="0" applyAlignment="0" applyProtection="0"/>
    <xf numFmtId="0" fontId="2" fillId="25" borderId="27" applyNumberFormat="0" applyFon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176" fontId="27" fillId="22" borderId="26" applyNumberFormat="0" applyAlignment="0" applyProtection="0"/>
    <xf numFmtId="176" fontId="35" fillId="9" borderId="26" applyNumberFormat="0" applyAlignment="0" applyProtection="0"/>
    <xf numFmtId="176" fontId="33" fillId="0" borderId="31" applyNumberFormat="0" applyFill="0" applyAlignment="0" applyProtection="0"/>
    <xf numFmtId="176" fontId="35" fillId="9" borderId="26" applyNumberFormat="0" applyAlignment="0" applyProtection="0"/>
    <xf numFmtId="176" fontId="2" fillId="25" borderId="27" applyNumberFormat="0" applyFont="0" applyAlignment="0" applyProtection="0"/>
    <xf numFmtId="0" fontId="2" fillId="25" borderId="27" applyNumberFormat="0" applyFont="0" applyAlignment="0" applyProtection="0"/>
    <xf numFmtId="0" fontId="33" fillId="0" borderId="31" applyNumberFormat="0" applyFill="0" applyAlignment="0" applyProtection="0"/>
    <xf numFmtId="0" fontId="27" fillId="26"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176"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27" fillId="22" borderId="26" applyNumberFormat="0" applyAlignment="0" applyProtection="0"/>
    <xf numFmtId="176"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6" fillId="0" borderId="32"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176" fontId="27" fillId="22" borderId="26" applyNumberFormat="0" applyAlignment="0" applyProtection="0"/>
    <xf numFmtId="176" fontId="33" fillId="0" borderId="31" applyNumberFormat="0" applyFill="0" applyAlignment="0" applyProtection="0"/>
    <xf numFmtId="176" fontId="35" fillId="9" borderId="26" applyNumberFormat="0" applyAlignment="0" applyProtection="0"/>
    <xf numFmtId="176" fontId="2" fillId="25" borderId="27" applyNumberFormat="0" applyFont="0" applyAlignment="0" applyProtection="0"/>
    <xf numFmtId="176" fontId="38" fillId="22" borderId="28" applyNumberFormat="0" applyAlignment="0" applyProtection="0"/>
    <xf numFmtId="176"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176" fontId="27" fillId="22" borderId="26" applyNumberFormat="0" applyAlignment="0" applyProtection="0"/>
    <xf numFmtId="176" fontId="35" fillId="9" borderId="26" applyNumberFormat="0" applyAlignment="0" applyProtection="0"/>
    <xf numFmtId="176" fontId="35" fillId="9" borderId="26" applyNumberFormat="0" applyAlignment="0" applyProtection="0"/>
    <xf numFmtId="176" fontId="2" fillId="25" borderId="27" applyNumberFormat="0" applyFont="0" applyAlignment="0" applyProtection="0"/>
    <xf numFmtId="176" fontId="38" fillId="22" borderId="28" applyNumberFormat="0" applyAlignment="0" applyProtection="0"/>
    <xf numFmtId="176"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176"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176"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176"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27" fillId="22" borderId="26" applyNumberFormat="0" applyAlignment="0" applyProtection="0"/>
    <xf numFmtId="176" fontId="27" fillId="22" borderId="26" applyNumberFormat="0" applyAlignment="0" applyProtection="0"/>
    <xf numFmtId="0" fontId="38" fillId="26"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38" fillId="26" borderId="28" applyNumberFormat="0" applyAlignment="0" applyProtection="0"/>
    <xf numFmtId="176" fontId="35" fillId="9" borderId="26" applyNumberFormat="0" applyAlignment="0" applyProtection="0"/>
    <xf numFmtId="0" fontId="27" fillId="26" borderId="26" applyNumberFormat="0" applyAlignment="0" applyProtection="0"/>
    <xf numFmtId="176" fontId="2" fillId="25" borderId="27" applyNumberFormat="0" applyFont="0" applyAlignment="0" applyProtection="0"/>
    <xf numFmtId="176"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176"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7" fillId="26"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7" fillId="26" borderId="26" applyNumberFormat="0" applyAlignment="0" applyProtection="0"/>
    <xf numFmtId="0" fontId="38" fillId="26"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176" fontId="27" fillId="22" borderId="26" applyNumberFormat="0" applyAlignment="0" applyProtection="0"/>
    <xf numFmtId="176" fontId="35" fillId="9" borderId="26" applyNumberFormat="0" applyAlignment="0" applyProtection="0"/>
    <xf numFmtId="0" fontId="27" fillId="26" borderId="26" applyNumberFormat="0" applyAlignment="0" applyProtection="0"/>
    <xf numFmtId="176" fontId="35" fillId="9" borderId="26" applyNumberFormat="0" applyAlignment="0" applyProtection="0"/>
    <xf numFmtId="176" fontId="2" fillId="25" borderId="27" applyNumberFormat="0" applyFont="0" applyAlignment="0" applyProtection="0"/>
    <xf numFmtId="176" fontId="38" fillId="22" borderId="28" applyNumberFormat="0" applyAlignment="0" applyProtection="0"/>
    <xf numFmtId="176"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176"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176"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176" fontId="38" fillId="22"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38" fillId="26" borderId="28"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38" fillId="26" borderId="28" applyNumberForma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8" fillId="26" borderId="28" applyNumberForma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8" fillId="26"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6" borderId="26"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6"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8" fillId="26"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35" fillId="9" borderId="26" applyNumberFormat="0" applyAlignment="0" applyProtection="0"/>
    <xf numFmtId="0" fontId="38" fillId="26" borderId="28" applyNumberFormat="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29" applyNumberFormat="0" applyFill="0" applyAlignment="0" applyProtection="0"/>
    <xf numFmtId="176"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27" fillId="26"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7" fillId="26"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6" borderId="28"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6" borderId="28"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176"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38" fillId="26"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38" fillId="26" borderId="28"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176"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6"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8" fillId="26" borderId="28" applyNumberForma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27" fillId="26" borderId="26" applyNumberFormat="0" applyAlignment="0" applyProtection="0"/>
    <xf numFmtId="0" fontId="27" fillId="26"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6"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7" fillId="22" borderId="26" applyNumberFormat="0" applyAlignment="0" applyProtection="0"/>
    <xf numFmtId="0" fontId="27" fillId="26" borderId="26" applyNumberForma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8" fillId="26"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38" fillId="26" borderId="28"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38" fillId="26" borderId="28" applyNumberForma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38" fillId="26"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27" fillId="26" borderId="26" applyNumberFormat="0" applyAlignment="0" applyProtection="0"/>
    <xf numFmtId="0" fontId="27" fillId="22" borderId="26" applyNumberFormat="0" applyAlignment="0" applyProtection="0"/>
    <xf numFmtId="0" fontId="27" fillId="26"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176"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6" borderId="28" applyNumberForma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8" fillId="26" borderId="28"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176"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6" borderId="26" applyNumberFormat="0" applyAlignment="0" applyProtection="0"/>
    <xf numFmtId="0" fontId="38" fillId="22"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176" fontId="2"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4"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35" fillId="9" borderId="26" applyNumberFormat="0" applyAlignment="0" applyProtection="0"/>
    <xf numFmtId="0" fontId="38" fillId="26"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8" fillId="26" borderId="28" applyNumberFormat="0" applyAlignment="0" applyProtection="0"/>
    <xf numFmtId="0" fontId="38" fillId="22"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30"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6"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7" fillId="22"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35" fillId="9" borderId="26" applyNumberFormat="0" applyAlignment="0" applyProtection="0"/>
    <xf numFmtId="0" fontId="38" fillId="26" borderId="28" applyNumberFormat="0" applyAlignment="0" applyProtection="0"/>
    <xf numFmtId="0" fontId="24"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24"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7" fillId="26"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38" fillId="26" borderId="28" applyNumberFormat="0" applyAlignment="0" applyProtection="0"/>
    <xf numFmtId="0" fontId="38" fillId="26" borderId="28" applyNumberFormat="0" applyAlignment="0" applyProtection="0"/>
    <xf numFmtId="0" fontId="38"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176"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5" fillId="9" borderId="26"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7" fillId="22" borderId="26" applyNumberFormat="0" applyAlignment="0" applyProtection="0"/>
    <xf numFmtId="0" fontId="38" fillId="22" borderId="28" applyNumberFormat="0" applyAlignment="0" applyProtection="0"/>
    <xf numFmtId="0" fontId="27" fillId="26" borderId="26" applyNumberFormat="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38" fillId="26" borderId="28" applyNumberFormat="0" applyAlignment="0" applyProtection="0"/>
    <xf numFmtId="176" fontId="35" fillId="9"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6" borderId="28" applyNumberFormat="0" applyAlignment="0" applyProtection="0"/>
    <xf numFmtId="0" fontId="27" fillId="26" borderId="26" applyNumberFormat="0" applyAlignment="0" applyProtection="0"/>
    <xf numFmtId="0" fontId="27" fillId="26" borderId="26" applyNumberFormat="0" applyAlignment="0" applyProtection="0"/>
    <xf numFmtId="0" fontId="38" fillId="22" borderId="28" applyNumberFormat="0" applyAlignment="0" applyProtection="0"/>
    <xf numFmtId="0" fontId="35" fillId="9" borderId="26" applyNumberFormat="0" applyAlignment="0" applyProtection="0"/>
    <xf numFmtId="0" fontId="27" fillId="26"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38" fillId="22" borderId="28" applyNumberFormat="0" applyAlignment="0" applyProtection="0"/>
    <xf numFmtId="176"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4" fillId="25" borderId="27" applyNumberFormat="0" applyFont="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5" borderId="27" applyNumberFormat="0" applyFon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8" fillId="22" borderId="28"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29"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7" fillId="26" borderId="26" applyNumberFormat="0" applyAlignment="0" applyProtection="0"/>
    <xf numFmtId="0" fontId="2"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38" fillId="22" borderId="28" applyNumberFormat="0" applyAlignment="0" applyProtection="0"/>
    <xf numFmtId="0" fontId="27" fillId="26"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35" fillId="9" borderId="26" applyNumberFormat="0" applyAlignment="0" applyProtection="0"/>
    <xf numFmtId="0" fontId="35" fillId="9" borderId="26" applyNumberFormat="0" applyAlignment="0" applyProtection="0"/>
    <xf numFmtId="0" fontId="38" fillId="26" borderId="28" applyNumberFormat="0" applyAlignment="0" applyProtection="0"/>
    <xf numFmtId="0" fontId="38" fillId="26" borderId="28" applyNumberFormat="0" applyAlignment="0" applyProtection="0"/>
    <xf numFmtId="0" fontId="38" fillId="22" borderId="28" applyNumberFormat="0" applyAlignment="0" applyProtection="0"/>
    <xf numFmtId="0" fontId="24" fillId="25" borderId="27" applyNumberFormat="0" applyFont="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30"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6" borderId="28" applyNumberFormat="0" applyAlignment="0" applyProtection="0"/>
    <xf numFmtId="0" fontId="38" fillId="26"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27" fillId="26" borderId="26" applyNumberFormat="0" applyAlignment="0" applyProtection="0"/>
    <xf numFmtId="0" fontId="27" fillId="26" borderId="26" applyNumberForma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38" fillId="26"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24" fillId="25" borderId="27" applyNumberFormat="0" applyFont="0" applyAlignment="0" applyProtection="0"/>
    <xf numFmtId="0" fontId="24"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38" fillId="22" borderId="28" applyNumberFormat="0" applyAlignment="0" applyProtection="0"/>
    <xf numFmtId="0" fontId="27" fillId="26" borderId="26" applyNumberFormat="0" applyAlignment="0" applyProtection="0"/>
    <xf numFmtId="0" fontId="38" fillId="26" borderId="28"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8" fillId="26" borderId="28" applyNumberFormat="0" applyAlignment="0" applyProtection="0"/>
    <xf numFmtId="0" fontId="38" fillId="22" borderId="28" applyNumberFormat="0" applyAlignment="0" applyProtection="0"/>
    <xf numFmtId="0" fontId="35" fillId="9"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5" fillId="9" borderId="26" applyNumberFormat="0" applyAlignment="0" applyProtection="0"/>
    <xf numFmtId="0" fontId="35" fillId="9" borderId="26" applyNumberFormat="0" applyAlignment="0" applyProtection="0"/>
    <xf numFmtId="0" fontId="38" fillId="26" borderId="28" applyNumberFormat="0" applyAlignment="0" applyProtection="0"/>
    <xf numFmtId="0" fontId="27" fillId="26" borderId="26" applyNumberFormat="0" applyAlignment="0" applyProtection="0"/>
    <xf numFmtId="0" fontId="27" fillId="22" borderId="26" applyNumberFormat="0" applyAlignment="0" applyProtection="0"/>
    <xf numFmtId="0" fontId="27" fillId="26" borderId="26" applyNumberFormat="0" applyAlignment="0" applyProtection="0"/>
    <xf numFmtId="0" fontId="27" fillId="22" borderId="26" applyNumberFormat="0" applyAlignment="0" applyProtection="0"/>
    <xf numFmtId="0" fontId="38" fillId="26" borderId="28" applyNumberFormat="0" applyAlignment="0" applyProtection="0"/>
    <xf numFmtId="0" fontId="38" fillId="26" borderId="28"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7" fillId="22" borderId="26" applyNumberFormat="0" applyAlignment="0" applyProtection="0"/>
    <xf numFmtId="0" fontId="24"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8" fillId="26" borderId="28" applyNumberFormat="0" applyAlignment="0" applyProtection="0"/>
    <xf numFmtId="0" fontId="38" fillId="26" borderId="28" applyNumberFormat="0" applyAlignment="0" applyProtection="0"/>
    <xf numFmtId="0" fontId="24" fillId="25" borderId="27" applyNumberFormat="0" applyFon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27" fillId="22" borderId="26" applyNumberFormat="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6"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38" fillId="26" borderId="28" applyNumberFormat="0" applyAlignment="0" applyProtection="0"/>
    <xf numFmtId="0" fontId="35" fillId="9" borderId="26"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24"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7" fillId="26" borderId="26" applyNumberFormat="0" applyAlignment="0" applyProtection="0"/>
    <xf numFmtId="0" fontId="27" fillId="22" borderId="26" applyNumberFormat="0" applyAlignment="0" applyProtection="0"/>
    <xf numFmtId="0" fontId="27" fillId="26"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6" borderId="28" applyNumberFormat="0" applyAlignment="0" applyProtection="0"/>
    <xf numFmtId="0" fontId="27" fillId="26" borderId="26" applyNumberFormat="0" applyAlignment="0" applyProtection="0"/>
    <xf numFmtId="0" fontId="40" fillId="0" borderId="29" applyNumberFormat="0" applyFill="0" applyAlignment="0" applyProtection="0"/>
    <xf numFmtId="0" fontId="24"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27" fillId="26"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0" fontId="35" fillId="9" borderId="26" applyNumberFormat="0" applyAlignment="0" applyProtection="0"/>
    <xf numFmtId="0" fontId="27" fillId="22" borderId="26" applyNumberFormat="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27" fillId="26" borderId="26" applyNumberFormat="0" applyAlignment="0" applyProtection="0"/>
    <xf numFmtId="176"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9"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2" borderId="26" applyNumberFormat="0" applyAlignment="0" applyProtection="0"/>
    <xf numFmtId="0" fontId="24" fillId="25" borderId="27" applyNumberFormat="0" applyFont="0" applyAlignment="0" applyProtection="0"/>
    <xf numFmtId="0" fontId="40" fillId="0" borderId="30" applyNumberFormat="0" applyFill="0" applyAlignment="0" applyProtection="0"/>
    <xf numFmtId="0" fontId="24" fillId="25"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27" fillId="22"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8" fillId="22"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5" fillId="9" borderId="26"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5"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27" fillId="26" borderId="26" applyNumberFormat="0" applyAlignment="0" applyProtection="0"/>
    <xf numFmtId="0" fontId="38" fillId="26" borderId="28" applyNumberFormat="0" applyAlignment="0" applyProtection="0"/>
    <xf numFmtId="0" fontId="38" fillId="22" borderId="28" applyNumberForma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35" fillId="9"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2" fillId="25" borderId="27" applyNumberFormat="0" applyFont="0" applyAlignment="0" applyProtection="0"/>
    <xf numFmtId="0" fontId="40" fillId="0" borderId="29" applyNumberFormat="0" applyFill="0" applyAlignment="0" applyProtection="0"/>
    <xf numFmtId="0" fontId="27" fillId="22" borderId="26" applyNumberFormat="0" applyAlignment="0" applyProtection="0"/>
    <xf numFmtId="0" fontId="40" fillId="0" borderId="30" applyNumberFormat="0" applyFill="0" applyAlignment="0" applyProtection="0"/>
    <xf numFmtId="0" fontId="27" fillId="22" borderId="26" applyNumberFormat="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 fillId="25" borderId="27" applyNumberFormat="0" applyFon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4" fillId="25" borderId="27" applyNumberFormat="0" applyFont="0" applyAlignment="0" applyProtection="0"/>
    <xf numFmtId="0" fontId="27" fillId="26"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35" fillId="9" borderId="26" applyNumberFormat="0" applyAlignment="0" applyProtection="0"/>
    <xf numFmtId="0" fontId="27" fillId="22" borderId="26" applyNumberFormat="0" applyAlignment="0" applyProtection="0"/>
    <xf numFmtId="0" fontId="2" fillId="25" borderId="27" applyNumberFormat="0" applyFont="0" applyAlignment="0" applyProtection="0"/>
    <xf numFmtId="0" fontId="40" fillId="0" borderId="29"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38" fillId="22" borderId="28" applyNumberFormat="0" applyAlignment="0" applyProtection="0"/>
    <xf numFmtId="0" fontId="38" fillId="22"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40" fillId="0" borderId="29" applyNumberFormat="0" applyFill="0" applyAlignment="0" applyProtection="0"/>
    <xf numFmtId="0" fontId="27" fillId="22"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38" fillId="22" borderId="28" applyNumberFormat="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38" fillId="22" borderId="28" applyNumberFormat="0" applyAlignment="0" applyProtection="0"/>
    <xf numFmtId="0" fontId="38" fillId="22" borderId="28" applyNumberFormat="0" applyAlignment="0" applyProtection="0"/>
    <xf numFmtId="0" fontId="40" fillId="0" borderId="30" applyNumberFormat="0" applyFill="0" applyAlignment="0" applyProtection="0"/>
    <xf numFmtId="0" fontId="38" fillId="26" borderId="28" applyNumberFormat="0" applyAlignment="0" applyProtection="0"/>
    <xf numFmtId="0" fontId="27" fillId="22" borderId="26" applyNumberFormat="0" applyAlignment="0" applyProtection="0"/>
    <xf numFmtId="0" fontId="40" fillId="0" borderId="29" applyNumberFormat="0" applyFill="0" applyAlignment="0" applyProtection="0"/>
    <xf numFmtId="0" fontId="2" fillId="25" borderId="27" applyNumberFormat="0" applyFont="0" applyAlignment="0" applyProtection="0"/>
    <xf numFmtId="0" fontId="27" fillId="22" borderId="26" applyNumberFormat="0" applyAlignment="0" applyProtection="0"/>
    <xf numFmtId="0" fontId="38" fillId="22" borderId="28" applyNumberFormat="0" applyAlignment="0" applyProtection="0"/>
    <xf numFmtId="0" fontId="27"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40" fillId="0" borderId="30" applyNumberFormat="0" applyFill="0" applyAlignment="0" applyProtection="0"/>
    <xf numFmtId="0" fontId="35" fillId="9" borderId="26" applyNumberFormat="0" applyAlignment="0" applyProtection="0"/>
    <xf numFmtId="0" fontId="40" fillId="0" borderId="29" applyNumberFormat="0" applyFill="0" applyAlignment="0" applyProtection="0"/>
    <xf numFmtId="0" fontId="38" fillId="22" borderId="28" applyNumberFormat="0" applyAlignment="0" applyProtection="0"/>
    <xf numFmtId="0" fontId="40" fillId="0" borderId="30" applyNumberFormat="0" applyFill="0" applyAlignment="0" applyProtection="0"/>
    <xf numFmtId="0" fontId="38" fillId="22" borderId="28" applyNumberFormat="0" applyAlignment="0" applyProtection="0"/>
    <xf numFmtId="0" fontId="2" fillId="25"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5" borderId="27" applyNumberFormat="0" applyFont="0" applyAlignment="0" applyProtection="0"/>
    <xf numFmtId="0" fontId="38" fillId="22" borderId="28" applyNumberFormat="0" applyAlignment="0" applyProtection="0"/>
    <xf numFmtId="0" fontId="27" fillId="22"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35" fillId="9" borderId="26" applyNumberFormat="0" applyAlignment="0" applyProtection="0"/>
    <xf numFmtId="0" fontId="2" fillId="25" borderId="27" applyNumberFormat="0" applyFont="0" applyAlignment="0" applyProtection="0"/>
    <xf numFmtId="0" fontId="35" fillId="9" borderId="26" applyNumberFormat="0" applyAlignment="0" applyProtection="0"/>
    <xf numFmtId="0" fontId="27" fillId="22" borderId="26"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27" fillId="22" borderId="26" applyNumberFormat="0" applyAlignment="0" applyProtection="0"/>
    <xf numFmtId="0" fontId="35" fillId="9"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2" borderId="26" applyNumberFormat="0" applyAlignment="0" applyProtection="0"/>
    <xf numFmtId="0" fontId="35" fillId="9" borderId="26"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40" fillId="0" borderId="30" applyNumberFormat="0" applyFill="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6" borderId="26" applyNumberFormat="0" applyAlignment="0" applyProtection="0"/>
    <xf numFmtId="0" fontId="24" fillId="25" borderId="27" applyNumberFormat="0" applyFont="0" applyAlignment="0" applyProtection="0"/>
    <xf numFmtId="0" fontId="38" fillId="26" borderId="28" applyNumberFormat="0" applyAlignment="0" applyProtection="0"/>
    <xf numFmtId="0" fontId="27" fillId="22" borderId="26" applyNumberFormat="0" applyAlignment="0" applyProtection="0"/>
    <xf numFmtId="0" fontId="35" fillId="9" borderId="26" applyNumberFormat="0" applyAlignment="0" applyProtection="0"/>
    <xf numFmtId="0" fontId="2" fillId="25" borderId="27" applyNumberFormat="0" applyFont="0" applyAlignment="0" applyProtection="0"/>
    <xf numFmtId="0" fontId="38" fillId="22" borderId="28" applyNumberFormat="0" applyAlignment="0" applyProtection="0"/>
    <xf numFmtId="43" fontId="2" fillId="0" borderId="0" applyFont="0" applyFill="0" applyBorder="0" applyAlignment="0" applyProtection="0"/>
    <xf numFmtId="0" fontId="52" fillId="0" borderId="0" applyNumberFormat="0" applyFill="0" applyBorder="0" applyAlignment="0" applyProtection="0"/>
    <xf numFmtId="0" fontId="2" fillId="0" borderId="0"/>
    <xf numFmtId="177" fontId="2" fillId="0" borderId="0"/>
    <xf numFmtId="0" fontId="1" fillId="0" borderId="0"/>
    <xf numFmtId="9" fontId="1" fillId="0" borderId="0" applyFont="0" applyFill="0" applyBorder="0" applyAlignment="0" applyProtection="0"/>
    <xf numFmtId="177" fontId="2" fillId="0" borderId="0"/>
    <xf numFmtId="43" fontId="1" fillId="0" borderId="0" applyFont="0" applyFill="0" applyBorder="0" applyAlignment="0" applyProtection="0"/>
    <xf numFmtId="0" fontId="2" fillId="0" borderId="8"/>
    <xf numFmtId="3" fontId="2" fillId="0" borderId="0" applyFont="0" applyFill="0" applyBorder="0" applyAlignment="0" applyProtection="0"/>
  </cellStyleXfs>
  <cellXfs count="500">
    <xf numFmtId="0" fontId="0" fillId="0" borderId="0" xfId="0"/>
    <xf numFmtId="0" fontId="3" fillId="0" borderId="0" xfId="0" applyFont="1" applyAlignment="1" applyProtection="1">
      <alignment vertical="center"/>
      <protection locked="0"/>
    </xf>
    <xf numFmtId="0" fontId="5" fillId="0" borderId="0" xfId="0" applyFont="1" applyAlignment="1" applyProtection="1">
      <alignment vertical="center"/>
      <protection locked="0"/>
    </xf>
    <xf numFmtId="0" fontId="11" fillId="0" borderId="0" xfId="0" applyFont="1" applyAlignment="1" applyProtection="1">
      <alignment vertical="center"/>
      <protection locked="0"/>
    </xf>
    <xf numFmtId="0" fontId="12" fillId="0" borderId="0" xfId="0" applyFont="1" applyAlignment="1" applyProtection="1">
      <alignment vertical="center"/>
      <protection locked="0"/>
    </xf>
    <xf numFmtId="0" fontId="12" fillId="0" borderId="0" xfId="0" applyFont="1" applyAlignment="1" applyProtection="1">
      <alignment horizontal="center" vertical="center"/>
      <protection locked="0"/>
    </xf>
    <xf numFmtId="3" fontId="12" fillId="0" borderId="0" xfId="0" applyNumberFormat="1" applyFont="1" applyAlignment="1" applyProtection="1">
      <alignment horizontal="center" vertical="center"/>
      <protection locked="0"/>
    </xf>
    <xf numFmtId="166" fontId="12" fillId="0" borderId="0" xfId="1" applyNumberFormat="1" applyFont="1" applyFill="1" applyBorder="1" applyAlignment="1" applyProtection="1">
      <alignment horizontal="center" vertical="center" wrapText="1"/>
    </xf>
    <xf numFmtId="0" fontId="5" fillId="0" borderId="0" xfId="0" applyFont="1" applyAlignment="1">
      <alignment horizontal="center" vertical="center" wrapText="1"/>
    </xf>
    <xf numFmtId="0" fontId="3" fillId="0" borderId="0" xfId="0" applyFont="1" applyAlignment="1">
      <alignment vertical="center"/>
    </xf>
    <xf numFmtId="3" fontId="3" fillId="0" borderId="0" xfId="0" applyNumberFormat="1" applyFont="1" applyAlignment="1">
      <alignment horizontal="right"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3" fillId="0" borderId="0" xfId="0" applyFont="1" applyAlignment="1">
      <alignment horizontal="left" vertical="center" wrapText="1"/>
    </xf>
    <xf numFmtId="0" fontId="3" fillId="0" borderId="0" xfId="0" applyFont="1" applyAlignment="1" applyProtection="1">
      <alignment vertical="center" wrapText="1"/>
      <protection locked="0"/>
    </xf>
    <xf numFmtId="0" fontId="13" fillId="0" borderId="0" xfId="0" applyFont="1" applyAlignment="1">
      <alignment horizontal="center" vertical="center"/>
    </xf>
    <xf numFmtId="2" fontId="14" fillId="0" borderId="0" xfId="0" applyNumberFormat="1" applyFont="1" applyAlignment="1">
      <alignment horizontal="center" vertical="center"/>
    </xf>
    <xf numFmtId="0" fontId="14" fillId="0" borderId="0" xfId="0" applyFont="1" applyAlignment="1">
      <alignment horizontal="left" vertical="center" wrapText="1"/>
    </xf>
    <xf numFmtId="37" fontId="16" fillId="0" borderId="0" xfId="1" applyNumberFormat="1" applyFont="1" applyFill="1" applyBorder="1" applyAlignment="1" applyProtection="1">
      <alignment horizontal="center" vertical="center"/>
    </xf>
    <xf numFmtId="37" fontId="16" fillId="0" borderId="0" xfId="0" applyNumberFormat="1" applyFont="1" applyAlignment="1">
      <alignment horizontal="center" vertical="center"/>
    </xf>
    <xf numFmtId="39" fontId="14" fillId="0" borderId="0" xfId="1" applyNumberFormat="1" applyFont="1" applyFill="1" applyBorder="1" applyAlignment="1" applyProtection="1">
      <alignment horizontal="center" vertical="center"/>
    </xf>
    <xf numFmtId="0" fontId="3" fillId="0" borderId="0" xfId="0" applyFont="1" applyAlignment="1">
      <alignment horizontal="center" vertical="center"/>
    </xf>
    <xf numFmtId="2" fontId="12" fillId="0" borderId="0" xfId="0" applyNumberFormat="1" applyFont="1" applyAlignment="1">
      <alignment horizontal="center" vertical="center"/>
    </xf>
    <xf numFmtId="37" fontId="15" fillId="0" borderId="0" xfId="0" applyNumberFormat="1" applyFont="1" applyAlignment="1">
      <alignment horizontal="center" vertical="center"/>
    </xf>
    <xf numFmtId="4" fontId="12" fillId="0" borderId="0" xfId="0" applyNumberFormat="1" applyFont="1" applyAlignment="1">
      <alignment horizontal="center" vertical="center"/>
    </xf>
    <xf numFmtId="0" fontId="12" fillId="0" borderId="0" xfId="0" applyFont="1" applyAlignment="1">
      <alignment vertical="center"/>
    </xf>
    <xf numFmtId="4" fontId="12" fillId="0" borderId="0" xfId="0" applyNumberFormat="1" applyFont="1" applyAlignment="1" applyProtection="1">
      <alignment vertical="center"/>
      <protection locked="0"/>
    </xf>
    <xf numFmtId="0" fontId="15" fillId="0" borderId="0" xfId="0" applyFont="1" applyAlignment="1">
      <alignment horizontal="left" vertical="center"/>
    </xf>
    <xf numFmtId="3" fontId="3" fillId="0" borderId="0" xfId="0" applyNumberFormat="1" applyFont="1" applyAlignment="1">
      <alignment horizontal="center" vertical="center"/>
    </xf>
    <xf numFmtId="4" fontId="12" fillId="0" borderId="0" xfId="0" applyNumberFormat="1" applyFont="1" applyAlignment="1">
      <alignment vertical="center"/>
    </xf>
    <xf numFmtId="2" fontId="3" fillId="0" borderId="0" xfId="0" applyNumberFormat="1" applyFont="1" applyAlignment="1">
      <alignment horizontal="center" vertical="center"/>
    </xf>
    <xf numFmtId="0" fontId="14" fillId="0" borderId="0" xfId="0" applyFont="1" applyAlignment="1">
      <alignment horizontal="left" vertical="center"/>
    </xf>
    <xf numFmtId="4" fontId="14" fillId="0" borderId="0" xfId="0" applyNumberFormat="1" applyFont="1" applyAlignment="1">
      <alignment horizontal="center" vertical="center"/>
    </xf>
    <xf numFmtId="4" fontId="12" fillId="0" borderId="0" xfId="0" applyNumberFormat="1" applyFont="1" applyAlignment="1" applyProtection="1">
      <alignment horizontal="center" vertical="center"/>
      <protection locked="0"/>
    </xf>
    <xf numFmtId="0" fontId="16" fillId="0" borderId="0" xfId="0" applyFont="1" applyAlignment="1">
      <alignment horizontal="right" vertical="center"/>
    </xf>
    <xf numFmtId="0" fontId="12" fillId="0" borderId="0" xfId="0" applyFont="1" applyAlignment="1">
      <alignment horizontal="center" vertical="center"/>
    </xf>
    <xf numFmtId="0" fontId="16" fillId="0" borderId="0" xfId="0" applyFont="1" applyAlignment="1">
      <alignment horizontal="right" vertical="center" wrapText="1"/>
    </xf>
    <xf numFmtId="2" fontId="12" fillId="0" borderId="0" xfId="0" applyNumberFormat="1" applyFont="1" applyAlignment="1">
      <alignment vertical="center"/>
    </xf>
    <xf numFmtId="0" fontId="15" fillId="0" borderId="0" xfId="0" applyFont="1" applyAlignment="1">
      <alignment horizontal="right" vertical="center"/>
    </xf>
    <xf numFmtId="169" fontId="14" fillId="0" borderId="0" xfId="0" applyNumberFormat="1" applyFont="1" applyAlignment="1">
      <alignment horizontal="center" vertical="center"/>
    </xf>
    <xf numFmtId="0" fontId="9" fillId="0" borderId="0" xfId="0" applyFont="1" applyAlignment="1">
      <alignment vertical="center"/>
    </xf>
    <xf numFmtId="2" fontId="3" fillId="0" borderId="0" xfId="0" applyNumberFormat="1" applyFont="1" applyAlignment="1">
      <alignment vertical="center" wrapText="1"/>
    </xf>
    <xf numFmtId="2" fontId="3" fillId="0" borderId="0" xfId="0" applyNumberFormat="1" applyFont="1" applyAlignment="1" applyProtection="1">
      <alignment vertical="center"/>
      <protection locked="0"/>
    </xf>
    <xf numFmtId="0" fontId="9" fillId="0" borderId="0" xfId="0" applyFont="1" applyAlignment="1">
      <alignment vertical="center" wrapText="1"/>
    </xf>
    <xf numFmtId="0" fontId="18" fillId="0" borderId="0" xfId="0" applyFont="1" applyAlignment="1">
      <alignment vertical="center"/>
    </xf>
    <xf numFmtId="39" fontId="0" fillId="0" borderId="0" xfId="1" applyNumberFormat="1" applyFont="1" applyFill="1" applyBorder="1" applyAlignment="1">
      <alignment horizontal="center" vertical="center"/>
    </xf>
    <xf numFmtId="0" fontId="3" fillId="0" borderId="0" xfId="0" applyFont="1" applyAlignment="1" applyProtection="1">
      <alignment horizontal="center" vertical="center"/>
      <protection locked="0"/>
    </xf>
    <xf numFmtId="0" fontId="3" fillId="3" borderId="0" xfId="0" applyFont="1" applyFill="1" applyAlignment="1" applyProtection="1">
      <alignment vertical="center"/>
      <protection locked="0"/>
    </xf>
    <xf numFmtId="0" fontId="3" fillId="3" borderId="0" xfId="0" applyFont="1" applyFill="1" applyAlignment="1" applyProtection="1">
      <alignment horizontal="center" vertical="center"/>
      <protection locked="0"/>
    </xf>
    <xf numFmtId="0" fontId="12" fillId="3" borderId="0" xfId="0" applyFont="1" applyFill="1" applyAlignment="1" applyProtection="1">
      <alignment vertical="center"/>
      <protection locked="0"/>
    </xf>
    <xf numFmtId="0" fontId="3" fillId="3" borderId="0" xfId="0" applyFont="1" applyFill="1" applyAlignment="1" applyProtection="1">
      <alignment vertical="center" wrapText="1"/>
      <protection locked="0"/>
    </xf>
    <xf numFmtId="39" fontId="20" fillId="0" borderId="0" xfId="1" applyNumberFormat="1" applyFont="1" applyFill="1" applyBorder="1" applyAlignment="1">
      <alignment horizontal="center" vertical="center"/>
    </xf>
    <xf numFmtId="0" fontId="0" fillId="0" borderId="0" xfId="0" applyAlignment="1">
      <alignment vertical="top" wrapText="1"/>
    </xf>
    <xf numFmtId="0" fontId="9" fillId="0" borderId="0" xfId="0" applyFont="1" applyAlignment="1" applyProtection="1">
      <alignment vertical="center"/>
      <protection locked="0"/>
    </xf>
    <xf numFmtId="0" fontId="12" fillId="0" borderId="0" xfId="0" applyFont="1" applyAlignment="1" applyProtection="1">
      <alignment horizontal="left" vertical="center" wrapText="1"/>
      <protection locked="0"/>
    </xf>
    <xf numFmtId="0" fontId="18" fillId="0" borderId="0" xfId="0" applyFont="1" applyAlignment="1">
      <alignment horizontal="center" vertical="center"/>
    </xf>
    <xf numFmtId="0" fontId="0" fillId="0" borderId="0" xfId="0" applyAlignment="1">
      <alignment vertical="center"/>
    </xf>
    <xf numFmtId="0" fontId="3" fillId="0" borderId="38" xfId="0" applyFont="1" applyBorder="1" applyAlignment="1" applyProtection="1">
      <alignment vertical="center"/>
      <protection locked="0"/>
    </xf>
    <xf numFmtId="0" fontId="0" fillId="0" borderId="1" xfId="0" applyBorder="1" applyAlignment="1">
      <alignment horizontal="center" vertical="center"/>
    </xf>
    <xf numFmtId="0" fontId="51" fillId="0" borderId="1" xfId="45816" applyBorder="1" applyAlignment="1">
      <alignment horizontal="center" vertical="center"/>
    </xf>
    <xf numFmtId="0" fontId="3" fillId="30" borderId="0" xfId="0" applyFont="1" applyFill="1" applyAlignment="1" applyProtection="1">
      <alignment vertical="center"/>
      <protection locked="0"/>
    </xf>
    <xf numFmtId="0" fontId="9" fillId="30" borderId="43" xfId="0" applyFont="1" applyFill="1" applyBorder="1" applyAlignment="1" applyProtection="1">
      <alignment horizontal="center"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wrapText="1"/>
      <protection locked="0"/>
    </xf>
    <xf numFmtId="0" fontId="8" fillId="0" borderId="0" xfId="0" applyFont="1" applyAlignment="1" applyProtection="1">
      <alignment vertical="center" wrapText="1"/>
      <protection locked="0"/>
    </xf>
    <xf numFmtId="0" fontId="10" fillId="0" borderId="0" xfId="0" applyFont="1" applyAlignment="1" applyProtection="1">
      <alignment vertical="center"/>
      <protection locked="0"/>
    </xf>
    <xf numFmtId="0" fontId="19" fillId="0" borderId="0" xfId="0" applyFont="1" applyAlignment="1">
      <alignment vertical="center"/>
    </xf>
    <xf numFmtId="0" fontId="0" fillId="0" borderId="0" xfId="0" applyAlignment="1">
      <alignment horizontal="right" vertical="center"/>
    </xf>
    <xf numFmtId="0" fontId="0" fillId="0" borderId="0" xfId="0" applyAlignment="1">
      <alignment horizontal="right" vertical="center" wrapText="1"/>
    </xf>
    <xf numFmtId="0" fontId="12" fillId="0" borderId="0" xfId="0" applyFont="1" applyAlignment="1" applyProtection="1">
      <alignment horizontal="right" vertical="center"/>
      <protection locked="0"/>
    </xf>
    <xf numFmtId="0" fontId="0" fillId="0" borderId="0" xfId="0" applyAlignment="1">
      <alignment horizontal="center" vertical="center"/>
    </xf>
    <xf numFmtId="0" fontId="19" fillId="0" borderId="0" xfId="0" applyFont="1" applyAlignment="1">
      <alignment horizontal="center" vertical="center"/>
    </xf>
    <xf numFmtId="0" fontId="12" fillId="0" borderId="0" xfId="0" applyFont="1" applyAlignment="1" applyProtection="1">
      <alignment horizontal="center" vertical="center" wrapText="1"/>
      <protection locked="0"/>
    </xf>
    <xf numFmtId="3" fontId="5" fillId="0" borderId="0" xfId="0" applyNumberFormat="1" applyFont="1" applyAlignment="1">
      <alignment horizontal="center" vertical="center"/>
    </xf>
    <xf numFmtId="0" fontId="5" fillId="0" borderId="0" xfId="0" applyFont="1" applyAlignment="1" applyProtection="1">
      <alignment horizontal="center" vertical="center" wrapText="1"/>
      <protection locked="0"/>
    </xf>
    <xf numFmtId="3" fontId="12" fillId="0" borderId="0" xfId="0" applyNumberFormat="1" applyFont="1" applyAlignment="1">
      <alignment horizontal="right" vertical="center"/>
    </xf>
    <xf numFmtId="4" fontId="13" fillId="0" borderId="0" xfId="0" applyNumberFormat="1" applyFont="1" applyAlignment="1">
      <alignment horizontal="center" vertical="center"/>
    </xf>
    <xf numFmtId="39" fontId="12" fillId="0" borderId="0" xfId="0" applyNumberFormat="1" applyFont="1" applyAlignment="1">
      <alignment horizontal="center" vertical="center"/>
    </xf>
    <xf numFmtId="39" fontId="16" fillId="0" borderId="0" xfId="0" applyNumberFormat="1" applyFont="1" applyAlignment="1">
      <alignment horizontal="center" vertical="center"/>
    </xf>
    <xf numFmtId="39" fontId="16" fillId="0" borderId="0" xfId="0" applyNumberFormat="1" applyFont="1" applyAlignment="1">
      <alignment horizontal="right" vertical="center"/>
    </xf>
    <xf numFmtId="43" fontId="3" fillId="0" borderId="0" xfId="0" applyNumberFormat="1" applyFont="1" applyAlignment="1">
      <alignment vertical="center"/>
    </xf>
    <xf numFmtId="3" fontId="5" fillId="0" borderId="0" xfId="0" applyNumberFormat="1" applyFont="1" applyAlignment="1" applyProtection="1">
      <alignment horizontal="center" vertical="center"/>
      <protection locked="0"/>
    </xf>
    <xf numFmtId="0" fontId="3" fillId="29" borderId="1" xfId="0" applyFont="1" applyFill="1" applyBorder="1" applyAlignment="1" applyProtection="1">
      <alignment horizontal="center" vertical="center"/>
      <protection locked="0"/>
    </xf>
    <xf numFmtId="0" fontId="0" fillId="0" borderId="1" xfId="0" applyBorder="1" applyAlignment="1">
      <alignment horizontal="right" vertical="center"/>
    </xf>
    <xf numFmtId="0" fontId="0" fillId="0" borderId="1" xfId="0" applyBorder="1" applyAlignment="1">
      <alignment horizontal="right" vertical="center" wrapText="1"/>
    </xf>
    <xf numFmtId="0" fontId="9" fillId="2" borderId="0" xfId="0" applyFont="1" applyFill="1" applyAlignment="1" applyProtection="1">
      <alignment horizontal="center" vertical="center"/>
      <protection locked="0"/>
    </xf>
    <xf numFmtId="0" fontId="11" fillId="2"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23" fillId="2" borderId="0" xfId="0" applyFont="1" applyFill="1" applyAlignment="1" applyProtection="1">
      <alignment horizontal="center" vertical="center" wrapText="1"/>
      <protection locked="0"/>
    </xf>
    <xf numFmtId="0" fontId="22" fillId="2" borderId="0" xfId="0" applyFont="1" applyFill="1" applyAlignment="1">
      <alignment horizontal="center" vertical="center"/>
    </xf>
    <xf numFmtId="3" fontId="17" fillId="2" borderId="0" xfId="0" applyNumberFormat="1" applyFont="1" applyFill="1" applyAlignment="1" applyProtection="1">
      <alignment horizontal="center"/>
      <protection locked="0"/>
    </xf>
    <xf numFmtId="3" fontId="12" fillId="2" borderId="0" xfId="1" applyNumberFormat="1"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0" fillId="2" borderId="0" xfId="0" applyFill="1" applyAlignment="1">
      <alignment vertical="center"/>
    </xf>
    <xf numFmtId="0" fontId="3" fillId="2" borderId="0" xfId="0" applyFont="1" applyFill="1" applyAlignment="1">
      <alignment vertical="center"/>
    </xf>
    <xf numFmtId="0" fontId="0" fillId="0" borderId="1" xfId="0" applyBorder="1" applyAlignment="1">
      <alignment horizontal="center" vertical="center" wrapText="1"/>
    </xf>
    <xf numFmtId="0" fontId="55" fillId="2" borderId="0" xfId="0" applyFont="1" applyFill="1" applyAlignment="1" applyProtection="1">
      <alignment vertical="center"/>
      <protection locked="0"/>
    </xf>
    <xf numFmtId="0" fontId="0" fillId="0" borderId="2" xfId="0" applyBorder="1" applyAlignment="1">
      <alignment horizontal="right" vertical="center"/>
    </xf>
    <xf numFmtId="0" fontId="12" fillId="2" borderId="0" xfId="0" applyFont="1" applyFill="1" applyAlignment="1" applyProtection="1">
      <alignment vertical="center"/>
      <protection locked="0"/>
    </xf>
    <xf numFmtId="0" fontId="7" fillId="2" borderId="0" xfId="0" applyFont="1" applyFill="1" applyAlignment="1" applyProtection="1">
      <alignment horizontal="center" vertical="center" wrapText="1"/>
      <protection locked="0"/>
    </xf>
    <xf numFmtId="0" fontId="0" fillId="0" borderId="5" xfId="0" applyBorder="1" applyAlignment="1">
      <alignment horizontal="right" vertical="center"/>
    </xf>
    <xf numFmtId="3" fontId="56" fillId="2" borderId="0" xfId="0" applyNumberFormat="1" applyFont="1" applyFill="1" applyAlignment="1" applyProtection="1">
      <alignment horizontal="center"/>
      <protection locked="0"/>
    </xf>
    <xf numFmtId="0" fontId="57" fillId="2" borderId="0" xfId="0" applyFont="1" applyFill="1" applyAlignment="1" applyProtection="1">
      <alignment vertical="center"/>
      <protection locked="0"/>
    </xf>
    <xf numFmtId="0" fontId="11" fillId="0" borderId="37" xfId="0" applyFont="1" applyBorder="1" applyAlignment="1" applyProtection="1">
      <alignment vertical="center"/>
      <protection locked="0"/>
    </xf>
    <xf numFmtId="0" fontId="12" fillId="2" borderId="0" xfId="0" applyFont="1" applyFill="1" applyAlignment="1">
      <alignment vertical="center"/>
    </xf>
    <xf numFmtId="0" fontId="23" fillId="0" borderId="0" xfId="0" applyFont="1" applyAlignment="1" applyProtection="1">
      <alignment vertical="center"/>
      <protection locked="0"/>
    </xf>
    <xf numFmtId="0" fontId="58" fillId="29" borderId="0" xfId="0" applyFont="1" applyFill="1" applyAlignment="1" applyProtection="1">
      <alignment vertical="center"/>
      <protection locked="0"/>
    </xf>
    <xf numFmtId="170" fontId="59" fillId="2" borderId="0" xfId="0" applyNumberFormat="1" applyFont="1" applyFill="1" applyAlignment="1" applyProtection="1">
      <alignment horizontal="center"/>
      <protection locked="0"/>
    </xf>
    <xf numFmtId="178" fontId="12" fillId="0" borderId="0" xfId="0" applyNumberFormat="1" applyFont="1" applyAlignment="1" applyProtection="1">
      <alignment horizontal="center" vertical="center"/>
      <protection locked="0"/>
    </xf>
    <xf numFmtId="3" fontId="12" fillId="0" borderId="0" xfId="1" applyNumberFormat="1" applyFont="1" applyFill="1" applyBorder="1" applyAlignment="1" applyProtection="1">
      <alignment horizontal="center" vertical="center"/>
      <protection locked="0"/>
    </xf>
    <xf numFmtId="3" fontId="17" fillId="0" borderId="0" xfId="0" applyNumberFormat="1" applyFont="1" applyAlignment="1" applyProtection="1">
      <alignment horizontal="center"/>
      <protection locked="0"/>
    </xf>
    <xf numFmtId="0" fontId="17" fillId="0" borderId="0" xfId="0" applyFont="1" applyAlignment="1">
      <alignment horizontal="center" vertical="center" wrapText="1"/>
    </xf>
    <xf numFmtId="0" fontId="17" fillId="0" borderId="0" xfId="0" applyFont="1" applyAlignment="1">
      <alignment vertical="center" wrapText="1"/>
    </xf>
    <xf numFmtId="0" fontId="17" fillId="0" borderId="3" xfId="0" applyFont="1" applyBorder="1" applyAlignment="1">
      <alignment horizontal="right" vertical="center" wrapText="1"/>
    </xf>
    <xf numFmtId="0" fontId="0" fillId="0" borderId="4" xfId="0" applyBorder="1" applyAlignment="1" applyProtection="1">
      <alignment horizontal="left" vertical="center" wrapText="1"/>
      <protection locked="0"/>
    </xf>
    <xf numFmtId="0" fontId="0" fillId="0" borderId="44" xfId="0" applyBorder="1" applyAlignment="1" applyProtection="1">
      <alignment horizontal="left" vertical="center" wrapText="1"/>
      <protection locked="0"/>
    </xf>
    <xf numFmtId="0" fontId="23" fillId="29" borderId="0" xfId="0" applyFont="1" applyFill="1" applyAlignment="1" applyProtection="1">
      <alignment vertical="center"/>
      <protection locked="0"/>
    </xf>
    <xf numFmtId="0" fontId="3" fillId="29" borderId="0" xfId="0" applyFont="1" applyFill="1" applyAlignment="1" applyProtection="1">
      <alignment vertical="center"/>
      <protection locked="0"/>
    </xf>
    <xf numFmtId="3" fontId="17" fillId="0" borderId="0" xfId="0" quotePrefix="1" applyNumberFormat="1" applyFont="1" applyAlignment="1" applyProtection="1">
      <alignment horizontal="center"/>
      <protection locked="0"/>
    </xf>
    <xf numFmtId="0" fontId="12" fillId="29" borderId="0" xfId="0" applyFont="1" applyFill="1" applyAlignment="1" applyProtection="1">
      <alignment vertical="center"/>
      <protection locked="0"/>
    </xf>
    <xf numFmtId="0" fontId="5" fillId="2" borderId="0" xfId="0" applyFont="1" applyFill="1" applyAlignment="1" applyProtection="1">
      <alignment horizontal="center" vertical="center"/>
      <protection locked="0"/>
    </xf>
    <xf numFmtId="0" fontId="61" fillId="2" borderId="0" xfId="0" applyFont="1" applyFill="1" applyAlignment="1" applyProtection="1">
      <alignment vertical="center"/>
      <protection locked="0"/>
    </xf>
    <xf numFmtId="0" fontId="7" fillId="2" borderId="0" xfId="0" applyFont="1" applyFill="1" applyAlignment="1" applyProtection="1">
      <alignment vertical="center"/>
      <protection locked="0"/>
    </xf>
    <xf numFmtId="0" fontId="12" fillId="2" borderId="0" xfId="0" applyFont="1" applyFill="1" applyAlignment="1">
      <alignment vertical="center" wrapText="1"/>
    </xf>
    <xf numFmtId="0" fontId="5" fillId="2" borderId="0" xfId="0" applyFont="1" applyFill="1" applyAlignment="1">
      <alignment vertical="center" wrapText="1"/>
    </xf>
    <xf numFmtId="0" fontId="0" fillId="0" borderId="1" xfId="0" applyBorder="1" applyAlignment="1" applyProtection="1">
      <alignment vertical="center" wrapText="1"/>
      <protection locked="0"/>
    </xf>
    <xf numFmtId="0" fontId="0" fillId="0" borderId="1" xfId="0" applyBorder="1" applyAlignment="1">
      <alignment vertical="center" wrapText="1"/>
    </xf>
    <xf numFmtId="0" fontId="0" fillId="0" borderId="3" xfId="0" applyBorder="1" applyAlignment="1">
      <alignment vertical="center"/>
    </xf>
    <xf numFmtId="3" fontId="0" fillId="0" borderId="1" xfId="1" applyNumberFormat="1" applyFont="1" applyFill="1" applyBorder="1" applyAlignment="1">
      <alignment vertical="center"/>
    </xf>
    <xf numFmtId="0" fontId="17" fillId="29" borderId="1" xfId="0" applyFont="1" applyFill="1" applyBorder="1" applyAlignment="1">
      <alignment horizontal="center" vertical="center" wrapText="1"/>
    </xf>
    <xf numFmtId="0" fontId="17" fillId="0" borderId="1" xfId="0" applyFont="1" applyBorder="1" applyAlignment="1">
      <alignment horizontal="right" vertical="center"/>
    </xf>
    <xf numFmtId="0" fontId="2" fillId="0" borderId="0" xfId="59389" applyNumberFormat="1" applyFont="1" applyBorder="1" applyAlignment="1"/>
    <xf numFmtId="3" fontId="0" fillId="0" borderId="0" xfId="0" applyNumberFormat="1" applyAlignment="1">
      <alignment vertical="center"/>
    </xf>
    <xf numFmtId="0" fontId="3" fillId="0" borderId="34" xfId="0" applyFont="1" applyBorder="1" applyAlignment="1" applyProtection="1">
      <alignment horizontal="center" vertical="center"/>
      <protection locked="0"/>
    </xf>
    <xf numFmtId="0" fontId="9" fillId="29" borderId="38" xfId="0" applyFont="1" applyFill="1" applyBorder="1" applyAlignment="1" applyProtection="1">
      <alignment horizontal="center" vertical="center"/>
      <protection locked="0"/>
    </xf>
    <xf numFmtId="0" fontId="3" fillId="29" borderId="34" xfId="0" applyFont="1" applyFill="1" applyBorder="1" applyAlignment="1" applyProtection="1">
      <alignment vertical="center"/>
      <protection locked="0"/>
    </xf>
    <xf numFmtId="0" fontId="63" fillId="31" borderId="0" xfId="0" applyFont="1" applyFill="1" applyAlignment="1" applyProtection="1">
      <alignment vertical="center"/>
      <protection locked="0"/>
    </xf>
    <xf numFmtId="0" fontId="63" fillId="31" borderId="7" xfId="0" applyFont="1" applyFill="1" applyBorder="1" applyAlignment="1" applyProtection="1">
      <alignment vertical="center"/>
      <protection locked="0"/>
    </xf>
    <xf numFmtId="0" fontId="64" fillId="31" borderId="0" xfId="0" applyFont="1" applyFill="1" applyAlignment="1">
      <alignment vertical="center"/>
    </xf>
    <xf numFmtId="0" fontId="65" fillId="31" borderId="0" xfId="0" applyFont="1" applyFill="1" applyAlignment="1" applyProtection="1">
      <alignment vertical="center"/>
      <protection locked="0"/>
    </xf>
    <xf numFmtId="0" fontId="64" fillId="31" borderId="1" xfId="0" applyFont="1" applyFill="1" applyBorder="1" applyAlignment="1">
      <alignment horizontal="center" vertical="center"/>
    </xf>
    <xf numFmtId="0" fontId="66" fillId="32" borderId="1" xfId="0" applyFont="1" applyFill="1" applyBorder="1" applyAlignment="1">
      <alignment horizontal="center" vertical="center"/>
    </xf>
    <xf numFmtId="39" fontId="66" fillId="33" borderId="1" xfId="1" applyNumberFormat="1" applyFont="1" applyFill="1" applyBorder="1" applyAlignment="1">
      <alignment horizontal="center" vertical="center"/>
    </xf>
    <xf numFmtId="0" fontId="67" fillId="34" borderId="1" xfId="0" applyFont="1" applyFill="1" applyBorder="1" applyAlignment="1">
      <alignment horizontal="center" vertical="center"/>
    </xf>
    <xf numFmtId="0" fontId="66" fillId="35" borderId="1" xfId="0" applyFont="1" applyFill="1" applyBorder="1" applyAlignment="1">
      <alignment horizontal="center" vertical="center"/>
    </xf>
    <xf numFmtId="0" fontId="63" fillId="31" borderId="0" xfId="0" applyFont="1" applyFill="1" applyAlignment="1" applyProtection="1">
      <alignment horizontal="center" vertical="center"/>
      <protection locked="0"/>
    </xf>
    <xf numFmtId="3" fontId="63" fillId="31" borderId="0" xfId="0" applyNumberFormat="1" applyFont="1" applyFill="1" applyAlignment="1" applyProtection="1">
      <alignment horizontal="center" vertical="center"/>
      <protection locked="0"/>
    </xf>
    <xf numFmtId="0" fontId="63" fillId="31" borderId="0" xfId="0" quotePrefix="1" applyFont="1" applyFill="1" applyAlignment="1" applyProtection="1">
      <alignment horizontal="center" vertical="center"/>
      <protection locked="0"/>
    </xf>
    <xf numFmtId="37" fontId="63" fillId="31" borderId="0" xfId="1" applyNumberFormat="1" applyFont="1" applyFill="1" applyBorder="1" applyAlignment="1" applyProtection="1">
      <alignment horizontal="center" vertical="center" wrapText="1"/>
    </xf>
    <xf numFmtId="0" fontId="63" fillId="31" borderId="0" xfId="0" applyFont="1" applyFill="1" applyAlignment="1" applyProtection="1">
      <alignment horizontal="center" vertical="center" wrapText="1"/>
      <protection locked="0"/>
    </xf>
    <xf numFmtId="3" fontId="63" fillId="31" borderId="0" xfId="0" applyNumberFormat="1" applyFont="1" applyFill="1" applyAlignment="1">
      <alignment horizontal="center" vertical="center"/>
    </xf>
    <xf numFmtId="165" fontId="63" fillId="31" borderId="0" xfId="0" applyNumberFormat="1" applyFont="1" applyFill="1" applyAlignment="1" applyProtection="1">
      <alignment horizontal="center" vertical="center"/>
      <protection locked="0"/>
    </xf>
    <xf numFmtId="0" fontId="65" fillId="31" borderId="0" xfId="0" applyFont="1" applyFill="1" applyAlignment="1" applyProtection="1">
      <alignment vertical="center" wrapText="1"/>
      <protection locked="0"/>
    </xf>
    <xf numFmtId="0" fontId="68" fillId="31" borderId="0" xfId="0" applyFont="1" applyFill="1" applyAlignment="1" applyProtection="1">
      <alignment vertical="center" wrapText="1"/>
      <protection locked="0"/>
    </xf>
    <xf numFmtId="168" fontId="63" fillId="31" borderId="0" xfId="0" applyNumberFormat="1" applyFont="1" applyFill="1" applyAlignment="1">
      <alignment horizontal="center" vertical="center"/>
    </xf>
    <xf numFmtId="166" fontId="63" fillId="31" borderId="0" xfId="1" applyNumberFormat="1" applyFont="1" applyFill="1" applyBorder="1" applyAlignment="1" applyProtection="1">
      <alignment horizontal="center" vertical="center" wrapText="1"/>
    </xf>
    <xf numFmtId="3" fontId="69" fillId="31" borderId="0" xfId="0" applyNumberFormat="1" applyFont="1" applyFill="1" applyAlignment="1" applyProtection="1">
      <alignment vertical="center"/>
      <protection locked="0"/>
    </xf>
    <xf numFmtId="4" fontId="69" fillId="31" borderId="0" xfId="0" applyNumberFormat="1" applyFont="1" applyFill="1" applyAlignment="1">
      <alignment vertical="center"/>
    </xf>
    <xf numFmtId="3" fontId="69" fillId="31" borderId="0" xfId="0" applyNumberFormat="1" applyFont="1" applyFill="1" applyAlignment="1">
      <alignment vertical="center"/>
    </xf>
    <xf numFmtId="3" fontId="69" fillId="31" borderId="0" xfId="0" applyNumberFormat="1" applyFont="1" applyFill="1" applyAlignment="1">
      <alignment horizontal="center" vertical="center" wrapText="1"/>
    </xf>
    <xf numFmtId="3" fontId="69" fillId="31" borderId="0" xfId="0" applyNumberFormat="1" applyFont="1" applyFill="1" applyAlignment="1" applyProtection="1">
      <alignment horizontal="center" vertical="center"/>
      <protection locked="0"/>
    </xf>
    <xf numFmtId="0" fontId="69" fillId="31" borderId="0" xfId="0" applyFont="1" applyFill="1" applyAlignment="1" applyProtection="1">
      <alignment vertical="center"/>
      <protection locked="0"/>
    </xf>
    <xf numFmtId="0" fontId="69" fillId="31" borderId="0" xfId="0" applyFont="1" applyFill="1" applyAlignment="1">
      <alignment horizontal="center" vertical="center" wrapText="1"/>
    </xf>
    <xf numFmtId="0" fontId="69" fillId="31" borderId="0" xfId="0" applyFont="1" applyFill="1" applyAlignment="1" applyProtection="1">
      <alignment horizontal="center" vertical="center" wrapText="1"/>
      <protection locked="0"/>
    </xf>
    <xf numFmtId="0" fontId="63" fillId="31" borderId="0" xfId="0" applyFont="1" applyFill="1" applyAlignment="1">
      <alignment vertical="center"/>
    </xf>
    <xf numFmtId="0" fontId="63" fillId="31" borderId="0" xfId="0" applyFont="1" applyFill="1" applyAlignment="1">
      <alignment horizontal="right" vertical="center"/>
    </xf>
    <xf numFmtId="3" fontId="63" fillId="31" borderId="0" xfId="0" applyNumberFormat="1" applyFont="1" applyFill="1" applyAlignment="1" applyProtection="1">
      <alignment horizontal="right" vertical="center"/>
      <protection locked="0"/>
    </xf>
    <xf numFmtId="3" fontId="63" fillId="31" borderId="0" xfId="0" applyNumberFormat="1" applyFont="1" applyFill="1" applyAlignment="1" applyProtection="1">
      <alignment horizontal="left" vertical="center"/>
      <protection locked="0"/>
    </xf>
    <xf numFmtId="3" fontId="63" fillId="31" borderId="0" xfId="0" applyNumberFormat="1" applyFont="1" applyFill="1" applyAlignment="1" applyProtection="1">
      <alignment vertical="center"/>
      <protection locked="0"/>
    </xf>
    <xf numFmtId="170" fontId="63" fillId="31" borderId="0" xfId="2" applyNumberFormat="1" applyFont="1" applyFill="1" applyBorder="1" applyAlignment="1" applyProtection="1">
      <alignment horizontal="center" vertical="center" wrapText="1"/>
    </xf>
    <xf numFmtId="0" fontId="63" fillId="31" borderId="0" xfId="0" applyFont="1" applyFill="1" applyAlignment="1" applyProtection="1">
      <alignment horizontal="left" vertical="center" wrapText="1"/>
      <protection locked="0"/>
    </xf>
    <xf numFmtId="37" fontId="63" fillId="31" borderId="0" xfId="0" applyNumberFormat="1" applyFont="1" applyFill="1" applyAlignment="1" applyProtection="1">
      <alignment horizontal="right" vertical="center"/>
      <protection locked="0"/>
    </xf>
    <xf numFmtId="3" fontId="63" fillId="31" borderId="0" xfId="0" applyNumberFormat="1" applyFont="1" applyFill="1" applyAlignment="1">
      <alignment horizontal="right" vertical="center"/>
    </xf>
    <xf numFmtId="0" fontId="63" fillId="31" borderId="0" xfId="0" applyFont="1" applyFill="1" applyAlignment="1" applyProtection="1">
      <alignment horizontal="right" vertical="center"/>
      <protection locked="0"/>
    </xf>
    <xf numFmtId="43" fontId="63" fillId="31" borderId="0" xfId="1" applyFont="1" applyFill="1" applyBorder="1" applyAlignment="1" applyProtection="1">
      <alignment horizontal="center" vertical="center" wrapText="1"/>
    </xf>
    <xf numFmtId="37" fontId="63" fillId="31" borderId="0" xfId="0" applyNumberFormat="1" applyFont="1" applyFill="1" applyAlignment="1">
      <alignment horizontal="right" vertical="center"/>
    </xf>
    <xf numFmtId="39" fontId="63" fillId="31" borderId="0" xfId="1" applyNumberFormat="1" applyFont="1" applyFill="1" applyBorder="1" applyAlignment="1" applyProtection="1">
      <alignment horizontal="right" vertical="center"/>
      <protection locked="0"/>
    </xf>
    <xf numFmtId="37" fontId="63" fillId="31" borderId="0" xfId="1" applyNumberFormat="1" applyFont="1" applyFill="1" applyBorder="1" applyAlignment="1" applyProtection="1">
      <alignment vertical="center"/>
      <protection locked="0"/>
    </xf>
    <xf numFmtId="3" fontId="63" fillId="31" borderId="0" xfId="0" applyNumberFormat="1" applyFont="1" applyFill="1" applyAlignment="1">
      <alignment horizontal="left" vertical="center"/>
    </xf>
    <xf numFmtId="3" fontId="63" fillId="31" borderId="0" xfId="0" applyNumberFormat="1" applyFont="1" applyFill="1" applyAlignment="1">
      <alignment horizontal="right" vertical="center" wrapText="1"/>
    </xf>
    <xf numFmtId="0" fontId="63" fillId="31" borderId="0" xfId="0" applyFont="1" applyFill="1" applyAlignment="1" applyProtection="1">
      <alignment horizontal="left" vertical="center"/>
      <protection locked="0"/>
    </xf>
    <xf numFmtId="43" fontId="63" fillId="31" borderId="0" xfId="1" applyFont="1" applyFill="1" applyBorder="1" applyAlignment="1" applyProtection="1">
      <alignment horizontal="center" vertical="center"/>
      <protection locked="0"/>
    </xf>
    <xf numFmtId="43" fontId="63" fillId="31" borderId="0" xfId="1" applyFont="1" applyFill="1" applyBorder="1" applyAlignment="1" applyProtection="1">
      <alignment vertical="center"/>
      <protection locked="0"/>
    </xf>
    <xf numFmtId="37" fontId="63" fillId="31" borderId="0" xfId="0" applyNumberFormat="1" applyFont="1" applyFill="1" applyAlignment="1" applyProtection="1">
      <alignment horizontal="center" vertical="center"/>
      <protection locked="0"/>
    </xf>
    <xf numFmtId="0" fontId="69" fillId="31" borderId="0" xfId="0" applyFont="1" applyFill="1" applyAlignment="1">
      <alignment vertical="center" wrapText="1"/>
    </xf>
    <xf numFmtId="0" fontId="70" fillId="31" borderId="0" xfId="0" applyFont="1" applyFill="1" applyAlignment="1">
      <alignment vertical="center" wrapText="1"/>
    </xf>
    <xf numFmtId="39" fontId="65" fillId="31" borderId="0" xfId="0" applyNumberFormat="1" applyFont="1" applyFill="1" applyAlignment="1" applyProtection="1">
      <alignment horizontal="center" vertical="center" wrapText="1"/>
      <protection locked="0"/>
    </xf>
    <xf numFmtId="43" fontId="63" fillId="31" borderId="0" xfId="1" applyFont="1" applyFill="1" applyBorder="1" applyAlignment="1" applyProtection="1">
      <alignment horizontal="center" vertical="center" wrapText="1"/>
      <protection locked="0"/>
    </xf>
    <xf numFmtId="0" fontId="69" fillId="31" borderId="0" xfId="0" applyFont="1" applyFill="1" applyAlignment="1">
      <alignment horizontal="center" vertical="center"/>
    </xf>
    <xf numFmtId="2" fontId="63" fillId="31" borderId="0" xfId="0" applyNumberFormat="1" applyFont="1" applyFill="1" applyAlignment="1">
      <alignment horizontal="center" vertical="center" wrapText="1"/>
    </xf>
    <xf numFmtId="0" fontId="63" fillId="31" borderId="0" xfId="0" applyFont="1" applyFill="1" applyAlignment="1">
      <alignment vertical="center" wrapText="1"/>
    </xf>
    <xf numFmtId="0" fontId="63" fillId="31" borderId="0" xfId="0" applyFont="1" applyFill="1" applyAlignment="1">
      <alignment horizontal="left" vertical="center" wrapText="1"/>
    </xf>
    <xf numFmtId="0" fontId="63" fillId="31" borderId="0" xfId="0" applyFont="1" applyFill="1" applyAlignment="1" applyProtection="1">
      <alignment vertical="center" wrapText="1"/>
      <protection locked="0"/>
    </xf>
    <xf numFmtId="0" fontId="63" fillId="31" borderId="0" xfId="0" applyFont="1" applyFill="1" applyAlignment="1">
      <alignment horizontal="center" vertical="center"/>
    </xf>
    <xf numFmtId="0" fontId="69" fillId="31" borderId="0" xfId="0" applyFont="1" applyFill="1" applyAlignment="1">
      <alignment horizontal="left" vertical="center" wrapText="1"/>
    </xf>
    <xf numFmtId="2" fontId="69" fillId="31" borderId="0" xfId="0" applyNumberFormat="1" applyFont="1" applyFill="1" applyAlignment="1">
      <alignment horizontal="center" vertical="center"/>
    </xf>
    <xf numFmtId="4" fontId="63" fillId="31" borderId="0" xfId="0" applyNumberFormat="1" applyFont="1" applyFill="1" applyAlignment="1">
      <alignment horizontal="center" vertical="center"/>
    </xf>
    <xf numFmtId="0" fontId="70" fillId="31" borderId="0" xfId="0" applyFont="1" applyFill="1" applyAlignment="1">
      <alignment horizontal="center" vertical="center"/>
    </xf>
    <xf numFmtId="0" fontId="63" fillId="31" borderId="0" xfId="0" applyFont="1" applyFill="1" applyAlignment="1">
      <alignment horizontal="left" vertical="center"/>
    </xf>
    <xf numFmtId="4" fontId="71" fillId="31" borderId="0" xfId="0" applyNumberFormat="1" applyFont="1" applyFill="1" applyAlignment="1">
      <alignment horizontal="center" vertical="center"/>
    </xf>
    <xf numFmtId="166" fontId="63" fillId="31" borderId="0" xfId="1" applyNumberFormat="1" applyFont="1" applyFill="1" applyBorder="1" applyAlignment="1" applyProtection="1">
      <alignment vertical="center"/>
      <protection locked="0"/>
    </xf>
    <xf numFmtId="2" fontId="63" fillId="31" borderId="0" xfId="2" applyNumberFormat="1" applyFont="1" applyFill="1" applyBorder="1" applyAlignment="1" applyProtection="1">
      <alignment horizontal="center" vertical="center"/>
    </xf>
    <xf numFmtId="43" fontId="63" fillId="31" borderId="0" xfId="0" applyNumberFormat="1" applyFont="1" applyFill="1" applyAlignment="1" applyProtection="1">
      <alignment vertical="center"/>
      <protection locked="0"/>
    </xf>
    <xf numFmtId="0" fontId="72" fillId="31" borderId="0" xfId="0" applyFont="1" applyFill="1" applyAlignment="1" applyProtection="1">
      <alignment horizontal="right" vertical="center"/>
      <protection locked="0"/>
    </xf>
    <xf numFmtId="37" fontId="72" fillId="31" borderId="0" xfId="1" applyNumberFormat="1" applyFont="1" applyFill="1" applyBorder="1" applyAlignment="1" applyProtection="1">
      <alignment horizontal="center" vertical="center"/>
    </xf>
    <xf numFmtId="2" fontId="72" fillId="31" borderId="0" xfId="2" applyNumberFormat="1" applyFont="1" applyFill="1" applyBorder="1" applyAlignment="1" applyProtection="1">
      <alignment horizontal="right" vertical="center"/>
    </xf>
    <xf numFmtId="172" fontId="69" fillId="31" borderId="0" xfId="1" applyNumberFormat="1" applyFont="1" applyFill="1" applyBorder="1" applyAlignment="1" applyProtection="1">
      <alignment horizontal="center" vertical="center"/>
    </xf>
    <xf numFmtId="166" fontId="63" fillId="31" borderId="0" xfId="1" applyNumberFormat="1" applyFont="1" applyFill="1" applyBorder="1" applyAlignment="1" applyProtection="1">
      <alignment horizontal="center" vertical="center"/>
      <protection locked="0"/>
    </xf>
    <xf numFmtId="171" fontId="69" fillId="31" borderId="0" xfId="0" applyNumberFormat="1" applyFont="1" applyFill="1" applyAlignment="1">
      <alignment horizontal="center" vertical="center"/>
    </xf>
    <xf numFmtId="0" fontId="71" fillId="31" borderId="0" xfId="0" applyFont="1" applyFill="1" applyAlignment="1">
      <alignment horizontal="center" vertical="center"/>
    </xf>
    <xf numFmtId="37" fontId="72" fillId="31" borderId="0" xfId="0" applyNumberFormat="1" applyFont="1" applyFill="1" applyAlignment="1">
      <alignment horizontal="center" vertical="center"/>
    </xf>
    <xf numFmtId="0" fontId="69" fillId="31" borderId="0" xfId="0" applyFont="1" applyFill="1" applyAlignment="1">
      <alignment vertical="center"/>
    </xf>
    <xf numFmtId="0" fontId="72" fillId="31" borderId="0" xfId="0" applyFont="1" applyFill="1" applyAlignment="1">
      <alignment horizontal="left" vertical="center"/>
    </xf>
    <xf numFmtId="166" fontId="63" fillId="31" borderId="0" xfId="0" applyNumberFormat="1" applyFont="1" applyFill="1" applyAlignment="1" applyProtection="1">
      <alignment vertical="center"/>
      <protection locked="0"/>
    </xf>
    <xf numFmtId="10" fontId="63" fillId="31" borderId="0" xfId="2" applyNumberFormat="1" applyFont="1" applyFill="1" applyBorder="1" applyAlignment="1" applyProtection="1">
      <alignment vertical="center"/>
      <protection locked="0"/>
    </xf>
    <xf numFmtId="173" fontId="63" fillId="31" borderId="0" xfId="0" applyNumberFormat="1" applyFont="1" applyFill="1" applyAlignment="1">
      <alignment vertical="center"/>
    </xf>
    <xf numFmtId="166" fontId="63" fillId="31" borderId="0" xfId="0" applyNumberFormat="1" applyFont="1" applyFill="1" applyAlignment="1">
      <alignment vertical="center"/>
    </xf>
    <xf numFmtId="2" fontId="63" fillId="31" borderId="0" xfId="0" applyNumberFormat="1" applyFont="1" applyFill="1" applyAlignment="1">
      <alignment horizontal="center" vertical="center"/>
    </xf>
    <xf numFmtId="37" fontId="63" fillId="31" borderId="0" xfId="1" applyNumberFormat="1" applyFont="1" applyFill="1" applyBorder="1" applyAlignment="1" applyProtection="1">
      <alignment vertical="center"/>
    </xf>
    <xf numFmtId="0" fontId="69" fillId="31" borderId="0" xfId="0" applyFont="1" applyFill="1" applyAlignment="1">
      <alignment horizontal="left" vertical="center"/>
    </xf>
    <xf numFmtId="4" fontId="69" fillId="31" borderId="0" xfId="0" applyNumberFormat="1" applyFont="1" applyFill="1" applyAlignment="1">
      <alignment horizontal="center" vertical="center"/>
    </xf>
    <xf numFmtId="4" fontId="63" fillId="31" borderId="0" xfId="0" applyNumberFormat="1" applyFont="1" applyFill="1" applyAlignment="1" applyProtection="1">
      <alignment vertical="center"/>
      <protection locked="0"/>
    </xf>
    <xf numFmtId="166" fontId="63" fillId="31" borderId="0" xfId="1" applyNumberFormat="1" applyFont="1" applyFill="1" applyBorder="1" applyAlignment="1" applyProtection="1">
      <alignment vertical="center"/>
    </xf>
    <xf numFmtId="0" fontId="72" fillId="31" borderId="0" xfId="0" applyFont="1" applyFill="1" applyAlignment="1">
      <alignment horizontal="right" vertical="center"/>
    </xf>
    <xf numFmtId="43" fontId="63" fillId="31" borderId="0" xfId="0" applyNumberFormat="1" applyFont="1" applyFill="1" applyAlignment="1">
      <alignment vertical="center"/>
    </xf>
    <xf numFmtId="1" fontId="63" fillId="31" borderId="0" xfId="0" applyNumberFormat="1" applyFont="1" applyFill="1" applyAlignment="1">
      <alignment vertical="center"/>
    </xf>
    <xf numFmtId="164" fontId="63" fillId="31" borderId="0" xfId="0" applyNumberFormat="1" applyFont="1" applyFill="1" applyAlignment="1">
      <alignment vertical="center"/>
    </xf>
    <xf numFmtId="0" fontId="72" fillId="31" borderId="0" xfId="0" applyFont="1" applyFill="1" applyAlignment="1">
      <alignment horizontal="right" vertical="center" wrapText="1"/>
    </xf>
    <xf numFmtId="43" fontId="63" fillId="31" borderId="0" xfId="1" applyFont="1" applyFill="1" applyBorder="1" applyAlignment="1" applyProtection="1">
      <alignment vertical="center"/>
    </xf>
    <xf numFmtId="37" fontId="63" fillId="31" borderId="0" xfId="0" applyNumberFormat="1" applyFont="1" applyFill="1" applyAlignment="1">
      <alignment vertical="center"/>
    </xf>
    <xf numFmtId="39" fontId="69" fillId="31" borderId="0" xfId="1" applyNumberFormat="1" applyFont="1" applyFill="1" applyBorder="1" applyAlignment="1" applyProtection="1">
      <alignment horizontal="center" vertical="center"/>
    </xf>
    <xf numFmtId="169" fontId="69" fillId="31" borderId="0" xfId="0" applyNumberFormat="1" applyFont="1" applyFill="1" applyAlignment="1">
      <alignment horizontal="center" vertical="center"/>
    </xf>
    <xf numFmtId="2" fontId="63" fillId="31" borderId="0" xfId="0" applyNumberFormat="1" applyFont="1" applyFill="1" applyAlignment="1">
      <alignment vertical="center" wrapText="1"/>
    </xf>
    <xf numFmtId="0" fontId="64" fillId="31" borderId="4" xfId="0" applyFont="1" applyFill="1" applyBorder="1" applyAlignment="1">
      <alignment horizontal="center" vertical="center"/>
    </xf>
    <xf numFmtId="0" fontId="73" fillId="31" borderId="1" xfId="0" applyFont="1" applyFill="1" applyBorder="1" applyAlignment="1">
      <alignment horizontal="center" vertical="center" wrapText="1"/>
    </xf>
    <xf numFmtId="0" fontId="73" fillId="31" borderId="1" xfId="0" applyFont="1" applyFill="1" applyBorder="1" applyAlignment="1">
      <alignment horizontal="center" vertical="center"/>
    </xf>
    <xf numFmtId="0" fontId="73" fillId="31" borderId="1" xfId="0" applyFont="1" applyFill="1" applyBorder="1" applyAlignment="1">
      <alignment horizontal="right" vertical="center" wrapText="1"/>
    </xf>
    <xf numFmtId="0" fontId="71" fillId="31" borderId="1" xfId="0" applyFont="1" applyFill="1" applyBorder="1" applyAlignment="1" applyProtection="1">
      <alignment horizontal="right" vertical="center" wrapText="1"/>
      <protection locked="0"/>
    </xf>
    <xf numFmtId="0" fontId="73" fillId="31" borderId="5" xfId="0" applyFont="1" applyFill="1" applyBorder="1" applyAlignment="1">
      <alignment horizontal="center" vertical="center" wrapText="1"/>
    </xf>
    <xf numFmtId="43" fontId="73" fillId="31" borderId="1" xfId="1" applyFont="1" applyFill="1" applyBorder="1" applyAlignment="1">
      <alignment horizontal="center" vertical="center"/>
    </xf>
    <xf numFmtId="186" fontId="74" fillId="33" borderId="1" xfId="0" applyNumberFormat="1" applyFont="1" applyFill="1" applyBorder="1" applyAlignment="1" applyProtection="1">
      <alignment horizontal="center" vertical="center"/>
      <protection locked="0"/>
    </xf>
    <xf numFmtId="2" fontId="66" fillId="32" borderId="45" xfId="0" applyNumberFormat="1" applyFont="1" applyFill="1" applyBorder="1" applyAlignment="1">
      <alignment horizontal="center" vertical="center" wrapText="1"/>
    </xf>
    <xf numFmtId="0" fontId="77" fillId="31" borderId="4" xfId="0" applyFont="1" applyFill="1" applyBorder="1" applyAlignment="1">
      <alignment horizontal="center" vertical="center"/>
    </xf>
    <xf numFmtId="0" fontId="69" fillId="31" borderId="43" xfId="0" applyFont="1" applyFill="1" applyBorder="1" applyAlignment="1" applyProtection="1">
      <alignment horizontal="center" vertical="center"/>
      <protection locked="0"/>
    </xf>
    <xf numFmtId="0" fontId="70" fillId="31" borderId="43" xfId="0" applyFont="1" applyFill="1" applyBorder="1" applyAlignment="1" applyProtection="1">
      <alignment horizontal="center" vertical="center" wrapText="1"/>
      <protection locked="0"/>
    </xf>
    <xf numFmtId="2" fontId="70" fillId="31" borderId="43" xfId="0" applyNumberFormat="1" applyFont="1" applyFill="1" applyBorder="1" applyAlignment="1" applyProtection="1">
      <alignment horizontal="center" vertical="center" wrapText="1"/>
      <protection locked="0"/>
    </xf>
    <xf numFmtId="0" fontId="64" fillId="31" borderId="43" xfId="0" applyFont="1" applyFill="1" applyBorder="1" applyAlignment="1">
      <alignment horizontal="center" vertical="center"/>
    </xf>
    <xf numFmtId="0" fontId="71" fillId="31" borderId="1" xfId="0" applyFont="1" applyFill="1" applyBorder="1" applyAlignment="1" applyProtection="1">
      <alignment horizontal="center" vertical="center" wrapText="1"/>
      <protection locked="0"/>
    </xf>
    <xf numFmtId="0" fontId="70" fillId="31" borderId="3" xfId="0" applyFont="1" applyFill="1" applyBorder="1" applyAlignment="1" applyProtection="1">
      <alignment horizontal="center" vertical="center" wrapText="1"/>
      <protection locked="0"/>
    </xf>
    <xf numFmtId="3" fontId="74" fillId="32" borderId="1" xfId="0" applyNumberFormat="1" applyFont="1" applyFill="1" applyBorder="1" applyAlignment="1" applyProtection="1">
      <alignment horizontal="center" vertical="center"/>
      <protection locked="0"/>
    </xf>
    <xf numFmtId="0" fontId="71" fillId="31" borderId="5" xfId="0" applyFont="1" applyFill="1" applyBorder="1" applyAlignment="1" applyProtection="1">
      <alignment horizontal="center" vertical="center" wrapText="1"/>
      <protection locked="0"/>
    </xf>
    <xf numFmtId="0" fontId="74" fillId="32" borderId="1" xfId="0" applyFont="1" applyFill="1" applyBorder="1" applyAlignment="1" applyProtection="1">
      <alignment horizontal="center" vertical="center"/>
      <protection locked="0"/>
    </xf>
    <xf numFmtId="184" fontId="74" fillId="33" borderId="1" xfId="1" applyNumberFormat="1" applyFont="1" applyFill="1" applyBorder="1" applyAlignment="1" applyProtection="1">
      <alignment horizontal="center" vertical="center"/>
      <protection locked="0"/>
    </xf>
    <xf numFmtId="3" fontId="66" fillId="32" borderId="1" xfId="0" applyNumberFormat="1" applyFont="1" applyFill="1" applyBorder="1" applyAlignment="1" applyProtection="1">
      <alignment horizontal="center" vertical="center"/>
      <protection locked="0"/>
    </xf>
    <xf numFmtId="3" fontId="66" fillId="33" borderId="1" xfId="0" applyNumberFormat="1" applyFont="1" applyFill="1" applyBorder="1" applyAlignment="1" applyProtection="1">
      <alignment horizontal="center" vertical="center"/>
      <protection locked="0"/>
    </xf>
    <xf numFmtId="3" fontId="74" fillId="33" borderId="1" xfId="0" applyNumberFormat="1" applyFont="1" applyFill="1" applyBorder="1" applyAlignment="1" applyProtection="1">
      <alignment horizontal="center" vertical="center"/>
      <protection locked="0"/>
    </xf>
    <xf numFmtId="3" fontId="74" fillId="32" borderId="3" xfId="0" applyNumberFormat="1" applyFont="1" applyFill="1" applyBorder="1" applyAlignment="1" applyProtection="1">
      <alignment vertical="center"/>
      <protection locked="0"/>
    </xf>
    <xf numFmtId="3" fontId="74" fillId="32" borderId="5" xfId="0" applyNumberFormat="1" applyFont="1" applyFill="1" applyBorder="1" applyAlignment="1" applyProtection="1">
      <alignment vertical="center"/>
      <protection locked="0"/>
    </xf>
    <xf numFmtId="188" fontId="74" fillId="33" borderId="1" xfId="0" applyNumberFormat="1" applyFont="1" applyFill="1" applyBorder="1" applyAlignment="1" applyProtection="1">
      <alignment horizontal="center" vertical="center"/>
      <protection locked="0"/>
    </xf>
    <xf numFmtId="9" fontId="66" fillId="32" borderId="1" xfId="2" applyFont="1" applyFill="1" applyBorder="1" applyAlignment="1" applyProtection="1">
      <alignment horizontal="center" vertical="center"/>
      <protection locked="0"/>
    </xf>
    <xf numFmtId="0" fontId="71" fillId="31" borderId="1" xfId="0" applyFont="1" applyFill="1" applyBorder="1" applyAlignment="1" applyProtection="1">
      <alignment horizontal="right" vertical="center"/>
      <protection locked="0"/>
    </xf>
    <xf numFmtId="0" fontId="71" fillId="31" borderId="3" xfId="0" applyFont="1" applyFill="1" applyBorder="1" applyAlignment="1" applyProtection="1">
      <alignment vertical="center" wrapText="1"/>
      <protection locked="0"/>
    </xf>
    <xf numFmtId="0" fontId="74" fillId="32" borderId="1" xfId="0" applyFont="1" applyFill="1" applyBorder="1" applyAlignment="1" applyProtection="1">
      <alignment horizontal="center" vertical="center" wrapText="1"/>
      <protection locked="0"/>
    </xf>
    <xf numFmtId="178" fontId="74" fillId="32" borderId="1" xfId="0" applyNumberFormat="1" applyFont="1" applyFill="1" applyBorder="1" applyAlignment="1" applyProtection="1">
      <alignment horizontal="center" vertical="center"/>
      <protection locked="0"/>
    </xf>
    <xf numFmtId="3" fontId="66" fillId="32" borderId="1" xfId="0" applyNumberFormat="1" applyFont="1" applyFill="1" applyBorder="1" applyAlignment="1" applyProtection="1">
      <alignment horizontal="center"/>
      <protection locked="0"/>
    </xf>
    <xf numFmtId="3" fontId="74" fillId="32" borderId="1" xfId="1" applyNumberFormat="1" applyFont="1" applyFill="1" applyBorder="1" applyAlignment="1" applyProtection="1">
      <alignment horizontal="center" vertical="center"/>
      <protection locked="0"/>
    </xf>
    <xf numFmtId="0" fontId="70" fillId="31" borderId="1" xfId="0" applyFont="1" applyFill="1" applyBorder="1" applyAlignment="1" applyProtection="1">
      <alignment horizontal="right" vertical="center" wrapText="1"/>
      <protection locked="0"/>
    </xf>
    <xf numFmtId="0" fontId="74" fillId="32" borderId="1" xfId="0" applyFont="1" applyFill="1" applyBorder="1" applyAlignment="1" applyProtection="1">
      <alignment vertical="center"/>
      <protection locked="0"/>
    </xf>
    <xf numFmtId="0" fontId="67" fillId="31" borderId="1" xfId="0" applyFont="1" applyFill="1" applyBorder="1" applyAlignment="1">
      <alignment horizontal="center"/>
    </xf>
    <xf numFmtId="3" fontId="67" fillId="34" borderId="1" xfId="0" applyNumberFormat="1" applyFont="1" applyFill="1" applyBorder="1" applyAlignment="1">
      <alignment horizontal="center" vertical="center"/>
    </xf>
    <xf numFmtId="3" fontId="80" fillId="34" borderId="1" xfId="0" applyNumberFormat="1" applyFont="1" applyFill="1" applyBorder="1" applyAlignment="1">
      <alignment horizontal="center"/>
    </xf>
    <xf numFmtId="11" fontId="80" fillId="34" borderId="1" xfId="0" applyNumberFormat="1" applyFont="1" applyFill="1" applyBorder="1" applyAlignment="1">
      <alignment horizontal="center"/>
    </xf>
    <xf numFmtId="165" fontId="80" fillId="34" borderId="1" xfId="0" applyNumberFormat="1" applyFont="1" applyFill="1" applyBorder="1" applyAlignment="1">
      <alignment horizontal="center"/>
    </xf>
    <xf numFmtId="167" fontId="80" fillId="34" borderId="1" xfId="0" applyNumberFormat="1" applyFont="1" applyFill="1" applyBorder="1" applyAlignment="1">
      <alignment horizontal="center"/>
    </xf>
    <xf numFmtId="189" fontId="80" fillId="34" borderId="1" xfId="0" applyNumberFormat="1" applyFont="1" applyFill="1" applyBorder="1" applyAlignment="1">
      <alignment horizontal="center"/>
    </xf>
    <xf numFmtId="174" fontId="80" fillId="34" borderId="1" xfId="0" applyNumberFormat="1" applyFont="1" applyFill="1" applyBorder="1" applyAlignment="1">
      <alignment horizontal="center"/>
    </xf>
    <xf numFmtId="168" fontId="80" fillId="34" borderId="1" xfId="0" applyNumberFormat="1" applyFont="1" applyFill="1" applyBorder="1" applyAlignment="1">
      <alignment horizontal="center"/>
    </xf>
    <xf numFmtId="169" fontId="67" fillId="34" borderId="1" xfId="0" applyNumberFormat="1" applyFont="1" applyFill="1" applyBorder="1" applyAlignment="1">
      <alignment horizontal="center" vertical="center"/>
    </xf>
    <xf numFmtId="1" fontId="67" fillId="34" borderId="5" xfId="0" applyNumberFormat="1" applyFont="1" applyFill="1" applyBorder="1" applyAlignment="1">
      <alignment horizontal="center" vertical="center"/>
    </xf>
    <xf numFmtId="190" fontId="80" fillId="34" borderId="1" xfId="0" applyNumberFormat="1" applyFont="1" applyFill="1" applyBorder="1" applyAlignment="1">
      <alignment horizontal="center"/>
    </xf>
    <xf numFmtId="1" fontId="67" fillId="34" borderId="1" xfId="0" applyNumberFormat="1" applyFont="1" applyFill="1" applyBorder="1" applyAlignment="1">
      <alignment horizontal="center" vertical="center"/>
    </xf>
    <xf numFmtId="175" fontId="67" fillId="34" borderId="1" xfId="0" applyNumberFormat="1" applyFont="1" applyFill="1" applyBorder="1" applyAlignment="1">
      <alignment horizontal="center" vertical="center"/>
    </xf>
    <xf numFmtId="173" fontId="67" fillId="34" borderId="1" xfId="0" applyNumberFormat="1" applyFont="1" applyFill="1" applyBorder="1" applyAlignment="1">
      <alignment horizontal="center" vertical="center"/>
    </xf>
    <xf numFmtId="0" fontId="80" fillId="34" borderId="1" xfId="0" applyFont="1" applyFill="1" applyBorder="1" applyAlignment="1">
      <alignment horizontal="center"/>
    </xf>
    <xf numFmtId="191" fontId="80" fillId="34" borderId="1" xfId="0" applyNumberFormat="1" applyFont="1" applyFill="1" applyBorder="1" applyAlignment="1">
      <alignment horizontal="center"/>
    </xf>
    <xf numFmtId="169" fontId="80" fillId="34" borderId="1" xfId="0" applyNumberFormat="1" applyFont="1" applyFill="1" applyBorder="1" applyAlignment="1">
      <alignment horizontal="center"/>
    </xf>
    <xf numFmtId="175" fontId="80" fillId="34" borderId="1" xfId="0" applyNumberFormat="1" applyFont="1" applyFill="1" applyBorder="1" applyAlignment="1">
      <alignment horizontal="center"/>
    </xf>
    <xf numFmtId="37" fontId="67" fillId="34" borderId="5" xfId="1" applyNumberFormat="1" applyFont="1" applyFill="1" applyBorder="1" applyAlignment="1">
      <alignment horizontal="center" vertical="center"/>
    </xf>
    <xf numFmtId="179" fontId="67" fillId="34" borderId="5" xfId="1" applyNumberFormat="1" applyFont="1" applyFill="1" applyBorder="1" applyAlignment="1">
      <alignment horizontal="center" vertical="center"/>
    </xf>
    <xf numFmtId="37" fontId="67" fillId="34" borderId="1" xfId="1" applyNumberFormat="1" applyFont="1" applyFill="1" applyBorder="1" applyAlignment="1">
      <alignment horizontal="center" vertical="center"/>
    </xf>
    <xf numFmtId="39" fontId="67" fillId="34" borderId="5" xfId="1" applyNumberFormat="1" applyFont="1" applyFill="1" applyBorder="1" applyAlignment="1">
      <alignment horizontal="center" vertical="center"/>
    </xf>
    <xf numFmtId="164" fontId="67" fillId="34" borderId="5" xfId="1" applyNumberFormat="1" applyFont="1" applyFill="1" applyBorder="1" applyAlignment="1">
      <alignment horizontal="center" vertical="center"/>
    </xf>
    <xf numFmtId="185" fontId="67" fillId="34" borderId="5" xfId="1" applyNumberFormat="1" applyFont="1" applyFill="1" applyBorder="1" applyAlignment="1">
      <alignment horizontal="center" vertical="center"/>
    </xf>
    <xf numFmtId="192" fontId="67" fillId="34" borderId="5" xfId="1" applyNumberFormat="1" applyFont="1" applyFill="1" applyBorder="1" applyAlignment="1">
      <alignment horizontal="center" vertical="center"/>
    </xf>
    <xf numFmtId="193" fontId="67" fillId="34" borderId="1" xfId="0" applyNumberFormat="1" applyFont="1" applyFill="1" applyBorder="1" applyAlignment="1">
      <alignment horizontal="center" vertical="center"/>
    </xf>
    <xf numFmtId="0" fontId="67" fillId="31" borderId="1" xfId="0" applyFont="1" applyFill="1" applyBorder="1" applyAlignment="1">
      <alignment horizontal="right" vertical="center" wrapText="1"/>
    </xf>
    <xf numFmtId="2" fontId="66" fillId="32" borderId="1" xfId="0" applyNumberFormat="1" applyFont="1" applyFill="1" applyBorder="1" applyAlignment="1">
      <alignment horizontal="center" vertical="center"/>
    </xf>
    <xf numFmtId="0" fontId="80" fillId="31" borderId="1" xfId="0" applyFont="1" applyFill="1" applyBorder="1" applyAlignment="1">
      <alignment horizontal="right"/>
    </xf>
    <xf numFmtId="3" fontId="80" fillId="34" borderId="1" xfId="0" applyNumberFormat="1" applyFont="1" applyFill="1" applyBorder="1"/>
    <xf numFmtId="4" fontId="80" fillId="34" borderId="1" xfId="0" applyNumberFormat="1" applyFont="1" applyFill="1" applyBorder="1"/>
    <xf numFmtId="0" fontId="82" fillId="31" borderId="0" xfId="0" applyFont="1" applyFill="1"/>
    <xf numFmtId="0" fontId="83" fillId="31" borderId="0" xfId="0" applyFont="1" applyFill="1"/>
    <xf numFmtId="0" fontId="74" fillId="36" borderId="1" xfId="0" applyFont="1" applyFill="1" applyBorder="1" applyAlignment="1" applyProtection="1">
      <alignment horizontal="center" vertical="center"/>
      <protection locked="0"/>
    </xf>
    <xf numFmtId="3" fontId="74" fillId="36" borderId="1" xfId="0" applyNumberFormat="1" applyFont="1" applyFill="1" applyBorder="1" applyAlignment="1" applyProtection="1">
      <alignment horizontal="center" vertical="center" wrapText="1"/>
      <protection locked="0"/>
    </xf>
    <xf numFmtId="2" fontId="70" fillId="31" borderId="3" xfId="0" quotePrefix="1" applyNumberFormat="1" applyFont="1" applyFill="1" applyBorder="1" applyAlignment="1" applyProtection="1">
      <alignment horizontal="center" vertical="center" wrapText="1"/>
      <protection locked="0"/>
    </xf>
    <xf numFmtId="3" fontId="66" fillId="36" borderId="1" xfId="0" applyNumberFormat="1" applyFont="1" applyFill="1" applyBorder="1" applyAlignment="1" applyProtection="1">
      <alignment horizontal="center" vertical="center"/>
      <protection locked="0"/>
    </xf>
    <xf numFmtId="3" fontId="74" fillId="36" borderId="1" xfId="0" applyNumberFormat="1" applyFont="1" applyFill="1" applyBorder="1" applyAlignment="1" applyProtection="1">
      <alignment horizontal="center" vertical="center"/>
      <protection locked="0"/>
    </xf>
    <xf numFmtId="0" fontId="70" fillId="31" borderId="3" xfId="0" quotePrefix="1" applyFont="1" applyFill="1" applyBorder="1" applyAlignment="1" applyProtection="1">
      <alignment horizontal="center" vertical="center" wrapText="1"/>
      <protection locked="0"/>
    </xf>
    <xf numFmtId="0" fontId="9" fillId="29" borderId="0" xfId="0" applyFont="1" applyFill="1" applyAlignment="1" applyProtection="1">
      <alignment horizontal="center" vertical="center"/>
      <protection locked="0"/>
    </xf>
    <xf numFmtId="0" fontId="71" fillId="37" borderId="5" xfId="0" applyFont="1" applyFill="1" applyBorder="1" applyAlignment="1" applyProtection="1">
      <alignment horizontal="center" vertical="center" wrapText="1"/>
      <protection locked="0"/>
    </xf>
    <xf numFmtId="0" fontId="71" fillId="37" borderId="1" xfId="0" applyFont="1" applyFill="1" applyBorder="1" applyAlignment="1" applyProtection="1">
      <alignment horizontal="center" vertical="center" wrapText="1"/>
      <protection locked="0"/>
    </xf>
    <xf numFmtId="3" fontId="74" fillId="37" borderId="3" xfId="0" applyNumberFormat="1" applyFont="1" applyFill="1" applyBorder="1" applyAlignment="1" applyProtection="1">
      <alignment vertical="center"/>
      <protection locked="0"/>
    </xf>
    <xf numFmtId="3" fontId="74" fillId="37" borderId="5" xfId="0" applyNumberFormat="1" applyFont="1" applyFill="1" applyBorder="1" applyAlignment="1" applyProtection="1">
      <alignment vertical="center"/>
      <protection locked="0"/>
    </xf>
    <xf numFmtId="188" fontId="74" fillId="37" borderId="1" xfId="0" applyNumberFormat="1" applyFont="1" applyFill="1" applyBorder="1" applyAlignment="1" applyProtection="1">
      <alignment horizontal="center" vertical="center"/>
      <protection locked="0"/>
    </xf>
    <xf numFmtId="0" fontId="74" fillId="37" borderId="1" xfId="0" applyFont="1" applyFill="1" applyBorder="1" applyAlignment="1" applyProtection="1">
      <alignment horizontal="center" vertical="center"/>
      <protection locked="0"/>
    </xf>
    <xf numFmtId="3" fontId="74" fillId="37" borderId="1" xfId="0" applyNumberFormat="1" applyFont="1" applyFill="1" applyBorder="1" applyAlignment="1" applyProtection="1">
      <alignment horizontal="center" vertical="center"/>
      <protection locked="0"/>
    </xf>
    <xf numFmtId="186" fontId="74" fillId="37" borderId="1" xfId="0" applyNumberFormat="1" applyFont="1" applyFill="1" applyBorder="1" applyAlignment="1" applyProtection="1">
      <alignment horizontal="center" vertical="center"/>
      <protection locked="0"/>
    </xf>
    <xf numFmtId="188" fontId="74" fillId="36" borderId="1" xfId="0" applyNumberFormat="1" applyFont="1" applyFill="1" applyBorder="1" applyAlignment="1" applyProtection="1">
      <alignment horizontal="center" vertical="center"/>
      <protection locked="0"/>
    </xf>
    <xf numFmtId="3" fontId="74" fillId="37" borderId="1" xfId="0" applyNumberFormat="1" applyFont="1" applyFill="1" applyBorder="1" applyAlignment="1" applyProtection="1">
      <alignment horizontal="center" vertical="center" wrapText="1"/>
      <protection locked="0"/>
    </xf>
    <xf numFmtId="3" fontId="74" fillId="37" borderId="1" xfId="1" applyNumberFormat="1" applyFont="1" applyFill="1" applyBorder="1" applyAlignment="1" applyProtection="1">
      <alignment horizontal="center" vertical="center"/>
      <protection locked="0"/>
    </xf>
    <xf numFmtId="175" fontId="74" fillId="36" borderId="1" xfId="0" applyNumberFormat="1" applyFont="1" applyFill="1" applyBorder="1" applyAlignment="1" applyProtection="1">
      <alignment horizontal="center" vertical="center"/>
      <protection locked="0"/>
    </xf>
    <xf numFmtId="0" fontId="18" fillId="0" borderId="0" xfId="0" applyFont="1" applyAlignment="1">
      <alignment horizontal="center" vertical="center" wrapText="1"/>
    </xf>
    <xf numFmtId="180" fontId="66" fillId="33" borderId="1" xfId="0" applyNumberFormat="1" applyFont="1" applyFill="1" applyBorder="1" applyAlignment="1" applyProtection="1">
      <alignment horizontal="center" vertical="center" wrapText="1"/>
      <protection locked="0"/>
    </xf>
    <xf numFmtId="0" fontId="54" fillId="0" borderId="0" xfId="0" applyFont="1" applyAlignment="1">
      <alignment vertical="center" wrapText="1"/>
    </xf>
    <xf numFmtId="0" fontId="74" fillId="33"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21" fillId="0" borderId="0" xfId="0" applyFont="1" applyAlignment="1">
      <alignment horizontal="right" vertical="center" wrapText="1"/>
    </xf>
    <xf numFmtId="0" fontId="3" fillId="0" borderId="0" xfId="0" applyFont="1" applyAlignment="1" applyProtection="1">
      <alignment horizontal="center" vertical="center" wrapText="1"/>
      <protection locked="0"/>
    </xf>
    <xf numFmtId="180" fontId="17" fillId="0" borderId="0" xfId="0" applyNumberFormat="1" applyFont="1" applyAlignment="1" applyProtection="1">
      <alignment horizontal="center" wrapText="1"/>
      <protection locked="0"/>
    </xf>
    <xf numFmtId="43" fontId="73" fillId="31" borderId="1" xfId="1" applyFont="1" applyFill="1" applyBorder="1" applyAlignment="1">
      <alignment horizontal="center" vertical="center" wrapText="1"/>
    </xf>
    <xf numFmtId="186" fontId="74" fillId="33" borderId="1" xfId="0" applyNumberFormat="1" applyFont="1" applyFill="1" applyBorder="1" applyAlignment="1" applyProtection="1">
      <alignment horizontal="center" vertical="center" wrapText="1"/>
      <protection locked="0"/>
    </xf>
    <xf numFmtId="180" fontId="17" fillId="0" borderId="0" xfId="0" applyNumberFormat="1"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183" fontId="17" fillId="0" borderId="0" xfId="0" applyNumberFormat="1" applyFont="1" applyAlignment="1" applyProtection="1">
      <alignment horizontal="center" wrapText="1"/>
      <protection locked="0"/>
    </xf>
    <xf numFmtId="186" fontId="12" fillId="0" borderId="0" xfId="0" applyNumberFormat="1" applyFont="1" applyAlignment="1" applyProtection="1">
      <alignment horizontal="center" vertical="center" wrapText="1"/>
      <protection locked="0"/>
    </xf>
    <xf numFmtId="0" fontId="17" fillId="29" borderId="1" xfId="0" applyFont="1" applyFill="1" applyBorder="1" applyAlignment="1">
      <alignment horizontal="right" vertical="center" wrapText="1"/>
    </xf>
    <xf numFmtId="0" fontId="17" fillId="29" borderId="1" xfId="0" applyFont="1" applyFill="1" applyBorder="1" applyAlignment="1">
      <alignment vertical="center" wrapText="1"/>
    </xf>
    <xf numFmtId="0" fontId="17" fillId="0" borderId="4" xfId="1" applyNumberFormat="1" applyFont="1" applyFill="1" applyBorder="1" applyAlignment="1">
      <alignment horizontal="left" vertical="center" wrapText="1"/>
    </xf>
    <xf numFmtId="182" fontId="74" fillId="33" borderId="1" xfId="1" applyNumberFormat="1" applyFont="1" applyFill="1" applyBorder="1" applyAlignment="1" applyProtection="1">
      <alignment horizontal="center" vertical="center" wrapText="1"/>
      <protection locked="0"/>
    </xf>
    <xf numFmtId="37" fontId="66" fillId="33" borderId="1" xfId="1" applyNumberFormat="1" applyFont="1" applyFill="1" applyBorder="1" applyAlignment="1">
      <alignment horizontal="center" vertical="center" wrapText="1"/>
    </xf>
    <xf numFmtId="181" fontId="74" fillId="33" borderId="1" xfId="1" applyNumberFormat="1" applyFont="1" applyFill="1" applyBorder="1" applyAlignment="1" applyProtection="1">
      <alignment horizontal="center" vertical="center" wrapText="1"/>
      <protection locked="0"/>
    </xf>
    <xf numFmtId="187" fontId="74" fillId="33" borderId="1" xfId="0" applyNumberFormat="1" applyFont="1" applyFill="1" applyBorder="1" applyAlignment="1" applyProtection="1">
      <alignment horizontal="center" vertical="center" wrapText="1"/>
      <protection locked="0"/>
    </xf>
    <xf numFmtId="179" fontId="66" fillId="33" borderId="1" xfId="1" applyNumberFormat="1" applyFont="1" applyFill="1" applyBorder="1" applyAlignment="1">
      <alignment horizontal="center" vertical="center" wrapText="1"/>
    </xf>
    <xf numFmtId="0" fontId="17" fillId="29" borderId="3" xfId="0" applyFont="1" applyFill="1" applyBorder="1" applyAlignment="1">
      <alignment vertical="center" wrapText="1"/>
    </xf>
    <xf numFmtId="0" fontId="17" fillId="29" borderId="42" xfId="0" applyFont="1" applyFill="1" applyBorder="1" applyAlignment="1">
      <alignment horizontal="center" vertical="center" wrapText="1"/>
    </xf>
    <xf numFmtId="0" fontId="17" fillId="29" borderId="42" xfId="0" applyFont="1" applyFill="1" applyBorder="1" applyAlignment="1">
      <alignment horizontal="right" vertical="center" wrapText="1"/>
    </xf>
    <xf numFmtId="186" fontId="74" fillId="33" borderId="42" xfId="0" applyNumberFormat="1" applyFont="1" applyFill="1" applyBorder="1" applyAlignment="1" applyProtection="1">
      <alignment horizontal="center" vertical="center" wrapText="1"/>
      <protection locked="0"/>
    </xf>
    <xf numFmtId="0" fontId="17" fillId="29" borderId="42" xfId="0" applyFont="1" applyFill="1" applyBorder="1" applyAlignment="1">
      <alignment vertical="center" wrapText="1"/>
    </xf>
    <xf numFmtId="179" fontId="66" fillId="33" borderId="42" xfId="1" applyNumberFormat="1" applyFont="1" applyFill="1" applyBorder="1" applyAlignment="1">
      <alignment horizontal="center" vertical="center" wrapText="1"/>
    </xf>
    <xf numFmtId="182" fontId="74" fillId="33" borderId="42" xfId="1" applyNumberFormat="1" applyFont="1" applyFill="1" applyBorder="1" applyAlignment="1" applyProtection="1">
      <alignment horizontal="center" vertical="center" wrapText="1"/>
      <protection locked="0"/>
    </xf>
    <xf numFmtId="182" fontId="74" fillId="33" borderId="5" xfId="1" applyNumberFormat="1" applyFont="1" applyFill="1" applyBorder="1" applyAlignment="1" applyProtection="1">
      <alignment horizontal="center" vertical="center" wrapText="1"/>
      <protection locked="0"/>
    </xf>
    <xf numFmtId="0" fontId="0" fillId="0" borderId="0" xfId="0" applyAlignment="1">
      <alignment vertical="center" wrapText="1"/>
    </xf>
    <xf numFmtId="182" fontId="76" fillId="35" borderId="5" xfId="1" applyNumberFormat="1" applyFont="1" applyFill="1" applyBorder="1" applyAlignment="1" applyProtection="1">
      <alignment horizontal="center" vertical="center" wrapText="1"/>
      <protection locked="0"/>
    </xf>
    <xf numFmtId="0" fontId="3" fillId="0" borderId="36" xfId="0" applyFont="1" applyBorder="1" applyAlignment="1" applyProtection="1">
      <alignment vertical="center" wrapText="1"/>
      <protection locked="0"/>
    </xf>
    <xf numFmtId="0" fontId="12" fillId="0" borderId="0" xfId="0" applyFont="1" applyAlignment="1" applyProtection="1">
      <alignment vertical="center" wrapText="1"/>
      <protection locked="0"/>
    </xf>
    <xf numFmtId="3" fontId="12" fillId="0" borderId="0" xfId="0" applyNumberFormat="1" applyFont="1" applyAlignment="1" applyProtection="1">
      <alignment horizontal="right" vertical="center" wrapText="1"/>
      <protection locked="0"/>
    </xf>
    <xf numFmtId="3" fontId="12" fillId="0" borderId="0" xfId="0" applyNumberFormat="1" applyFont="1" applyAlignment="1" applyProtection="1">
      <alignment horizontal="left" vertical="center" wrapText="1"/>
      <protection locked="0"/>
    </xf>
    <xf numFmtId="37" fontId="12" fillId="0" borderId="0" xfId="0" applyNumberFormat="1" applyFont="1" applyAlignment="1" applyProtection="1">
      <alignment horizontal="right" vertical="center" wrapText="1"/>
      <protection locked="0"/>
    </xf>
    <xf numFmtId="37" fontId="12" fillId="0" borderId="0" xfId="1" applyNumberFormat="1" applyFont="1" applyFill="1" applyBorder="1" applyAlignment="1" applyProtection="1">
      <alignment vertical="center" wrapText="1"/>
      <protection locked="0"/>
    </xf>
    <xf numFmtId="3" fontId="12" fillId="0" borderId="0" xfId="0" applyNumberFormat="1" applyFont="1" applyAlignment="1">
      <alignment horizontal="left" vertical="center" wrapText="1"/>
    </xf>
    <xf numFmtId="3" fontId="12" fillId="0" borderId="0" xfId="0" applyNumberFormat="1" applyFont="1" applyAlignment="1" applyProtection="1">
      <alignment vertical="center" wrapText="1"/>
      <protection locked="0"/>
    </xf>
    <xf numFmtId="3" fontId="12" fillId="0" borderId="0" xfId="0" applyNumberFormat="1" applyFont="1" applyAlignment="1">
      <alignment horizontal="center" vertical="center" wrapText="1"/>
    </xf>
    <xf numFmtId="3" fontId="12" fillId="0" borderId="0" xfId="0" applyNumberFormat="1" applyFont="1" applyAlignment="1" applyProtection="1">
      <alignment horizontal="center" vertical="center" wrapText="1"/>
      <protection locked="0"/>
    </xf>
    <xf numFmtId="165" fontId="12" fillId="0" borderId="0" xfId="0" applyNumberFormat="1" applyFont="1" applyAlignment="1" applyProtection="1">
      <alignment horizontal="center" vertical="center" wrapText="1"/>
      <protection locked="0"/>
    </xf>
    <xf numFmtId="43" fontId="3" fillId="0" borderId="0" xfId="1" applyFont="1" applyAlignment="1" applyProtection="1">
      <alignment vertical="center" wrapText="1"/>
      <protection locked="0"/>
    </xf>
    <xf numFmtId="3" fontId="3" fillId="0" borderId="0" xfId="0" applyNumberFormat="1" applyFont="1" applyAlignment="1" applyProtection="1">
      <alignment horizontal="right" vertical="center" wrapText="1"/>
      <protection locked="0"/>
    </xf>
    <xf numFmtId="0" fontId="6" fillId="0" borderId="0" xfId="0" applyFont="1" applyAlignment="1">
      <alignment horizontal="center" vertical="center" wrapText="1"/>
    </xf>
    <xf numFmtId="4" fontId="7" fillId="0" borderId="0" xfId="0" applyNumberFormat="1" applyFont="1" applyAlignment="1">
      <alignment horizontal="center" vertical="center" wrapText="1"/>
    </xf>
    <xf numFmtId="0" fontId="3" fillId="0" borderId="0" xfId="0" applyFont="1" applyAlignment="1">
      <alignment horizontal="center" vertical="center" wrapText="1"/>
    </xf>
    <xf numFmtId="0" fontId="14" fillId="0" borderId="0" xfId="0" applyFont="1" applyAlignment="1">
      <alignment vertical="center" wrapText="1"/>
    </xf>
    <xf numFmtId="0" fontId="13" fillId="0" borderId="0" xfId="0" applyFont="1" applyAlignment="1">
      <alignment horizontal="center" vertical="center" wrapText="1"/>
    </xf>
    <xf numFmtId="4" fontId="12" fillId="0" borderId="0" xfId="0" applyNumberFormat="1" applyFont="1" applyAlignment="1">
      <alignment horizontal="center" vertical="center" wrapText="1"/>
    </xf>
    <xf numFmtId="2" fontId="14" fillId="0" borderId="0" xfId="0" applyNumberFormat="1" applyFont="1" applyAlignment="1">
      <alignment horizontal="center" vertical="center" wrapText="1"/>
    </xf>
    <xf numFmtId="4" fontId="12" fillId="0" borderId="0" xfId="0" applyNumberFormat="1" applyFont="1" applyAlignment="1" applyProtection="1">
      <alignment vertical="center" wrapText="1"/>
      <protection locked="0"/>
    </xf>
    <xf numFmtId="0" fontId="15" fillId="0" borderId="0" xfId="0" applyFont="1" applyAlignment="1">
      <alignment horizontal="left" vertical="center" wrapText="1"/>
    </xf>
    <xf numFmtId="3" fontId="3" fillId="0" borderId="0" xfId="0" applyNumberFormat="1" applyFont="1" applyAlignment="1">
      <alignment horizontal="center" vertical="center" wrapText="1"/>
    </xf>
    <xf numFmtId="4" fontId="12" fillId="0" borderId="0" xfId="0" applyNumberFormat="1" applyFont="1" applyAlignment="1">
      <alignment vertical="center" wrapText="1"/>
    </xf>
    <xf numFmtId="2" fontId="3" fillId="0" borderId="0" xfId="0" applyNumberFormat="1" applyFont="1" applyAlignment="1">
      <alignment horizontal="center" vertical="center" wrapText="1"/>
    </xf>
    <xf numFmtId="43" fontId="9" fillId="0" borderId="0" xfId="0" applyNumberFormat="1" applyFont="1" applyAlignment="1">
      <alignment horizontal="right" vertical="center" wrapText="1"/>
    </xf>
    <xf numFmtId="0" fontId="12" fillId="0" borderId="0" xfId="0" applyFont="1" applyAlignment="1">
      <alignment vertical="center" wrapText="1"/>
    </xf>
    <xf numFmtId="4" fontId="14" fillId="0" borderId="0" xfId="0" applyNumberFormat="1" applyFont="1" applyAlignment="1">
      <alignment horizontal="center" vertical="center" wrapText="1"/>
    </xf>
    <xf numFmtId="0" fontId="3" fillId="0" borderId="0" xfId="0" applyFont="1" applyAlignment="1">
      <alignment horizontal="right" vertical="center" wrapText="1"/>
    </xf>
    <xf numFmtId="4" fontId="12" fillId="0" borderId="0" xfId="0" applyNumberFormat="1" applyFont="1" applyAlignment="1" applyProtection="1">
      <alignment horizontal="center" vertical="center" wrapText="1"/>
      <protection locked="0"/>
    </xf>
    <xf numFmtId="37" fontId="15" fillId="0" borderId="0" xfId="0" applyNumberFormat="1" applyFont="1" applyAlignment="1">
      <alignment horizontal="center" vertical="center" wrapText="1"/>
    </xf>
    <xf numFmtId="37" fontId="15" fillId="0" borderId="0" xfId="1" applyNumberFormat="1" applyFont="1" applyFill="1" applyBorder="1" applyAlignment="1" applyProtection="1">
      <alignment horizontal="center" vertical="center" wrapText="1"/>
    </xf>
    <xf numFmtId="2" fontId="3" fillId="0" borderId="0" xfId="0" applyNumberFormat="1" applyFont="1" applyAlignment="1">
      <alignment horizontal="right" vertical="center" wrapText="1"/>
    </xf>
    <xf numFmtId="0" fontId="12" fillId="0" borderId="0" xfId="0" applyFont="1" applyAlignment="1">
      <alignment horizontal="center" vertical="center" wrapText="1"/>
    </xf>
    <xf numFmtId="2" fontId="12" fillId="0" borderId="0" xfId="0" applyNumberFormat="1" applyFont="1" applyAlignment="1">
      <alignment horizontal="center" vertical="center" wrapText="1"/>
    </xf>
    <xf numFmtId="39" fontId="3" fillId="0" borderId="0" xfId="0" applyNumberFormat="1" applyFont="1" applyAlignment="1">
      <alignment vertical="center" wrapText="1"/>
    </xf>
    <xf numFmtId="37" fontId="16" fillId="0" borderId="0" xfId="1" applyNumberFormat="1" applyFont="1" applyFill="1" applyBorder="1" applyAlignment="1" applyProtection="1">
      <alignment horizontal="center" vertical="center" wrapText="1"/>
    </xf>
    <xf numFmtId="37" fontId="16" fillId="0" borderId="0" xfId="0" applyNumberFormat="1" applyFont="1" applyAlignment="1">
      <alignment horizontal="center" vertical="center" wrapText="1"/>
    </xf>
    <xf numFmtId="43" fontId="9" fillId="0" borderId="0" xfId="0" applyNumberFormat="1" applyFont="1" applyAlignment="1">
      <alignment horizontal="center" vertical="center" wrapText="1"/>
    </xf>
    <xf numFmtId="39" fontId="14" fillId="0" borderId="0" xfId="1" applyNumberFormat="1" applyFont="1" applyFill="1" applyBorder="1" applyAlignment="1" applyProtection="1">
      <alignment horizontal="center" vertical="center" wrapText="1"/>
    </xf>
    <xf numFmtId="39" fontId="14" fillId="0" borderId="0" xfId="0" applyNumberFormat="1" applyFont="1" applyAlignment="1">
      <alignment horizontal="center" vertical="center" wrapText="1"/>
    </xf>
    <xf numFmtId="2" fontId="12" fillId="0" borderId="0" xfId="0" applyNumberFormat="1" applyFont="1" applyAlignment="1">
      <alignment vertical="center" wrapText="1"/>
    </xf>
    <xf numFmtId="169" fontId="3" fillId="0" borderId="0" xfId="0" applyNumberFormat="1" applyFont="1" applyAlignment="1">
      <alignment vertical="center" wrapText="1"/>
    </xf>
    <xf numFmtId="0" fontId="15" fillId="0" borderId="0" xfId="0" applyFont="1" applyAlignment="1">
      <alignment horizontal="right" vertical="center" wrapText="1"/>
    </xf>
    <xf numFmtId="169" fontId="14" fillId="0" borderId="0" xfId="0" applyNumberFormat="1" applyFont="1" applyAlignment="1">
      <alignment horizontal="center" vertical="center" wrapText="1"/>
    </xf>
    <xf numFmtId="2" fontId="9" fillId="0" borderId="0" xfId="0" applyNumberFormat="1" applyFont="1" applyAlignment="1">
      <alignment vertical="center" wrapText="1"/>
    </xf>
    <xf numFmtId="0" fontId="3" fillId="0" borderId="0" xfId="0" applyFont="1" applyAlignment="1" applyProtection="1">
      <alignment horizontal="right" vertical="center" wrapText="1"/>
      <protection locked="0"/>
    </xf>
    <xf numFmtId="2" fontId="3" fillId="0" borderId="0" xfId="0" applyNumberFormat="1" applyFont="1" applyAlignment="1" applyProtection="1">
      <alignment vertical="center" wrapText="1"/>
      <protection locked="0"/>
    </xf>
    <xf numFmtId="0" fontId="17" fillId="29" borderId="1" xfId="0" applyFont="1" applyFill="1" applyBorder="1" applyAlignment="1">
      <alignment horizontal="center" vertical="center" wrapText="1"/>
    </xf>
    <xf numFmtId="3" fontId="5" fillId="0" borderId="0" xfId="0" applyNumberFormat="1" applyFont="1" applyAlignment="1">
      <alignment horizontal="center" vertical="center" wrapText="1"/>
    </xf>
    <xf numFmtId="0" fontId="75" fillId="35" borderId="35" xfId="0" applyFont="1" applyFill="1" applyBorder="1" applyAlignment="1">
      <alignment horizontal="center" vertical="center" wrapText="1"/>
    </xf>
    <xf numFmtId="0" fontId="75" fillId="35" borderId="37" xfId="0" applyFont="1" applyFill="1" applyBorder="1" applyAlignment="1">
      <alignment horizontal="center" vertical="center" wrapText="1"/>
    </xf>
    <xf numFmtId="0" fontId="75" fillId="35" borderId="40" xfId="0" applyFont="1" applyFill="1" applyBorder="1" applyAlignment="1">
      <alignment horizontal="center" vertical="center" wrapText="1"/>
    </xf>
    <xf numFmtId="0" fontId="12" fillId="0" borderId="5" xfId="0" applyFont="1" applyBorder="1" applyAlignment="1" applyProtection="1">
      <alignment horizontal="center" vertical="center" wrapText="1"/>
      <protection locked="0"/>
    </xf>
    <xf numFmtId="0" fontId="12" fillId="0" borderId="42" xfId="0" applyFont="1" applyBorder="1" applyAlignment="1" applyProtection="1">
      <alignment horizontal="center" vertical="center" wrapText="1"/>
      <protection locked="0"/>
    </xf>
    <xf numFmtId="0" fontId="64" fillId="31" borderId="3" xfId="0" applyFont="1" applyFill="1" applyBorder="1" applyAlignment="1">
      <alignment horizontal="center" vertical="center" wrapText="1"/>
    </xf>
    <xf numFmtId="0" fontId="0" fillId="0" borderId="4" xfId="0" applyBorder="1" applyAlignment="1">
      <alignment horizontal="center" vertical="top" wrapText="1"/>
    </xf>
    <xf numFmtId="0" fontId="0" fillId="0" borderId="6" xfId="0" applyBorder="1" applyAlignment="1">
      <alignment horizontal="center" vertical="top" wrapText="1"/>
    </xf>
    <xf numFmtId="0" fontId="0" fillId="0" borderId="2" xfId="0" applyBorder="1" applyAlignment="1">
      <alignment horizontal="center" vertical="top" wrapText="1"/>
    </xf>
    <xf numFmtId="0" fontId="73" fillId="31" borderId="0" xfId="0" applyFont="1" applyFill="1" applyAlignment="1">
      <alignment horizontal="center" vertical="center" wrapText="1"/>
    </xf>
    <xf numFmtId="0" fontId="17" fillId="29" borderId="3" xfId="0" applyFont="1" applyFill="1" applyBorder="1" applyAlignment="1">
      <alignment horizontal="center" vertical="center" wrapText="1"/>
    </xf>
    <xf numFmtId="0" fontId="17" fillId="29" borderId="5" xfId="0" applyFont="1" applyFill="1" applyBorder="1" applyAlignment="1">
      <alignment horizontal="center" vertical="center" wrapText="1"/>
    </xf>
    <xf numFmtId="0" fontId="18" fillId="0" borderId="0" xfId="0" applyFont="1" applyAlignment="1">
      <alignment horizontal="center" vertical="center" wrapText="1"/>
    </xf>
    <xf numFmtId="0" fontId="73" fillId="31" borderId="4" xfId="0" applyFont="1" applyFill="1" applyBorder="1" applyAlignment="1">
      <alignment horizontal="center" vertical="center" wrapText="1"/>
    </xf>
    <xf numFmtId="0" fontId="73" fillId="31" borderId="2" xfId="0" applyFont="1" applyFill="1" applyBorder="1" applyAlignment="1">
      <alignment horizontal="center" vertical="center" wrapText="1"/>
    </xf>
    <xf numFmtId="0" fontId="64" fillId="31" borderId="4" xfId="0" applyFont="1" applyFill="1" applyBorder="1" applyAlignment="1">
      <alignment horizontal="center" vertical="center" wrapText="1"/>
    </xf>
    <xf numFmtId="0" fontId="64" fillId="31" borderId="2" xfId="0" applyFont="1" applyFill="1" applyBorder="1" applyAlignment="1">
      <alignment horizontal="center" vertical="center" wrapText="1"/>
    </xf>
    <xf numFmtId="0" fontId="64" fillId="31" borderId="1" xfId="0" applyFont="1" applyFill="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39"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33" xfId="0" applyFont="1" applyBorder="1" applyAlignment="1" applyProtection="1">
      <alignment horizontal="center" vertical="center" wrapText="1"/>
      <protection locked="0"/>
    </xf>
    <xf numFmtId="0" fontId="73" fillId="31" borderId="5" xfId="0" applyFont="1" applyFill="1" applyBorder="1" applyAlignment="1">
      <alignment horizontal="center" vertical="center" wrapText="1"/>
    </xf>
    <xf numFmtId="0" fontId="64" fillId="31" borderId="6" xfId="0" applyFont="1" applyFill="1" applyBorder="1" applyAlignment="1">
      <alignment horizontal="center" vertical="center" wrapText="1"/>
    </xf>
    <xf numFmtId="0" fontId="73" fillId="31" borderId="3" xfId="0" applyFont="1" applyFill="1" applyBorder="1" applyAlignment="1">
      <alignment horizontal="center" vertical="center" wrapText="1"/>
    </xf>
    <xf numFmtId="0" fontId="73" fillId="31" borderId="41" xfId="0" applyFont="1" applyFill="1" applyBorder="1" applyAlignment="1">
      <alignment horizontal="center" vertical="center" wrapText="1"/>
    </xf>
    <xf numFmtId="0" fontId="53" fillId="0" borderId="0" xfId="0" applyFont="1" applyAlignment="1" applyProtection="1">
      <alignment horizontal="center" vertical="center" wrapText="1"/>
      <protection locked="0"/>
    </xf>
    <xf numFmtId="0" fontId="12" fillId="29" borderId="0" xfId="0" applyFont="1" applyFill="1" applyAlignment="1" applyProtection="1">
      <alignment horizontal="left" vertical="top" wrapText="1"/>
      <protection locked="0"/>
    </xf>
    <xf numFmtId="0" fontId="3" fillId="29" borderId="35" xfId="0" applyFont="1" applyFill="1" applyBorder="1" applyAlignment="1" applyProtection="1">
      <alignment horizontal="center" vertical="center"/>
      <protection locked="0"/>
    </xf>
    <xf numFmtId="0" fontId="3" fillId="29" borderId="37" xfId="0" applyFont="1" applyFill="1" applyBorder="1" applyAlignment="1" applyProtection="1">
      <alignment horizontal="center" vertical="center"/>
      <protection locked="0"/>
    </xf>
    <xf numFmtId="0" fontId="3" fillId="29" borderId="40" xfId="0" applyFont="1" applyFill="1" applyBorder="1" applyAlignment="1" applyProtection="1">
      <alignment horizontal="center" vertical="center"/>
      <protection locked="0"/>
    </xf>
    <xf numFmtId="0" fontId="53" fillId="29" borderId="33" xfId="0" applyFont="1" applyFill="1" applyBorder="1" applyAlignment="1" applyProtection="1">
      <alignment horizontal="center" vertical="center" wrapText="1"/>
      <protection locked="0"/>
    </xf>
    <xf numFmtId="0" fontId="53" fillId="29" borderId="36" xfId="0" applyFont="1" applyFill="1" applyBorder="1" applyAlignment="1" applyProtection="1">
      <alignment horizontal="center" vertical="center" wrapText="1"/>
      <protection locked="0"/>
    </xf>
    <xf numFmtId="0" fontId="53" fillId="29" borderId="39" xfId="0" applyFont="1" applyFill="1" applyBorder="1" applyAlignment="1" applyProtection="1">
      <alignment horizontal="center" vertical="center" wrapText="1"/>
      <protection locked="0"/>
    </xf>
    <xf numFmtId="0" fontId="3" fillId="0" borderId="34"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18" fillId="0" borderId="41" xfId="0" applyFont="1" applyBorder="1" applyAlignment="1">
      <alignment horizontal="center" vertical="center"/>
    </xf>
    <xf numFmtId="0" fontId="9" fillId="29" borderId="34" xfId="0" applyFont="1" applyFill="1" applyBorder="1" applyAlignment="1" applyProtection="1">
      <alignment horizontal="center" vertical="center"/>
      <protection locked="0"/>
    </xf>
    <xf numFmtId="0" fontId="9" fillId="29" borderId="38" xfId="0" applyFont="1" applyFill="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77" fillId="31" borderId="1" xfId="0" applyFont="1" applyFill="1" applyBorder="1" applyAlignment="1">
      <alignment horizontal="center" vertical="center"/>
    </xf>
    <xf numFmtId="0" fontId="9" fillId="29" borderId="33" xfId="0" applyFont="1" applyFill="1" applyBorder="1" applyAlignment="1" applyProtection="1">
      <alignment horizontal="center" vertical="center"/>
      <protection locked="0"/>
    </xf>
    <xf numFmtId="0" fontId="9" fillId="29" borderId="36" xfId="0" applyFont="1" applyFill="1" applyBorder="1" applyAlignment="1" applyProtection="1">
      <alignment horizontal="center" vertical="center"/>
      <protection locked="0"/>
    </xf>
    <xf numFmtId="0" fontId="9" fillId="29" borderId="39" xfId="0" applyFont="1" applyFill="1" applyBorder="1" applyAlignment="1" applyProtection="1">
      <alignment horizontal="center" vertical="center"/>
      <protection locked="0"/>
    </xf>
    <xf numFmtId="0" fontId="11" fillId="29" borderId="34" xfId="0" applyFont="1" applyFill="1" applyBorder="1" applyAlignment="1" applyProtection="1">
      <alignment horizontal="center" vertical="center"/>
      <protection locked="0"/>
    </xf>
    <xf numFmtId="0" fontId="23" fillId="29" borderId="38" xfId="0" applyFont="1" applyFill="1" applyBorder="1" applyAlignment="1" applyProtection="1">
      <alignment horizontal="center" vertical="center"/>
      <protection locked="0"/>
    </xf>
    <xf numFmtId="0" fontId="64" fillId="31" borderId="1" xfId="0" applyFont="1" applyFill="1" applyBorder="1" applyAlignment="1">
      <alignment horizontal="center" vertical="center"/>
    </xf>
    <xf numFmtId="3" fontId="17" fillId="29" borderId="41" xfId="0" applyNumberFormat="1" applyFont="1" applyFill="1" applyBorder="1" applyAlignment="1" applyProtection="1">
      <alignment horizontal="center"/>
      <protection locked="0"/>
    </xf>
    <xf numFmtId="0" fontId="7" fillId="2" borderId="1" xfId="0" applyFont="1" applyFill="1" applyBorder="1" applyAlignment="1" applyProtection="1">
      <alignment horizontal="center" vertical="center" wrapText="1"/>
      <protection locked="0"/>
    </xf>
    <xf numFmtId="0" fontId="71" fillId="31" borderId="1" xfId="0" applyFont="1" applyFill="1" applyBorder="1" applyAlignment="1" applyProtection="1">
      <alignment horizontal="center" vertical="center" wrapText="1"/>
      <protection locked="0"/>
    </xf>
    <xf numFmtId="0" fontId="6" fillId="29" borderId="6" xfId="0" applyFont="1" applyFill="1" applyBorder="1" applyAlignment="1" applyProtection="1">
      <alignment horizontal="center" vertical="center" wrapText="1"/>
      <protection locked="0"/>
    </xf>
    <xf numFmtId="0" fontId="71" fillId="31" borderId="3" xfId="0" applyFont="1" applyFill="1" applyBorder="1" applyAlignment="1" applyProtection="1">
      <alignment horizontal="right" vertical="center" wrapText="1"/>
      <protection locked="0"/>
    </xf>
    <xf numFmtId="0" fontId="71" fillId="31" borderId="5" xfId="0" applyFont="1" applyFill="1" applyBorder="1" applyAlignment="1" applyProtection="1">
      <alignment horizontal="right" vertical="center" wrapText="1"/>
      <protection locked="0"/>
    </xf>
    <xf numFmtId="0" fontId="70" fillId="31" borderId="3" xfId="0" applyFont="1" applyFill="1" applyBorder="1" applyAlignment="1" applyProtection="1">
      <alignment horizontal="right" vertical="center" wrapText="1"/>
      <protection locked="0"/>
    </xf>
    <xf numFmtId="0" fontId="70" fillId="31" borderId="5" xfId="0" applyFont="1" applyFill="1" applyBorder="1" applyAlignment="1" applyProtection="1">
      <alignment horizontal="right" vertical="center" wrapText="1"/>
      <protection locked="0"/>
    </xf>
    <xf numFmtId="0" fontId="78" fillId="33" borderId="1" xfId="0" applyFont="1" applyFill="1" applyBorder="1" applyAlignment="1" applyProtection="1">
      <alignment horizontal="center" vertical="center" wrapText="1"/>
      <protection locked="0"/>
    </xf>
    <xf numFmtId="0" fontId="23" fillId="29" borderId="0" xfId="0" applyFont="1" applyFill="1" applyAlignment="1" applyProtection="1">
      <alignment horizontal="center" vertical="center"/>
      <protection locked="0"/>
    </xf>
    <xf numFmtId="0" fontId="71" fillId="31" borderId="3" xfId="0" applyFont="1" applyFill="1" applyBorder="1" applyAlignment="1" applyProtection="1">
      <alignment horizontal="center" vertical="center" wrapText="1"/>
      <protection locked="0"/>
    </xf>
    <xf numFmtId="0" fontId="77" fillId="31" borderId="4" xfId="0" applyFont="1" applyFill="1" applyBorder="1" applyAlignment="1">
      <alignment horizontal="center" vertical="center"/>
    </xf>
    <xf numFmtId="0" fontId="77" fillId="31" borderId="2" xfId="0" applyFont="1" applyFill="1" applyBorder="1" applyAlignment="1">
      <alignment horizontal="center" vertical="center"/>
    </xf>
    <xf numFmtId="0" fontId="3" fillId="29" borderId="1" xfId="0" applyFont="1" applyFill="1" applyBorder="1" applyAlignment="1" applyProtection="1">
      <alignment horizontal="center" vertical="center"/>
      <protection locked="0"/>
    </xf>
    <xf numFmtId="0" fontId="71" fillId="31" borderId="39" xfId="0" applyFont="1" applyFill="1" applyBorder="1" applyAlignment="1" applyProtection="1">
      <alignment horizontal="center" vertical="center" wrapText="1"/>
      <protection locked="0"/>
    </xf>
    <xf numFmtId="0" fontId="71" fillId="31" borderId="40" xfId="0" applyFont="1" applyFill="1" applyBorder="1" applyAlignment="1" applyProtection="1">
      <alignment horizontal="center" vertical="center" wrapText="1"/>
      <protection locked="0"/>
    </xf>
    <xf numFmtId="0" fontId="71" fillId="31" borderId="38" xfId="0" applyFont="1" applyFill="1" applyBorder="1" applyAlignment="1" applyProtection="1">
      <alignment horizontal="center" vertical="center" wrapText="1"/>
      <protection locked="0"/>
    </xf>
    <xf numFmtId="0" fontId="64" fillId="31" borderId="4" xfId="0" applyFont="1" applyFill="1" applyBorder="1" applyAlignment="1">
      <alignment horizontal="center" vertical="center"/>
    </xf>
    <xf numFmtId="0" fontId="64" fillId="31" borderId="2" xfId="0" applyFont="1" applyFill="1" applyBorder="1" applyAlignment="1">
      <alignment horizontal="center" vertical="center"/>
    </xf>
    <xf numFmtId="0" fontId="71" fillId="31" borderId="41" xfId="0" applyFont="1" applyFill="1" applyBorder="1" applyAlignment="1" applyProtection="1">
      <alignment horizontal="center" vertical="center" wrapText="1"/>
      <protection locked="0"/>
    </xf>
    <xf numFmtId="0" fontId="71" fillId="31" borderId="5" xfId="0" applyFont="1" applyFill="1" applyBorder="1" applyAlignment="1" applyProtection="1">
      <alignment horizontal="center" vertical="center" wrapText="1"/>
      <protection locked="0"/>
    </xf>
    <xf numFmtId="0" fontId="74" fillId="32" borderId="3" xfId="0" applyFont="1" applyFill="1" applyBorder="1" applyAlignment="1" applyProtection="1">
      <alignment horizontal="center" vertical="center"/>
      <protection locked="0"/>
    </xf>
    <xf numFmtId="0" fontId="74" fillId="32" borderId="5" xfId="0" applyFont="1" applyFill="1" applyBorder="1" applyAlignment="1" applyProtection="1">
      <alignment horizontal="center" vertical="center"/>
      <protection locked="0"/>
    </xf>
    <xf numFmtId="0" fontId="70" fillId="31" borderId="6" xfId="0" applyFont="1" applyFill="1" applyBorder="1" applyAlignment="1" applyProtection="1">
      <alignment horizontal="center" vertical="center" wrapText="1"/>
      <protection locked="0"/>
    </xf>
    <xf numFmtId="0" fontId="70" fillId="31" borderId="2" xfId="0" applyFont="1" applyFill="1" applyBorder="1" applyAlignment="1" applyProtection="1">
      <alignment horizontal="center" vertical="center" wrapText="1"/>
      <protection locked="0"/>
    </xf>
    <xf numFmtId="0" fontId="70" fillId="31" borderId="1" xfId="0" applyFont="1" applyFill="1" applyBorder="1" applyAlignment="1" applyProtection="1">
      <alignment horizontal="right" vertical="center" wrapText="1"/>
      <protection locked="0"/>
    </xf>
    <xf numFmtId="0" fontId="74" fillId="32" borderId="1" xfId="0" applyFont="1" applyFill="1" applyBorder="1" applyAlignment="1" applyProtection="1">
      <alignment horizontal="center" vertical="center"/>
      <protection locked="0"/>
    </xf>
    <xf numFmtId="0" fontId="70" fillId="31" borderId="4" xfId="0" applyFont="1" applyFill="1" applyBorder="1" applyAlignment="1" applyProtection="1">
      <alignment horizontal="center" vertical="center" wrapText="1"/>
      <protection locked="0"/>
    </xf>
    <xf numFmtId="0" fontId="64" fillId="31" borderId="6" xfId="0" applyFont="1" applyFill="1"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vertical="center" wrapText="1"/>
    </xf>
    <xf numFmtId="0" fontId="0" fillId="0" borderId="3" xfId="0" applyBorder="1" applyAlignment="1" applyProtection="1">
      <alignment vertical="center" wrapText="1"/>
      <protection locked="0"/>
    </xf>
    <xf numFmtId="0" fontId="0" fillId="0" borderId="41" xfId="0" applyBorder="1" applyAlignment="1" applyProtection="1">
      <alignment vertical="center" wrapText="1"/>
      <protection locked="0"/>
    </xf>
    <xf numFmtId="0" fontId="0" fillId="0" borderId="3" xfId="0" applyBorder="1" applyAlignment="1">
      <alignment horizontal="center" vertical="center" wrapText="1"/>
    </xf>
    <xf numFmtId="0" fontId="0" fillId="0" borderId="41" xfId="0" applyBorder="1" applyAlignment="1">
      <alignment horizontal="center" vertical="center" wrapText="1"/>
    </xf>
    <xf numFmtId="0" fontId="0" fillId="0" borderId="41" xfId="0" applyBorder="1" applyAlignment="1">
      <alignment horizontal="center" vertical="center"/>
    </xf>
    <xf numFmtId="0" fontId="82" fillId="31" borderId="0" xfId="0" applyFont="1" applyFill="1" applyAlignment="1">
      <alignment horizontal="left" wrapText="1"/>
    </xf>
    <xf numFmtId="0" fontId="82" fillId="31" borderId="37" xfId="0" applyFont="1" applyFill="1" applyBorder="1" applyAlignment="1">
      <alignment horizontal="left" wrapText="1"/>
    </xf>
    <xf numFmtId="0" fontId="0" fillId="0" borderId="1" xfId="0" applyBorder="1" applyAlignment="1">
      <alignment horizontal="center" vertical="center"/>
    </xf>
    <xf numFmtId="0" fontId="67" fillId="31" borderId="3" xfId="0" applyFont="1" applyFill="1" applyBorder="1" applyAlignment="1">
      <alignment horizontal="center" vertical="center" wrapText="1"/>
    </xf>
    <xf numFmtId="0" fontId="67" fillId="31" borderId="41" xfId="0" applyFont="1" applyFill="1" applyBorder="1" applyAlignment="1">
      <alignment horizontal="center" vertical="center" wrapText="1"/>
    </xf>
    <xf numFmtId="0" fontId="67" fillId="31" borderId="41" xfId="0" applyFont="1" applyFill="1" applyBorder="1" applyAlignment="1">
      <alignment horizontal="center" vertical="center"/>
    </xf>
    <xf numFmtId="0" fontId="0" fillId="0" borderId="41" xfId="0" applyBorder="1" applyAlignment="1">
      <alignment vertical="center" wrapText="1"/>
    </xf>
    <xf numFmtId="0" fontId="0" fillId="0" borderId="5" xfId="0" applyBorder="1" applyAlignment="1">
      <alignment vertical="center" wrapText="1"/>
    </xf>
    <xf numFmtId="0" fontId="0" fillId="0" borderId="5" xfId="0" applyBorder="1" applyAlignment="1">
      <alignment horizontal="center" vertical="center" wrapText="1"/>
    </xf>
    <xf numFmtId="0" fontId="0" fillId="0" borderId="3" xfId="0" applyBorder="1" applyAlignment="1">
      <alignment vertical="center" wrapText="1"/>
    </xf>
  </cellXfs>
  <cellStyles count="59390">
    <cellStyle name="20% - Accent1 2" xfId="91" xr:uid="{91FE21E8-C7E2-4BCA-BE5B-D74862DA5F3C}"/>
    <cellStyle name="20% - Accent1 2 2" xfId="44156" xr:uid="{5280B5C7-CCCD-49AF-8D09-5E606A164E8B}"/>
    <cellStyle name="20% - Accent1 3" xfId="44239" xr:uid="{D37F5814-B909-46D0-91AA-C5BF9AB1FCF9}"/>
    <cellStyle name="20% - Accent1 4" xfId="4" xr:uid="{2792521D-9FFA-4A82-9BB9-FA14DC75760C}"/>
    <cellStyle name="20% - Accent1 5" xfId="45817" xr:uid="{847EA5F9-F6DB-4321-8197-4F26D8289F11}"/>
    <cellStyle name="20% - Accent2 2" xfId="49" xr:uid="{29C2BFAF-007C-4B1B-9904-74E5ACEF2371}"/>
    <cellStyle name="20% - Accent2 2 2" xfId="44157" xr:uid="{E23F30B7-992C-4C2C-8ACB-44D7A5E5D6B8}"/>
    <cellStyle name="20% - Accent2 3" xfId="44212" xr:uid="{50A74BA3-1608-4B3A-A1A4-DD2B34496081}"/>
    <cellStyle name="20% - Accent2 4" xfId="5" xr:uid="{73ED6035-C6A3-4689-8915-4D1E82539F86}"/>
    <cellStyle name="20% - Accent2 5" xfId="45818" xr:uid="{1A3BBB5D-CDB5-4E51-B995-15DA749A1B2D}"/>
    <cellStyle name="20% - Accent3 2" xfId="50" xr:uid="{83D7DF1B-EFC3-41EC-BAFA-EB6641592FEE}"/>
    <cellStyle name="20% - Accent3 2 2" xfId="44158" xr:uid="{2CAC7041-6341-4B14-A182-D2ADE36E4315}"/>
    <cellStyle name="20% - Accent3 3" xfId="44213" xr:uid="{B4CBF7B4-7398-4EBD-B8DF-9443E1982277}"/>
    <cellStyle name="20% - Accent3 4" xfId="6" xr:uid="{D6D4E692-A196-42F9-97F9-826CEA2A8E78}"/>
    <cellStyle name="20% - Accent3 5" xfId="45819" xr:uid="{49135122-CCE5-4746-8803-82AB2118F3D5}"/>
    <cellStyle name="20% - Accent4 2" xfId="51" xr:uid="{78F819F4-ECCD-4895-B3D3-B706E4CCD986}"/>
    <cellStyle name="20% - Accent4 2 2" xfId="44159" xr:uid="{CF98EF07-44B9-4B5A-B262-4B59B2243517}"/>
    <cellStyle name="20% - Accent4 3" xfId="44214" xr:uid="{AAAC9D8F-65C7-44B1-A691-FC127C42349A}"/>
    <cellStyle name="20% - Accent4 4" xfId="7" xr:uid="{FD93DACA-AF6E-4806-97C1-635C9B48FD85}"/>
    <cellStyle name="20% - Accent4 5" xfId="45820" xr:uid="{BD2ACCCD-E5E5-480F-B385-3A1A2909B9E2}"/>
    <cellStyle name="20% - Accent5 2" xfId="52" xr:uid="{47F496F4-0CA1-4D40-B7A4-AA59980B0CBE}"/>
    <cellStyle name="20% - Accent5 3" xfId="8" xr:uid="{68CC2F2D-F443-48C7-B6F2-A1AE25E3F612}"/>
    <cellStyle name="20% - Accent5 4" xfId="45821" xr:uid="{622DB95A-2FC1-4A49-9DC2-0A7AD584362F}"/>
    <cellStyle name="20% - Accent6 2" xfId="53" xr:uid="{82D00E00-ED25-47EA-AAD5-7CF6D050DECA}"/>
    <cellStyle name="20% - Accent6 3" xfId="9" xr:uid="{CE0E9984-2C13-4A87-B0B5-3B20179DC914}"/>
    <cellStyle name="20% - Accent6 4" xfId="45822" xr:uid="{80729D02-063F-402A-AD34-40A5A6089354}"/>
    <cellStyle name="40% - Accent1 2" xfId="54" xr:uid="{9188AC12-1996-4FA8-8E3A-0349AF375FB6}"/>
    <cellStyle name="40% - Accent1 2 2" xfId="44160" xr:uid="{869B8E8B-19B1-4A10-BC27-6DAD1981D94D}"/>
    <cellStyle name="40% - Accent1 3" xfId="44215" xr:uid="{9EA4934B-97FB-41B8-A049-338584D4C47B}"/>
    <cellStyle name="40% - Accent1 4" xfId="10" xr:uid="{7A0ADD58-FD14-49AC-A491-D63C4580C063}"/>
    <cellStyle name="40% - Accent1 5" xfId="45823" xr:uid="{209253D4-E0BD-45C3-9146-2125E342AD20}"/>
    <cellStyle name="40% - Accent2 2" xfId="55" xr:uid="{FF397313-405A-4392-AC14-61F89DCD6440}"/>
    <cellStyle name="40% - Accent2 3" xfId="11" xr:uid="{40AC7CC2-3B20-4B8B-8C37-4468A58EEE1A}"/>
    <cellStyle name="40% - Accent2 4" xfId="45824" xr:uid="{DE24CB17-21BE-4790-87BC-E07D891B1F79}"/>
    <cellStyle name="40% - Accent3 2" xfId="56" xr:uid="{C49B2ED5-A837-486E-9379-063E5BAF2EB9}"/>
    <cellStyle name="40% - Accent3 2 2" xfId="44161" xr:uid="{759CF3CE-2238-40BC-BF6D-65DBB93EFC28}"/>
    <cellStyle name="40% - Accent3 3" xfId="44216" xr:uid="{589DE9C4-3634-425F-B876-555C06F451D3}"/>
    <cellStyle name="40% - Accent3 4" xfId="12" xr:uid="{6D4F0E50-C450-4C83-BA23-2FA6A25FFDEB}"/>
    <cellStyle name="40% - Accent3 5" xfId="45825" xr:uid="{DCE83CB1-431F-401C-93BA-E4FF17475937}"/>
    <cellStyle name="40% - Accent4 2" xfId="57" xr:uid="{B321288F-B2DC-4555-BE30-DA7606D603AB}"/>
    <cellStyle name="40% - Accent4 2 2" xfId="44162" xr:uid="{7AFEE1B4-A871-426F-A220-554DA9E93C30}"/>
    <cellStyle name="40% - Accent4 3" xfId="44217" xr:uid="{51A8485F-3F5A-40C3-92BC-A0F175207D12}"/>
    <cellStyle name="40% - Accent4 4" xfId="13" xr:uid="{FCA21BB9-1D91-4759-8EFC-D82ED45E74AD}"/>
    <cellStyle name="40% - Accent4 5" xfId="45826" xr:uid="{AEE86605-C10D-429F-84F0-77A2C8E76E36}"/>
    <cellStyle name="40% - Accent5 2" xfId="58" xr:uid="{499C14C9-E7D3-4573-8A9F-676A6CA3567D}"/>
    <cellStyle name="40% - Accent5 3" xfId="14" xr:uid="{BBE0F2BF-99BA-4098-80E2-B3963C4ECDE8}"/>
    <cellStyle name="40% - Accent5 4" xfId="45827" xr:uid="{95D90E89-13C9-4616-AF29-1A824599EACA}"/>
    <cellStyle name="40% - Accent6 2" xfId="59" xr:uid="{362F3F88-532C-414E-94B0-2700095A28D1}"/>
    <cellStyle name="40% - Accent6 2 2" xfId="44163" xr:uid="{3AE3B5B1-AAF8-412E-B922-5292E732D51B}"/>
    <cellStyle name="40% - Accent6 3" xfId="44218" xr:uid="{FE3DF7C1-960C-4387-A673-51749D221A0C}"/>
    <cellStyle name="40% - Accent6 4" xfId="15" xr:uid="{27C930CF-B1A7-4E68-BC9C-1ED1CE4FEC18}"/>
    <cellStyle name="40% - Accent6 5" xfId="45828" xr:uid="{8B9B2148-28EE-4AF3-84B7-53D21B962769}"/>
    <cellStyle name="60% - Accent1 2" xfId="60" xr:uid="{76D0DDD0-07BB-4DF7-82CF-101EC0B4CA72}"/>
    <cellStyle name="60% - Accent1 2 2" xfId="44164" xr:uid="{053CFD26-E5B4-4CAA-9F07-BBDA2CCCA6B2}"/>
    <cellStyle name="60% - Accent1 3" xfId="44219" xr:uid="{53F15364-9BB8-4A4A-8485-56CF263AEC11}"/>
    <cellStyle name="60% - Accent1 4" xfId="16" xr:uid="{AD4D1957-535E-4E68-85C5-4C613E847912}"/>
    <cellStyle name="60% - Accent1 5" xfId="45829" xr:uid="{0FD1A04A-E709-4984-8E41-62E89F0B0C31}"/>
    <cellStyle name="60% - Accent2 2" xfId="61" xr:uid="{31696D87-C2D3-4422-A657-27A476645835}"/>
    <cellStyle name="60% - Accent2 3" xfId="17" xr:uid="{D3FEAAF3-D538-411B-9FB9-E01D1B01EBE3}"/>
    <cellStyle name="60% - Accent2 4" xfId="45830" xr:uid="{FB5CF1CD-79D7-4D2B-9362-8FE2FDEEE6A4}"/>
    <cellStyle name="60% - Accent3 2" xfId="62" xr:uid="{03A041EA-9949-451E-A4BF-3BD2437BC6AD}"/>
    <cellStyle name="60% - Accent3 2 2" xfId="44165" xr:uid="{FEBF6EA5-D7F1-4788-80D1-AB91FB8D4357}"/>
    <cellStyle name="60% - Accent3 3" xfId="44220" xr:uid="{5263F4FD-13D4-44FC-9455-9B72529BB6B9}"/>
    <cellStyle name="60% - Accent3 4" xfId="18" xr:uid="{1C9947B3-55A8-4908-BD0D-ACACDC9EFF12}"/>
    <cellStyle name="60% - Accent3 5" xfId="45831" xr:uid="{96F74293-B9F0-45F0-8E65-13045188B703}"/>
    <cellStyle name="60% - Accent4 2" xfId="63" xr:uid="{1BA519D4-DF2A-4199-B24B-63A4E309DDC3}"/>
    <cellStyle name="60% - Accent4 2 2" xfId="44166" xr:uid="{BD8B3E6A-1646-460A-AB4A-017A02438051}"/>
    <cellStyle name="60% - Accent4 3" xfId="44221" xr:uid="{11A24FA4-04F4-4EF2-B313-711E32C45785}"/>
    <cellStyle name="60% - Accent4 4" xfId="19" xr:uid="{CDB4E422-E4B4-4905-B38D-C3E7EDED3F80}"/>
    <cellStyle name="60% - Accent4 5" xfId="45832" xr:uid="{6C242C2A-3D28-4BF2-8E6F-0ADE95C18468}"/>
    <cellStyle name="60% - Accent5 2" xfId="64" xr:uid="{80A9D03F-BB5F-472C-8168-A5F2EDF61B0D}"/>
    <cellStyle name="60% - Accent5 3" xfId="20" xr:uid="{5121F7C7-D68E-4446-832A-458CE84239AF}"/>
    <cellStyle name="60% - Accent5 4" xfId="45833" xr:uid="{B0BB434F-E1F6-421A-AFD9-7ADAA238B888}"/>
    <cellStyle name="60% - Accent6 2" xfId="65" xr:uid="{F27893B3-36CD-47C2-96C1-2753F167D5DB}"/>
    <cellStyle name="60% - Accent6 2 2" xfId="44167" xr:uid="{D5CAF310-8279-4C5A-A012-4F59E7C60D14}"/>
    <cellStyle name="60% - Accent6 3" xfId="44222" xr:uid="{C90F9292-2427-4E29-8D1C-BD94C46F446B}"/>
    <cellStyle name="60% - Accent6 4" xfId="21" xr:uid="{9D9F415F-9B11-484E-A862-3CDDA9041186}"/>
    <cellStyle name="60% - Accent6 5" xfId="45834" xr:uid="{63ADC8D8-A64D-4A5D-8608-C8AA4FFBA41F}"/>
    <cellStyle name="Accent1 2" xfId="66" xr:uid="{3D387BA9-FDBE-4E3D-8050-014076A8B8B5}"/>
    <cellStyle name="Accent1 2 2" xfId="44168" xr:uid="{77429A1C-EC09-48F9-B60A-53E27E1E349D}"/>
    <cellStyle name="Accent1 3" xfId="44223" xr:uid="{D54563C4-FA6B-40F1-A5A5-6FD81244BFFF}"/>
    <cellStyle name="Accent1 4" xfId="22" xr:uid="{F0509CAE-27A3-4423-ADA8-BE4892FDD638}"/>
    <cellStyle name="Accent1 5" xfId="45835" xr:uid="{A28D1BF2-ACC3-46E6-BDE6-86C5B2192B37}"/>
    <cellStyle name="Accent2 2" xfId="67" xr:uid="{DC9A9A25-1398-495F-BB0F-B82CC066EBE6}"/>
    <cellStyle name="Accent2 2 2" xfId="44169" xr:uid="{605E17FD-73E0-400D-91CE-44920EB3E86C}"/>
    <cellStyle name="Accent2 3" xfId="44224" xr:uid="{DA0027A4-9C3B-4232-96AD-0B9DA91D2F54}"/>
    <cellStyle name="Accent2 4" xfId="23" xr:uid="{B3F461D0-F722-4C7A-81C5-2CC506B2A720}"/>
    <cellStyle name="Accent2 5" xfId="45836" xr:uid="{6AAF6188-A6B9-4CEF-964C-6F35518BE8A7}"/>
    <cellStyle name="Accent3 2" xfId="68" xr:uid="{0C473DDD-BE1A-41D0-A438-076066BAF488}"/>
    <cellStyle name="Accent3 2 2" xfId="44170" xr:uid="{0C39C6DB-753E-4535-A851-AC119AD70F1E}"/>
    <cellStyle name="Accent3 3" xfId="44225" xr:uid="{D950395E-F70F-4267-AFAC-7AB5F24E2A67}"/>
    <cellStyle name="Accent3 4" xfId="24" xr:uid="{93F9BDFB-8CF8-4A1E-90B4-8A4C9F8C4F4D}"/>
    <cellStyle name="Accent3 5" xfId="45837" xr:uid="{73E637BF-5D7F-4D8C-B4DC-ACD7188DBF97}"/>
    <cellStyle name="Accent4 2" xfId="69" xr:uid="{1D79A1B2-1FC9-457C-B5B9-58F139DB7D3A}"/>
    <cellStyle name="Accent4 2 2" xfId="44171" xr:uid="{F41E1066-4796-42C9-8285-41D6D3E22397}"/>
    <cellStyle name="Accent4 3" xfId="44226" xr:uid="{24132F1D-8E4E-489B-8BE6-0A582875BA65}"/>
    <cellStyle name="Accent4 4" xfId="25" xr:uid="{EEC5A5F0-E6A3-4602-81F6-4045682850A8}"/>
    <cellStyle name="Accent4 5" xfId="45838" xr:uid="{3D968049-D4F6-48CF-B90D-630FC8E87F30}"/>
    <cellStyle name="Accent5 2" xfId="70" xr:uid="{D98BBCE3-3D64-47FE-91D6-9E91206DA06C}"/>
    <cellStyle name="Accent5 3" xfId="26" xr:uid="{E4131192-6784-450B-A3EB-5AFD03DCCB42}"/>
    <cellStyle name="Accent5 4" xfId="45839" xr:uid="{29807FDC-92D8-493C-BB49-434FD2B60E56}"/>
    <cellStyle name="Accent6 2" xfId="71" xr:uid="{297B548A-A222-4937-B6BE-0A86EA9F61BF}"/>
    <cellStyle name="Accent6 3" xfId="27" xr:uid="{3FE4A1F7-5307-45F0-9053-A78C4258E840}"/>
    <cellStyle name="Accent6 4" xfId="45840" xr:uid="{FB47D92A-BC48-4C0E-B248-089F17B2FBF0}"/>
    <cellStyle name="Bad 2" xfId="72" xr:uid="{231FAEAA-A7D1-4614-93FF-0C178E70EFF9}"/>
    <cellStyle name="Bad 2 2" xfId="44172" xr:uid="{5CE778D3-2E4C-4EC2-82AA-891EFD65BDCD}"/>
    <cellStyle name="Bad 3" xfId="44227" xr:uid="{8B4B669F-8F1B-4995-85D7-BAE696B0C368}"/>
    <cellStyle name="Bad 4" xfId="28" xr:uid="{CE256639-B306-4804-9307-71FB64AECD1E}"/>
    <cellStyle name="Bad 5" xfId="45841" xr:uid="{F644D00E-EF66-4438-BB5F-C6646C33E671}"/>
    <cellStyle name="Calculation 10" xfId="2571" xr:uid="{38666CE4-C297-4671-A74B-78F72DCFC104}"/>
    <cellStyle name="Calculation 10 2" xfId="6812" xr:uid="{855CC0C5-2885-4103-9A16-086052CA11CA}"/>
    <cellStyle name="Calculation 10 2 2" xfId="11995" xr:uid="{E2807914-838E-4873-9F2C-F3594A984A8B}"/>
    <cellStyle name="Calculation 10 2 2 2" xfId="20984" xr:uid="{4B5CF07D-63A3-4E35-8196-8DA342868D12}"/>
    <cellStyle name="Calculation 10 2 2 2 2" xfId="34192" xr:uid="{2D0884F7-FC00-495B-B8FA-F7C84DE8F548}"/>
    <cellStyle name="Calculation 10 2 2 3" xfId="43892" xr:uid="{E653EED9-3EC5-4378-88F8-9A24B1713F25}"/>
    <cellStyle name="Calculation 10 2 2 4" xfId="56237" xr:uid="{BF897879-A917-4D5F-A3A5-728A37F63BFA}"/>
    <cellStyle name="Calculation 10 2 3" xfId="15801" xr:uid="{F45B8E6B-4DE8-4709-89A4-2CFB07AA94CA}"/>
    <cellStyle name="Calculation 10 2 3 2" xfId="42381" xr:uid="{CB8E7687-E891-4CC9-828D-488DBD6A7EC7}"/>
    <cellStyle name="Calculation 10 2 4" xfId="25765" xr:uid="{4C6877FD-8517-4991-9FD2-82A951FDFCF8}"/>
    <cellStyle name="Calculation 10 2 5" xfId="49455" xr:uid="{B6965A9B-77A7-449E-A016-EC2349A05EDD}"/>
    <cellStyle name="Calculation 10 3" xfId="9382" xr:uid="{F4F3ECE8-AB12-424E-82FF-E2444A4A0ACD}"/>
    <cellStyle name="Calculation 10 3 2" xfId="18371" xr:uid="{03159EB3-1153-4F49-B6E5-A1DF6308DD3A}"/>
    <cellStyle name="Calculation 10 3 2 2" xfId="41898" xr:uid="{46FC1D89-22EA-4EAF-B185-85583660941A}"/>
    <cellStyle name="Calculation 10 3 2 3" xfId="58250" xr:uid="{961C236D-5FF3-4D4B-81B7-7D49D1B7765A}"/>
    <cellStyle name="Calculation 10 3 3" xfId="23874" xr:uid="{B96FF03F-5A4E-47CB-BE3D-E127D3B3B627}"/>
    <cellStyle name="Calculation 10 3 4" xfId="51468" xr:uid="{3862E2FE-DEE6-4C34-84A0-DD6AD098B603}"/>
    <cellStyle name="Calculation 10 4" xfId="12565" xr:uid="{816616C5-88EE-4375-A2F5-0898FA2DE705}"/>
    <cellStyle name="Calculation 10 4 2" xfId="21554" xr:uid="{2FC21280-EABD-41AC-A526-6DC94A6A9771}"/>
    <cellStyle name="Calculation 10 4 2 2" xfId="37352" xr:uid="{F06D6CA4-4DF7-47FB-A8A6-038A2F1040E3}"/>
    <cellStyle name="Calculation 10 4 2 3" xfId="54385" xr:uid="{3B6B57E6-6475-4F56-95E6-104BBB64D620}"/>
    <cellStyle name="Calculation 10 4 3" xfId="37691" xr:uid="{4A56874F-6D29-481D-B7FC-9A678376E4CD}"/>
    <cellStyle name="Calculation 10 4 4" xfId="47573" xr:uid="{A7E513AA-0D2A-4FFC-AD8F-5954E1D5C553}"/>
    <cellStyle name="Calculation 10 5" xfId="13425" xr:uid="{B8A0F36A-383B-4774-93F9-5D572BE775DD}"/>
    <cellStyle name="Calculation 10 5 2" xfId="33242" xr:uid="{6AB8B5EE-285C-4BA7-820A-84ABFD876089}"/>
    <cellStyle name="Calculation 10 5 3" xfId="52867" xr:uid="{D940517D-BE37-408D-A23F-8CD2B6B910FC}"/>
    <cellStyle name="Calculation 10 6" xfId="42170" xr:uid="{B0659A00-F97F-4936-8D57-82E2C8BEE943}"/>
    <cellStyle name="Calculation 10 7" xfId="44791" xr:uid="{B434ADA2-75C4-454A-A135-B9D3B8418E8A}"/>
    <cellStyle name="Calculation 10 8" xfId="45964" xr:uid="{9426BD47-6671-4910-BA3E-9F284ADF282E}"/>
    <cellStyle name="Calculation 11" xfId="2201" xr:uid="{797A4480-C7A9-4640-AE98-5F292FAD901B}"/>
    <cellStyle name="Calculation 11 2" xfId="43618" xr:uid="{10EC68B5-DEF8-4817-81EA-A8670E6DAE35}"/>
    <cellStyle name="Calculation 11 2 2" xfId="57250" xr:uid="{988B9BBC-A06A-46F7-AE73-6DF9969BC73D}"/>
    <cellStyle name="Calculation 11 2 3" xfId="50468" xr:uid="{1E0C5A55-123E-417B-A704-1E00F4464138}"/>
    <cellStyle name="Calculation 11 3" xfId="52070" xr:uid="{71248CE5-C526-4F92-9C16-2F1F9CD9FFBF}"/>
    <cellStyle name="Calculation 11 3 2" xfId="58851" xr:uid="{195EB807-D1DE-4A7E-999F-6FDDD1C00F0A}"/>
    <cellStyle name="Calculation 11 4" xfId="51083" xr:uid="{DBFA3E55-B8F4-4084-AD03-07BAC7C9F650}"/>
    <cellStyle name="Calculation 11 4 2" xfId="57865" xr:uid="{92C29CD2-F44D-44D1-A885-F49003386F8C}"/>
    <cellStyle name="Calculation 11 5" xfId="48585" xr:uid="{9EB8491C-2DD0-4625-A8D9-0358DEB58CA7}"/>
    <cellStyle name="Calculation 11 5 2" xfId="55374" xr:uid="{751FE789-76A8-4979-8A8C-78F211058D6F}"/>
    <cellStyle name="Calculation 11 6" xfId="53660" xr:uid="{6DF01600-3E82-4553-BB82-FBDC9C3D72E3}"/>
    <cellStyle name="Calculation 11 7" xfId="46971" xr:uid="{99CA3DFB-BE13-4679-AEC5-EE8E6410357C}"/>
    <cellStyle name="Calculation 12" xfId="43063" xr:uid="{6E02378C-BE4A-42FD-9DE4-C9DCAFAFEE5E}"/>
    <cellStyle name="Calculation 12 2" xfId="53977" xr:uid="{D7FD73EE-44FF-404E-9B7D-DF330995CAAC}"/>
    <cellStyle name="Calculation 12 3" xfId="47296" xr:uid="{D946E3B3-2FF9-4255-95C0-C170BDB7C266}"/>
    <cellStyle name="Calculation 13" xfId="73" xr:uid="{CBA8CB6F-E548-4955-8189-25CB83279DAB}"/>
    <cellStyle name="Calculation 13 2" xfId="55680" xr:uid="{891860F8-702A-466C-8179-A6C8409BF4C7}"/>
    <cellStyle name="Calculation 13 3" xfId="48899" xr:uid="{44E5A3C9-94D7-4303-B48D-F790B935DCBF}"/>
    <cellStyle name="Calculation 14" xfId="44126" xr:uid="{F0A1D2BA-33F9-4D27-9DFC-33705C9FAFAF}"/>
    <cellStyle name="Calculation 14 2" xfId="45842" xr:uid="{44C07DA5-792D-4D4F-9833-348ABC26FFE5}"/>
    <cellStyle name="Calculation 15" xfId="45453" xr:uid="{C0121D49-158F-4B2E-8E1B-55FD17171999}"/>
    <cellStyle name="Calculation 16" xfId="29" xr:uid="{09BBCF97-D48D-44D1-837E-A3553C2F8186}"/>
    <cellStyle name="Calculation 2" xfId="98" xr:uid="{16306BA1-449C-4649-AD1D-C4995825A39C}"/>
    <cellStyle name="Calculation 2 10" xfId="897" xr:uid="{4E2D2665-2895-4BDC-97A9-7AACFB187412}"/>
    <cellStyle name="Calculation 2 10 2" xfId="5266" xr:uid="{5A8C1523-80BA-446E-81D6-EFC74CA869B0}"/>
    <cellStyle name="Calculation 2 10 2 2" xfId="7852" xr:uid="{C6C92D6E-FCD1-49DF-B230-753AEDE45A7C}"/>
    <cellStyle name="Calculation 2 10 2 2 2" xfId="16841" xr:uid="{67D06F9B-932B-47FE-AD65-A75EB34B1363}"/>
    <cellStyle name="Calculation 2 10 2 2 2 2" xfId="29137" xr:uid="{2A40177F-4445-4B28-BCE0-8642956D3959}"/>
    <cellStyle name="Calculation 2 10 2 2 2 3" xfId="56485" xr:uid="{7E5ECA01-EC5C-4DA4-A2AB-8FE91F8AEEF4}"/>
    <cellStyle name="Calculation 2 10 2 2 3" xfId="28035" xr:uid="{B1D88479-5811-447D-9C9D-0ABAC758FDBB}"/>
    <cellStyle name="Calculation 2 10 2 2 4" xfId="49703" xr:uid="{B6859BBE-287E-414C-A132-74C21CA91C76}"/>
    <cellStyle name="Calculation 2 10 2 3" xfId="10489" xr:uid="{ED7D2400-2AEB-4183-A842-290BEBAD9270}"/>
    <cellStyle name="Calculation 2 10 2 3 2" xfId="19478" xr:uid="{713D6F70-20EE-42DF-971D-58CA5D29CD24}"/>
    <cellStyle name="Calculation 2 10 2 3 2 2" xfId="27608" xr:uid="{905247A8-0A6E-482E-8B18-D34FD7D11457}"/>
    <cellStyle name="Calculation 2 10 2 3 2 3" xfId="57837" xr:uid="{73A5480A-88CC-4147-9ECA-7A2AD01EE9EC}"/>
    <cellStyle name="Calculation 2 10 2 3 3" xfId="26521" xr:uid="{10BC4DAE-AEF4-4B35-987E-D8285A59D66A}"/>
    <cellStyle name="Calculation 2 10 2 3 4" xfId="51055" xr:uid="{D306088A-325D-463A-AC75-2F784DCF1EAB}"/>
    <cellStyle name="Calculation 2 10 2 4" xfId="14255" xr:uid="{13EC0AAC-B71F-4162-9C32-757463241C0C}"/>
    <cellStyle name="Calculation 2 10 2 4 2" xfId="40343" xr:uid="{08337513-EC1A-4907-81A5-214B1E7B5264}"/>
    <cellStyle name="Calculation 2 10 2 4 2 2" xfId="54624" xr:uid="{2B34FA35-972E-4862-9342-B3EEB8F6ED2F}"/>
    <cellStyle name="Calculation 2 10 2 4 3" xfId="47820" xr:uid="{7A776367-6819-4EFE-B3B0-79CBA7838F83}"/>
    <cellStyle name="Calculation 2 10 2 5" xfId="30174" xr:uid="{6FE79D4A-69B2-49B8-9D51-CED10605C35B}"/>
    <cellStyle name="Calculation 2 10 2 5 2" xfId="53009" xr:uid="{76EAC804-D837-4407-B2EA-ECE0D707CCDD}"/>
    <cellStyle name="Calculation 2 10 2 6" xfId="46206" xr:uid="{1EBDAFAA-A9EC-460C-8865-1D31B1B65609}"/>
    <cellStyle name="Calculation 2 10 3" xfId="3334" xr:uid="{EE9241F4-C049-427C-8DD9-2B5F0AA301A7}"/>
    <cellStyle name="Calculation 2 10 3 2" xfId="22389" xr:uid="{3A981555-7CFC-469B-B3D8-839F323BBDBF}"/>
    <cellStyle name="Calculation 2 10 3 2 2" xfId="56887" xr:uid="{F816CBC9-2CF2-4AC9-914D-52C3C478F753}"/>
    <cellStyle name="Calculation 2 10 3 2 3" xfId="50105" xr:uid="{5F8FB6ED-7050-4DBD-B8EC-5FAB8F574F5F}"/>
    <cellStyle name="Calculation 2 10 3 3" xfId="49782" xr:uid="{2AB2DB9D-3A1C-484F-8001-31D513E211F7}"/>
    <cellStyle name="Calculation 2 10 3 3 2" xfId="56564" xr:uid="{6CD52389-A0E4-4BC7-BE60-6A6D0387E24C}"/>
    <cellStyle name="Calculation 2 10 3 4" xfId="48222" xr:uid="{921BE895-9999-4EE5-810F-284EB0243890}"/>
    <cellStyle name="Calculation 2 10 3 4 2" xfId="55014" xr:uid="{2DC8C582-9AD7-42D8-AEDE-471C336FA3D8}"/>
    <cellStyle name="Calculation 2 10 3 5" xfId="53314" xr:uid="{24756168-5699-41C4-BF82-6A25332B1F85}"/>
    <cellStyle name="Calculation 2 10 3 6" xfId="46608" xr:uid="{966EE525-C0D3-4F6E-A2F5-EF90D6D9F2C1}"/>
    <cellStyle name="Calculation 2 10 4" xfId="37144" xr:uid="{A0230ED1-222D-418A-AC68-58784D02B5E2}"/>
    <cellStyle name="Calculation 2 10 4 2" xfId="56013" xr:uid="{15D78034-B6B3-44FF-90EE-F3355C0AC1FC}"/>
    <cellStyle name="Calculation 2 10 4 3" xfId="49231" xr:uid="{8FF046CC-0CE4-46B7-A31C-F635633BF509}"/>
    <cellStyle name="Calculation 2 10 5" xfId="44463" xr:uid="{E1EC6E90-6614-45C3-937D-226CD7DFE490}"/>
    <cellStyle name="Calculation 2 10 5 2" xfId="57764" xr:uid="{D4CE0887-A5F5-426C-B2A2-55D0EA140C6E}"/>
    <cellStyle name="Calculation 2 10 5 3" xfId="50982" xr:uid="{BA727B03-90DB-4D49-851F-889FF1D8B9C8}"/>
    <cellStyle name="Calculation 2 10 6" xfId="45697" xr:uid="{B6FBA41B-3FA5-48A6-B300-0BE66EBA9F9D}"/>
    <cellStyle name="Calculation 2 10 6 2" xfId="54176" xr:uid="{6C86A3B6-C601-4484-AC90-605F37D55730}"/>
    <cellStyle name="Calculation 2 10 7" xfId="52746" xr:uid="{BA7D6180-925A-4D34-B3FF-62D7CE92D31F}"/>
    <cellStyle name="Calculation 2 11" xfId="1241" xr:uid="{C84E2045-7FAB-4284-92FC-289CB1702FE3}"/>
    <cellStyle name="Calculation 2 11 2" xfId="5586" xr:uid="{7621B543-E2C2-43CF-830E-118F2DAA06D6}"/>
    <cellStyle name="Calculation 2 11 2 2" xfId="8172" xr:uid="{4633295A-7F6F-435B-B577-ABAD8EDC8C16}"/>
    <cellStyle name="Calculation 2 11 2 2 2" xfId="17161" xr:uid="{FDFC3C15-C360-4C1B-9CFF-8F9B00F2FEC8}"/>
    <cellStyle name="Calculation 2 11 2 2 2 2" xfId="26554" xr:uid="{4C082D9F-CC73-4E2E-AABC-1481AC462D78}"/>
    <cellStyle name="Calculation 2 11 2 2 2 3" xfId="56532" xr:uid="{30D06BBB-CC74-4178-9337-88E191150728}"/>
    <cellStyle name="Calculation 2 11 2 2 3" xfId="23693" xr:uid="{6F8DB337-C8A8-424F-88F4-2A98DBA52347}"/>
    <cellStyle name="Calculation 2 11 2 2 4" xfId="49750" xr:uid="{4E1B4FCA-489E-4AC7-A10F-3C492C2849D1}"/>
    <cellStyle name="Calculation 2 11 2 3" xfId="10809" xr:uid="{1E7D01EF-335A-47F8-B622-4E651F91B7D0}"/>
    <cellStyle name="Calculation 2 11 2 3 2" xfId="19798" xr:uid="{3741B1A0-28E7-4B3E-B55F-0075DA4B964A}"/>
    <cellStyle name="Calculation 2 11 2 3 2 2" xfId="36637" xr:uid="{6127C6B5-3725-44AE-87D3-0EBD65D06032}"/>
    <cellStyle name="Calculation 2 11 2 3 2 3" xfId="58496" xr:uid="{022B872B-4EAC-4587-932F-2BEA2CEC2FBF}"/>
    <cellStyle name="Calculation 2 11 2 3 3" xfId="35741" xr:uid="{46537A20-14CD-4462-80F1-A9A4CB6BA03D}"/>
    <cellStyle name="Calculation 2 11 2 3 4" xfId="51715" xr:uid="{02991986-1D32-40CC-8EDB-816EB8E3966D}"/>
    <cellStyle name="Calculation 2 11 2 4" xfId="14575" xr:uid="{82D49426-9518-4C19-9622-74B98F37050A}"/>
    <cellStyle name="Calculation 2 11 2 4 2" xfId="31362" xr:uid="{7DA2C2DB-BCF7-4925-A239-B15E5A993457}"/>
    <cellStyle name="Calculation 2 11 2 4 2 2" xfId="54668" xr:uid="{3ACD2C73-4F71-4F49-8684-F3CC9BD6BD0C}"/>
    <cellStyle name="Calculation 2 11 2 4 3" xfId="47867" xr:uid="{F1E2BEBA-A7F3-4C33-9773-65D6C1AD8280}"/>
    <cellStyle name="Calculation 2 11 2 5" xfId="26289" xr:uid="{7E965A10-662D-4279-BD0A-5A4D963D2F1A}"/>
    <cellStyle name="Calculation 2 11 2 5 2" xfId="53033" xr:uid="{A03751F1-FCF3-4A4E-9D3E-AC1E75A2EF1B}"/>
    <cellStyle name="Calculation 2 11 2 6" xfId="46253" xr:uid="{FF543BE8-7336-4D35-83D7-732B9ED88491}"/>
    <cellStyle name="Calculation 2 11 3" xfId="3678" xr:uid="{266B2750-AE60-4489-8642-83A50EB8CF79}"/>
    <cellStyle name="Calculation 2 11 3 2" xfId="34422" xr:uid="{F285E108-2A66-49D4-9976-361568CD72A5}"/>
    <cellStyle name="Calculation 2 11 3 2 2" xfId="56931" xr:uid="{5363FE77-2864-46B2-8554-8D80FAF0F90E}"/>
    <cellStyle name="Calculation 2 11 3 2 3" xfId="50149" xr:uid="{DC8BEE07-6677-44B9-9B7D-E67253FB1EEA}"/>
    <cellStyle name="Calculation 2 11 3 3" xfId="50851" xr:uid="{2D9D8947-F516-4017-A083-2B416A5F21CE}"/>
    <cellStyle name="Calculation 2 11 3 3 2" xfId="57633" xr:uid="{953AC710-D938-4C4C-8091-C76A67A18DAF}"/>
    <cellStyle name="Calculation 2 11 3 4" xfId="48266" xr:uid="{470549C1-99F7-4398-93A8-CACE01328E66}"/>
    <cellStyle name="Calculation 2 11 3 4 2" xfId="55058" xr:uid="{C5D087A8-A660-4E32-8C9A-5A869EFF3220}"/>
    <cellStyle name="Calculation 2 11 3 5" xfId="53358" xr:uid="{F95C7D1B-5B5B-4524-A1CA-B6B49504D3EF}"/>
    <cellStyle name="Calculation 2 11 3 6" xfId="46652" xr:uid="{BA3A8546-8DCC-4C11-8FDE-070067D40B16}"/>
    <cellStyle name="Calculation 2 11 4" xfId="43619" xr:uid="{4C0347A1-36E6-4F5C-97DD-241F0A5DE953}"/>
    <cellStyle name="Calculation 2 11 4 2" xfId="56060" xr:uid="{E96C372F-7C92-46CF-8B1D-E3940CC84075}"/>
    <cellStyle name="Calculation 2 11 4 3" xfId="49278" xr:uid="{014EE5CE-19D6-4A7E-A190-0B2429F94ED2}"/>
    <cellStyle name="Calculation 2 11 5" xfId="44479" xr:uid="{F0C29AE7-B09B-4A4D-B14D-E187F0515008}"/>
    <cellStyle name="Calculation 2 11 5 2" xfId="57779" xr:uid="{606D9C63-7B7C-4574-A2A3-82E3D95F3FAB}"/>
    <cellStyle name="Calculation 2 11 5 3" xfId="50997" xr:uid="{65DAB26C-CCAE-434D-8530-73757CDB1AD6}"/>
    <cellStyle name="Calculation 2 11 6" xfId="45744" xr:uid="{D8C2EC6D-7E03-46A6-BBE5-E378A5D6E50A}"/>
    <cellStyle name="Calculation 2 11 6 2" xfId="54220" xr:uid="{4C7548D8-E25B-43D0-8412-CD9943B5EC84}"/>
    <cellStyle name="Calculation 2 11 7" xfId="52770" xr:uid="{4ADFFAFF-8E25-4A1D-9BB9-0131BD63A4BC}"/>
    <cellStyle name="Calculation 2 12" xfId="1792" xr:uid="{297798F3-7BE8-403E-8BDA-0FA48EB2338A}"/>
    <cellStyle name="Calculation 2 12 2" xfId="6109" xr:uid="{C4C7B5F8-3BA9-43C2-9610-BDF55057D04B}"/>
    <cellStyle name="Calculation 2 12 2 2" xfId="8695" xr:uid="{8C6689BC-5C83-4A44-8A88-EEA9D311DE68}"/>
    <cellStyle name="Calculation 2 12 2 2 2" xfId="17684" xr:uid="{9C913E67-4A3E-4225-A8CD-7D287835667A}"/>
    <cellStyle name="Calculation 2 12 2 2 2 2" xfId="32469" xr:uid="{4C4E2554-4F0D-46EB-BAF2-25647067A0F1}"/>
    <cellStyle name="Calculation 2 12 2 2 2 3" xfId="56573" xr:uid="{9857DC3E-0B25-4EB4-BF76-65FA30D16BBB}"/>
    <cellStyle name="Calculation 2 12 2 2 3" xfId="26246" xr:uid="{FDC2D3B5-06EF-4C53-8920-2FD8F5A8196A}"/>
    <cellStyle name="Calculation 2 12 2 2 4" xfId="49791" xr:uid="{6C12816C-D46D-4559-AAF2-7AB72B5033D5}"/>
    <cellStyle name="Calculation 2 12 2 3" xfId="11332" xr:uid="{D8A475D2-6CA3-4C49-8526-F9CAB6E465F8}"/>
    <cellStyle name="Calculation 2 12 2 3 2" xfId="20321" xr:uid="{7823A794-97DB-4841-BC3F-E987F67803A9}"/>
    <cellStyle name="Calculation 2 12 2 3 2 2" xfId="36936" xr:uid="{8ED67A17-02BE-49C8-9107-130A2E9D5DFF}"/>
    <cellStyle name="Calculation 2 12 2 3 2 3" xfId="58212" xr:uid="{B0F7C2C6-7493-4322-ADD4-7E34C2852CC9}"/>
    <cellStyle name="Calculation 2 12 2 3 3" xfId="39995" xr:uid="{7F2A6594-8948-4F85-B68F-C462CD7825AA}"/>
    <cellStyle name="Calculation 2 12 2 3 4" xfId="51430" xr:uid="{341655A5-ED97-46DF-8156-A82F4C0E4A4C}"/>
    <cellStyle name="Calculation 2 12 2 4" xfId="15098" xr:uid="{10DE40B9-52D9-4A56-8EED-6325C59408BD}"/>
    <cellStyle name="Calculation 2 12 2 4 2" xfId="37582" xr:uid="{C1E9577A-6A25-458E-84AD-8EA645BC2A29}"/>
    <cellStyle name="Calculation 2 12 2 4 2 2" xfId="54706" xr:uid="{BA7EDD2A-EBC9-4698-8F24-96CAC6848DC6}"/>
    <cellStyle name="Calculation 2 12 2 4 3" xfId="47908" xr:uid="{81F585DF-EC15-4979-9751-98619F62E857}"/>
    <cellStyle name="Calculation 2 12 2 5" xfId="42592" xr:uid="{F66CD2EA-45BC-49FE-9D3E-7C70DB503FEE}"/>
    <cellStyle name="Calculation 2 12 2 5 2" xfId="53056" xr:uid="{53A09F7D-F0EF-4051-8A4C-6E0119429474}"/>
    <cellStyle name="Calculation 2 12 2 6" xfId="46294" xr:uid="{D309EF72-42D2-478E-876F-12B7E356D4ED}"/>
    <cellStyle name="Calculation 2 12 3" xfId="4229" xr:uid="{E5BAEEA0-7758-47A1-AFFF-2A68F2749DFD}"/>
    <cellStyle name="Calculation 2 12 3 2" xfId="39276" xr:uid="{98325A6C-A723-4797-94AB-BD522CE4EB2A}"/>
    <cellStyle name="Calculation 2 12 3 2 2" xfId="56969" xr:uid="{1608181F-7FCC-42E0-876A-E576499B5ACC}"/>
    <cellStyle name="Calculation 2 12 3 2 3" xfId="50187" xr:uid="{EEC75C05-502C-4C5C-B8F6-EA5A3B400782}"/>
    <cellStyle name="Calculation 2 12 3 3" xfId="52302" xr:uid="{EE72D174-0F14-4BC5-9C38-7997F99844F3}"/>
    <cellStyle name="Calculation 2 12 3 3 2" xfId="59083" xr:uid="{88061605-40BF-4685-8A72-51855E1191F8}"/>
    <cellStyle name="Calculation 2 12 3 4" xfId="48304" xr:uid="{E7A5F986-3785-4267-9E5A-2C0BA646E44F}"/>
    <cellStyle name="Calculation 2 12 3 4 2" xfId="55096" xr:uid="{B5B5C626-4F95-427C-B5AA-EF1CC76E0546}"/>
    <cellStyle name="Calculation 2 12 3 5" xfId="53396" xr:uid="{50EA15BD-53FE-48B3-9693-D728946F4B08}"/>
    <cellStyle name="Calculation 2 12 3 6" xfId="46690" xr:uid="{B161367B-52ED-4067-A1C2-31000632E2D7}"/>
    <cellStyle name="Calculation 2 12 4" xfId="34011" xr:uid="{B943C24A-5D6A-4ADA-AD55-2BC9C1A2E016}"/>
    <cellStyle name="Calculation 2 12 4 2" xfId="56101" xr:uid="{01A909AB-A6AB-4CAB-92AC-666D7D92582F}"/>
    <cellStyle name="Calculation 2 12 4 3" xfId="49319" xr:uid="{EE4CB576-FDB2-4DB4-8D39-E315FCB6ECF9}"/>
    <cellStyle name="Calculation 2 12 5" xfId="44566" xr:uid="{729DED4B-8946-4798-AB31-32E82A84F17E}"/>
    <cellStyle name="Calculation 2 12 5 2" xfId="58515" xr:uid="{C9305BF2-1984-40FC-841B-EA427656E600}"/>
    <cellStyle name="Calculation 2 12 5 3" xfId="51734" xr:uid="{3EBD73E1-2A8F-41C2-8167-E07D26119477}"/>
    <cellStyle name="Calculation 2 12 6" xfId="45785" xr:uid="{78140651-4FB3-46FD-A719-6F0E8E1A3545}"/>
    <cellStyle name="Calculation 2 12 6 2" xfId="54258" xr:uid="{F5AF4374-697E-45E6-AC5E-D482187EB1BA}"/>
    <cellStyle name="Calculation 2 12 7" xfId="52793" xr:uid="{23D9B45C-861D-4884-BECC-C11532192CC6}"/>
    <cellStyle name="Calculation 2 13" xfId="1928" xr:uid="{DFE91C75-29A0-41CC-915F-BA589176937F}"/>
    <cellStyle name="Calculation 2 13 2" xfId="6243" xr:uid="{12D8C438-241A-46D6-8EA6-B49EF6C0E645}"/>
    <cellStyle name="Calculation 2 13 2 2" xfId="8829" xr:uid="{DA78B825-962E-4D47-9401-58A2A4C0BA30}"/>
    <cellStyle name="Calculation 2 13 2 2 2" xfId="17818" xr:uid="{AB05EFB4-8141-4392-AD96-A413B4FBAC9C}"/>
    <cellStyle name="Calculation 2 13 2 2 2 2" xfId="39784" xr:uid="{B9DE0704-611A-4946-9C5B-3E9CB4D598EE}"/>
    <cellStyle name="Calculation 2 13 2 2 2 3" xfId="56612" xr:uid="{96093E4C-8205-4B96-A558-0799D23E64F9}"/>
    <cellStyle name="Calculation 2 13 2 2 3" xfId="38977" xr:uid="{ADFAD4E7-1131-40BD-AA5A-E53BC5A3C903}"/>
    <cellStyle name="Calculation 2 13 2 2 4" xfId="49830" xr:uid="{EFAFEA01-630A-4910-826B-B8DAF84ED039}"/>
    <cellStyle name="Calculation 2 13 2 3" xfId="11466" xr:uid="{B8DA26C9-767A-4117-A5CC-6FAA2FCA0948}"/>
    <cellStyle name="Calculation 2 13 2 3 2" xfId="20455" xr:uid="{A8AE61BC-D0DE-4F79-8ACA-64EF83E2254B}"/>
    <cellStyle name="Calculation 2 13 2 3 2 2" xfId="25581" xr:uid="{23072B34-1EB2-4C3B-96E8-189B9B521424}"/>
    <cellStyle name="Calculation 2 13 2 3 2 3" xfId="58649" xr:uid="{C29E1E81-D5A6-4B1F-9221-E0F581D11957}"/>
    <cellStyle name="Calculation 2 13 2 3 3" xfId="40069" xr:uid="{11E6605B-3A04-457F-868B-31ADFD0EF209}"/>
    <cellStyle name="Calculation 2 13 2 3 4" xfId="51868" xr:uid="{CA96122D-6474-4B36-9264-D48E88F9E99B}"/>
    <cellStyle name="Calculation 2 13 2 4" xfId="15232" xr:uid="{FFA1FA14-8225-4391-8AA6-65DBECE3EFF1}"/>
    <cellStyle name="Calculation 2 13 2 4 2" xfId="23949" xr:uid="{69C9A89D-D913-42D8-8011-BDDE49A65D2D}"/>
    <cellStyle name="Calculation 2 13 2 4 2 2" xfId="54745" xr:uid="{996856B6-2CCD-4B08-AD56-2C4F83971E13}"/>
    <cellStyle name="Calculation 2 13 2 4 3" xfId="47947" xr:uid="{803B46E8-A7EC-4974-B4AE-37ED885C8F71}"/>
    <cellStyle name="Calculation 2 13 2 5" xfId="23562" xr:uid="{C75F9702-8481-42FE-B4B8-30E8535931E6}"/>
    <cellStyle name="Calculation 2 13 2 5 2" xfId="53078" xr:uid="{05E31B31-C862-437C-A158-1108C7FE31BA}"/>
    <cellStyle name="Calculation 2 13 2 6" xfId="46333" xr:uid="{65C7CD8E-A18D-4B4F-B0E5-216D2081C0C8}"/>
    <cellStyle name="Calculation 2 13 3" xfId="4365" xr:uid="{6FEB9462-942D-42DA-B1BC-2CC3DBEDB5F3}"/>
    <cellStyle name="Calculation 2 13 3 2" xfId="28973" xr:uid="{2A8C14A1-4198-4247-8A0D-1AB734654C47}"/>
    <cellStyle name="Calculation 2 13 3 2 2" xfId="57008" xr:uid="{4A9D629B-0F84-4C3A-92EB-12CE3A4032FA}"/>
    <cellStyle name="Calculation 2 13 3 2 3" xfId="50226" xr:uid="{2ED37179-8B80-4CE5-ADF5-898825B64D6C}"/>
    <cellStyle name="Calculation 2 13 3 3" xfId="50895" xr:uid="{6265F76E-D4A8-484B-9F95-E0D9272F7BED}"/>
    <cellStyle name="Calculation 2 13 3 3 2" xfId="57677" xr:uid="{A5A14555-5ADD-4C54-8FCC-2183FD79AB37}"/>
    <cellStyle name="Calculation 2 13 3 4" xfId="48343" xr:uid="{38E833B1-8A5B-45FE-8520-A11CA132932C}"/>
    <cellStyle name="Calculation 2 13 3 4 2" xfId="55135" xr:uid="{216DF60A-FC61-454F-BC23-8B12CB2B1C0C}"/>
    <cellStyle name="Calculation 2 13 3 5" xfId="53433" xr:uid="{AE284C44-442D-4F16-B542-209D1242CAF4}"/>
    <cellStyle name="Calculation 2 13 3 6" xfId="46729" xr:uid="{D96C2972-0D63-4E21-B74D-F9F8B8E2264C}"/>
    <cellStyle name="Calculation 2 13 4" xfId="23788" xr:uid="{9991862F-F723-4BF0-A245-925966878B46}"/>
    <cellStyle name="Calculation 2 13 4 2" xfId="56140" xr:uid="{A262D717-8747-40CC-8703-6D213E951A33}"/>
    <cellStyle name="Calculation 2 13 4 3" xfId="49358" xr:uid="{8E7E76D4-D08D-483A-B05C-ADAF3733CD47}"/>
    <cellStyle name="Calculation 2 13 5" xfId="44515" xr:uid="{1AAC049F-0FDC-4870-B742-DD3300B9BA32}"/>
    <cellStyle name="Calculation 2 13 5 2" xfId="57640" xr:uid="{257175A6-8C1B-422B-9084-407EF9D18B52}"/>
    <cellStyle name="Calculation 2 13 5 3" xfId="50858" xr:uid="{306DBE4B-41F7-4C8F-B3B6-42F657A0850C}"/>
    <cellStyle name="Calculation 2 13 6" xfId="47478" xr:uid="{2E5F2074-9672-4474-8FAB-E323976E0A1A}"/>
    <cellStyle name="Calculation 2 13 6 2" xfId="54297" xr:uid="{E53462D5-52CB-407A-8CA8-ACC7956689BE}"/>
    <cellStyle name="Calculation 2 13 7" xfId="52811" xr:uid="{0BB6A5FF-95E2-473C-9430-E22F4A5026FC}"/>
    <cellStyle name="Calculation 2 13 8" xfId="45870" xr:uid="{4013A938-1F0B-448E-96DD-45D2EDD0740F}"/>
    <cellStyle name="Calculation 2 14" xfId="2617" xr:uid="{DDA5ED61-2011-47EB-91FA-76D67B5D1E6B}"/>
    <cellStyle name="Calculation 2 14 2" xfId="6858" xr:uid="{D8F150C5-E002-445B-AA19-C67CBBD3042F}"/>
    <cellStyle name="Calculation 2 14 2 2" xfId="15847" xr:uid="{1D77CF7E-A5E3-4FA5-B837-0A3CC3F44DAF}"/>
    <cellStyle name="Calculation 2 14 2 2 2" xfId="29805" xr:uid="{BE91D771-ECE8-4770-B4F1-F2BFCFA16F9E}"/>
    <cellStyle name="Calculation 2 14 2 2 2 2" xfId="56651" xr:uid="{42717389-BC14-4357-92EB-3C02D948AA14}"/>
    <cellStyle name="Calculation 2 14 2 2 3" xfId="49869" xr:uid="{6924047A-944C-4909-BA06-FCBA5CBEDFE3}"/>
    <cellStyle name="Calculation 2 14 2 3" xfId="37364" xr:uid="{3EFBA1A4-5F54-4782-9C85-920AD302D8B8}"/>
    <cellStyle name="Calculation 2 14 2 3 2" xfId="58782" xr:uid="{C83E8A7D-00F7-4496-824F-6E8F2417B880}"/>
    <cellStyle name="Calculation 2 14 2 3 3" xfId="52001" xr:uid="{198F8604-F6AD-42A9-A9F2-1BFBC7B3A65A}"/>
    <cellStyle name="Calculation 2 14 2 4" xfId="47986" xr:uid="{D745FCF8-2CB2-4829-B325-4E7CF09AF1CD}"/>
    <cellStyle name="Calculation 2 14 2 4 2" xfId="54781" xr:uid="{4A4A1A4B-D95E-4C02-8A58-0D5AA4EE120C}"/>
    <cellStyle name="Calculation 2 14 2 5" xfId="53099" xr:uid="{3251BDDC-A960-4153-8340-FF0C370CCCAD}"/>
    <cellStyle name="Calculation 2 14 2 6" xfId="46372" xr:uid="{8A241AC7-AA47-496C-A868-31A68BCF9B33}"/>
    <cellStyle name="Calculation 2 14 3" xfId="9428" xr:uid="{831727E7-3186-435F-AF85-9B29F32C0C99}"/>
    <cellStyle name="Calculation 2 14 3 2" xfId="18417" xr:uid="{B0F68928-0A7F-46A8-BF59-15FCED6EE38C}"/>
    <cellStyle name="Calculation 2 14 3 2 2" xfId="31625" xr:uid="{DA46DCA5-24B6-4756-8892-B2CFC6249908}"/>
    <cellStyle name="Calculation 2 14 3 2 2 2" xfId="57044" xr:uid="{97B80284-0F18-49DA-80E9-7D1B0A2FDBCD}"/>
    <cellStyle name="Calculation 2 14 3 2 3" xfId="50262" xr:uid="{43A87477-E44F-4E29-9638-FFEA530265A4}"/>
    <cellStyle name="Calculation 2 14 3 3" xfId="25481" xr:uid="{8FE138F1-C229-419D-A00E-2684D63A94D3}"/>
    <cellStyle name="Calculation 2 14 3 3 2" xfId="58055" xr:uid="{683CD8F2-56AD-45B6-9F61-679EEBD88CEC}"/>
    <cellStyle name="Calculation 2 14 3 3 3" xfId="51273" xr:uid="{2961F77A-E951-4D24-8F62-2F4FA412736F}"/>
    <cellStyle name="Calculation 2 14 3 4" xfId="48379" xr:uid="{71FA8821-4E7B-424B-BBFC-132FC3EA43E9}"/>
    <cellStyle name="Calculation 2 14 3 4 2" xfId="55171" xr:uid="{97CEE2C3-3C9B-473E-9D70-88C7FB233377}"/>
    <cellStyle name="Calculation 2 14 3 5" xfId="53466" xr:uid="{EAECC7B0-61FD-4A4A-AE79-5A4F78A1ADFD}"/>
    <cellStyle name="Calculation 2 14 3 6" xfId="46765" xr:uid="{E334120B-1368-4B1D-8A99-EEA19C64CAE5}"/>
    <cellStyle name="Calculation 2 14 4" xfId="13471" xr:uid="{E55196E7-BDA3-4692-96C4-D8FB08395344}"/>
    <cellStyle name="Calculation 2 14 4 2" xfId="27005" xr:uid="{E023B507-A6D3-4AAA-8446-4D7D6C46245E}"/>
    <cellStyle name="Calculation 2 14 4 2 2" xfId="56179" xr:uid="{13FC28AF-556B-4734-AEDA-A34F20094BAC}"/>
    <cellStyle name="Calculation 2 14 4 3" xfId="49397" xr:uid="{1CEE57FF-65D3-4FF1-8D78-2806F3E53A60}"/>
    <cellStyle name="Calculation 2 14 5" xfId="31871" xr:uid="{42AE61CD-C259-4567-A625-635C52B7559F}"/>
    <cellStyle name="Calculation 2 14 5 2" xfId="57573" xr:uid="{B3A76167-EFCE-4FED-9AC0-6F0C85F9C90E}"/>
    <cellStyle name="Calculation 2 14 5 3" xfId="50791" xr:uid="{091CF783-230F-4FF6-AC74-9218A2E75FBF}"/>
    <cellStyle name="Calculation 2 14 6" xfId="44604" xr:uid="{683A2418-4143-4AC2-856B-CB0A0B740601}"/>
    <cellStyle name="Calculation 2 14 6 2" xfId="54333" xr:uid="{45484515-68C8-452A-B007-4EB6EFEE102D}"/>
    <cellStyle name="Calculation 2 14 6 3" xfId="47517" xr:uid="{62D6C231-2170-4624-AB2B-3BADC9A4C279}"/>
    <cellStyle name="Calculation 2 14 7" xfId="52832" xr:uid="{C1190D8A-CB1C-4733-8732-1D9E42343217}"/>
    <cellStyle name="Calculation 2 14 8" xfId="45906" xr:uid="{C18B82D6-481F-4C93-8EF7-00C5E88E4690}"/>
    <cellStyle name="Calculation 2 15" xfId="6505" xr:uid="{13D79173-7C64-4E41-B739-7F755A649CE8}"/>
    <cellStyle name="Calculation 2 15 2" xfId="11728" xr:uid="{9D7F83F1-1266-4B92-ADE4-1648CBA35DD7}"/>
    <cellStyle name="Calculation 2 15 2 2" xfId="20717" xr:uid="{4C2908D9-6514-4872-A290-4BD729A55598}"/>
    <cellStyle name="Calculation 2 15 2 2 2" xfId="28783" xr:uid="{77486B1C-3B34-4087-B999-8C21C5F8E8FF}"/>
    <cellStyle name="Calculation 2 15 2 2 3" xfId="56284" xr:uid="{89CC0D75-D58F-43D4-A0EE-C0E1401B19AC}"/>
    <cellStyle name="Calculation 2 15 2 3" xfId="39934" xr:uid="{DF42E91D-76E4-436D-8FA7-CFA591CC1D85}"/>
    <cellStyle name="Calculation 2 15 2 4" xfId="49502" xr:uid="{90631911-2AAF-4BCF-9DDA-A5E1D3DD8818}"/>
    <cellStyle name="Calculation 2 15 3" xfId="15494" xr:uid="{B945A40A-DD09-44D3-ABC1-DAB9D9EF67BD}"/>
    <cellStyle name="Calculation 2 15 3 2" xfId="32939" xr:uid="{D871E441-7609-48E8-98C1-D643B5498D98}"/>
    <cellStyle name="Calculation 2 15 3 2 2" xfId="57852" xr:uid="{8DC6FB1C-532D-4D37-979F-E8BF585BA1B9}"/>
    <cellStyle name="Calculation 2 15 3 3" xfId="51070" xr:uid="{F4B5BAC2-DE2D-4287-88DB-A5D4179ADAF9}"/>
    <cellStyle name="Calculation 2 15 4" xfId="30123" xr:uid="{F870CC1D-E977-4891-AF3E-E8F02571BB6D}"/>
    <cellStyle name="Calculation 2 15 4 2" xfId="54430" xr:uid="{36B305C2-B657-484A-9DFC-6610E185DE04}"/>
    <cellStyle name="Calculation 2 15 4 3" xfId="47619" xr:uid="{DF2AE70E-A45A-40B4-8776-64DA0291A2AD}"/>
    <cellStyle name="Calculation 2 15 5" xfId="44680" xr:uid="{808232A9-3AF2-4E9A-9E59-4BB0D2A7C2BA}"/>
    <cellStyle name="Calculation 2 15 5 2" xfId="52894" xr:uid="{C196B218-4DD1-4CAA-BCBD-C2825AFC20F4}"/>
    <cellStyle name="Calculation 2 15 6" xfId="46011" xr:uid="{AE5B1C39-44DC-4949-B158-1BBE5E89A012}"/>
    <cellStyle name="Calculation 2 16" xfId="9091" xr:uid="{414BA5AD-368C-4DC2-B5E7-FBC83BA888A3}"/>
    <cellStyle name="Calculation 2 16 2" xfId="18080" xr:uid="{F017C932-4064-4037-8889-9FD14080225B}"/>
    <cellStyle name="Calculation 2 16 2 2" xfId="32504" xr:uid="{987EB614-E1E6-4DFB-8B2C-B0F8F50C0F96}"/>
    <cellStyle name="Calculation 2 16 2 2 2" xfId="56696" xr:uid="{2EB9CB9E-C830-424F-9302-F4BFC9D2E20B}"/>
    <cellStyle name="Calculation 2 16 2 3" xfId="49914" xr:uid="{826B7D8C-4987-4F9D-8B39-C4C160616AA9}"/>
    <cellStyle name="Calculation 2 16 3" xfId="23136" xr:uid="{91144BFB-E5E9-4908-8AC0-DC29D10AC074}"/>
    <cellStyle name="Calculation 2 16 3 2" xfId="57643" xr:uid="{ECE61EE1-7A46-4ED1-AD01-C6238ECADD9A}"/>
    <cellStyle name="Calculation 2 16 3 3" xfId="50861" xr:uid="{1BF96107-2F3B-4D55-8155-A00AE6F1CBD6}"/>
    <cellStyle name="Calculation 2 16 4" xfId="44616" xr:uid="{0773F6B0-A0A9-410D-AD25-23008E6D11F7}"/>
    <cellStyle name="Calculation 2 16 4 2" xfId="54823" xr:uid="{97A3F5D3-8128-4C20-A9B5-19EA84FFBFC0}"/>
    <cellStyle name="Calculation 2 16 4 3" xfId="48031" xr:uid="{683193E8-2D0C-4159-9DD0-A911BF811C48}"/>
    <cellStyle name="Calculation 2 16 5" xfId="53123" xr:uid="{756B54EA-8267-4921-B2E3-9F192490D8BD}"/>
    <cellStyle name="Calculation 2 16 6" xfId="46417" xr:uid="{19E75DDE-C790-47E6-B809-A22C60D2C120}"/>
    <cellStyle name="Calculation 2 17" xfId="9822" xr:uid="{C1505397-2186-4E48-AA05-F41ECE144E94}"/>
    <cellStyle name="Calculation 2 17 2" xfId="18811" xr:uid="{E2012511-F7D0-4681-AEC4-6A94CC934007}"/>
    <cellStyle name="Calculation 2 17 2 2" xfId="34490" xr:uid="{B37BD998-C3FF-4038-A6A6-4CDC40A6434B}"/>
    <cellStyle name="Calculation 2 17 2 2 2" xfId="57177" xr:uid="{BF27D21E-7A67-4828-B755-113B5E29F325}"/>
    <cellStyle name="Calculation 2 17 2 3" xfId="50395" xr:uid="{7599D91F-91AA-49E0-B1B9-C12031F49A45}"/>
    <cellStyle name="Calculation 2 17 3" xfId="33368" xr:uid="{BB1874E0-A288-48AA-A613-13D84B33F4C3}"/>
    <cellStyle name="Calculation 2 17 3 2" xfId="57718" xr:uid="{F6FC5EB6-F971-4C66-A533-E14AFFB87CDD}"/>
    <cellStyle name="Calculation 2 17 3 3" xfId="50936" xr:uid="{7888011F-1CD3-4643-98E7-B06F1B24CA46}"/>
    <cellStyle name="Calculation 2 17 4" xfId="44708" xr:uid="{F6F1B631-A895-49AA-A372-47ED3E7393FE}"/>
    <cellStyle name="Calculation 2 17 4 2" xfId="55304" xr:uid="{37CC3085-557D-47AE-BB3D-F1E906E6DC63}"/>
    <cellStyle name="Calculation 2 17 4 3" xfId="48512" xr:uid="{6D30FFBF-5820-4771-9D88-B0E5E4E946D7}"/>
    <cellStyle name="Calculation 2 17 5" xfId="53590" xr:uid="{829DFC52-F8D8-438C-9938-80C99A1DE3F8}"/>
    <cellStyle name="Calculation 2 17 6" xfId="46898" xr:uid="{0F64CBB9-657B-4BDC-B3E5-4FF35EDB0ACF}"/>
    <cellStyle name="Calculation 2 18" xfId="2209" xr:uid="{3F3369CF-E496-4EB4-B0AA-E89937E55CB3}"/>
    <cellStyle name="Calculation 2 18 2" xfId="33095" xr:uid="{142E442D-0655-469A-93D6-6E69A50CC56A}"/>
    <cellStyle name="Calculation 2 18 2 2" xfId="57087" xr:uid="{1E9C3BBF-D9D0-4C61-B773-6AA653D0038B}"/>
    <cellStyle name="Calculation 2 18 2 3" xfId="50305" xr:uid="{FBE4DD3E-C478-4BAB-8321-37F479F057DF}"/>
    <cellStyle name="Calculation 2 18 3" xfId="44707" xr:uid="{E5535D85-C106-43FA-A26F-C83662ED9AA7}"/>
    <cellStyle name="Calculation 2 18 3 2" xfId="58692" xr:uid="{D071C33D-EFB5-4994-8592-7919DDD03F6E}"/>
    <cellStyle name="Calculation 2 18 3 3" xfId="51911" xr:uid="{9D4501B6-306C-4558-BDA6-2B76AC43AAC8}"/>
    <cellStyle name="Calculation 2 18 4" xfId="51295" xr:uid="{F164EC46-58FC-4EE1-8414-21ED359BE8AF}"/>
    <cellStyle name="Calculation 2 18 4 2" xfId="58077" xr:uid="{4AF13615-4085-4B84-B536-AFD331E3CEA0}"/>
    <cellStyle name="Calculation 2 18 5" xfId="48422" xr:uid="{56EFBD4F-66AB-4490-8C15-D9CD7D070D56}"/>
    <cellStyle name="Calculation 2 18 5 2" xfId="55214" xr:uid="{2E827DC7-B2AC-464E-8657-904E3943696C}"/>
    <cellStyle name="Calculation 2 18 6" xfId="53500" xr:uid="{B24BB2E4-5B57-44CD-A31B-2129F61C0DFE}"/>
    <cellStyle name="Calculation 2 18 7" xfId="46808" xr:uid="{27F6E081-4184-469E-B5C4-4981EDBEB4B1}"/>
    <cellStyle name="Calculation 2 19" xfId="13118" xr:uid="{C42CD67B-BA2B-4010-8B27-A13C4F94C4F5}"/>
    <cellStyle name="Calculation 2 19 2" xfId="28770" xr:uid="{8C208CCE-AE38-4B91-9856-A60D4EDA8A11}"/>
    <cellStyle name="Calculation 2 19 2 2" xfId="57125" xr:uid="{DB2E6CA1-6039-48A6-BD43-E53B5FD3F7A7}"/>
    <cellStyle name="Calculation 2 19 2 3" xfId="50343" xr:uid="{3D6D63E1-A3FB-4A43-A3F6-CC2CFEE3C57C}"/>
    <cellStyle name="Calculation 2 19 3" xfId="44813" xr:uid="{016070FF-69AA-4B11-B6F1-96DB515FA433}"/>
    <cellStyle name="Calculation 2 19 3 2" xfId="58727" xr:uid="{CCBC440A-5CC3-4F8D-8B52-387905402DB0}"/>
    <cellStyle name="Calculation 2 19 3 3" xfId="51946" xr:uid="{948F751B-FE3E-4C4C-AC29-D4B180F0014E}"/>
    <cellStyle name="Calculation 2 19 4" xfId="50811" xr:uid="{E36A7215-956B-4679-A173-7BADA6D44188}"/>
    <cellStyle name="Calculation 2 19 4 2" xfId="57593" xr:uid="{071F99FB-6739-4794-AA45-D1F463A74FF4}"/>
    <cellStyle name="Calculation 2 19 5" xfId="48460" xr:uid="{DD0A2B66-8D72-4522-B9A7-EC610396BB85}"/>
    <cellStyle name="Calculation 2 19 5 2" xfId="55252" xr:uid="{CD918D80-6133-4617-B944-6FF0B02A3F81}"/>
    <cellStyle name="Calculation 2 19 6" xfId="53538" xr:uid="{57110B74-DB85-47F0-A22D-BF42BEECF555}"/>
    <cellStyle name="Calculation 2 19 7" xfId="46846" xr:uid="{7C6B1782-908E-420A-9440-5D50B7E85AF0}"/>
    <cellStyle name="Calculation 2 2" xfId="147" xr:uid="{4B4265E1-FAAF-4439-877F-F70F017CF952}"/>
    <cellStyle name="Calculation 2 2 10" xfId="1958" xr:uid="{74B2F363-8711-43F2-81D6-355A6D55089C}"/>
    <cellStyle name="Calculation 2 2 10 2" xfId="6268" xr:uid="{C07AE774-D93B-4BB4-A2E6-E063C3AC46A5}"/>
    <cellStyle name="Calculation 2 2 10 2 2" xfId="8854" xr:uid="{080E00DA-BA2C-461E-8E53-6B35E74D2BE2}"/>
    <cellStyle name="Calculation 2 2 10 2 2 2" xfId="17843" xr:uid="{B7517197-9F5C-4F9C-BF0B-447715C742A0}"/>
    <cellStyle name="Calculation 2 2 10 2 2 2 2" xfId="22731" xr:uid="{39A4C1D9-1B20-4078-885D-18EB31589170}"/>
    <cellStyle name="Calculation 2 2 10 2 2 2 3" xfId="56624" xr:uid="{64FE6269-DE24-4763-A68F-72F8DB16DE8F}"/>
    <cellStyle name="Calculation 2 2 10 2 2 3" xfId="36021" xr:uid="{E17A7753-C298-4E7A-813F-E60253A658E5}"/>
    <cellStyle name="Calculation 2 2 10 2 2 4" xfId="49842" xr:uid="{B057C93F-0C47-4B3E-B7B5-077DE2282A0F}"/>
    <cellStyle name="Calculation 2 2 10 2 3" xfId="11491" xr:uid="{9B28B890-23E1-47DB-A3F8-F85B9221503A}"/>
    <cellStyle name="Calculation 2 2 10 2 3 2" xfId="20480" xr:uid="{552BF7D2-CBC6-4086-A408-C5D07CC87CB3}"/>
    <cellStyle name="Calculation 2 2 10 2 3 2 2" xfId="40863" xr:uid="{1E811B95-CB61-4555-B3F6-C52549FE691D}"/>
    <cellStyle name="Calculation 2 2 10 2 3 2 3" xfId="58510" xr:uid="{3EE91436-D70F-42D9-84F4-7A270D55986F}"/>
    <cellStyle name="Calculation 2 2 10 2 3 3" xfId="25168" xr:uid="{5893F4E0-2595-4401-BD67-B6446EECF49E}"/>
    <cellStyle name="Calculation 2 2 10 2 3 4" xfId="51729" xr:uid="{0590DD9C-BADC-4211-8379-921E7F337EFE}"/>
    <cellStyle name="Calculation 2 2 10 2 4" xfId="15257" xr:uid="{27F74F6C-E437-4E57-817D-7287E0E07BAF}"/>
    <cellStyle name="Calculation 2 2 10 2 4 2" xfId="22190" xr:uid="{CA30036D-6CCB-4086-8248-97324495E216}"/>
    <cellStyle name="Calculation 2 2 10 2 4 2 2" xfId="54757" xr:uid="{8E5C193F-C131-4B9A-A8F8-ED11FAE65A87}"/>
    <cellStyle name="Calculation 2 2 10 2 4 3" xfId="47959" xr:uid="{89E32B5E-A892-497D-AE73-757887669B73}"/>
    <cellStyle name="Calculation 2 2 10 2 5" xfId="26083" xr:uid="{E02012F7-E80A-49B1-B764-79762387E471}"/>
    <cellStyle name="Calculation 2 2 10 2 5 2" xfId="53085" xr:uid="{27FC95F4-87DC-4E7D-94B1-30FC7C21147E}"/>
    <cellStyle name="Calculation 2 2 10 2 6" xfId="46345" xr:uid="{D7F1BBFF-6DD8-4983-A44E-75B75F018B99}"/>
    <cellStyle name="Calculation 2 2 10 3" xfId="4395" xr:uid="{A6DADAB0-3529-42BF-AB41-A802B35AFC89}"/>
    <cellStyle name="Calculation 2 2 10 3 2" xfId="27310" xr:uid="{25F3A381-1EA8-4C9D-827A-0324E303985F}"/>
    <cellStyle name="Calculation 2 2 10 3 2 2" xfId="57020" xr:uid="{8DF7BECE-9D5E-408F-A6AB-2596F2B089DB}"/>
    <cellStyle name="Calculation 2 2 10 3 2 3" xfId="50238" xr:uid="{B224B313-7CE4-4FDE-8432-7C586301E613}"/>
    <cellStyle name="Calculation 2 2 10 3 3" xfId="48875" xr:uid="{EB3E9D58-58A8-413E-93E4-A92E2F952693}"/>
    <cellStyle name="Calculation 2 2 10 3 3 2" xfId="55656" xr:uid="{A98E24A3-D3BF-499A-B478-7EFEACE36176}"/>
    <cellStyle name="Calculation 2 2 10 3 4" xfId="48355" xr:uid="{5760DD17-812A-4CD7-AED1-F16DCEF0A39F}"/>
    <cellStyle name="Calculation 2 2 10 3 4 2" xfId="55147" xr:uid="{C397F5A2-B5F1-4A76-A874-D7710F6770CA}"/>
    <cellStyle name="Calculation 2 2 10 3 5" xfId="53445" xr:uid="{31ADBECA-526B-480F-AB0F-F0E43FB083B0}"/>
    <cellStyle name="Calculation 2 2 10 3 6" xfId="46741" xr:uid="{ADE34BEA-BAA9-4586-9959-E29CDF03D5A6}"/>
    <cellStyle name="Calculation 2 2 10 4" xfId="31893" xr:uid="{7B0F8353-517B-46E5-8596-03DF2913AE7C}"/>
    <cellStyle name="Calculation 2 2 10 4 2" xfId="56152" xr:uid="{65E67326-3781-473E-B2BC-51412C97CDD7}"/>
    <cellStyle name="Calculation 2 2 10 4 3" xfId="49370" xr:uid="{A0D697A1-8954-4A8C-AACC-B551F4DDC4F4}"/>
    <cellStyle name="Calculation 2 2 10 5" xfId="44572" xr:uid="{EEF0C35C-B161-439F-BE37-B469AC87B5B6}"/>
    <cellStyle name="Calculation 2 2 10 5 2" xfId="57838" xr:uid="{A557EC9F-8289-4B90-BE6A-A24CA4D2AC04}"/>
    <cellStyle name="Calculation 2 2 10 5 3" xfId="51056" xr:uid="{FF1235C7-CD9B-4226-86EF-EB315CB938FE}"/>
    <cellStyle name="Calculation 2 2 10 6" xfId="47490" xr:uid="{D0E4F9E2-A040-4233-B5B8-1C7FECF6AA78}"/>
    <cellStyle name="Calculation 2 2 10 6 2" xfId="54309" xr:uid="{38FBC42B-5EFF-41AA-9277-D617E5008149}"/>
    <cellStyle name="Calculation 2 2 10 7" xfId="52818" xr:uid="{98F39EA6-7473-4A9C-863F-7D91E033EA88}"/>
    <cellStyle name="Calculation 2 2 10 8" xfId="45882" xr:uid="{63006EB6-AA5D-414C-B469-82197502AE16}"/>
    <cellStyle name="Calculation 2 2 11" xfId="2594" xr:uid="{8C69F5D1-466B-4A76-86C5-4EB20BA04062}"/>
    <cellStyle name="Calculation 2 2 11 2" xfId="6835" xr:uid="{61A0BD5A-2134-4D5A-811E-ED512B6D8D8B}"/>
    <cellStyle name="Calculation 2 2 11 2 2" xfId="15824" xr:uid="{B1D85C87-CE96-4B4C-B437-5CE8B10231A4}"/>
    <cellStyle name="Calculation 2 2 11 2 2 2" xfId="34570" xr:uid="{1FAE2F8B-8602-4425-950E-D04BD1947B12}"/>
    <cellStyle name="Calculation 2 2 11 2 2 2 2" xfId="56663" xr:uid="{F9242778-B494-4069-8D1C-35AA6B497BAB}"/>
    <cellStyle name="Calculation 2 2 11 2 2 3" xfId="49881" xr:uid="{4B226CF3-8F19-4FA8-BDE3-728CDCA8C22B}"/>
    <cellStyle name="Calculation 2 2 11 2 3" xfId="39451" xr:uid="{85BC0E2B-CE87-4973-B121-8B9E98929E5D}"/>
    <cellStyle name="Calculation 2 2 11 2 3 2" xfId="58052" xr:uid="{FF116D94-D83D-4162-B350-E0D037A72164}"/>
    <cellStyle name="Calculation 2 2 11 2 3 3" xfId="51270" xr:uid="{DE965644-E22F-4F4A-91E2-F96B6BC28291}"/>
    <cellStyle name="Calculation 2 2 11 2 4" xfId="47998" xr:uid="{D2958459-FE99-4521-AFD9-C36EAD1725A0}"/>
    <cellStyle name="Calculation 2 2 11 2 4 2" xfId="54793" xr:uid="{847259E1-5604-41AE-A593-1682995B678C}"/>
    <cellStyle name="Calculation 2 2 11 2 5" xfId="53106" xr:uid="{EBEFE895-C9C0-4CB7-AEB3-A50DF9F9B00C}"/>
    <cellStyle name="Calculation 2 2 11 2 6" xfId="46384" xr:uid="{AA9ED990-DAB5-4DF9-B2DD-22175DF7E871}"/>
    <cellStyle name="Calculation 2 2 11 3" xfId="9405" xr:uid="{9DC5D301-2D97-4DB4-9C11-238140CF4740}"/>
    <cellStyle name="Calculation 2 2 11 3 2" xfId="18394" xr:uid="{5F5A0CF5-A44F-48EC-8094-F0E6543C847F}"/>
    <cellStyle name="Calculation 2 2 11 3 2 2" xfId="33731" xr:uid="{2C97353E-5FB8-474B-A4EB-8CC91C442F18}"/>
    <cellStyle name="Calculation 2 2 11 3 2 2 2" xfId="57056" xr:uid="{94600578-3F3A-4405-BC16-5CB7C610D926}"/>
    <cellStyle name="Calculation 2 2 11 3 2 3" xfId="50274" xr:uid="{4A929DCF-73F4-4112-B8FF-578038FB930D}"/>
    <cellStyle name="Calculation 2 2 11 3 3" xfId="30682" xr:uid="{EBB6A829-8620-44B1-9100-9E7340692DBE}"/>
    <cellStyle name="Calculation 2 2 11 3 3 2" xfId="58957" xr:uid="{744A83B9-5561-4990-92F0-0F6F3256C436}"/>
    <cellStyle name="Calculation 2 2 11 3 3 3" xfId="52176" xr:uid="{1FEA2238-B650-41A3-B42A-E0906B6E96A8}"/>
    <cellStyle name="Calculation 2 2 11 3 4" xfId="48391" xr:uid="{BE36BC8B-DAED-4B02-817A-4128D7EEAA58}"/>
    <cellStyle name="Calculation 2 2 11 3 4 2" xfId="55183" xr:uid="{AC6C22D8-9D6F-4697-828D-E3361C1F718E}"/>
    <cellStyle name="Calculation 2 2 11 3 5" xfId="53473" xr:uid="{C60BFF8F-038D-42BB-8B04-E898F4982416}"/>
    <cellStyle name="Calculation 2 2 11 3 6" xfId="46777" xr:uid="{7A461C43-CC93-4AC0-A110-75B2E36CA1A9}"/>
    <cellStyle name="Calculation 2 2 11 4" xfId="13448" xr:uid="{A093BC6A-E787-4EEF-B2D7-9D9BFBC654EB}"/>
    <cellStyle name="Calculation 2 2 11 4 2" xfId="43636" xr:uid="{30EF20C7-262C-476A-A1F8-00731B3E07EC}"/>
    <cellStyle name="Calculation 2 2 11 4 2 2" xfId="56191" xr:uid="{18C8A46C-70F3-4DDA-89C6-12B893612A0A}"/>
    <cellStyle name="Calculation 2 2 11 4 3" xfId="49409" xr:uid="{9058781B-AC1F-49EA-8B05-5D7FFEC6AECD}"/>
    <cellStyle name="Calculation 2 2 11 5" xfId="33976" xr:uid="{23FBCB98-4A34-4493-AAEE-B0CE90D026A2}"/>
    <cellStyle name="Calculation 2 2 11 5 2" xfId="58253" xr:uid="{3C787396-C050-4C84-A7A5-45DE01758383}"/>
    <cellStyle name="Calculation 2 2 11 5 3" xfId="51471" xr:uid="{45825CB8-C774-4E41-AC21-4E1D1DBC4996}"/>
    <cellStyle name="Calculation 2 2 11 6" xfId="44587" xr:uid="{90F15D5F-AEBF-49ED-838D-741DFDA6D4F5}"/>
    <cellStyle name="Calculation 2 2 11 6 2" xfId="54345" xr:uid="{651001A2-943F-4BFF-9C96-904FB3462C29}"/>
    <cellStyle name="Calculation 2 2 11 6 3" xfId="47529" xr:uid="{6F401A29-73D3-4CB2-9A69-24D72DCC34ED}"/>
    <cellStyle name="Calculation 2 2 11 7" xfId="52839" xr:uid="{30A1D45B-B195-4C26-8928-9F6392C913B0}"/>
    <cellStyle name="Calculation 2 2 11 8" xfId="45918" xr:uid="{0A1089C3-37D1-451E-B9AD-69BCAFD140C7}"/>
    <cellStyle name="Calculation 2 2 12" xfId="6603" xr:uid="{42C96744-B39C-4515-85A5-18A516729B10}"/>
    <cellStyle name="Calculation 2 2 12 2" xfId="11811" xr:uid="{1753F1D2-4C06-4C87-A0CD-634F5F72E42B}"/>
    <cellStyle name="Calculation 2 2 12 2 2" xfId="20800" xr:uid="{775F09E5-CA6A-404D-B962-98DEA5A66F5B}"/>
    <cellStyle name="Calculation 2 2 12 2 2 2" xfId="42327" xr:uid="{2C6917F2-0BD5-47CE-818A-6E6C2B392344}"/>
    <cellStyle name="Calculation 2 2 12 2 2 3" xfId="56229" xr:uid="{4136200A-2C9D-445E-A084-FF6E179FA73C}"/>
    <cellStyle name="Calculation 2 2 12 2 3" xfId="41638" xr:uid="{B5299D5C-1568-4BAE-B373-7FC102F346E9}"/>
    <cellStyle name="Calculation 2 2 12 2 4" xfId="49447" xr:uid="{1D0FDABF-C043-4888-855C-FE18504DAD95}"/>
    <cellStyle name="Calculation 2 2 12 3" xfId="15592" xr:uid="{7939AB9D-3FF1-44A1-A48C-B075CBD7EF87}"/>
    <cellStyle name="Calculation 2 2 12 3 2" xfId="30014" xr:uid="{BFD5386E-30E1-4DE9-A490-3C16E70F35A6}"/>
    <cellStyle name="Calculation 2 2 12 3 2 2" xfId="55777" xr:uid="{E08C60F4-9A06-46F9-964C-21FF246725A9}"/>
    <cellStyle name="Calculation 2 2 12 3 3" xfId="48994" xr:uid="{D9E6A7C0-AB4C-49F3-911F-6FBF5425FF9E}"/>
    <cellStyle name="Calculation 2 2 12 4" xfId="27731" xr:uid="{56A24994-A653-4751-9220-9119D8D2714F}"/>
    <cellStyle name="Calculation 2 2 12 4 2" xfId="54378" xr:uid="{90A033D1-D459-4150-8991-DF8273356F25}"/>
    <cellStyle name="Calculation 2 2 12 4 3" xfId="47565" xr:uid="{EBF97EB3-165B-479B-B75B-9716D5AC0FF0}"/>
    <cellStyle name="Calculation 2 2 12 5" xfId="44626" xr:uid="{8FC18E1E-EB5C-457F-9CD1-90C5E19FB6A2}"/>
    <cellStyle name="Calculation 2 2 12 5 2" xfId="52861" xr:uid="{465CF1EE-4029-4855-B348-0ED94E95E411}"/>
    <cellStyle name="Calculation 2 2 12 6" xfId="45956" xr:uid="{90BF5E5F-9F6F-4DCB-9B9A-4F9352EFA0E3}"/>
    <cellStyle name="Calculation 2 2 13" xfId="9174" xr:uid="{0C2850DF-3861-4453-B3C1-55953D7FBBA0}"/>
    <cellStyle name="Calculation 2 2 13 2" xfId="18163" xr:uid="{FE4BE3BC-D0A8-46DD-90D5-60FFBA717180}"/>
    <cellStyle name="Calculation 2 2 13 2 2" xfId="30481" xr:uid="{30A384FF-8A32-4DA1-94B6-632443442F11}"/>
    <cellStyle name="Calculation 2 2 13 2 2 2" xfId="56270" xr:uid="{FD2D5507-11D0-440C-A6EF-5EB799147152}"/>
    <cellStyle name="Calculation 2 2 13 2 3" xfId="49488" xr:uid="{E04F00F0-CA58-451D-A3D1-BC8477C6CC80}"/>
    <cellStyle name="Calculation 2 2 13 3" xfId="36052" xr:uid="{2CD352A5-1737-4B43-9A6D-7AFBC3C86BB5}"/>
    <cellStyle name="Calculation 2 2 13 3 2" xfId="58318" xr:uid="{08495F14-FA32-42F9-B3BC-32A7DDE44D2A}"/>
    <cellStyle name="Calculation 2 2 13 3 3" xfId="51536" xr:uid="{82A57C24-7F6C-4673-9EF0-DE0D7E0B330B}"/>
    <cellStyle name="Calculation 2 2 13 4" xfId="44624" xr:uid="{32AD5F48-3410-4A18-8905-8F4DD8F10CEE}"/>
    <cellStyle name="Calculation 2 2 13 4 2" xfId="54416" xr:uid="{5267EE57-209B-440B-B3B1-C17EBAC03581}"/>
    <cellStyle name="Calculation 2 2 13 4 3" xfId="47605" xr:uid="{5A3E359D-A9F6-477D-BC9D-715101607876}"/>
    <cellStyle name="Calculation 2 2 13 5" xfId="52887" xr:uid="{D80F0D91-EB57-4B80-B3C4-E6BB7FDD4F32}"/>
    <cellStyle name="Calculation 2 2 13 6" xfId="45997" xr:uid="{A0985846-6C96-4C06-A0BF-FEA9F630C7D2}"/>
    <cellStyle name="Calculation 2 2 14" xfId="9750" xr:uid="{39DAA83C-4354-4822-8941-2495E406B6CB}"/>
    <cellStyle name="Calculation 2 2 14 2" xfId="18739" xr:uid="{692F96BC-B431-4566-84A0-5F594D2B9195}"/>
    <cellStyle name="Calculation 2 2 14 2 2" xfId="24091" xr:uid="{C324CA44-93EF-4192-BF28-7450C449E8E4}"/>
    <cellStyle name="Calculation 2 2 14 2 2 2" xfId="57146" xr:uid="{E7D8BD2E-4AD0-4F82-8FED-EABFD7C4BD9C}"/>
    <cellStyle name="Calculation 2 2 14 2 3" xfId="50364" xr:uid="{350BE47B-40FB-44B3-B653-8334D6E4B897}"/>
    <cellStyle name="Calculation 2 2 14 3" xfId="37844" xr:uid="{E97FDE33-C84A-48C9-921D-80618D5B7104}"/>
    <cellStyle name="Calculation 2 2 14 3 2" xfId="57626" xr:uid="{CC859CD9-1E59-48C7-93D5-DC5D402FBC83}"/>
    <cellStyle name="Calculation 2 2 14 3 3" xfId="50844" xr:uid="{01649C55-360C-45E6-88ED-5B7EA81FF7E2}"/>
    <cellStyle name="Calculation 2 2 14 4" xfId="44739" xr:uid="{7468E063-1E01-4020-9D0B-2B7B1348C1DB}"/>
    <cellStyle name="Calculation 2 2 14 4 2" xfId="55273" xr:uid="{CD3D7190-D54A-4ED5-96F2-A5A055EB2ADC}"/>
    <cellStyle name="Calculation 2 2 14 4 3" xfId="48481" xr:uid="{8AE4BBBA-F0F2-43B6-8A46-29FEDA006DC8}"/>
    <cellStyle name="Calculation 2 2 14 5" xfId="53559" xr:uid="{9D51DA2B-5256-43F2-BC16-0FEBF1656390}"/>
    <cellStyle name="Calculation 2 2 14 6" xfId="46867" xr:uid="{444EC3FD-9364-4E7B-ACAE-37F5ED892B61}"/>
    <cellStyle name="Calculation 2 2 15" xfId="2307" xr:uid="{4F28E6A5-BF87-4CD4-91B9-761BD2DC6813}"/>
    <cellStyle name="Calculation 2 2 15 2" xfId="39605" xr:uid="{32559984-2198-4B4F-B311-623B300E5772}"/>
    <cellStyle name="Calculation 2 2 15 2 2" xfId="57191" xr:uid="{949F5D37-CAB2-4F25-9BFA-E6B7D1F483E6}"/>
    <cellStyle name="Calculation 2 2 15 2 3" xfId="50409" xr:uid="{029E59BD-F4DD-4357-976F-1EB58DB6AE10}"/>
    <cellStyle name="Calculation 2 2 15 3" xfId="44745" xr:uid="{BF02B287-8811-4E63-82E0-AC88B0F18B17}"/>
    <cellStyle name="Calculation 2 2 15 3 2" xfId="58792" xr:uid="{A5AC6536-1D2D-404F-B66B-D0548E164335}"/>
    <cellStyle name="Calculation 2 2 15 3 3" xfId="52011" xr:uid="{8232E7DE-FA6C-487A-B1CE-83A852584A62}"/>
    <cellStyle name="Calculation 2 2 15 4" xfId="52241" xr:uid="{76952375-C03A-421D-B873-F4B53B494341}"/>
    <cellStyle name="Calculation 2 2 15 4 2" xfId="59022" xr:uid="{EE03CB78-54EE-4838-8F79-10CC931B3034}"/>
    <cellStyle name="Calculation 2 2 15 5" xfId="48526" xr:uid="{0A5F24DF-73C7-4D25-8FE7-ADA004C528CD}"/>
    <cellStyle name="Calculation 2 2 15 5 2" xfId="55315" xr:uid="{034E24BC-F62A-4187-B87B-70601F1A34D8}"/>
    <cellStyle name="Calculation 2 2 15 6" xfId="53601" xr:uid="{24219A7B-0CBC-4F60-91A2-E28BFBA2A5AA}"/>
    <cellStyle name="Calculation 2 2 15 7" xfId="46912" xr:uid="{2694C764-7A9B-4585-8663-233712962044}"/>
    <cellStyle name="Calculation 2 2 16" xfId="13216" xr:uid="{33E94688-BD02-422E-8440-307313D9983F}"/>
    <cellStyle name="Calculation 2 2 16 2" xfId="23823" xr:uid="{CAD2F6C4-FAB1-45FE-96B6-173DD6D71461}"/>
    <cellStyle name="Calculation 2 2 16 2 2" xfId="57225" xr:uid="{78996057-01EB-4D3D-A162-58AA52CAA7B6}"/>
    <cellStyle name="Calculation 2 2 16 2 3" xfId="50443" xr:uid="{3D6AD054-4524-4431-AC9B-A010F4C1DA7A}"/>
    <cellStyle name="Calculation 2 2 16 3" xfId="44801" xr:uid="{CD4B6F6C-097B-4035-84BE-83F1C62BF8BB}"/>
    <cellStyle name="Calculation 2 2 16 3 2" xfId="58826" xr:uid="{F55C4FE3-DCA0-4EB7-B1FD-3AF8B677C7C8}"/>
    <cellStyle name="Calculation 2 2 16 3 3" xfId="52045" xr:uid="{13368CA9-37F4-45D7-ACBA-D5F73A6B2312}"/>
    <cellStyle name="Calculation 2 2 16 4" xfId="51322" xr:uid="{C0EF58ED-A7C2-4AAC-847C-639B6FEC41F8}"/>
    <cellStyle name="Calculation 2 2 16 4 2" xfId="58104" xr:uid="{5CE192C7-4E73-4F4F-94F5-4C92177E8079}"/>
    <cellStyle name="Calculation 2 2 16 5" xfId="48560" xr:uid="{8F3B5FBF-3385-4AAB-9316-CED44E49A471}"/>
    <cellStyle name="Calculation 2 2 16 5 2" xfId="55349" xr:uid="{E94041B4-766B-4EFF-8EFC-B3D33F1AB515}"/>
    <cellStyle name="Calculation 2 2 16 6" xfId="53635" xr:uid="{A62F7BEA-C93C-43E8-8DE6-E0B3A304EE31}"/>
    <cellStyle name="Calculation 2 2 16 7" xfId="46946" xr:uid="{F2E06FC6-BF2C-4B9E-801B-F002C8D6FD38}"/>
    <cellStyle name="Calculation 2 2 17" xfId="29605" xr:uid="{8CA18E97-448F-48A6-8763-A69239A47861}"/>
    <cellStyle name="Calculation 2 2 17 2" xfId="44853" xr:uid="{268B9912-EB22-4B89-B9FB-10DAED245703}"/>
    <cellStyle name="Calculation 2 2 17 2 2" xfId="57254" xr:uid="{5FD45449-F3D9-4416-9B2F-AFE3A0BDE35C}"/>
    <cellStyle name="Calculation 2 2 17 2 3" xfId="50472" xr:uid="{F825FD81-9861-4897-8BBD-EDB31B55DC00}"/>
    <cellStyle name="Calculation 2 2 17 3" xfId="52074" xr:uid="{0A37032F-E75C-47D9-A9B1-84B72A4749FB}"/>
    <cellStyle name="Calculation 2 2 17 3 2" xfId="58855" xr:uid="{B312CEE3-4C7F-4B6B-8D4D-6118E35CB31A}"/>
    <cellStyle name="Calculation 2 2 17 4" xfId="51202" xr:uid="{1D2C8F32-9F86-4513-B1A8-AABC366D3403}"/>
    <cellStyle name="Calculation 2 2 17 4 2" xfId="57984" xr:uid="{92B10026-268A-4719-9027-EF83C0050460}"/>
    <cellStyle name="Calculation 2 2 17 5" xfId="48589" xr:uid="{388B74CD-9B09-4FA2-8E31-A69850854012}"/>
    <cellStyle name="Calculation 2 2 17 5 2" xfId="55378" xr:uid="{3B428754-2211-47BE-B981-8366B4A43764}"/>
    <cellStyle name="Calculation 2 2 17 6" xfId="53664" xr:uid="{BD7E10F1-2C44-49BB-A680-16A19C338B8F}"/>
    <cellStyle name="Calculation 2 2 17 7" xfId="46975" xr:uid="{05109B01-28FB-412D-8055-FFDA7C356BE6}"/>
    <cellStyle name="Calculation 2 2 18" xfId="44885" xr:uid="{15EC03EA-8FE3-4C34-9BF0-1463EFE21F0D}"/>
    <cellStyle name="Calculation 2 2 18 2" xfId="50477" xr:uid="{7C94E269-1BD7-45BB-B135-F503B4522359}"/>
    <cellStyle name="Calculation 2 2 18 2 2" xfId="57259" xr:uid="{5A4BE8A2-23F1-4B19-8FF0-5E57B4B5A7C6}"/>
    <cellStyle name="Calculation 2 2 18 3" xfId="52079" xr:uid="{ADF188E0-B132-42BF-B8FA-6D17EF0FD103}"/>
    <cellStyle name="Calculation 2 2 18 3 2" xfId="58860" xr:uid="{D8CC599B-803D-4A55-869E-6B680C17F954}"/>
    <cellStyle name="Calculation 2 2 18 4" xfId="51490" xr:uid="{854B4E2A-1814-4414-8BCB-03BE80A9B8AE}"/>
    <cellStyle name="Calculation 2 2 18 4 2" xfId="58272" xr:uid="{2D3E1077-4704-4533-8EA3-C7FAB81F3A8A}"/>
    <cellStyle name="Calculation 2 2 18 5" xfId="48594" xr:uid="{627BFF9E-5B96-4AB1-867E-6DC24146B08C}"/>
    <cellStyle name="Calculation 2 2 18 5 2" xfId="55383" xr:uid="{B84C9754-7491-473C-886A-EE74DB31FB60}"/>
    <cellStyle name="Calculation 2 2 18 6" xfId="53669" xr:uid="{C25722ED-4A1B-4D06-9C21-15AF639B9ED9}"/>
    <cellStyle name="Calculation 2 2 18 7" xfId="46980" xr:uid="{21E24F17-C918-4024-8A95-CEC708032BED}"/>
    <cellStyle name="Calculation 2 2 19" xfId="44926" xr:uid="{868BA730-E82F-42E7-ABB2-FB2D02943A6C}"/>
    <cellStyle name="Calculation 2 2 19 2" xfId="50526" xr:uid="{1946AF22-1707-4983-AD62-97E1BD532FFD}"/>
    <cellStyle name="Calculation 2 2 19 2 2" xfId="57308" xr:uid="{C742642E-48EB-4579-A4A6-3D3E50CA011F}"/>
    <cellStyle name="Calculation 2 2 19 3" xfId="52128" xr:uid="{2255B1DE-843B-4BA0-BAB2-DEAAE311A2A6}"/>
    <cellStyle name="Calculation 2 2 19 3 2" xfId="58909" xr:uid="{142C6E94-0403-4DF7-8BDB-8BF67168F78D}"/>
    <cellStyle name="Calculation 2 2 19 4" xfId="49859" xr:uid="{3CA832CD-AC91-4C0E-8108-5951CE6FBD9C}"/>
    <cellStyle name="Calculation 2 2 19 4 2" xfId="56641" xr:uid="{FA63BEDA-1EE0-4FEC-9338-42B311639A0D}"/>
    <cellStyle name="Calculation 2 2 19 5" xfId="48643" xr:uid="{ED35B3A0-0859-4723-8534-820CE11D917C}"/>
    <cellStyle name="Calculation 2 2 19 5 2" xfId="55432" xr:uid="{AD6E56E8-229E-436B-A75C-9BB63353392F}"/>
    <cellStyle name="Calculation 2 2 19 6" xfId="53718" xr:uid="{1EF7BC98-B34F-4406-A268-9A2B9EA7A98F}"/>
    <cellStyle name="Calculation 2 2 19 7" xfId="47029" xr:uid="{EABDDA38-A05C-4E40-89BD-25DF18D69A49}"/>
    <cellStyle name="Calculation 2 2 2" xfId="234" xr:uid="{B3BF954B-0280-49DB-BEDB-2D4CA67AE86F}"/>
    <cellStyle name="Calculation 2 2 2 10" xfId="6536" xr:uid="{45456CD8-6171-45DC-BF0B-C0F3B23D03C2}"/>
    <cellStyle name="Calculation 2 2 2 10 2" xfId="11755" xr:uid="{2F1FA5C8-50B9-48F9-874F-9C25BD6ADC72}"/>
    <cellStyle name="Calculation 2 2 2 10 2 2" xfId="20744" xr:uid="{58BACCE4-19D9-4F8F-9B9B-1F58CD87FC6E}"/>
    <cellStyle name="Calculation 2 2 2 10 2 2 2" xfId="28950" xr:uid="{11AD03C2-C353-49E3-8462-BCC35001E6F0}"/>
    <cellStyle name="Calculation 2 2 2 10 2 3" xfId="43924" xr:uid="{E52BB926-7AAA-41FD-931D-CF3039B0F83C}"/>
    <cellStyle name="Calculation 2 2 2 10 3" xfId="15525" xr:uid="{A460979D-451D-40C8-85CE-B19EC16149F3}"/>
    <cellStyle name="Calculation 2 2 2 10 3 2" xfId="37659" xr:uid="{CEA679D5-2609-4700-9735-565D921620E0}"/>
    <cellStyle name="Calculation 2 2 2 10 4" xfId="32912" xr:uid="{D4DA5A0D-2777-4CB8-A980-9CF47CAB3ADE}"/>
    <cellStyle name="Calculation 2 2 2 11" xfId="9118" xr:uid="{5DED66BA-BEBF-4129-8511-8D27A0706A32}"/>
    <cellStyle name="Calculation 2 2 2 11 2" xfId="18107" xr:uid="{749B1748-F4A7-4FD7-91F5-6E02AD37E86E}"/>
    <cellStyle name="Calculation 2 2 2 11 2 2" xfId="39309" xr:uid="{E60DA5B3-782D-4ECC-A8F5-15A73AFE3A3D}"/>
    <cellStyle name="Calculation 2 2 2 11 3" xfId="34607" xr:uid="{F3367F56-8E12-46D0-9DD1-FC70F117E23D}"/>
    <cellStyle name="Calculation 2 2 2 12" xfId="9360" xr:uid="{2C5939F8-42A8-41A4-8EBE-404F3B244913}"/>
    <cellStyle name="Calculation 2 2 2 12 2" xfId="18349" xr:uid="{A15CA4A3-E184-48F0-BBA9-4EE11A450846}"/>
    <cellStyle name="Calculation 2 2 2 12 2 2" xfId="27750" xr:uid="{1EF0855E-D860-4B0B-A560-1B86ED864140}"/>
    <cellStyle name="Calculation 2 2 2 12 3" xfId="36383" xr:uid="{E2F7F694-30BA-4B2B-846F-AECB33212C81}"/>
    <cellStyle name="Calculation 2 2 2 13" xfId="2240" xr:uid="{2107926B-0C9D-4E88-86E1-DEF69F2F942A}"/>
    <cellStyle name="Calculation 2 2 2 13 2" xfId="23389" xr:uid="{37BA6C5C-40D2-4EBA-9787-844EB35B1A08}"/>
    <cellStyle name="Calculation 2 2 2 14" xfId="13149" xr:uid="{DAAC3C1B-6E70-424E-9BDD-815048CE83BA}"/>
    <cellStyle name="Calculation 2 2 2 14 2" xfId="29897" xr:uid="{074DF21A-9807-43E5-B8E4-DF263A529A76}"/>
    <cellStyle name="Calculation 2 2 2 15" xfId="30921" xr:uid="{483AF5C1-FB1A-4406-AA0C-A221718647AE}"/>
    <cellStyle name="Calculation 2 2 2 16" xfId="44315" xr:uid="{119EE792-21FF-45AD-9CAF-0CA05B7A3541}"/>
    <cellStyle name="Calculation 2 2 2 17" xfId="45518" xr:uid="{35B08619-F4B5-4F03-A14B-43DD5B30223E}"/>
    <cellStyle name="Calculation 2 2 2 2" xfId="372" xr:uid="{BCB84406-0298-4ABC-BC08-44C3BE250F27}"/>
    <cellStyle name="Calculation 2 2 2 2 10" xfId="9243" xr:uid="{E9198785-8BA8-4A1F-B782-D5F05DDCB26A}"/>
    <cellStyle name="Calculation 2 2 2 2 10 2" xfId="18232" xr:uid="{0C4CCC24-220B-442D-94EA-B1065549F360}"/>
    <cellStyle name="Calculation 2 2 2 2 10 2 2" xfId="40732" xr:uid="{84E5B065-B740-474B-A8E1-027F40A6E45C}"/>
    <cellStyle name="Calculation 2 2 2 2 10 3" xfId="30428" xr:uid="{A53FE796-47A9-4F7B-8B3C-74FE33E3DC9F}"/>
    <cellStyle name="Calculation 2 2 2 2 11" xfId="9697" xr:uid="{0E6859CD-39B4-4169-B62A-A2D3C59F73A7}"/>
    <cellStyle name="Calculation 2 2 2 2 11 2" xfId="18686" xr:uid="{AAA4F7C3-A325-4AD7-8AF5-2EBA6F49645A}"/>
    <cellStyle name="Calculation 2 2 2 2 11 2 2" xfId="38265" xr:uid="{5C55EC97-BF9E-42E5-8C43-DE984F2811E2}"/>
    <cellStyle name="Calculation 2 2 2 2 11 3" xfId="26480" xr:uid="{CAD0182C-55A1-4818-9F6F-44E62413ED3B}"/>
    <cellStyle name="Calculation 2 2 2 2 12" xfId="2378" xr:uid="{50C0F539-1D23-457D-A0AB-AD859156DB5C}"/>
    <cellStyle name="Calculation 2 2 2 2 12 2" xfId="41449" xr:uid="{A3E30F84-223C-4DF1-B91C-3A8C7A0B5EF9}"/>
    <cellStyle name="Calculation 2 2 2 2 13" xfId="13287" xr:uid="{F258F463-3868-46B3-B400-85EE5B45A977}"/>
    <cellStyle name="Calculation 2 2 2 2 13 2" xfId="25367" xr:uid="{DB0265FA-3B92-47A5-9898-90481442C260}"/>
    <cellStyle name="Calculation 2 2 2 2 14" xfId="36647" xr:uid="{510962A4-8157-4BFF-B1DD-32E22051D0A0}"/>
    <cellStyle name="Calculation 2 2 2 2 15" xfId="46033" xr:uid="{15C72280-CDCB-46B9-B3A8-EAF911A17112}"/>
    <cellStyle name="Calculation 2 2 2 2 2" xfId="721" xr:uid="{E76FD562-17F3-4AA1-A246-788E43DD0DA0}"/>
    <cellStyle name="Calculation 2 2 2 2 2 2" xfId="5097" xr:uid="{9925166B-CBAE-4411-A177-90B57C603309}"/>
    <cellStyle name="Calculation 2 2 2 2 2 2 2" xfId="7683" xr:uid="{29FD05ED-98B4-4679-A88E-C459141EBA71}"/>
    <cellStyle name="Calculation 2 2 2 2 2 2 2 2" xfId="16672" xr:uid="{6D5CC175-1D3A-4305-BA99-2C73EEC51F09}"/>
    <cellStyle name="Calculation 2 2 2 2 2 2 2 2 2" xfId="38099" xr:uid="{2735E6E7-1936-496C-B357-1E2317E55C76}"/>
    <cellStyle name="Calculation 2 2 2 2 2 2 2 3" xfId="31322" xr:uid="{4FDAD3F2-9101-45BD-9721-041D0C18477F}"/>
    <cellStyle name="Calculation 2 2 2 2 2 2 3" xfId="10320" xr:uid="{1DAFBC09-3698-46C7-8760-04D3F7E2B038}"/>
    <cellStyle name="Calculation 2 2 2 2 2 2 3 2" xfId="19309" xr:uid="{9FB9832A-A4CC-4709-BE77-3223980833BD}"/>
    <cellStyle name="Calculation 2 2 2 2 2 2 3 2 2" xfId="35352" xr:uid="{9950243D-CC09-4716-AAC1-73481826B366}"/>
    <cellStyle name="Calculation 2 2 2 2 2 2 3 3" xfId="38872" xr:uid="{EB533487-6A04-4C42-BA26-70048E7C0968}"/>
    <cellStyle name="Calculation 2 2 2 2 2 2 4" xfId="14086" xr:uid="{AE508ECB-C44B-4D58-9C53-597F744E5A6D}"/>
    <cellStyle name="Calculation 2 2 2 2 2 2 4 2" xfId="39342" xr:uid="{70D7DBF0-947C-4238-BC60-C06087F32895}"/>
    <cellStyle name="Calculation 2 2 2 2 2 2 5" xfId="37246" xr:uid="{1CB9C9DB-8E73-4683-96F4-176E324C6C80}"/>
    <cellStyle name="Calculation 2 2 2 2 2 2 6" xfId="56306" xr:uid="{60739568-5044-4A64-A659-9EAE78E00C64}"/>
    <cellStyle name="Calculation 2 2 2 2 2 3" xfId="3158" xr:uid="{A7E149DE-38F6-47F5-B999-8B55405E2EF9}"/>
    <cellStyle name="Calculation 2 2 2 2 2 3 2" xfId="36515" xr:uid="{4A548C8C-5491-4362-8250-1FDA731A5D5D}"/>
    <cellStyle name="Calculation 2 2 2 2 2 4" xfId="43056" xr:uid="{88F5EBFA-5523-4AAA-8846-E8C40782F3FD}"/>
    <cellStyle name="Calculation 2 2 2 2 2 5" xfId="49524" xr:uid="{CE175175-6175-41FC-940C-E2FE874B4D88}"/>
    <cellStyle name="Calculation 2 2 2 2 3" xfId="1066" xr:uid="{43A9E1EF-59B1-41D0-B444-C27AB0DEAE16}"/>
    <cellStyle name="Calculation 2 2 2 2 3 2" xfId="5418" xr:uid="{AF644AB5-6074-4FDD-BB8D-CE37D2308865}"/>
    <cellStyle name="Calculation 2 2 2 2 3 2 2" xfId="8004" xr:uid="{84C8BAF5-4402-40D0-A4E9-108356793337}"/>
    <cellStyle name="Calculation 2 2 2 2 3 2 2 2" xfId="16993" xr:uid="{77C04A06-A26B-4EFB-B257-F210E0EFBE6F}"/>
    <cellStyle name="Calculation 2 2 2 2 3 2 2 2 2" xfId="23109" xr:uid="{734C4523-E53F-474E-8602-B7E664C50293}"/>
    <cellStyle name="Calculation 2 2 2 2 3 2 2 3" xfId="42194" xr:uid="{256E59F5-290E-420C-BE7B-4D959775BD2B}"/>
    <cellStyle name="Calculation 2 2 2 2 3 2 3" xfId="10641" xr:uid="{E74E8381-DF08-4B01-B5EA-1039DE42591C}"/>
    <cellStyle name="Calculation 2 2 2 2 3 2 3 2" xfId="19630" xr:uid="{A3962C07-19DD-40FE-B684-374BA16C822C}"/>
    <cellStyle name="Calculation 2 2 2 2 3 2 3 2 2" xfId="30402" xr:uid="{44C657C4-B429-4D79-A922-8520B19D70FE}"/>
    <cellStyle name="Calculation 2 2 2 2 3 2 3 3" xfId="41623" xr:uid="{6A4F766D-A66B-40EF-9CF9-DDC4198F37D4}"/>
    <cellStyle name="Calculation 2 2 2 2 3 2 4" xfId="14407" xr:uid="{0352D313-0245-49ED-862D-EFF77B55B323}"/>
    <cellStyle name="Calculation 2 2 2 2 3 2 4 2" xfId="34258" xr:uid="{CD1DC673-25A9-4225-B28E-704B0A762ACB}"/>
    <cellStyle name="Calculation 2 2 2 2 3 2 5" xfId="23706" xr:uid="{33061604-6A66-4C1E-8536-F4D7D548DECA}"/>
    <cellStyle name="Calculation 2 2 2 2 3 2 6" xfId="57811" xr:uid="{C8B9DC5B-C041-4486-944E-A10FA76072DE}"/>
    <cellStyle name="Calculation 2 2 2 2 3 3" xfId="3503" xr:uid="{10049C03-6344-41BA-B166-277A1EBFD8AA}"/>
    <cellStyle name="Calculation 2 2 2 2 3 3 2" xfId="37860" xr:uid="{07A2F898-0B8B-4635-8859-BCC31F7FEEED}"/>
    <cellStyle name="Calculation 2 2 2 2 3 4" xfId="34584" xr:uid="{BE26EB30-13CD-42A4-B846-D277FDD3C0EB}"/>
    <cellStyle name="Calculation 2 2 2 2 3 5" xfId="51029" xr:uid="{2D2AC863-193F-4474-9C83-7F1666F85E8E}"/>
    <cellStyle name="Calculation 2 2 2 2 4" xfId="1410" xr:uid="{DBC7747B-A147-4430-BA90-001614698F2D}"/>
    <cellStyle name="Calculation 2 2 2 2 4 2" xfId="5755" xr:uid="{80E19902-E158-482C-851D-82E4D7848A9C}"/>
    <cellStyle name="Calculation 2 2 2 2 4 2 2" xfId="8341" xr:uid="{AABEEEA1-4D89-46F6-AAE3-3F3566537B5F}"/>
    <cellStyle name="Calculation 2 2 2 2 4 2 2 2" xfId="17330" xr:uid="{1BFCA156-7260-4BC8-8327-CA6CFA5EDE8A}"/>
    <cellStyle name="Calculation 2 2 2 2 4 2 2 2 2" xfId="26373" xr:uid="{37656FEB-6376-4A6F-8757-0656F398E6B2}"/>
    <cellStyle name="Calculation 2 2 2 2 4 2 2 3" xfId="31570" xr:uid="{6E37D729-0FBF-42F0-BF7C-C6E17B1589D8}"/>
    <cellStyle name="Calculation 2 2 2 2 4 2 3" xfId="10978" xr:uid="{DB91F130-ED0C-4363-A5FE-5E7BC5499BDD}"/>
    <cellStyle name="Calculation 2 2 2 2 4 2 3 2" xfId="19967" xr:uid="{EC3DB98D-513A-4A5A-A3EF-5CD36F76E2D9}"/>
    <cellStyle name="Calculation 2 2 2 2 4 2 3 2 2" xfId="29677" xr:uid="{5A77DF05-2346-49CC-9A3C-F3D3968C7EE6}"/>
    <cellStyle name="Calculation 2 2 2 2 4 2 3 3" xfId="41337" xr:uid="{89FFE9BC-23C1-4449-B379-34713D91709B}"/>
    <cellStyle name="Calculation 2 2 2 2 4 2 4" xfId="14744" xr:uid="{AF9D8D4B-69A5-41E9-9D00-9ABE07DE5060}"/>
    <cellStyle name="Calculation 2 2 2 2 4 2 4 2" xfId="22881" xr:uid="{A1D33113-5B23-4553-A26A-F7124EE26EAE}"/>
    <cellStyle name="Calculation 2 2 2 2 4 2 5" xfId="41542" xr:uid="{BEDDC0D8-BA76-418B-BB89-493DD727E134}"/>
    <cellStyle name="Calculation 2 2 2 2 4 2 6" xfId="54451" xr:uid="{D0ADFD2A-CDDC-4594-944C-F0ABCC139E00}"/>
    <cellStyle name="Calculation 2 2 2 2 4 3" xfId="3847" xr:uid="{5B297A21-A6E2-4AE5-8D6F-3EFE42AE3C19}"/>
    <cellStyle name="Calculation 2 2 2 2 4 3 2" xfId="36132" xr:uid="{325B12F8-75B5-4856-9545-5D50858510AE}"/>
    <cellStyle name="Calculation 2 2 2 2 4 4" xfId="36810" xr:uid="{F399D655-8E01-4E88-A110-01243DB908BF}"/>
    <cellStyle name="Calculation 2 2 2 2 4 5" xfId="47641" xr:uid="{1AA0C10B-05DF-4511-AE72-32C04F291B84}"/>
    <cellStyle name="Calculation 2 2 2 2 5" xfId="1705" xr:uid="{CE3CB611-FFA1-4D5C-8730-4E2BEC853BB9}"/>
    <cellStyle name="Calculation 2 2 2 2 5 2" xfId="6031" xr:uid="{CCD68A26-DEC7-4828-9085-27D55373FA15}"/>
    <cellStyle name="Calculation 2 2 2 2 5 2 2" xfId="8617" xr:uid="{B1D98CFC-D08B-48FA-AFA1-0A671756A964}"/>
    <cellStyle name="Calculation 2 2 2 2 5 2 2 2" xfId="17606" xr:uid="{E18B8815-9B7F-45C3-9995-C4D2A32D3067}"/>
    <cellStyle name="Calculation 2 2 2 2 5 2 2 2 2" xfId="25982" xr:uid="{24823CA3-50F9-469B-A92B-977B6134F0F8}"/>
    <cellStyle name="Calculation 2 2 2 2 5 2 2 3" xfId="36380" xr:uid="{74725EF0-813D-4979-9426-E7B5B960F0E1}"/>
    <cellStyle name="Calculation 2 2 2 2 5 2 3" xfId="11254" xr:uid="{C6426E29-90E5-453C-BF1B-05AAD4CCA1E9}"/>
    <cellStyle name="Calculation 2 2 2 2 5 2 3 2" xfId="20243" xr:uid="{D8077246-48F8-4EBF-A495-F79F88A8382A}"/>
    <cellStyle name="Calculation 2 2 2 2 5 2 3 2 2" xfId="30547" xr:uid="{313F0B67-D4B6-48E1-B4B9-952AF0EFD508}"/>
    <cellStyle name="Calculation 2 2 2 2 5 2 3 3" xfId="37823" xr:uid="{CF216451-525C-4603-9B6D-12CF325202B1}"/>
    <cellStyle name="Calculation 2 2 2 2 5 2 4" xfId="15020" xr:uid="{7CD5E966-6DF8-4BF0-B310-012DE094438E}"/>
    <cellStyle name="Calculation 2 2 2 2 5 2 4 2" xfId="38382" xr:uid="{0E4F1C10-0B2E-4A76-92C3-F4066FFA3D16}"/>
    <cellStyle name="Calculation 2 2 2 2 5 2 5" xfId="29562" xr:uid="{337EF35E-A641-44C9-938B-BB2716E80E21}"/>
    <cellStyle name="Calculation 2 2 2 2 5 3" xfId="4142" xr:uid="{BC6E2436-52C9-4B5F-BC3E-00FA8A6F143C}"/>
    <cellStyle name="Calculation 2 2 2 2 5 3 2" xfId="25096" xr:uid="{2FDDAE41-FA7D-4A8C-A3F6-8F75D04E72F7}"/>
    <cellStyle name="Calculation 2 2 2 2 5 4" xfId="30524" xr:uid="{346A4036-D36B-41D2-8592-7F4FF4E78AD4}"/>
    <cellStyle name="Calculation 2 2 2 2 5 5" xfId="52907" xr:uid="{B0977427-7156-4A6C-8170-12B4C41232BC}"/>
    <cellStyle name="Calculation 2 2 2 2 6" xfId="2029" xr:uid="{ED964FEA-4F34-4A0C-9483-2F67B241551D}"/>
    <cellStyle name="Calculation 2 2 2 2 6 2" xfId="6337" xr:uid="{47254B38-2CEF-4000-994F-709B9EC117A3}"/>
    <cellStyle name="Calculation 2 2 2 2 6 2 2" xfId="8923" xr:uid="{08F04C25-61DF-41A0-B8BE-9BE51146CAEE}"/>
    <cellStyle name="Calculation 2 2 2 2 6 2 2 2" xfId="17912" xr:uid="{86EA41B0-0D30-4026-B4C8-1ECDD8061B0E}"/>
    <cellStyle name="Calculation 2 2 2 2 6 2 2 2 2" xfId="31894" xr:uid="{E76928AE-7CA9-494B-B02F-5397E261C365}"/>
    <cellStyle name="Calculation 2 2 2 2 6 2 2 3" xfId="43347" xr:uid="{96B83A9C-0B27-49DD-8A55-BFE2AC5DD19A}"/>
    <cellStyle name="Calculation 2 2 2 2 6 2 3" xfId="11560" xr:uid="{121F1A78-3D48-488C-8F41-BF72FEF3E393}"/>
    <cellStyle name="Calculation 2 2 2 2 6 2 3 2" xfId="20549" xr:uid="{4521D7EB-64B6-4F54-9F74-93893E88F895}"/>
    <cellStyle name="Calculation 2 2 2 2 6 2 3 2 2" xfId="39863" xr:uid="{623E59DC-7F06-4B1A-BF8B-FF9CBA1F16D9}"/>
    <cellStyle name="Calculation 2 2 2 2 6 2 3 3" xfId="41432" xr:uid="{BAE1C80C-69ED-4827-985E-E68E07838F07}"/>
    <cellStyle name="Calculation 2 2 2 2 6 2 4" xfId="15326" xr:uid="{F1246296-3688-4FD2-9610-06FEC1DF09BE}"/>
    <cellStyle name="Calculation 2 2 2 2 6 2 4 2" xfId="37174" xr:uid="{B4070753-47E4-4C6F-A099-33F817A6948D}"/>
    <cellStyle name="Calculation 2 2 2 2 6 2 5" xfId="41894" xr:uid="{A1183726-4A1D-459F-AFF2-5F99E6D3678B}"/>
    <cellStyle name="Calculation 2 2 2 2 6 3" xfId="4466" xr:uid="{35612575-802C-44F6-AB78-60CC5F387A79}"/>
    <cellStyle name="Calculation 2 2 2 2 6 3 2" xfId="42814" xr:uid="{B790CCC2-FD71-4849-A690-49FCFC30BA96}"/>
    <cellStyle name="Calculation 2 2 2 2 6 4" xfId="25665" xr:uid="{DC86F1BF-0612-4134-9101-D7B8CD93CD3F}"/>
    <cellStyle name="Calculation 2 2 2 2 7" xfId="2840" xr:uid="{478BCB14-E045-4791-8B7C-DF4280D85CDC}"/>
    <cellStyle name="Calculation 2 2 2 2 7 2" xfId="6990" xr:uid="{A6AEDD3E-D86F-4167-931C-8F251533998A}"/>
    <cellStyle name="Calculation 2 2 2 2 7 2 2" xfId="12119" xr:uid="{F67D9B22-0BE9-4E2E-BD14-7EA5E381BCCC}"/>
    <cellStyle name="Calculation 2 2 2 2 7 2 2 2" xfId="21108" xr:uid="{829EBB86-D6E2-49A9-B747-E21D9F41B555}"/>
    <cellStyle name="Calculation 2 2 2 2 7 2 2 2 2" xfId="24948" xr:uid="{EC28EF78-1D04-4FCE-A3FF-FEBC22A696F3}"/>
    <cellStyle name="Calculation 2 2 2 2 7 2 2 3" xfId="42082" xr:uid="{EEA35115-A4BB-4BFD-BD23-6ED593262A37}"/>
    <cellStyle name="Calculation 2 2 2 2 7 2 3" xfId="12934" xr:uid="{63675A8C-140F-4DE2-8CE9-23CDC295C731}"/>
    <cellStyle name="Calculation 2 2 2 2 7 2 3 2" xfId="21923" xr:uid="{7152F4E8-E613-40A3-9F5A-D91AAEB96812}"/>
    <cellStyle name="Calculation 2 2 2 2 7 2 3 2 2" xfId="38756" xr:uid="{4E75F939-7E80-4247-A402-2D577D21467D}"/>
    <cellStyle name="Calculation 2 2 2 2 7 2 3 3" xfId="35274" xr:uid="{2412C099-0295-4FF4-84D2-A05DEF994714}"/>
    <cellStyle name="Calculation 2 2 2 2 7 2 4" xfId="15979" xr:uid="{3074C98C-0C4B-4DED-8DA2-CEA4AAA231D6}"/>
    <cellStyle name="Calculation 2 2 2 2 7 2 4 2" xfId="24071" xr:uid="{19970216-7425-4F6E-AC04-B6D499175F4D}"/>
    <cellStyle name="Calculation 2 2 2 2 7 2 5" xfId="29288" xr:uid="{07DC5349-6073-4994-B4A2-DA4861B1C4C2}"/>
    <cellStyle name="Calculation 2 2 2 2 7 3" xfId="9553" xr:uid="{F607F4EC-5916-430B-B232-0A32D1882A5B}"/>
    <cellStyle name="Calculation 2 2 2 2 7 3 2" xfId="18542" xr:uid="{E72C05A2-B75A-4344-92DF-A95D74029F5D}"/>
    <cellStyle name="Calculation 2 2 2 2 7 3 2 2" xfId="40935" xr:uid="{4EB7B647-56D3-422D-8DDF-AAB4BE2AE0D1}"/>
    <cellStyle name="Calculation 2 2 2 2 7 3 3" xfId="39068" xr:uid="{61459FFF-5353-4DFD-AC72-1A04FA47DA15}"/>
    <cellStyle name="Calculation 2 2 2 2 7 4" xfId="36197" xr:uid="{4C0964F3-A7EF-4089-9A23-3CF03E9DC02E}"/>
    <cellStyle name="Calculation 2 2 2 2 8" xfId="4773" xr:uid="{25FCB38F-A224-4881-8797-3C228DF2BC7E}"/>
    <cellStyle name="Calculation 2 2 2 2 8 2" xfId="7359" xr:uid="{4C567F3A-420A-4C54-83A2-3DA997F6ECA6}"/>
    <cellStyle name="Calculation 2 2 2 2 8 2 2" xfId="16348" xr:uid="{C9FA5D41-6DF2-4085-B6AD-13832FBBF7F7}"/>
    <cellStyle name="Calculation 2 2 2 2 8 2 2 2" xfId="38836" xr:uid="{C06F8A8B-104D-4C71-B12C-035C36E434E1}"/>
    <cellStyle name="Calculation 2 2 2 2 8 2 3" xfId="33545" xr:uid="{6FCF6D4A-77CF-4854-96C8-DE7454C90AB4}"/>
    <cellStyle name="Calculation 2 2 2 2 8 3" xfId="9996" xr:uid="{2BEBBFBB-B1A9-4127-BB3C-673720277B6A}"/>
    <cellStyle name="Calculation 2 2 2 2 8 3 2" xfId="18985" xr:uid="{817C942B-4372-4E2E-843E-ED5641E9B71F}"/>
    <cellStyle name="Calculation 2 2 2 2 8 3 2 2" xfId="41988" xr:uid="{76F0219D-7481-45A9-BBC5-98FA5F39B5D2}"/>
    <cellStyle name="Calculation 2 2 2 2 8 3 3" xfId="40023" xr:uid="{DA0B5E25-1C76-41E8-8A3D-6340D627F8F5}"/>
    <cellStyle name="Calculation 2 2 2 2 8 4" xfId="13762" xr:uid="{88374D9A-4ABC-4B7F-BBD1-EA1EAA8AEB2E}"/>
    <cellStyle name="Calculation 2 2 2 2 8 4 2" xfId="23350" xr:uid="{DA35DC51-BE28-4E55-B921-1D68CA7592E5}"/>
    <cellStyle name="Calculation 2 2 2 2 8 5" xfId="42967" xr:uid="{E89D1B95-CEA5-4ADC-BDA6-4F548AADF8F5}"/>
    <cellStyle name="Calculation 2 2 2 2 9" xfId="6674" xr:uid="{1F84D23A-902E-40E8-A9AB-47DB81C1BC09}"/>
    <cellStyle name="Calculation 2 2 2 2 9 2" xfId="11880" xr:uid="{3B0B9195-BA29-43F8-B573-9EB3378427CC}"/>
    <cellStyle name="Calculation 2 2 2 2 9 2 2" xfId="20869" xr:uid="{162BFFF5-EF8C-447E-B6EA-17ECFC62B7B2}"/>
    <cellStyle name="Calculation 2 2 2 2 9 2 2 2" xfId="35898" xr:uid="{67290C37-2AB1-43EE-B2FF-F2FC4D2540A6}"/>
    <cellStyle name="Calculation 2 2 2 2 9 2 3" xfId="26653" xr:uid="{93FC02FF-BAB9-43A4-B4C8-E3F530F573DF}"/>
    <cellStyle name="Calculation 2 2 2 2 9 3" xfId="15663" xr:uid="{33C15992-B9F3-4CEC-A9C9-ACE594910A0A}"/>
    <cellStyle name="Calculation 2 2 2 2 9 3 2" xfId="30628" xr:uid="{3987F8AB-B220-4AC0-B516-A1472DA3FAF4}"/>
    <cellStyle name="Calculation 2 2 2 2 9 4" xfId="43367" xr:uid="{6071CE54-1ED0-40CE-A917-4CEE90E9DB48}"/>
    <cellStyle name="Calculation 2 2 2 3" xfId="583" xr:uid="{536A3A71-D558-47E5-9399-1D30D806A00E}"/>
    <cellStyle name="Calculation 2 2 2 3 2" xfId="4972" xr:uid="{86BBF9AB-74A9-40D1-B227-8AE943B0B5E1}"/>
    <cellStyle name="Calculation 2 2 2 3 2 2" xfId="7558" xr:uid="{CDBCABC1-E749-4156-A052-0E55797DE466}"/>
    <cellStyle name="Calculation 2 2 2 3 2 2 2" xfId="16547" xr:uid="{E6B3A970-17AE-4CB9-8B02-3C3F1B118ECA}"/>
    <cellStyle name="Calculation 2 2 2 3 2 2 2 2" xfId="29050" xr:uid="{648D428C-F948-4BB1-B220-0F0567E9C597}"/>
    <cellStyle name="Calculation 2 2 2 3 2 2 3" xfId="30103" xr:uid="{1F1EDBCC-29E9-4F3F-90FB-0195BF6E630F}"/>
    <cellStyle name="Calculation 2 2 2 3 2 2 4" xfId="56714" xr:uid="{45708CA9-461D-4F5F-B34C-EC88D6F3AFBB}"/>
    <cellStyle name="Calculation 2 2 2 3 2 3" xfId="10195" xr:uid="{64D00427-7E46-4F81-BF26-5327FA34F26E}"/>
    <cellStyle name="Calculation 2 2 2 3 2 3 2" xfId="19184" xr:uid="{767EDD30-C38B-4EE0-94B2-3E0D70C47116}"/>
    <cellStyle name="Calculation 2 2 2 3 2 3 2 2" xfId="36523" xr:uid="{9BC9D575-43A2-48CB-A600-6DC54E118362}"/>
    <cellStyle name="Calculation 2 2 2 3 2 3 3" xfId="26956" xr:uid="{CD1CA844-F97C-43C1-B850-47C07CE15DAE}"/>
    <cellStyle name="Calculation 2 2 2 3 2 4" xfId="13961" xr:uid="{DE6F8CE0-A3BE-4CD0-A3B6-028A004D6879}"/>
    <cellStyle name="Calculation 2 2 2 3 2 4 2" xfId="23017" xr:uid="{72575DFF-9E98-4EE7-B569-BE86F96A5EB7}"/>
    <cellStyle name="Calculation 2 2 2 3 2 5" xfId="41268" xr:uid="{CA9C7BD1-5894-4B53-8BD0-EEBE5D1F09C9}"/>
    <cellStyle name="Calculation 2 2 2 3 2 6" xfId="49932" xr:uid="{A301F1C8-BF5C-41C8-929B-F3E5D4AEF61D}"/>
    <cellStyle name="Calculation 2 2 2 3 3" xfId="3020" xr:uid="{4AFCAD5B-F77E-4C14-9031-A56D9D38F02D}"/>
    <cellStyle name="Calculation 2 2 2 3 3 2" xfId="26345" xr:uid="{148D902C-389A-44B4-B79D-436344BDA98C}"/>
    <cellStyle name="Calculation 2 2 2 3 3 2 2" xfId="57924" xr:uid="{3149F9DE-F245-4D96-8DF8-10042884CFD9}"/>
    <cellStyle name="Calculation 2 2 2 3 3 3" xfId="51142" xr:uid="{A85960C9-C0AA-4165-89DB-A6AA0C971C43}"/>
    <cellStyle name="Calculation 2 2 2 3 4" xfId="27921" xr:uid="{08FC749A-CDF6-4529-8F81-01E7B38D3BC9}"/>
    <cellStyle name="Calculation 2 2 2 3 4 2" xfId="54841" xr:uid="{B720C068-E748-4EA2-9B25-475D72D82451}"/>
    <cellStyle name="Calculation 2 2 2 3 4 3" xfId="48049" xr:uid="{3DEC91D5-6C40-4651-A18A-72391E484D71}"/>
    <cellStyle name="Calculation 2 2 2 3 5" xfId="53141" xr:uid="{EC9394A7-763B-4B7D-A6F5-2D876B8AA3E7}"/>
    <cellStyle name="Calculation 2 2 2 3 6" xfId="46435" xr:uid="{B972A76A-1654-4DFD-97E1-C283EE244F91}"/>
    <cellStyle name="Calculation 2 2 2 4" xfId="928" xr:uid="{09E8B7CC-55AA-42B5-9C12-359E1B5E404F}"/>
    <cellStyle name="Calculation 2 2 2 4 2" xfId="5293" xr:uid="{C69BAEAE-D32F-4AE0-8A39-B8EDFE0AC58E}"/>
    <cellStyle name="Calculation 2 2 2 4 2 2" xfId="7879" xr:uid="{3DE4D7C0-F8DB-4988-8073-556D5842987F}"/>
    <cellStyle name="Calculation 2 2 2 4 2 2 2" xfId="16868" xr:uid="{C83E9B05-D45B-4565-96EB-009D05ED223E}"/>
    <cellStyle name="Calculation 2 2 2 4 2 2 2 2" xfId="41116" xr:uid="{C2D4DE24-F889-449C-8957-7B65D85D1D05}"/>
    <cellStyle name="Calculation 2 2 2 4 2 2 3" xfId="32866" xr:uid="{838B98BD-2123-40D1-B7A6-1C2EA1249137}"/>
    <cellStyle name="Calculation 2 2 2 4 2 3" xfId="10516" xr:uid="{1FB0CE09-9747-47A4-A851-D940C02DF610}"/>
    <cellStyle name="Calculation 2 2 2 4 2 3 2" xfId="19505" xr:uid="{8A3A7F9C-7861-467B-BFD3-FF9AB15219A1}"/>
    <cellStyle name="Calculation 2 2 2 4 2 3 2 2" xfId="37525" xr:uid="{7CA9B364-82EC-4353-82F8-9B5B0F23D1E3}"/>
    <cellStyle name="Calculation 2 2 2 4 2 3 3" xfId="35656" xr:uid="{AC7E4924-2CB8-4F1B-87C0-BD646A28E27A}"/>
    <cellStyle name="Calculation 2 2 2 4 2 4" xfId="14282" xr:uid="{03ACC661-A0F2-400C-BB8C-91ACD206E98D}"/>
    <cellStyle name="Calculation 2 2 2 4 2 4 2" xfId="43028" xr:uid="{A52D1E30-EB36-4E62-92B5-A0E63CF72350}"/>
    <cellStyle name="Calculation 2 2 2 4 2 5" xfId="35578" xr:uid="{72C16559-08EC-4BBF-8FD5-172A3A84C4CF}"/>
    <cellStyle name="Calculation 2 2 2 4 2 6" xfId="55834" xr:uid="{1DE38A07-413E-4828-8634-CD8346E98CC7}"/>
    <cellStyle name="Calculation 2 2 2 4 3" xfId="3365" xr:uid="{61C567AC-210C-4726-87A0-ACFBF9B8A595}"/>
    <cellStyle name="Calculation 2 2 2 4 3 2" xfId="29817" xr:uid="{2D4EE346-E571-469D-AAB2-7FA264F8B438}"/>
    <cellStyle name="Calculation 2 2 2 4 4" xfId="31940" xr:uid="{2296B224-74AB-403C-B451-B75E267B9A4B}"/>
    <cellStyle name="Calculation 2 2 2 4 5" xfId="49052" xr:uid="{7FBA1345-FF81-4FB2-B77A-C1F012FAB3F2}"/>
    <cellStyle name="Calculation 2 2 2 5" xfId="1272" xr:uid="{D985BFDB-5630-47B1-B702-68F3416A791B}"/>
    <cellStyle name="Calculation 2 2 2 5 2" xfId="5617" xr:uid="{9E3093BA-82D5-4D8F-ACE5-A2509327F28B}"/>
    <cellStyle name="Calculation 2 2 2 5 2 2" xfId="8203" xr:uid="{2A004918-FBBC-47BA-A270-7CA9680729A1}"/>
    <cellStyle name="Calculation 2 2 2 5 2 2 2" xfId="17192" xr:uid="{D25A6C6C-C5AF-4E58-BAE3-203796430E66}"/>
    <cellStyle name="Calculation 2 2 2 5 2 2 2 2" xfId="24001" xr:uid="{124DD571-D24D-4EE7-93A8-D2215AB89957}"/>
    <cellStyle name="Calculation 2 2 2 5 2 2 3" xfId="26978" xr:uid="{8281C4E0-487B-49C3-933F-59257DB85585}"/>
    <cellStyle name="Calculation 2 2 2 5 2 3" xfId="10840" xr:uid="{4A52DDCC-028F-4B63-8F31-1105180E2F2F}"/>
    <cellStyle name="Calculation 2 2 2 5 2 3 2" xfId="19829" xr:uid="{A2D709E8-83DA-4D05-ABCA-820F6262ECE5}"/>
    <cellStyle name="Calculation 2 2 2 5 2 3 2 2" xfId="33443" xr:uid="{383A805F-27D4-40F0-91F2-533DE6248583}"/>
    <cellStyle name="Calculation 2 2 2 5 2 3 3" xfId="34463" xr:uid="{7096D74F-5980-4EEB-9A8F-54AD1ED9D021}"/>
    <cellStyle name="Calculation 2 2 2 5 2 4" xfId="14606" xr:uid="{2CCAFEF6-7FCB-4621-9261-EEBAF954BFF8}"/>
    <cellStyle name="Calculation 2 2 2 5 2 4 2" xfId="29182" xr:uid="{AE398A20-B33A-49DF-A956-B425917C8D07}"/>
    <cellStyle name="Calculation 2 2 2 5 2 5" xfId="31003" xr:uid="{C930ADF6-3018-47EA-805C-EB28097C6863}"/>
    <cellStyle name="Calculation 2 2 2 5 2 6" xfId="57909" xr:uid="{CE1E3910-C683-41BB-8149-6C27201462E3}"/>
    <cellStyle name="Calculation 2 2 2 5 3" xfId="3709" xr:uid="{9D981BE8-2C92-4D23-B5B5-FCC14D62961E}"/>
    <cellStyle name="Calculation 2 2 2 5 3 2" xfId="32595" xr:uid="{D734177B-4A61-4F1F-8496-A73970C4424E}"/>
    <cellStyle name="Calculation 2 2 2 5 4" xfId="30750" xr:uid="{2B4A1C2A-FA4A-470D-B2BA-6306A8AD5762}"/>
    <cellStyle name="Calculation 2 2 2 5 5" xfId="51127" xr:uid="{D240EC7C-7E94-4AC4-9988-6FF626324CAD}"/>
    <cellStyle name="Calculation 2 2 2 6" xfId="1594" xr:uid="{5F677CEA-0A26-4F4D-A13D-43EC10863792}"/>
    <cellStyle name="Calculation 2 2 2 6 2" xfId="5938" xr:uid="{E41E9975-F376-4534-8E13-371959B958BF}"/>
    <cellStyle name="Calculation 2 2 2 6 2 2" xfId="8524" xr:uid="{5CC1B6B6-4BE2-493C-B5C5-F7D1F9A46912}"/>
    <cellStyle name="Calculation 2 2 2 6 2 2 2" xfId="17513" xr:uid="{CB3F45D6-993D-4BF3-AA4C-CC02AF7446D7}"/>
    <cellStyle name="Calculation 2 2 2 6 2 2 2 2" xfId="26506" xr:uid="{FCC5444B-879D-4469-A744-FB4134FE25E7}"/>
    <cellStyle name="Calculation 2 2 2 6 2 2 3" xfId="37656" xr:uid="{D29307D5-2084-4D24-8DCE-11C74C7C8BEA}"/>
    <cellStyle name="Calculation 2 2 2 6 2 3" xfId="11161" xr:uid="{FE9ABAA2-4CA1-4ABC-9B9A-C9B7BCBC42FD}"/>
    <cellStyle name="Calculation 2 2 2 6 2 3 2" xfId="20150" xr:uid="{269C70F7-48CE-4969-B590-A6338903EC4F}"/>
    <cellStyle name="Calculation 2 2 2 6 2 3 2 2" xfId="32571" xr:uid="{A3C74F81-166B-450F-B0CE-5AFF05DDA4C3}"/>
    <cellStyle name="Calculation 2 2 2 6 2 3 3" xfId="43925" xr:uid="{5AA9AEFD-D4B8-4BE7-A81F-3FC6986EF030}"/>
    <cellStyle name="Calculation 2 2 2 6 2 4" xfId="14927" xr:uid="{0C15A358-3F76-4838-BA9E-42ACE1A345AC}"/>
    <cellStyle name="Calculation 2 2 2 6 2 4 2" xfId="33075" xr:uid="{2FC607A4-65A1-4839-A76E-CDCB95EF4959}"/>
    <cellStyle name="Calculation 2 2 2 6 2 5" xfId="26987" xr:uid="{F63D433D-EEFB-47AF-9394-5A8DB2E661D7}"/>
    <cellStyle name="Calculation 2 2 2 6 2 6" xfId="54003" xr:uid="{3A5FE126-A427-47DD-BC5B-6FAB791470EF}"/>
    <cellStyle name="Calculation 2 2 2 6 3" xfId="4031" xr:uid="{0FDEFF40-54F0-4DCE-9DE3-0FF067DC5EE8}"/>
    <cellStyle name="Calculation 2 2 2 6 3 2" xfId="39488" xr:uid="{46D2B06F-ADF9-48F9-8AC9-779DB8DF0A54}"/>
    <cellStyle name="Calculation 2 2 2 6 4" xfId="38110" xr:uid="{484911D2-84CE-4D3E-8E56-3A314B7DDF92}"/>
    <cellStyle name="Calculation 2 2 2 6 5" xfId="47335" xr:uid="{BADAC059-7516-4B21-9145-837976039232}"/>
    <cellStyle name="Calculation 2 2 2 7" xfId="1795" xr:uid="{5CEE142B-77F6-4DE4-BEB0-5FD483E1E29E}"/>
    <cellStyle name="Calculation 2 2 2 7 2" xfId="6112" xr:uid="{F65C650D-A2EB-4D66-BC71-AC55CEF263F2}"/>
    <cellStyle name="Calculation 2 2 2 7 2 2" xfId="8698" xr:uid="{E3FA494E-ED93-41E1-B7A7-5A5B34610C38}"/>
    <cellStyle name="Calculation 2 2 2 7 2 2 2" xfId="17687" xr:uid="{90729791-DAE3-45B7-879A-D085E19FACC1}"/>
    <cellStyle name="Calculation 2 2 2 7 2 2 2 2" xfId="38032" xr:uid="{19CA32A2-8EB1-4F1E-977C-4EA885FCD34C}"/>
    <cellStyle name="Calculation 2 2 2 7 2 2 3" xfId="30590" xr:uid="{0949542E-AB56-4DBE-A2C2-9A0C61F9BD8E}"/>
    <cellStyle name="Calculation 2 2 2 7 2 3" xfId="11335" xr:uid="{F4A26D5C-B1E4-4375-AEB9-8221A22B421C}"/>
    <cellStyle name="Calculation 2 2 2 7 2 3 2" xfId="20324" xr:uid="{E162492C-074E-477A-8259-4258D716D5F5}"/>
    <cellStyle name="Calculation 2 2 2 7 2 3 2 2" xfId="35041" xr:uid="{4F95AE4C-BE55-46E0-809F-1FCE2F8A1FD0}"/>
    <cellStyle name="Calculation 2 2 2 7 2 3 3" xfId="31138" xr:uid="{C97675DB-7329-4B0A-9341-0D7D5EB60983}"/>
    <cellStyle name="Calculation 2 2 2 7 2 4" xfId="15101" xr:uid="{51A804E7-77BC-4A15-8C30-D0B773E072E0}"/>
    <cellStyle name="Calculation 2 2 2 7 2 4 2" xfId="24452" xr:uid="{ADCD7607-FD30-4BF4-B150-371D11D1FDD2}"/>
    <cellStyle name="Calculation 2 2 2 7 2 5" xfId="31025" xr:uid="{2576D003-0418-4853-8A66-5CD32A5B967A}"/>
    <cellStyle name="Calculation 2 2 2 7 3" xfId="4232" xr:uid="{04539203-1C96-47C7-BF70-3A30781D165E}"/>
    <cellStyle name="Calculation 2 2 2 7 3 2" xfId="28026" xr:uid="{4E36B895-B349-4B7D-A857-0D2F50B92258}"/>
    <cellStyle name="Calculation 2 2 2 7 4" xfId="39574" xr:uid="{360E664B-443A-4186-91F6-0433CD2AE1FB}"/>
    <cellStyle name="Calculation 2 2 2 7 5" xfId="52644" xr:uid="{30877BFA-245F-475F-A1F2-6BE870E5DCFE}"/>
    <cellStyle name="Calculation 2 2 2 8" xfId="2702" xr:uid="{B3ABCAD3-A0CD-493A-BF35-8A4C9FE32B1B}"/>
    <cellStyle name="Calculation 2 2 2 8 2" xfId="6892" xr:uid="{85A84FC7-043B-46E9-BCF1-38173EB27E67}"/>
    <cellStyle name="Calculation 2 2 2 8 2 2" xfId="12033" xr:uid="{FF1A1BC5-1CFD-4068-A773-7146BB3A8A77}"/>
    <cellStyle name="Calculation 2 2 2 8 2 2 2" xfId="21022" xr:uid="{3C3D7C66-68E2-45B1-BDC8-EC08757E0B97}"/>
    <cellStyle name="Calculation 2 2 2 8 2 2 2 2" xfId="38663" xr:uid="{247045AD-2386-4CEB-9F98-1F5580F7BCAD}"/>
    <cellStyle name="Calculation 2 2 2 8 2 2 3" xfId="27445" xr:uid="{6B24761D-7227-4A8C-AEB5-1F08F776B3F4}"/>
    <cellStyle name="Calculation 2 2 2 8 2 3" xfId="12854" xr:uid="{8D775DDF-40D1-48FB-B788-99DE34DF5FF9}"/>
    <cellStyle name="Calculation 2 2 2 8 2 3 2" xfId="21843" xr:uid="{8C40DBD8-6C67-4B9B-978A-BB1AB7A2738C}"/>
    <cellStyle name="Calculation 2 2 2 8 2 3 2 2" xfId="42365" xr:uid="{1DC19BCD-1AC2-4603-B053-B8174E4CF9B7}"/>
    <cellStyle name="Calculation 2 2 2 8 2 3 3" xfId="27831" xr:uid="{6D5038D0-F5E7-40BB-9046-516CE73ECDE5}"/>
    <cellStyle name="Calculation 2 2 2 8 2 4" xfId="15881" xr:uid="{96B3D247-40D7-4E15-AC09-618349E48AF7}"/>
    <cellStyle name="Calculation 2 2 2 8 2 4 2" xfId="36134" xr:uid="{8041A71D-84E7-47F0-8D5C-90D828313F3E}"/>
    <cellStyle name="Calculation 2 2 2 8 2 5" xfId="40178" xr:uid="{B901E764-F298-4C35-AC9B-39D907F4C7C2}"/>
    <cellStyle name="Calculation 2 2 2 8 3" xfId="9463" xr:uid="{DDB8FABD-0ED2-4D66-A61E-BCD961ABD2F5}"/>
    <cellStyle name="Calculation 2 2 2 8 3 2" xfId="18452" xr:uid="{E689317F-1AD6-4CFE-880B-C667603F117E}"/>
    <cellStyle name="Calculation 2 2 2 8 3 2 2" xfId="43519" xr:uid="{F0B55E34-E509-46B1-A10D-E86EC74C82C9}"/>
    <cellStyle name="Calculation 2 2 2 8 3 3" xfId="36953" xr:uid="{F8F7A27B-08BF-4E58-BBFA-BC4D5C64F584}"/>
    <cellStyle name="Calculation 2 2 2 8 4" xfId="39337" xr:uid="{96213DCE-858C-4A8D-90BE-ED7477023782}"/>
    <cellStyle name="Calculation 2 2 2 9" xfId="4648" xr:uid="{015B05AA-2F81-425C-A305-B8B0E57D7502}"/>
    <cellStyle name="Calculation 2 2 2 9 2" xfId="7234" xr:uid="{E68E3A7B-6B03-4303-B12D-5A8C63593A0B}"/>
    <cellStyle name="Calculation 2 2 2 9 2 2" xfId="16223" xr:uid="{0B9742E9-788B-4EAC-B8E8-01DF674E970C}"/>
    <cellStyle name="Calculation 2 2 2 9 2 2 2" xfId="25332" xr:uid="{A7896D39-5189-4310-9C0B-48E6EE964A73}"/>
    <cellStyle name="Calculation 2 2 2 9 2 3" xfId="36952" xr:uid="{156DEAC8-01A1-45D9-802A-D407F241E8A4}"/>
    <cellStyle name="Calculation 2 2 2 9 3" xfId="9871" xr:uid="{9036C802-353F-4A74-8D60-90EB71DD6198}"/>
    <cellStyle name="Calculation 2 2 2 9 3 2" xfId="18860" xr:uid="{DE786C7E-C13C-4E11-AE6D-E205240EDF29}"/>
    <cellStyle name="Calculation 2 2 2 9 3 2 2" xfId="24779" xr:uid="{1C763318-6B7D-4420-AFA3-42145FF582E2}"/>
    <cellStyle name="Calculation 2 2 2 9 3 3" xfId="41491" xr:uid="{A0406066-8F23-4605-BAF6-A26BFFD0C280}"/>
    <cellStyle name="Calculation 2 2 2 9 4" xfId="13637" xr:uid="{C31D225D-E204-4AF5-91BA-A7F285FBB70D}"/>
    <cellStyle name="Calculation 2 2 2 9 4 2" xfId="36980" xr:uid="{1748C041-D519-4C74-B15B-883503E0063E}"/>
    <cellStyle name="Calculation 2 2 2 9 5" xfId="27134" xr:uid="{F4A8D953-4976-42E6-B37E-E7A33991C522}"/>
    <cellStyle name="Calculation 2 2 20" xfId="44907" xr:uid="{232CD807-6418-40F4-B1A2-4D5CB8D1B191}"/>
    <cellStyle name="Calculation 2 2 20 2" xfId="50507" xr:uid="{B5AC17D0-EF2A-4A3E-846D-66598FEF48E9}"/>
    <cellStyle name="Calculation 2 2 20 2 2" xfId="57289" xr:uid="{CEE874D4-8048-45B1-9458-56C4B55011D5}"/>
    <cellStyle name="Calculation 2 2 20 3" xfId="52109" xr:uid="{7542391B-E7FE-40D6-8A34-4D4A62FD0710}"/>
    <cellStyle name="Calculation 2 2 20 3 2" xfId="58890" xr:uid="{2B07E366-2BEE-45D4-B420-7D28605AF568}"/>
    <cellStyle name="Calculation 2 2 20 4" xfId="49035" xr:uid="{96CAB326-CCC4-441B-B52C-21FA440C6031}"/>
    <cellStyle name="Calculation 2 2 20 4 2" xfId="55817" xr:uid="{F7990F05-819C-4D4D-9E85-879D59F6642F}"/>
    <cellStyle name="Calculation 2 2 20 5" xfId="48624" xr:uid="{E07F9F12-F5B3-4736-B3EB-C8335728B827}"/>
    <cellStyle name="Calculation 2 2 20 5 2" xfId="55413" xr:uid="{D3F981CD-AF28-4E81-8390-3E8831E7DC48}"/>
    <cellStyle name="Calculation 2 2 20 6" xfId="53699" xr:uid="{6072B8EE-46BD-430F-9842-37E7A5EB4C32}"/>
    <cellStyle name="Calculation 2 2 20 7" xfId="47010" xr:uid="{1E6C6E57-652F-4B9F-B247-C2A79408F0B3}"/>
    <cellStyle name="Calculation 2 2 21" xfId="45046" xr:uid="{CDBD02D8-B0BB-4734-AB29-D9AF6120186D}"/>
    <cellStyle name="Calculation 2 2 21 2" xfId="50615" xr:uid="{8D7B9CB6-EA30-4FD1-BD80-791177A6EA8D}"/>
    <cellStyle name="Calculation 2 2 21 2 2" xfId="57397" xr:uid="{923BBABA-A365-4498-9901-11EF40398969}"/>
    <cellStyle name="Calculation 2 2 21 3" xfId="52429" xr:uid="{156943E0-3BD2-4FD1-A678-70EEE75E713D}"/>
    <cellStyle name="Calculation 2 2 21 3 2" xfId="59210" xr:uid="{79DD9B07-4871-4309-8870-70B7B2E0D114}"/>
    <cellStyle name="Calculation 2 2 21 4" xfId="48732" xr:uid="{7104BE5C-6E06-428A-9805-4D102D5F3984}"/>
    <cellStyle name="Calculation 2 2 21 4 2" xfId="55521" xr:uid="{379A3D83-3E77-4100-A83A-71C275BCFA52}"/>
    <cellStyle name="Calculation 2 2 21 5" xfId="53807" xr:uid="{263FF2D0-377F-4FA9-98D3-5E841138D5DD}"/>
    <cellStyle name="Calculation 2 2 21 6" xfId="47118" xr:uid="{C3F65A98-C4BE-4B40-B520-8A6BAF61EC35}"/>
    <cellStyle name="Calculation 2 2 22" xfId="45095" xr:uid="{D5CA0457-3075-4E00-AFFE-91BA9A49C143}"/>
    <cellStyle name="Calculation 2 2 22 2" xfId="50648" xr:uid="{E778DED0-C542-4750-8722-EB7C14F01C5C}"/>
    <cellStyle name="Calculation 2 2 22 2 2" xfId="57430" xr:uid="{49FD8708-F1D9-4CA6-8FA5-6822960C170A}"/>
    <cellStyle name="Calculation 2 2 22 3" xfId="52459" xr:uid="{F8C43DF4-A45E-4D5A-B4C6-AD0323DD14B6}"/>
    <cellStyle name="Calculation 2 2 22 3 2" xfId="59240" xr:uid="{C70F46A4-1001-4E8E-8F5D-962A35222209}"/>
    <cellStyle name="Calculation 2 2 22 4" xfId="48765" xr:uid="{39DF1DBF-5894-493C-9C94-A539F0E62999}"/>
    <cellStyle name="Calculation 2 2 22 4 2" xfId="55551" xr:uid="{4A236E92-7DDF-485F-B9B1-F2179C8293D1}"/>
    <cellStyle name="Calculation 2 2 22 5" xfId="53837" xr:uid="{6C4CA1CE-2AA7-4C5F-A116-352B8D7D5AFF}"/>
    <cellStyle name="Calculation 2 2 22 6" xfId="47151" xr:uid="{8AED1C41-9207-48D2-9024-E49229A2A9E3}"/>
    <cellStyle name="Calculation 2 2 23" xfId="45107" xr:uid="{986F74F1-F827-4A97-9071-A4D1FE35377A}"/>
    <cellStyle name="Calculation 2 2 23 2" xfId="50664" xr:uid="{90B37423-8EB6-452A-B564-C52493320D55}"/>
    <cellStyle name="Calculation 2 2 23 2 2" xfId="57446" xr:uid="{CFF36755-8020-4B44-ADDF-656A8A506FBB}"/>
    <cellStyle name="Calculation 2 2 23 3" xfId="52475" xr:uid="{E67FBD40-B8E0-445E-BE66-C950522CE3DD}"/>
    <cellStyle name="Calculation 2 2 23 3 2" xfId="59256" xr:uid="{90A93FEE-44A3-41D1-8B03-9D9A8507C773}"/>
    <cellStyle name="Calculation 2 2 23 4" xfId="48781" xr:uid="{4345590D-CD54-4758-BDDC-A691B5695E67}"/>
    <cellStyle name="Calculation 2 2 23 4 2" xfId="55567" xr:uid="{59B33090-2EF5-482B-A6FA-3BD206608851}"/>
    <cellStyle name="Calculation 2 2 23 5" xfId="53853" xr:uid="{2155B1AA-A0AB-401D-9C44-1EA8ABEF8DF7}"/>
    <cellStyle name="Calculation 2 2 23 6" xfId="47167" xr:uid="{34E091B3-F873-4F6B-A73B-68538ADFE693}"/>
    <cellStyle name="Calculation 2 2 24" xfId="45137" xr:uid="{7AF7281F-AAF7-445B-9DBB-559FC79FA268}"/>
    <cellStyle name="Calculation 2 2 24 2" xfId="50681" xr:uid="{8BDFD852-82C9-429B-B71F-A882A1536892}"/>
    <cellStyle name="Calculation 2 2 24 2 2" xfId="57463" xr:uid="{421F8709-9B9F-4E43-BE1F-D99A8DE45557}"/>
    <cellStyle name="Calculation 2 2 24 3" xfId="52492" xr:uid="{14E6B392-03D2-48E8-9A08-B89DCC89F859}"/>
    <cellStyle name="Calculation 2 2 24 3 2" xfId="59273" xr:uid="{87FB58B8-F91D-4013-92DF-7F198728E07A}"/>
    <cellStyle name="Calculation 2 2 24 4" xfId="48798" xr:uid="{5D02A789-1819-49C1-AF0E-EE0FC80AF8E0}"/>
    <cellStyle name="Calculation 2 2 24 4 2" xfId="55584" xr:uid="{5C62D2C8-7FBD-47B3-B92C-12C7DE95AE06}"/>
    <cellStyle name="Calculation 2 2 24 5" xfId="53870" xr:uid="{0C35EC8F-D554-4CA1-90D4-39A1FE9C6F6A}"/>
    <cellStyle name="Calculation 2 2 24 6" xfId="47184" xr:uid="{D87C91E8-C5B1-4545-A8AA-1B92524BC420}"/>
    <cellStyle name="Calculation 2 2 25" xfId="45188" xr:uid="{E099D865-FA17-4B84-80E3-D0BE12B9976D}"/>
    <cellStyle name="Calculation 2 2 25 2" xfId="50761" xr:uid="{34F70E71-EA89-49BF-8923-3FEB25E4C4FD}"/>
    <cellStyle name="Calculation 2 2 25 2 2" xfId="57543" xr:uid="{471EB04A-DC44-484A-B28B-5033319CCB9A}"/>
    <cellStyle name="Calculation 2 2 25 3" xfId="52570" xr:uid="{0B44827A-DD76-44B1-B020-A0F2C82A05B2}"/>
    <cellStyle name="Calculation 2 2 25 3 2" xfId="59351" xr:uid="{AEFB8C38-05DE-45B8-92AE-C93099A946AA}"/>
    <cellStyle name="Calculation 2 2 25 4" xfId="48861" xr:uid="{30B6C313-D206-43DD-84CB-F16BE38DBF4F}"/>
    <cellStyle name="Calculation 2 2 25 4 2" xfId="55642" xr:uid="{DAB12402-EF9F-4AF0-A592-453F7834F4D8}"/>
    <cellStyle name="Calculation 2 2 25 5" xfId="53948" xr:uid="{F7EBC6F2-10D8-4C37-913E-A095B089D677}"/>
    <cellStyle name="Calculation 2 2 25 6" xfId="47265" xr:uid="{5EC7B790-59B2-4052-8623-A4189F63DFD8}"/>
    <cellStyle name="Calculation 2 2 26" xfId="45265" xr:uid="{1E6367F8-73D1-429D-9188-AEC24D5D5699}"/>
    <cellStyle name="Calculation 2 2 26 2" xfId="50777" xr:uid="{8E5972EE-5191-4D5D-838D-E260D2C180DA}"/>
    <cellStyle name="Calculation 2 2 26 2 2" xfId="57559" xr:uid="{40E333DE-3038-4DA2-929E-C83DCA50938D}"/>
    <cellStyle name="Calculation 2 2 26 3" xfId="52586" xr:uid="{89F9F4F0-8B5C-4220-AE40-A5DA6A364DA5}"/>
    <cellStyle name="Calculation 2 2 26 3 2" xfId="59367" xr:uid="{B755C563-7B2F-4DBF-B5CB-6FEB5B4FD212}"/>
    <cellStyle name="Calculation 2 2 26 4" xfId="53964" xr:uid="{92421238-FFAD-49F4-B464-5B8717D7B09F}"/>
    <cellStyle name="Calculation 2 2 26 5" xfId="47281" xr:uid="{E8CB4DD6-5BD6-4703-B19E-FCDFAFF017BE}"/>
    <cellStyle name="Calculation 2 2 27" xfId="45245" xr:uid="{5D0A215D-0E84-43FB-8FE4-5F503F94CBC2}"/>
    <cellStyle name="Calculation 2 2 27 2" xfId="55705" xr:uid="{58EE261B-C53A-4AE4-883A-BEB5B59BDFF4}"/>
    <cellStyle name="Calculation 2 2 27 3" xfId="48922" xr:uid="{35767B24-CE56-44B1-904B-DC4B034094CE}"/>
    <cellStyle name="Calculation 2 2 28" xfId="45353" xr:uid="{E4EC67A5-F4A7-44E6-B06F-287449F7644A}"/>
    <cellStyle name="Calculation 2 2 28 2" xfId="55659" xr:uid="{586F00D4-2076-4391-8D66-EEE89EBFCBC6}"/>
    <cellStyle name="Calculation 2 2 28 3" xfId="48878" xr:uid="{924BBEEB-D0C2-4371-8AD9-D19C581CEE90}"/>
    <cellStyle name="Calculation 2 2 29" xfId="45379" xr:uid="{02671CD6-AE2A-4941-91DE-EC6EFF1DCC99}"/>
    <cellStyle name="Calculation 2 2 29 2" xfId="52601" xr:uid="{677B5776-B96A-44F4-B95B-B146286E5512}"/>
    <cellStyle name="Calculation 2 2 3" xfId="434" xr:uid="{57947ADF-A612-4DEE-A662-85707ADCE4F9}"/>
    <cellStyle name="Calculation 2 2 3 10" xfId="9299" xr:uid="{53D040F7-2B7D-4690-8814-F2675264DF8A}"/>
    <cellStyle name="Calculation 2 2 3 10 2" xfId="18288" xr:uid="{DAD7A324-7317-4AFC-B64F-DE51A1C2F5F8}"/>
    <cellStyle name="Calculation 2 2 3 10 2 2" xfId="31696" xr:uid="{C6F4172C-DC8A-4D26-B666-CB53A3BF59ED}"/>
    <cellStyle name="Calculation 2 2 3 10 3" xfId="40054" xr:uid="{2A60135B-FE34-4197-BBCB-8A8284739C5C}"/>
    <cellStyle name="Calculation 2 2 3 11" xfId="12016" xr:uid="{D3449788-84BB-49CF-A500-9632D836E99A}"/>
    <cellStyle name="Calculation 2 2 3 11 2" xfId="21005" xr:uid="{7EE868D7-0E0B-4A85-A0CD-0789EECAAB83}"/>
    <cellStyle name="Calculation 2 2 3 11 2 2" xfId="40326" xr:uid="{D7BBE3AF-1651-45A2-A9FE-A29C1F36F1D4}"/>
    <cellStyle name="Calculation 2 2 3 11 3" xfId="36172" xr:uid="{358A69ED-2502-4A79-BBCC-2ABF0F940012}"/>
    <cellStyle name="Calculation 2 2 3 12" xfId="2440" xr:uid="{5426F483-994F-4DEE-B571-4F8F0AA007F1}"/>
    <cellStyle name="Calculation 2 2 3 12 2" xfId="24868" xr:uid="{16A48F10-5D3F-42C7-A4A6-0AF246E6537E}"/>
    <cellStyle name="Calculation 2 2 3 13" xfId="13349" xr:uid="{65D738FC-FACF-4A5A-BB62-82795EA8AAC7}"/>
    <cellStyle name="Calculation 2 2 3 13 2" xfId="36229" xr:uid="{BA76CD84-E7CE-4672-B8DA-AAEE9FC39EA6}"/>
    <cellStyle name="Calculation 2 2 3 14" xfId="40698" xr:uid="{F941C5EF-5A0C-4B53-945B-2951BE187578}"/>
    <cellStyle name="Calculation 2 2 3 15" xfId="44333" xr:uid="{DEA9BF82-41C0-4B0B-A340-7713FD2601E4}"/>
    <cellStyle name="Calculation 2 2 3 16" xfId="45559" xr:uid="{220675FA-07B4-4F4A-A773-C8F46A9C289A}"/>
    <cellStyle name="Calculation 2 2 3 2" xfId="783" xr:uid="{BB8ECB90-CF43-4EF6-8838-1D7B9BA356C9}"/>
    <cellStyle name="Calculation 2 2 3 2 2" xfId="5153" xr:uid="{8842587B-FB70-43CD-A6FE-BB8C81974A34}"/>
    <cellStyle name="Calculation 2 2 3 2 2 2" xfId="7739" xr:uid="{CF2EB188-575E-4EF4-B82C-219A8C7A46DF}"/>
    <cellStyle name="Calculation 2 2 3 2 2 2 2" xfId="16728" xr:uid="{CC465559-9AA6-4AF3-98E6-B8EF668F0D75}"/>
    <cellStyle name="Calculation 2 2 3 2 2 2 2 2" xfId="29348" xr:uid="{3D5E6785-B456-4E8F-B00F-B1120B3B715D}"/>
    <cellStyle name="Calculation 2 2 3 2 2 2 3" xfId="39551" xr:uid="{47E65BCC-F91E-4B2F-B174-68F970EDC896}"/>
    <cellStyle name="Calculation 2 2 3 2 2 2 4" xfId="56347" xr:uid="{7766A642-2C67-4B2F-88AC-62E415B5CFF3}"/>
    <cellStyle name="Calculation 2 2 3 2 2 3" xfId="10376" xr:uid="{0870030F-5832-472D-98B2-034A15CC49E4}"/>
    <cellStyle name="Calculation 2 2 3 2 2 3 2" xfId="19365" xr:uid="{22C177CB-B1C9-48C6-9833-129D5A446045}"/>
    <cellStyle name="Calculation 2 2 3 2 2 3 2 2" xfId="34907" xr:uid="{3106B18E-80C6-448E-8375-58D873B77717}"/>
    <cellStyle name="Calculation 2 2 3 2 2 3 3" xfId="36530" xr:uid="{A962965E-1425-4326-95E1-87DB5F74EA26}"/>
    <cellStyle name="Calculation 2 2 3 2 2 4" xfId="14142" xr:uid="{329F5EDA-2E39-4D1A-814B-52351F6D1CDF}"/>
    <cellStyle name="Calculation 2 2 3 2 2 4 2" xfId="38739" xr:uid="{CC548D20-6077-40EE-9EC8-0EFC7DEEB229}"/>
    <cellStyle name="Calculation 2 2 3 2 2 5" xfId="31172" xr:uid="{30CED0B3-8491-40C6-96B1-DE9B7F824272}"/>
    <cellStyle name="Calculation 2 2 3 2 2 6" xfId="49565" xr:uid="{C978CC78-1CED-48E3-8B75-A0D4C2B7D177}"/>
    <cellStyle name="Calculation 2 2 3 2 3" xfId="3220" xr:uid="{F5326BBA-409F-410B-B861-35891B68F530}"/>
    <cellStyle name="Calculation 2 2 3 2 3 2" xfId="30890" xr:uid="{82F72ED8-284F-4091-AD31-96DCF3A43FCC}"/>
    <cellStyle name="Calculation 2 2 3 2 3 2 2" xfId="55788" xr:uid="{214BE44F-224F-4A31-A0C7-96BAC479F491}"/>
    <cellStyle name="Calculation 2 2 3 2 3 3" xfId="49005" xr:uid="{CB1D4460-5EE8-4657-8ADC-633672F05414}"/>
    <cellStyle name="Calculation 2 2 3 2 4" xfId="28349" xr:uid="{BFDCD63A-4BF4-4D9C-AB74-4790005F7A39}"/>
    <cellStyle name="Calculation 2 2 3 2 4 2" xfId="54492" xr:uid="{07FB7F54-C45C-4B3C-8705-50571639DD59}"/>
    <cellStyle name="Calculation 2 2 3 2 4 3" xfId="47682" xr:uid="{8742C0EA-E3BC-4894-9367-67DC870C931A}"/>
    <cellStyle name="Calculation 2 2 3 2 5" xfId="52932" xr:uid="{65512298-13BC-49DC-A0C3-7D0046D8CBE7}"/>
    <cellStyle name="Calculation 2 2 3 2 6" xfId="46074" xr:uid="{710DDFDC-8524-4A56-8245-CA62C89C93CE}"/>
    <cellStyle name="Calculation 2 2 3 3" xfId="1128" xr:uid="{C31F199F-58E1-4A50-ABD3-AF7C561E2CC1}"/>
    <cellStyle name="Calculation 2 2 3 3 2" xfId="5474" xr:uid="{485B9822-0681-44B1-921D-59D2B80EE93A}"/>
    <cellStyle name="Calculation 2 2 3 3 2 2" xfId="8060" xr:uid="{72BC8EC6-E950-4591-8486-E25DC8531287}"/>
    <cellStyle name="Calculation 2 2 3 3 2 2 2" xfId="17049" xr:uid="{7F73C086-72E6-4A12-9D18-19CD9C931F16}"/>
    <cellStyle name="Calculation 2 2 3 3 2 2 2 2" xfId="24020" xr:uid="{C3CF53E4-ABC5-4DE8-A086-D1B9E62D65B2}"/>
    <cellStyle name="Calculation 2 2 3 3 2 2 3" xfId="41798" xr:uid="{39C42884-1851-479A-8C41-A25414E1B433}"/>
    <cellStyle name="Calculation 2 2 3 3 2 2 4" xfId="56755" xr:uid="{4D64C7B3-AE92-4F67-96D3-C24E36A08FF7}"/>
    <cellStyle name="Calculation 2 2 3 3 2 3" xfId="10697" xr:uid="{B7E4BB5B-802A-419A-9161-760875E0432F}"/>
    <cellStyle name="Calculation 2 2 3 3 2 3 2" xfId="19686" xr:uid="{785E1426-1E88-4AD1-97EB-D9A21F912A0F}"/>
    <cellStyle name="Calculation 2 2 3 3 2 3 2 2" xfId="25507" xr:uid="{3C1F9A1D-D006-4049-AD85-093F106F257E}"/>
    <cellStyle name="Calculation 2 2 3 3 2 3 3" xfId="26432" xr:uid="{C1A99261-250B-4D28-93E2-20EAC3541B18}"/>
    <cellStyle name="Calculation 2 2 3 3 2 4" xfId="14463" xr:uid="{0B9EE03E-2627-413F-9F96-3DB620CDCC6A}"/>
    <cellStyle name="Calculation 2 2 3 3 2 4 2" xfId="30192" xr:uid="{56396CF5-FFE9-43CB-ADDE-E1B77037698D}"/>
    <cellStyle name="Calculation 2 2 3 3 2 5" xfId="25067" xr:uid="{F0DBB347-A396-42D3-8664-A26C5456A267}"/>
    <cellStyle name="Calculation 2 2 3 3 2 6" xfId="49973" xr:uid="{48EFC50C-11AF-4973-A6BA-253C36534352}"/>
    <cellStyle name="Calculation 2 2 3 3 3" xfId="3565" xr:uid="{349E4589-3F14-4BDA-8BFE-998B1C965B45}"/>
    <cellStyle name="Calculation 2 2 3 3 3 2" xfId="36155" xr:uid="{F2FBE7D9-0795-4AE8-B54A-47B2993BA14D}"/>
    <cellStyle name="Calculation 2 2 3 3 3 2 2" xfId="55712" xr:uid="{3D6A1638-6787-42DA-B334-6AB36A7E451F}"/>
    <cellStyle name="Calculation 2 2 3 3 3 3" xfId="48929" xr:uid="{E0FCFA4E-3629-4793-9ED3-4F5F162DD33B}"/>
    <cellStyle name="Calculation 2 2 3 3 4" xfId="41967" xr:uid="{83345145-BDD2-4F46-88B7-B638FB54BB18}"/>
    <cellStyle name="Calculation 2 2 3 3 4 2" xfId="54882" xr:uid="{D43EAF5E-7C79-42EE-A865-C92E74B916B5}"/>
    <cellStyle name="Calculation 2 2 3 3 4 3" xfId="48090" xr:uid="{BAB14098-24AE-444E-A8D3-1671DE2CB98D}"/>
    <cellStyle name="Calculation 2 2 3 3 5" xfId="53182" xr:uid="{DD186662-DAD8-411C-8CF7-FD6E3BEE2196}"/>
    <cellStyle name="Calculation 2 2 3 3 6" xfId="46476" xr:uid="{AF5301C2-DAC7-4F72-8BE6-5069B0CF3674}"/>
    <cellStyle name="Calculation 2 2 3 4" xfId="1472" xr:uid="{39A0A798-7CA2-4A94-8F46-1BBE45674750}"/>
    <cellStyle name="Calculation 2 2 3 4 2" xfId="5817" xr:uid="{0F27D73E-973B-4C08-B283-38AEFCEE82AE}"/>
    <cellStyle name="Calculation 2 2 3 4 2 2" xfId="8403" xr:uid="{855D990A-5C73-4D88-9F72-07D0772D344E}"/>
    <cellStyle name="Calculation 2 2 3 4 2 2 2" xfId="17392" xr:uid="{B00DBC0E-59E4-439E-B17F-9EC529D3DFAD}"/>
    <cellStyle name="Calculation 2 2 3 4 2 2 2 2" xfId="36064" xr:uid="{86FA68EC-4B30-4536-9784-029850E8AC73}"/>
    <cellStyle name="Calculation 2 2 3 4 2 2 3" xfId="36774" xr:uid="{4F74A7E1-46CD-406A-9E64-06901628DE08}"/>
    <cellStyle name="Calculation 2 2 3 4 2 3" xfId="11040" xr:uid="{EC8824E8-834E-4357-8E40-8499E74F24F5}"/>
    <cellStyle name="Calculation 2 2 3 4 2 3 2" xfId="20029" xr:uid="{7FFF36C6-F2E0-4E19-B4D4-1A9FDFFF989C}"/>
    <cellStyle name="Calculation 2 2 3 4 2 3 2 2" xfId="28084" xr:uid="{71674C69-255E-4097-BA39-1BEE0E9126B2}"/>
    <cellStyle name="Calculation 2 2 3 4 2 3 3" xfId="40501" xr:uid="{80462B03-4BF1-4A70-BF3D-3E36C31BA18D}"/>
    <cellStyle name="Calculation 2 2 3 4 2 4" xfId="14806" xr:uid="{F0E23BC0-48CA-4DCD-A35E-12065C05F6CF}"/>
    <cellStyle name="Calculation 2 2 3 4 2 4 2" xfId="37965" xr:uid="{B83E4BB0-2C96-4FA3-BB47-3C480870FDF2}"/>
    <cellStyle name="Calculation 2 2 3 4 2 5" xfId="33762" xr:uid="{E82C70AA-27BF-4099-BFB3-EB438A540612}"/>
    <cellStyle name="Calculation 2 2 3 4 2 6" xfId="55875" xr:uid="{825DA308-5C7B-4B99-9D06-4D3BE40BA895}"/>
    <cellStyle name="Calculation 2 2 3 4 3" xfId="3909" xr:uid="{ED382AB9-5095-46C6-863D-CCAD83AAA5C7}"/>
    <cellStyle name="Calculation 2 2 3 4 3 2" xfId="33031" xr:uid="{81FCA695-35CE-40EF-852D-98FF0355D558}"/>
    <cellStyle name="Calculation 2 2 3 4 4" xfId="41003" xr:uid="{F65E92EC-ED5B-497A-8879-B0F8547BAE72}"/>
    <cellStyle name="Calculation 2 2 3 4 5" xfId="49093" xr:uid="{553A3A5F-92FA-4E78-B53E-6AE90A39B705}"/>
    <cellStyle name="Calculation 2 2 3 5" xfId="1786" xr:uid="{02F660F8-666B-4C5D-8708-EE60011ACDE8}"/>
    <cellStyle name="Calculation 2 2 3 5 2" xfId="6104" xr:uid="{ECDEEA53-E610-4903-B82B-2E989E8B26BE}"/>
    <cellStyle name="Calculation 2 2 3 5 2 2" xfId="8690" xr:uid="{734B396E-2BD6-4A9D-B35A-447557F32FC5}"/>
    <cellStyle name="Calculation 2 2 3 5 2 2 2" xfId="17679" xr:uid="{7E2A7C73-69F9-4347-8A8C-A3EA96EDC721}"/>
    <cellStyle name="Calculation 2 2 3 5 2 2 2 2" xfId="40357" xr:uid="{8978FFAB-7FBF-4C86-97D7-FD6AE8218DB9}"/>
    <cellStyle name="Calculation 2 2 3 5 2 2 3" xfId="31221" xr:uid="{6438C305-D974-4350-9CDF-6802CA1703E4}"/>
    <cellStyle name="Calculation 2 2 3 5 2 3" xfId="11327" xr:uid="{2A418984-DCC9-4193-A864-2565B779A531}"/>
    <cellStyle name="Calculation 2 2 3 5 2 3 2" xfId="20316" xr:uid="{3EEF3AF1-66DC-4118-A9B3-645373820628}"/>
    <cellStyle name="Calculation 2 2 3 5 2 3 2 2" xfId="29975" xr:uid="{5AC5CBC1-007C-4BAF-8D3A-5C21625BB73B}"/>
    <cellStyle name="Calculation 2 2 3 5 2 3 3" xfId="41678" xr:uid="{00496986-7E19-49CE-9AD0-31F2B8845116}"/>
    <cellStyle name="Calculation 2 2 3 5 2 4" xfId="15093" xr:uid="{CEB707D3-1991-4085-9912-AF4D40E22121}"/>
    <cellStyle name="Calculation 2 2 3 5 2 4 2" xfId="30597" xr:uid="{19B9CE07-FE55-4406-A2FB-38836CD9EF3F}"/>
    <cellStyle name="Calculation 2 2 3 5 2 5" xfId="41480" xr:uid="{A0666A3B-F5F0-4C56-9D2D-B596DF91C47D}"/>
    <cellStyle name="Calculation 2 2 3 5 2 6" xfId="57942" xr:uid="{5E259422-A808-4583-B226-2AE039566723}"/>
    <cellStyle name="Calculation 2 2 3 5 3" xfId="4223" xr:uid="{508575D0-CC7F-4626-8109-B99118A04CE9}"/>
    <cellStyle name="Calculation 2 2 3 5 3 2" xfId="29023" xr:uid="{C661DEE6-80A3-4933-9AAB-EE55972A3773}"/>
    <cellStyle name="Calculation 2 2 3 5 4" xfId="24912" xr:uid="{2D823741-9425-46BB-B4ED-7ECBDB32A687}"/>
    <cellStyle name="Calculation 2 2 3 5 5" xfId="51160" xr:uid="{B33B5060-7B0F-43B0-B068-7D0DDF77B5BE}"/>
    <cellStyle name="Calculation 2 2 3 6" xfId="2091" xr:uid="{930760A1-BFDB-45D4-8E46-32A3DB305296}"/>
    <cellStyle name="Calculation 2 2 3 6 2" xfId="6393" xr:uid="{12DEFB8B-7FCC-44B2-84A3-A3BA3D867FBC}"/>
    <cellStyle name="Calculation 2 2 3 6 2 2" xfId="8979" xr:uid="{854DDBDA-9696-4595-A0B5-0A4E876E6482}"/>
    <cellStyle name="Calculation 2 2 3 6 2 2 2" xfId="17968" xr:uid="{8098E11D-F8D1-4A21-87E0-0B240429D30B}"/>
    <cellStyle name="Calculation 2 2 3 6 2 2 2 2" xfId="31282" xr:uid="{CE46B682-00AB-4758-A4DF-6E595ABAE9AC}"/>
    <cellStyle name="Calculation 2 2 3 6 2 2 3" xfId="39765" xr:uid="{4E2BF87E-902F-468E-8D7B-9199C187F6E0}"/>
    <cellStyle name="Calculation 2 2 3 6 2 3" xfId="11616" xr:uid="{CA830A00-7FA9-4A4A-9705-CA2612641E2A}"/>
    <cellStyle name="Calculation 2 2 3 6 2 3 2" xfId="20605" xr:uid="{3086CC90-3BBC-4CFD-8456-68E0A6674F02}"/>
    <cellStyle name="Calculation 2 2 3 6 2 3 2 2" xfId="43012" xr:uid="{4B4AA2D1-5F75-4E00-90B8-A1EF3F1F689B}"/>
    <cellStyle name="Calculation 2 2 3 6 2 3 3" xfId="34421" xr:uid="{425A2B44-70E2-4F66-A972-836828FDF607}"/>
    <cellStyle name="Calculation 2 2 3 6 2 4" xfId="15382" xr:uid="{58474FE7-F3E7-474F-8DB1-B7CAAEAED42F}"/>
    <cellStyle name="Calculation 2 2 3 6 2 4 2" xfId="28657" xr:uid="{599D3112-75E0-43C0-9492-61F63E119239}"/>
    <cellStyle name="Calculation 2 2 3 6 2 5" xfId="32900" xr:uid="{6A6CFC4E-B93B-45AB-B8D8-CD0893581618}"/>
    <cellStyle name="Calculation 2 2 3 6 2 6" xfId="54044" xr:uid="{725E4459-4AFD-48DF-B574-EF896C263023}"/>
    <cellStyle name="Calculation 2 2 3 6 3" xfId="4528" xr:uid="{6F7C864A-1CEC-4579-871C-0CB78C955F00}"/>
    <cellStyle name="Calculation 2 2 3 6 3 2" xfId="23644" xr:uid="{0BDA839A-481E-4863-82DF-7DFBFD29ABDB}"/>
    <cellStyle name="Calculation 2 2 3 6 4" xfId="31807" xr:uid="{1C9C0249-BE4E-4862-A027-DC617833D9FD}"/>
    <cellStyle name="Calculation 2 2 3 6 5" xfId="47376" xr:uid="{61AEA006-B75D-4182-89BD-AA79A9870E83}"/>
    <cellStyle name="Calculation 2 2 3 7" xfId="2901" xr:uid="{15A77F56-632D-4A68-85C5-331EB5226D3C}"/>
    <cellStyle name="Calculation 2 2 3 7 2" xfId="7051" xr:uid="{219A45AB-6F99-4B62-8716-D51C5C6FF16E}"/>
    <cellStyle name="Calculation 2 2 3 7 2 2" xfId="12177" xr:uid="{095100BE-94FE-4DFB-9064-BFD553D5D9DD}"/>
    <cellStyle name="Calculation 2 2 3 7 2 2 2" xfId="21166" xr:uid="{19C357AA-7C4A-4581-8536-AC475518593E}"/>
    <cellStyle name="Calculation 2 2 3 7 2 2 2 2" xfId="23265" xr:uid="{67F92296-E218-4544-9D3D-7443827BA0E7}"/>
    <cellStyle name="Calculation 2 2 3 7 2 2 3" xfId="37755" xr:uid="{74793460-E716-4012-8C6C-DFEDCA3C4F60}"/>
    <cellStyle name="Calculation 2 2 3 7 2 3" xfId="12981" xr:uid="{E1C2114E-8760-4B92-8C3F-828E6AFF5FD4}"/>
    <cellStyle name="Calculation 2 2 3 7 2 3 2" xfId="21970" xr:uid="{344B028F-AE6B-4208-9E83-EBD602177700}"/>
    <cellStyle name="Calculation 2 2 3 7 2 3 2 2" xfId="23526" xr:uid="{61510903-BF63-40B4-92B9-CB73EB929409}"/>
    <cellStyle name="Calculation 2 2 3 7 2 3 3" xfId="22192" xr:uid="{AB7C211B-1987-4796-9CCE-37AFA0FDD575}"/>
    <cellStyle name="Calculation 2 2 3 7 2 4" xfId="16040" xr:uid="{F6628924-D5E2-4A3B-B64F-1BAE9BE9B0EB}"/>
    <cellStyle name="Calculation 2 2 3 7 2 4 2" xfId="29096" xr:uid="{59C20063-C828-452A-AF17-750F06488418}"/>
    <cellStyle name="Calculation 2 2 3 7 2 5" xfId="25456" xr:uid="{E3137430-5C00-4419-BCA4-FD0354F3B45D}"/>
    <cellStyle name="Calculation 2 2 3 7 3" xfId="9614" xr:uid="{9FC23BBE-864A-45EF-802F-0F52474E2212}"/>
    <cellStyle name="Calculation 2 2 3 7 3 2" xfId="18603" xr:uid="{529A02DF-F893-4938-8D59-34431B3653B8}"/>
    <cellStyle name="Calculation 2 2 3 7 3 2 2" xfId="36711" xr:uid="{588B485E-CAAB-4897-A4AB-68CE29E32FF1}"/>
    <cellStyle name="Calculation 2 2 3 7 3 3" xfId="36996" xr:uid="{7DD5D336-E535-4136-A5F2-BF2DB7807EB3}"/>
    <cellStyle name="Calculation 2 2 3 7 4" xfId="40009" xr:uid="{DC20BDA9-7861-4BDE-8EB2-E29C65E42B40}"/>
    <cellStyle name="Calculation 2 2 3 7 5" xfId="52669" xr:uid="{26D21781-1F31-4EE5-84BB-363703C1464B}"/>
    <cellStyle name="Calculation 2 2 3 8" xfId="4829" xr:uid="{B843AD61-BFCB-4B04-9CE1-7092DB97CFA3}"/>
    <cellStyle name="Calculation 2 2 3 8 2" xfId="7415" xr:uid="{9FDF6431-7EBA-440B-95EF-89F0912FC85E}"/>
    <cellStyle name="Calculation 2 2 3 8 2 2" xfId="16404" xr:uid="{6FB07272-994E-4184-A4C5-F71FDB4A15E2}"/>
    <cellStyle name="Calculation 2 2 3 8 2 2 2" xfId="30052" xr:uid="{5775E152-6973-4AD8-ADD3-237BDC7DD918}"/>
    <cellStyle name="Calculation 2 2 3 8 2 3" xfId="26008" xr:uid="{14288673-3E07-446C-9802-FF6B626DD60B}"/>
    <cellStyle name="Calculation 2 2 3 8 3" xfId="10052" xr:uid="{F601810F-C0F9-4C4B-9BAD-ABD818122A01}"/>
    <cellStyle name="Calculation 2 2 3 8 3 2" xfId="19041" xr:uid="{4C3B032C-A8A1-4532-9052-AADF3C4689D0}"/>
    <cellStyle name="Calculation 2 2 3 8 3 2 2" xfId="32956" xr:uid="{6E843338-E3E4-467D-8BB0-031FDBA826D0}"/>
    <cellStyle name="Calculation 2 2 3 8 3 3" xfId="36537" xr:uid="{4BCCE3EB-C8F9-4B1A-89B1-DC9A9BBD9F73}"/>
    <cellStyle name="Calculation 2 2 3 8 4" xfId="13818" xr:uid="{A4CF5E1E-B6E3-44BA-BF5E-CCDCF0064CA7}"/>
    <cellStyle name="Calculation 2 2 3 8 4 2" xfId="22950" xr:uid="{4F215670-73F4-4A0F-BDEA-AE4CB1EB7C14}"/>
    <cellStyle name="Calculation 2 2 3 8 5" xfId="33984" xr:uid="{A4753EEC-71EC-45A1-ACFB-C5E966B8E01D}"/>
    <cellStyle name="Calculation 2 2 3 9" xfId="6736" xr:uid="{831560FB-5EDB-4C67-B547-685D7B3A652C}"/>
    <cellStyle name="Calculation 2 2 3 9 2" xfId="11936" xr:uid="{126B280C-E424-4D91-943B-4241A84DED97}"/>
    <cellStyle name="Calculation 2 2 3 9 2 2" xfId="20925" xr:uid="{28EC7B65-AFDB-4586-9064-39B8DD6EFDC8}"/>
    <cellStyle name="Calculation 2 2 3 9 2 2 2" xfId="27332" xr:uid="{767D7950-93E7-4FC1-8FE3-D0C6C7086B7D}"/>
    <cellStyle name="Calculation 2 2 3 9 2 3" xfId="44117" xr:uid="{7F3D84D6-94EB-42FE-9CD8-DAEE926A740F}"/>
    <cellStyle name="Calculation 2 2 3 9 3" xfId="15725" xr:uid="{941D942B-336E-4052-9024-B19EC5EC5014}"/>
    <cellStyle name="Calculation 2 2 3 9 3 2" xfId="41873" xr:uid="{C6C9DE36-702A-4C4A-AD02-0DC41B3932E3}"/>
    <cellStyle name="Calculation 2 2 3 9 4" xfId="42806" xr:uid="{D958BB29-7F69-4035-87BA-DA890E0E3576}"/>
    <cellStyle name="Calculation 2 2 30" xfId="45403" xr:uid="{46DD3F77-75AD-4830-9335-BDC2A02E21B7}"/>
    <cellStyle name="Calculation 2 2 31" xfId="45324" xr:uid="{1508E347-AC05-4187-8A25-05C0F877AD50}"/>
    <cellStyle name="Calculation 2 2 32" xfId="44253" xr:uid="{59485034-14A4-4710-A5DD-8B4913EDDAD0}"/>
    <cellStyle name="Calculation 2 2 33" xfId="44173" xr:uid="{61F091AB-7B47-4246-A1AF-8DB7DEF03942}"/>
    <cellStyle name="Calculation 2 2 34" xfId="45459" xr:uid="{1D3D1F90-AF4C-4A49-B501-889450DB9A8C}"/>
    <cellStyle name="Calculation 2 2 4" xfId="532" xr:uid="{98BC67AA-3991-48FC-9975-BA29039F2138}"/>
    <cellStyle name="Calculation 2 2 4 10" xfId="44276" xr:uid="{92BB9431-DA87-4C36-B1FC-24919F66D997}"/>
    <cellStyle name="Calculation 2 2 4 11" xfId="45618" xr:uid="{A014499F-CAF2-4CCA-A23D-33A8757DCDF4}"/>
    <cellStyle name="Calculation 2 2 4 2" xfId="881" xr:uid="{65768BB3-7076-460B-9C67-C55C5DB2E7A8}"/>
    <cellStyle name="Calculation 2 2 4 2 2" xfId="5250" xr:uid="{60092AA3-8966-47DB-B990-97CF4281F785}"/>
    <cellStyle name="Calculation 2 2 4 2 2 2" xfId="7836" xr:uid="{D2B377C6-D6D2-4CC1-91BB-DD30B2C9F0A9}"/>
    <cellStyle name="Calculation 2 2 4 2 2 2 2" xfId="16825" xr:uid="{E78550EF-4062-444F-9E73-E2C9E6299D61}"/>
    <cellStyle name="Calculation 2 2 4 2 2 2 2 2" xfId="33690" xr:uid="{60D4F1DA-0CB8-4464-BD3A-BBA0B7031706}"/>
    <cellStyle name="Calculation 2 2 4 2 2 2 3" xfId="36083" xr:uid="{C678E473-3AA8-4195-A9CF-85269B117136}"/>
    <cellStyle name="Calculation 2 2 4 2 2 2 4" xfId="56406" xr:uid="{BB8DF976-AA9D-4900-B777-F9FB4FB443D9}"/>
    <cellStyle name="Calculation 2 2 4 2 2 3" xfId="10473" xr:uid="{95453DE8-07AB-442A-9D69-85A332FD1560}"/>
    <cellStyle name="Calculation 2 2 4 2 2 3 2" xfId="19462" xr:uid="{1F748241-0EA0-457F-A45D-0AA2EEF629B8}"/>
    <cellStyle name="Calculation 2 2 4 2 2 3 2 2" xfId="23065" xr:uid="{EEC6241C-54C6-4BCD-A70A-0FDE6BC32D8A}"/>
    <cellStyle name="Calculation 2 2 4 2 2 3 3" xfId="34701" xr:uid="{C06FA047-A95A-4128-86C0-20B88AAF46FE}"/>
    <cellStyle name="Calculation 2 2 4 2 2 4" xfId="14239" xr:uid="{6AB53E31-E07C-41C4-90F1-A179A5A12D07}"/>
    <cellStyle name="Calculation 2 2 4 2 2 4 2" xfId="41390" xr:uid="{736C4E53-0A01-4363-BFF4-501A3C9334D1}"/>
    <cellStyle name="Calculation 2 2 4 2 2 5" xfId="41018" xr:uid="{E2653B61-C126-430C-8CE2-684F1A788020}"/>
    <cellStyle name="Calculation 2 2 4 2 2 6" xfId="49624" xr:uid="{2B640382-CB8A-4BA5-83C4-2D40AD485B48}"/>
    <cellStyle name="Calculation 2 2 4 2 3" xfId="3318" xr:uid="{C2314CDA-EF4A-43B5-9C40-9C69E628AE1E}"/>
    <cellStyle name="Calculation 2 2 4 2 3 2" xfId="32983" xr:uid="{23F62E54-5FA8-4AA3-BE3F-F0308D43500B}"/>
    <cellStyle name="Calculation 2 2 4 2 3 2 2" xfId="58395" xr:uid="{57238ED2-42C3-4CB2-88E5-C31C8009BAC4}"/>
    <cellStyle name="Calculation 2 2 4 2 3 3" xfId="51614" xr:uid="{9C23FEE6-1846-4019-95AB-17EC96898941}"/>
    <cellStyle name="Calculation 2 2 4 2 4" xfId="35127" xr:uid="{72CEB1E1-F5C0-4D74-A392-652E967B2E11}"/>
    <cellStyle name="Calculation 2 2 4 2 4 2" xfId="54548" xr:uid="{E859F3D9-C10A-47FA-91C7-4C26F6889395}"/>
    <cellStyle name="Calculation 2 2 4 2 4 3" xfId="47741" xr:uid="{2EE8A455-7177-40CD-A756-876CB064F57A}"/>
    <cellStyle name="Calculation 2 2 4 2 5" xfId="52965" xr:uid="{D1499C40-A1C9-4FF2-9B6E-3CD263EC6053}"/>
    <cellStyle name="Calculation 2 2 4 2 6" xfId="46130" xr:uid="{83B27DB9-867E-4155-8D8F-555BF7DC0772}"/>
    <cellStyle name="Calculation 2 2 4 3" xfId="1226" xr:uid="{2EC2B3F7-8ADC-4955-9508-D1178945D928}"/>
    <cellStyle name="Calculation 2 2 4 3 2" xfId="5571" xr:uid="{D035C29D-8CDA-4AEF-90BD-C031A7EE753C}"/>
    <cellStyle name="Calculation 2 2 4 3 2 2" xfId="8157" xr:uid="{6F2B37A3-313C-419E-8F6C-23B143CEF1B5}"/>
    <cellStyle name="Calculation 2 2 4 3 2 2 2" xfId="17146" xr:uid="{144BD051-2DA6-4A26-90AA-065B6079B15D}"/>
    <cellStyle name="Calculation 2 2 4 3 2 2 2 2" xfId="39531" xr:uid="{BBE4A24B-3F63-4D91-B219-E58D582FC8B3}"/>
    <cellStyle name="Calculation 2 2 4 3 2 2 3" xfId="38374" xr:uid="{270F9F4C-5145-43A7-9372-458EBF14761A}"/>
    <cellStyle name="Calculation 2 2 4 3 2 2 4" xfId="56811" xr:uid="{73E83BD4-12B9-42FA-9D9E-3E3A8038DBF6}"/>
    <cellStyle name="Calculation 2 2 4 3 2 3" xfId="10794" xr:uid="{4BC843A6-A8E0-4E91-B9E1-E87CD8185C00}"/>
    <cellStyle name="Calculation 2 2 4 3 2 3 2" xfId="19783" xr:uid="{1F13BB23-449A-4B91-AC01-ADDE14AF05D6}"/>
    <cellStyle name="Calculation 2 2 4 3 2 3 2 2" xfId="24981" xr:uid="{5DC03075-EB44-4D24-A5C4-EB3DADA166AD}"/>
    <cellStyle name="Calculation 2 2 4 3 2 3 3" xfId="40561" xr:uid="{AFB58466-4AFE-4512-8041-82C02998DFF1}"/>
    <cellStyle name="Calculation 2 2 4 3 2 4" xfId="14560" xr:uid="{5B8CA5B3-D11A-492C-9DE9-668A81708F89}"/>
    <cellStyle name="Calculation 2 2 4 3 2 4 2" xfId="30978" xr:uid="{121D68E0-6728-44E5-BF4A-B9BCD1F48480}"/>
    <cellStyle name="Calculation 2 2 4 3 2 5" xfId="38452" xr:uid="{62418D94-EC54-4A33-82C2-66ECA580AC89}"/>
    <cellStyle name="Calculation 2 2 4 3 2 6" xfId="50029" xr:uid="{EE0DE210-006D-45D6-AD9B-8516E536C2B9}"/>
    <cellStyle name="Calculation 2 2 4 3 3" xfId="3663" xr:uid="{A0D91EA9-7399-46A4-B088-73B0DD882446}"/>
    <cellStyle name="Calculation 2 2 4 3 3 2" xfId="34165" xr:uid="{9440100A-B736-46A0-9408-D386CB4724DC}"/>
    <cellStyle name="Calculation 2 2 4 3 3 2 2" xfId="57783" xr:uid="{2A907CEA-7E6C-4DF4-A13C-6ED7A297F678}"/>
    <cellStyle name="Calculation 2 2 4 3 3 3" xfId="51001" xr:uid="{DDD9E904-027F-4881-BC33-F66CFE1AB65A}"/>
    <cellStyle name="Calculation 2 2 4 3 4" xfId="28721" xr:uid="{51C03CFC-83F1-40CA-8ACF-BCD1D96DFA87}"/>
    <cellStyle name="Calculation 2 2 4 3 4 2" xfId="54938" xr:uid="{D02AB734-86B5-4E43-B9B2-ECAE37177F77}"/>
    <cellStyle name="Calculation 2 2 4 3 4 3" xfId="48146" xr:uid="{81635AF1-CF48-4F4F-9DAE-D7A8E8B01B79}"/>
    <cellStyle name="Calculation 2 2 4 3 5" xfId="53238" xr:uid="{E774CC00-E189-439F-BEA3-3C56B80290E9}"/>
    <cellStyle name="Calculation 2 2 4 3 6" xfId="46532" xr:uid="{CE1DCF75-13E7-49F8-9B36-32C1A16946CF}"/>
    <cellStyle name="Calculation 2 2 4 4" xfId="1570" xr:uid="{9F25814F-4BB3-4C06-94DA-30D444D57F49}"/>
    <cellStyle name="Calculation 2 2 4 4 2" xfId="5915" xr:uid="{60096266-A095-4447-85A9-8FB7E61C1C8C}"/>
    <cellStyle name="Calculation 2 2 4 4 2 2" xfId="8501" xr:uid="{4BF43200-8B5E-4C9F-8C93-D4C238C163B4}"/>
    <cellStyle name="Calculation 2 2 4 4 2 2 2" xfId="17490" xr:uid="{104BDA63-FFDB-432A-848F-C6699470116E}"/>
    <cellStyle name="Calculation 2 2 4 4 2 2 2 2" xfId="38794" xr:uid="{8C3AD5ED-459E-4B02-AC32-88B88CD81AC7}"/>
    <cellStyle name="Calculation 2 2 4 4 2 2 3" xfId="39564" xr:uid="{2064E7AF-A23B-4725-AEE5-E3903A1394C7}"/>
    <cellStyle name="Calculation 2 2 4 4 2 3" xfId="11138" xr:uid="{E30D7E90-BE35-4EEF-95BF-E0099A053AF1}"/>
    <cellStyle name="Calculation 2 2 4 4 2 3 2" xfId="20127" xr:uid="{CCAEE396-3355-4342-9470-B8D6AEFC549F}"/>
    <cellStyle name="Calculation 2 2 4 4 2 3 2 2" xfId="34812" xr:uid="{AC030EDB-45E6-4936-B6C9-82696B911FDE}"/>
    <cellStyle name="Calculation 2 2 4 4 2 3 3" xfId="40546" xr:uid="{7949A1D2-FB50-4A26-A6C6-F8AFBDBE818B}"/>
    <cellStyle name="Calculation 2 2 4 4 2 4" xfId="14904" xr:uid="{CC75F8C8-A85A-4883-800D-C1A107192F8A}"/>
    <cellStyle name="Calculation 2 2 4 4 2 4 2" xfId="43414" xr:uid="{323C4B12-5DDD-4321-9025-742F31E24CF7}"/>
    <cellStyle name="Calculation 2 2 4 4 2 5" xfId="31009" xr:uid="{6C5C7984-8457-40FA-8286-517A6829570B}"/>
    <cellStyle name="Calculation 2 2 4 4 2 6" xfId="55934" xr:uid="{D45A9E1C-2304-43A6-A05E-F1691A1B6090}"/>
    <cellStyle name="Calculation 2 2 4 4 3" xfId="4007" xr:uid="{C8622EE8-715A-4911-AF42-468D2683FE48}"/>
    <cellStyle name="Calculation 2 2 4 4 3 2" xfId="38232" xr:uid="{D0A918C1-E708-42F9-A0F5-B5CC89EA51A8}"/>
    <cellStyle name="Calculation 2 2 4 4 4" xfId="23299" xr:uid="{0FB4FFB7-D401-4863-AC75-DF4B9967DDF5}"/>
    <cellStyle name="Calculation 2 2 4 4 5" xfId="49152" xr:uid="{C8EF36DA-1502-48C7-9A64-F42C7225B785}"/>
    <cellStyle name="Calculation 2 2 4 5" xfId="1882" xr:uid="{B02C40A3-A3A3-4B15-8B80-EA6CBB122DA9}"/>
    <cellStyle name="Calculation 2 2 4 5 2" xfId="6198" xr:uid="{06365709-9E67-4011-B103-ABEED0760B6C}"/>
    <cellStyle name="Calculation 2 2 4 5 2 2" xfId="8784" xr:uid="{E1E23EA7-23AD-4307-9E24-B4E7AA01DED0}"/>
    <cellStyle name="Calculation 2 2 4 5 2 2 2" xfId="17773" xr:uid="{11997DA0-9CF8-4F56-89FC-E8CAE0A32D2B}"/>
    <cellStyle name="Calculation 2 2 4 5 2 2 2 2" xfId="27640" xr:uid="{9EC76D6E-890A-49F7-93DD-70754B1A5915}"/>
    <cellStyle name="Calculation 2 2 4 5 2 2 3" xfId="33026" xr:uid="{065373FB-94A8-4F72-9CD2-35102A199E92}"/>
    <cellStyle name="Calculation 2 2 4 5 2 3" xfId="11421" xr:uid="{2BE7F617-3E53-4BE5-856C-CBCFBE7EB1AA}"/>
    <cellStyle name="Calculation 2 2 4 5 2 3 2" xfId="20410" xr:uid="{6A895A22-89DC-4AA7-9B7C-BBC28BCC1D12}"/>
    <cellStyle name="Calculation 2 2 4 5 2 3 2 2" xfId="44021" xr:uid="{ACA5FC87-E21C-4853-926C-73F42CD7FE1D}"/>
    <cellStyle name="Calculation 2 2 4 5 2 3 3" xfId="27181" xr:uid="{2EA8348B-1D50-4B7F-8290-5A28DB00EA89}"/>
    <cellStyle name="Calculation 2 2 4 5 2 4" xfId="15187" xr:uid="{2DBF7B59-3022-4A43-B969-ED9FDD5ACF38}"/>
    <cellStyle name="Calculation 2 2 4 5 2 4 2" xfId="31762" xr:uid="{58A00D71-8309-4BB3-A42F-7AB84572D196}"/>
    <cellStyle name="Calculation 2 2 4 5 2 5" xfId="40728" xr:uid="{08E186A8-F086-4EC0-BE7B-B9BBA4C4A1A5}"/>
    <cellStyle name="Calculation 2 2 4 5 2 6" xfId="57827" xr:uid="{E07CCD9D-2101-435A-A885-94A78567EDF4}"/>
    <cellStyle name="Calculation 2 2 4 5 3" xfId="4319" xr:uid="{1ED8FB99-7C7D-4C56-94D9-C798782B206B}"/>
    <cellStyle name="Calculation 2 2 4 5 3 2" xfId="41751" xr:uid="{9CC568DC-D180-4CD0-A176-E1CF3192647B}"/>
    <cellStyle name="Calculation 2 2 4 5 4" xfId="31385" xr:uid="{3FAE925D-6726-4B54-B8FB-2CCF5EF497B0}"/>
    <cellStyle name="Calculation 2 2 4 5 5" xfId="51045" xr:uid="{835D19F3-CF69-4C45-86A3-57F2FD39A09A}"/>
    <cellStyle name="Calculation 2 2 4 6" xfId="2189" xr:uid="{13D895E5-CF5B-418D-8903-296BE05F35AB}"/>
    <cellStyle name="Calculation 2 2 4 6 2" xfId="6490" xr:uid="{427A7B4A-88D0-41E2-B14E-5E91AD31DCBB}"/>
    <cellStyle name="Calculation 2 2 4 6 2 2" xfId="9076" xr:uid="{95327C1A-29A2-4F70-AA48-3869095D8B3E}"/>
    <cellStyle name="Calculation 2 2 4 6 2 2 2" xfId="18065" xr:uid="{119232B2-600D-4223-9FF5-2A43A8945D03}"/>
    <cellStyle name="Calculation 2 2 4 6 2 2 2 2" xfId="29566" xr:uid="{B4E8A633-E888-44C3-9D92-1628BB18B74F}"/>
    <cellStyle name="Calculation 2 2 4 6 2 2 3" xfId="41477" xr:uid="{9DA6AA0C-FFE1-48D8-8838-2DB74B374DBD}"/>
    <cellStyle name="Calculation 2 2 4 6 2 3" xfId="11713" xr:uid="{B48F1CE8-0544-4EBB-BC2E-68E830B847EB}"/>
    <cellStyle name="Calculation 2 2 4 6 2 3 2" xfId="20702" xr:uid="{A3EB69AC-6887-4BD4-A361-D7315A9FDA05}"/>
    <cellStyle name="Calculation 2 2 4 6 2 3 2 2" xfId="40159" xr:uid="{8A29B7B6-D90A-460D-894B-8D4518A310E7}"/>
    <cellStyle name="Calculation 2 2 4 6 2 3 3" xfId="31110" xr:uid="{17B558FD-D01F-4B16-8BFB-56C8AE9B956A}"/>
    <cellStyle name="Calculation 2 2 4 6 2 4" xfId="15479" xr:uid="{BD01F982-09E3-46CC-A9C2-FE1D02A18587}"/>
    <cellStyle name="Calculation 2 2 4 6 2 4 2" xfId="25929" xr:uid="{64A3A4F1-4BD3-4B0C-83E8-E4B0C1D0DE05}"/>
    <cellStyle name="Calculation 2 2 4 6 2 5" xfId="27948" xr:uid="{8B86B8E4-F20E-4E2D-8161-827BBF59617B}"/>
    <cellStyle name="Calculation 2 2 4 6 2 6" xfId="54100" xr:uid="{1A536725-9C3F-47EB-8F5E-2BED7E8522ED}"/>
    <cellStyle name="Calculation 2 2 4 6 3" xfId="4626" xr:uid="{EC473B46-C118-4567-AD03-2D20F0C8F705}"/>
    <cellStyle name="Calculation 2 2 4 6 3 2" xfId="39810" xr:uid="{E0CFEF3B-F8C8-4276-96FD-30CDE27CC1B4}"/>
    <cellStyle name="Calculation 2 2 4 6 4" xfId="42762" xr:uid="{FB9BFAD9-0CA4-405F-A835-BEC8870234C5}"/>
    <cellStyle name="Calculation 2 2 4 6 5" xfId="47418" xr:uid="{FBA2714B-02B1-4034-9AEC-D3573ACA6987}"/>
    <cellStyle name="Calculation 2 2 4 7" xfId="4926" xr:uid="{35704648-EF5B-44BF-A967-33A4BD572CA1}"/>
    <cellStyle name="Calculation 2 2 4 7 2" xfId="7512" xr:uid="{95DE46AC-14E1-4DCC-A5F0-B01EC39BADA0}"/>
    <cellStyle name="Calculation 2 2 4 7 2 2" xfId="16501" xr:uid="{2ABBF48A-DDB8-408A-BFF0-1069E1B540D5}"/>
    <cellStyle name="Calculation 2 2 4 7 2 2 2" xfId="29793" xr:uid="{800F47B5-8598-4507-9204-4159CA74AABF}"/>
    <cellStyle name="Calculation 2 2 4 7 2 3" xfId="34827" xr:uid="{8A3753C1-E6B8-4FFD-8070-C127F0E626B1}"/>
    <cellStyle name="Calculation 2 2 4 7 3" xfId="10149" xr:uid="{55CA6487-F92D-49B7-B2F1-0A8FE80485B0}"/>
    <cellStyle name="Calculation 2 2 4 7 3 2" xfId="19138" xr:uid="{30B31F0B-1F2F-481B-A74D-245089F5349F}"/>
    <cellStyle name="Calculation 2 2 4 7 3 2 2" xfId="43140" xr:uid="{6A9719CE-9E4B-4551-8813-4DA3B2F24070}"/>
    <cellStyle name="Calculation 2 2 4 7 3 3" xfId="34697" xr:uid="{59878097-A377-42A6-91C9-864A8C0E4E1C}"/>
    <cellStyle name="Calculation 2 2 4 7 4" xfId="13915" xr:uid="{BA3F3D5B-C448-44D2-A2D7-70FED64979A5}"/>
    <cellStyle name="Calculation 2 2 4 7 4 2" xfId="39190" xr:uid="{41E8919C-99C9-4D45-9A32-AE583C0B97F1}"/>
    <cellStyle name="Calculation 2 2 4 7 5" xfId="29171" xr:uid="{E0450FB7-E317-4AD7-91DE-B96FCEA3A90E}"/>
    <cellStyle name="Calculation 2 2 4 7 6" xfId="52702" xr:uid="{F5421F42-30E5-4C40-B1D2-0FF8E6022142}"/>
    <cellStyle name="Calculation 2 2 4 8" xfId="2538" xr:uid="{39EC55C2-009D-4461-AB3B-B52F48479D97}"/>
    <cellStyle name="Calculation 2 2 4 8 2" xfId="43016" xr:uid="{1640B1D3-FB8D-493A-A1EF-DA85CDF1CBD9}"/>
    <cellStyle name="Calculation 2 2 4 9" xfId="25215" xr:uid="{53AA1212-2766-4AEA-AF5B-80FB3A08AB94}"/>
    <cellStyle name="Calculation 2 2 5" xfId="301" xr:uid="{9AE1C718-3993-4D09-B880-75753BF146D0}"/>
    <cellStyle name="Calculation 2 2 5 2" xfId="4704" xr:uid="{02D7C88A-17A2-40C7-AA40-9E66C7F4E448}"/>
    <cellStyle name="Calculation 2 2 5 2 2" xfId="7290" xr:uid="{C08C3F7A-6656-4D34-BED4-CA21AC6E933E}"/>
    <cellStyle name="Calculation 2 2 5 2 2 2" xfId="16279" xr:uid="{A276BD55-D1E2-4BA6-8A43-56E5749645BD}"/>
    <cellStyle name="Calculation 2 2 5 2 2 2 2" xfId="33881" xr:uid="{6FE7CB8A-72B4-41A3-AFFF-74A03F5A9570}"/>
    <cellStyle name="Calculation 2 2 5 2 2 2 3" xfId="56425" xr:uid="{15989D2E-64CF-4333-B584-16BCAB8E3BC4}"/>
    <cellStyle name="Calculation 2 2 5 2 2 3" xfId="28336" xr:uid="{E2A2AA91-6AF5-44CF-A11E-462EB960AF94}"/>
    <cellStyle name="Calculation 2 2 5 2 2 4" xfId="49643" xr:uid="{0A1E5277-2798-48DC-8FD9-0C470C6E15C6}"/>
    <cellStyle name="Calculation 2 2 5 2 3" xfId="9927" xr:uid="{FA34AE91-ECD9-48AB-B56C-DDDBB220C6E5}"/>
    <cellStyle name="Calculation 2 2 5 2 3 2" xfId="18916" xr:uid="{E6E19FB2-6D23-461C-B032-7E943678DB19}"/>
    <cellStyle name="Calculation 2 2 5 2 3 2 2" xfId="24183" xr:uid="{0B3CFAEC-6C91-4657-93E4-D099F643E991}"/>
    <cellStyle name="Calculation 2 2 5 2 3 2 3" xfId="58280" xr:uid="{29872219-D4C7-40F9-BC88-A56CFC5B5EFA}"/>
    <cellStyle name="Calculation 2 2 5 2 3 3" xfId="26500" xr:uid="{0A23181C-3C03-45AB-B29D-A37A4BF72AB8}"/>
    <cellStyle name="Calculation 2 2 5 2 3 4" xfId="51498" xr:uid="{9A0C488C-EFEA-4149-A38B-13417B13F53E}"/>
    <cellStyle name="Calculation 2 2 5 2 4" xfId="13693" xr:uid="{D5841864-8908-4367-94F6-498BB7F8B9AD}"/>
    <cellStyle name="Calculation 2 2 5 2 4 2" xfId="28271" xr:uid="{C0C3EA80-E4D8-4724-BD81-65410438E1D1}"/>
    <cellStyle name="Calculation 2 2 5 2 4 2 2" xfId="54564" xr:uid="{27DE30F4-1DB7-4390-B850-036C0A6E1565}"/>
    <cellStyle name="Calculation 2 2 5 2 4 3" xfId="47760" xr:uid="{569A998B-81BF-47F7-8568-3750637D46C7}"/>
    <cellStyle name="Calculation 2 2 5 2 5" xfId="37355" xr:uid="{4B03D2A7-064D-4641-A855-FFF8ACD0099B}"/>
    <cellStyle name="Calculation 2 2 5 2 5 2" xfId="52974" xr:uid="{D809E95B-29CA-4440-8E20-93C90CEDD18A}"/>
    <cellStyle name="Calculation 2 2 5 2 6" xfId="46146" xr:uid="{7C490910-3057-46D5-A546-5CEAEF9CEDCF}"/>
    <cellStyle name="Calculation 2 2 5 3" xfId="2769" xr:uid="{3228A562-7AE2-48F1-8518-CE2CC2C3906B}"/>
    <cellStyle name="Calculation 2 2 5 3 2" xfId="32403" xr:uid="{C083D4FC-C541-4B59-9133-35C7E2AE827F}"/>
    <cellStyle name="Calculation 2 2 5 3 2 2" xfId="56827" xr:uid="{182F0934-9228-4B61-BA6B-CA590CCD616A}"/>
    <cellStyle name="Calculation 2 2 5 3 2 3" xfId="50045" xr:uid="{72C2FFE6-430D-4102-ACD8-EB5F6F4C0AA0}"/>
    <cellStyle name="Calculation 2 2 5 3 3" xfId="52338" xr:uid="{C1FF0CEE-84EA-41A5-92B0-EBCADA5D00D9}"/>
    <cellStyle name="Calculation 2 2 5 3 3 2" xfId="59119" xr:uid="{5C0AAC9D-81BF-4974-B908-331F34E7B029}"/>
    <cellStyle name="Calculation 2 2 5 3 4" xfId="48162" xr:uid="{D0A8C4BC-2AA9-498B-A465-1A1FD6EE5A71}"/>
    <cellStyle name="Calculation 2 2 5 3 4 2" xfId="54954" xr:uid="{640EFC9A-2BC2-4051-B40B-8B2F02935411}"/>
    <cellStyle name="Calculation 2 2 5 3 5" xfId="53254" xr:uid="{5AEB5C37-F1A9-44A2-85DE-C363DCA14548}"/>
    <cellStyle name="Calculation 2 2 5 3 6" xfId="46548" xr:uid="{1FC2642C-FBC3-446B-B949-CDD3A2502548}"/>
    <cellStyle name="Calculation 2 2 5 4" xfId="32600" xr:uid="{CB900ADB-6EEC-4C74-A439-23C02036C152}"/>
    <cellStyle name="Calculation 2 2 5 4 2" xfId="55953" xr:uid="{BAE32F29-E9C4-4F8E-988F-5D61166C15E3}"/>
    <cellStyle name="Calculation 2 2 5 4 3" xfId="49171" xr:uid="{8C4AA29B-26FD-4AB4-8EA9-35E3EB881BF9}"/>
    <cellStyle name="Calculation 2 2 5 5" xfId="44409" xr:uid="{AED7AA09-B1BD-4BCA-8125-7FD75845C9F4}"/>
    <cellStyle name="Calculation 2 2 5 5 2" xfId="57737" xr:uid="{A3E1B66C-447F-4481-9AFE-8C03D66076F0}"/>
    <cellStyle name="Calculation 2 2 5 5 3" xfId="50955" xr:uid="{2EF1B80F-021C-4E88-9AE6-CED44565B85D}"/>
    <cellStyle name="Calculation 2 2 5 6" xfId="45637" xr:uid="{FC45AF5C-6971-4BB2-8EBC-768D5AFFBCE8}"/>
    <cellStyle name="Calculation 2 2 5 6 2" xfId="54116" xr:uid="{66CB9CE2-7360-4113-B447-74E69594B6BF}"/>
    <cellStyle name="Calculation 2 2 5 7" xfId="52711" xr:uid="{D8112ABE-3C59-4565-82AB-990897DEF246}"/>
    <cellStyle name="Calculation 2 2 6" xfId="650" xr:uid="{CF4763AF-192D-4D82-9705-42C3B8EC16FB}"/>
    <cellStyle name="Calculation 2 2 6 2" xfId="5028" xr:uid="{F05D979E-08C5-498B-B836-29CCD5CF3D10}"/>
    <cellStyle name="Calculation 2 2 6 2 2" xfId="7614" xr:uid="{F3029FC1-1C6F-443A-AC74-F10FF4F638EB}"/>
    <cellStyle name="Calculation 2 2 6 2 2 2" xfId="16603" xr:uid="{12218817-C8EB-43E0-A8AE-1D0D84996109}"/>
    <cellStyle name="Calculation 2 2 6 2 2 2 2" xfId="42415" xr:uid="{0B9AA0CD-2EAF-4AFE-B4BD-C51EF1DDAC09}"/>
    <cellStyle name="Calculation 2 2 6 2 2 2 3" xfId="56461" xr:uid="{C943D62B-CFDD-49CA-9F8B-4C6DBE435E46}"/>
    <cellStyle name="Calculation 2 2 6 2 2 3" xfId="43533" xr:uid="{47E22AC6-03BD-46AB-8179-0E3C5166F7D8}"/>
    <cellStyle name="Calculation 2 2 6 2 2 4" xfId="49679" xr:uid="{F099FDFC-1296-406A-A8FB-62EE61F45FD2}"/>
    <cellStyle name="Calculation 2 2 6 2 3" xfId="10251" xr:uid="{4B3BDECB-7F0C-4844-82F4-9F50CDDF26DC}"/>
    <cellStyle name="Calculation 2 2 6 2 3 2" xfId="19240" xr:uid="{ED21A794-FEA8-4C2F-B050-32878EE96EDB}"/>
    <cellStyle name="Calculation 2 2 6 2 3 2 2" xfId="27783" xr:uid="{6C59C4B8-46BA-4936-90B5-F03C331528AE}"/>
    <cellStyle name="Calculation 2 2 6 2 3 2 3" xfId="58656" xr:uid="{65B22478-6D3F-4718-B655-2961E49EEBC4}"/>
    <cellStyle name="Calculation 2 2 6 2 3 3" xfId="31125" xr:uid="{B033D76F-1921-4B9D-A5D6-1FFD1C436758}"/>
    <cellStyle name="Calculation 2 2 6 2 3 4" xfId="51875" xr:uid="{87BBEED5-61BF-41C3-B533-AD3C3F56C313}"/>
    <cellStyle name="Calculation 2 2 6 2 4" xfId="14017" xr:uid="{5ED08DB9-0334-44F3-8DBD-A76D289F45C2}"/>
    <cellStyle name="Calculation 2 2 6 2 4 2" xfId="22312" xr:uid="{2BD5C195-AEBB-4944-82EB-CAF368E9BD99}"/>
    <cellStyle name="Calculation 2 2 6 2 4 2 2" xfId="54600" xr:uid="{BE3EB3F9-CAAE-441C-81D8-17C682E3BAFD}"/>
    <cellStyle name="Calculation 2 2 6 2 4 3" xfId="47796" xr:uid="{EC077074-913D-4BF7-A359-BB088AFD047D}"/>
    <cellStyle name="Calculation 2 2 6 2 5" xfId="32432" xr:uid="{DE036B2C-FB0F-4A1E-A58C-50B52A34E483}"/>
    <cellStyle name="Calculation 2 2 6 2 5 2" xfId="52995" xr:uid="{078C045C-65DF-4801-A6DD-80A872A3849E}"/>
    <cellStyle name="Calculation 2 2 6 2 6" xfId="46182" xr:uid="{3B2F63C9-40ED-49B8-893C-14AAFE40B2FC}"/>
    <cellStyle name="Calculation 2 2 6 3" xfId="3087" xr:uid="{74C991C7-16C7-440F-A67D-C53A19EDD32E}"/>
    <cellStyle name="Calculation 2 2 6 3 2" xfId="32566" xr:uid="{D0BA1AA7-F0FE-45C6-AE58-0830ED6DD89F}"/>
    <cellStyle name="Calculation 2 2 6 3 2 2" xfId="56863" xr:uid="{64BD987A-4FD2-43CF-A16B-1B8E2E073C4F}"/>
    <cellStyle name="Calculation 2 2 6 3 2 3" xfId="50081" xr:uid="{2395DB0F-8F07-46DF-A6EC-72395F5DE195}"/>
    <cellStyle name="Calculation 2 2 6 3 3" xfId="50867" xr:uid="{34EC7D00-4CED-4DE3-8F66-AC8327854942}"/>
    <cellStyle name="Calculation 2 2 6 3 3 2" xfId="57649" xr:uid="{12A566F3-664E-4D92-8EA2-51EFE05759D5}"/>
    <cellStyle name="Calculation 2 2 6 3 4" xfId="48198" xr:uid="{A0BAFCAD-C081-4AF1-8EEF-799C55105020}"/>
    <cellStyle name="Calculation 2 2 6 3 4 2" xfId="54990" xr:uid="{9FAB6E13-6A2F-4DBF-8236-D8EE1586A4A7}"/>
    <cellStyle name="Calculation 2 2 6 3 5" xfId="53290" xr:uid="{D7137737-B610-492B-A656-227E527870A6}"/>
    <cellStyle name="Calculation 2 2 6 3 6" xfId="46584" xr:uid="{7F65CD4C-32AF-4511-AAD4-7009107EA5C7}"/>
    <cellStyle name="Calculation 2 2 6 4" xfId="29426" xr:uid="{863D51DD-85CC-4710-908D-E0BA4879FA26}"/>
    <cellStyle name="Calculation 2 2 6 4 2" xfId="55989" xr:uid="{12F15AA8-E5DA-48C1-926A-F6C00AC4E9EF}"/>
    <cellStyle name="Calculation 2 2 6 4 3" xfId="49207" xr:uid="{CA9EE395-0FBC-4CF9-A4C5-F7758CF88767}"/>
    <cellStyle name="Calculation 2 2 6 5" xfId="44398" xr:uid="{A9C6C552-3D18-4DE0-9155-CFD4A087F199}"/>
    <cellStyle name="Calculation 2 2 6 5 2" xfId="58383" xr:uid="{8DC5A090-DD74-4C2C-A290-BF5915E1075C}"/>
    <cellStyle name="Calculation 2 2 6 5 3" xfId="51601" xr:uid="{ACB46E60-3B3A-4044-B050-0F213949B126}"/>
    <cellStyle name="Calculation 2 2 6 6" xfId="45673" xr:uid="{CCA2EA43-AA1D-40FB-99E1-BD63C4D9348F}"/>
    <cellStyle name="Calculation 2 2 6 6 2" xfId="54152" xr:uid="{DA2D4500-6409-49C5-A0EF-47AB2B2B6D16}"/>
    <cellStyle name="Calculation 2 2 6 7" xfId="52732" xr:uid="{F3985AA8-E9AF-44F6-8CD9-BE11001AD2A2}"/>
    <cellStyle name="Calculation 2 2 7" xfId="995" xr:uid="{F170C876-E501-4219-8297-C9303B0BD539}"/>
    <cellStyle name="Calculation 2 2 7 2" xfId="5349" xr:uid="{F7F192F1-809B-413B-84BB-6E6C63B1FF68}"/>
    <cellStyle name="Calculation 2 2 7 2 2" xfId="7935" xr:uid="{3B95E6FD-D409-48A2-A6B1-EB433B8F9026}"/>
    <cellStyle name="Calculation 2 2 7 2 2 2" xfId="16924" xr:uid="{D81EEB3B-95A0-4378-8F9F-EF1183B9485F}"/>
    <cellStyle name="Calculation 2 2 7 2 2 2 2" xfId="25605" xr:uid="{0C7E2D77-8DAB-4B6E-B8C2-C8FD6D598889}"/>
    <cellStyle name="Calculation 2 2 7 2 2 2 3" xfId="56497" xr:uid="{CE49EC00-D432-4094-A406-B116FA671109}"/>
    <cellStyle name="Calculation 2 2 7 2 2 3" xfId="35942" xr:uid="{9976F7EC-33EA-43C6-AC18-120857E4029B}"/>
    <cellStyle name="Calculation 2 2 7 2 2 4" xfId="49715" xr:uid="{58A2543A-A3AE-40E9-B8E3-F9FF326DEE82}"/>
    <cellStyle name="Calculation 2 2 7 2 3" xfId="10572" xr:uid="{4E7C8386-A236-4679-9604-92B8AC693FAB}"/>
    <cellStyle name="Calculation 2 2 7 2 3 2" xfId="19561" xr:uid="{F3677506-4D4F-4FF7-82F4-EC120A102535}"/>
    <cellStyle name="Calculation 2 2 7 2 3 2 2" xfId="40405" xr:uid="{B254A579-0213-4114-9718-F3E28210D022}"/>
    <cellStyle name="Calculation 2 2 7 2 3 2 3" xfId="57690" xr:uid="{7230CDDA-0EF6-402B-B8C8-6EA2B8A03A2F}"/>
    <cellStyle name="Calculation 2 2 7 2 3 3" xfId="37836" xr:uid="{54CB88E9-1D93-481D-8ABB-BE360FB1593C}"/>
    <cellStyle name="Calculation 2 2 7 2 3 4" xfId="50908" xr:uid="{FB1F5BEB-9548-429E-A9B0-EA6CDB9115F3}"/>
    <cellStyle name="Calculation 2 2 7 2 4" xfId="14338" xr:uid="{79517028-A82F-4723-9D47-624FFAE6621D}"/>
    <cellStyle name="Calculation 2 2 7 2 4 2" xfId="34041" xr:uid="{EFF612A3-A0ED-4407-86C9-02EB8E5B6D00}"/>
    <cellStyle name="Calculation 2 2 7 2 4 2 2" xfId="54636" xr:uid="{5A946AC4-DD7B-4DF4-8F1C-A644B29D63C9}"/>
    <cellStyle name="Calculation 2 2 7 2 4 3" xfId="47832" xr:uid="{3A6B26C3-0E0E-4507-A937-958FED54906D}"/>
    <cellStyle name="Calculation 2 2 7 2 5" xfId="33535" xr:uid="{B7D1E969-46EF-43EF-9B5B-0B432A6FCA58}"/>
    <cellStyle name="Calculation 2 2 7 2 5 2" xfId="53016" xr:uid="{37B4306B-138F-430E-81AE-9AADBF6E17FC}"/>
    <cellStyle name="Calculation 2 2 7 2 6" xfId="46218" xr:uid="{0C944D1F-745F-4DB2-B924-5F802CB403A7}"/>
    <cellStyle name="Calculation 2 2 7 3" xfId="3432" xr:uid="{7790D40C-EACA-4D34-9DFA-E057C98E0B73}"/>
    <cellStyle name="Calculation 2 2 7 3 2" xfId="40967" xr:uid="{4C75B3EF-E636-48CF-B7E3-673FF56AFA77}"/>
    <cellStyle name="Calculation 2 2 7 3 2 2" xfId="56899" xr:uid="{F5008318-01CE-4088-B21B-D45C4FC237DC}"/>
    <cellStyle name="Calculation 2 2 7 3 2 3" xfId="50117" xr:uid="{7A8A0DB2-8881-4A35-AD5D-A1BC31184D96}"/>
    <cellStyle name="Calculation 2 2 7 3 3" xfId="49427" xr:uid="{2088088A-993C-4FBA-A938-F9EC5E16E3C7}"/>
    <cellStyle name="Calculation 2 2 7 3 3 2" xfId="56209" xr:uid="{FDB9EF81-F6D3-4401-9734-692D202E518D}"/>
    <cellStyle name="Calculation 2 2 7 3 4" xfId="48234" xr:uid="{3D22A493-5CB7-4431-899C-52BF9BE257F4}"/>
    <cellStyle name="Calculation 2 2 7 3 4 2" xfId="55026" xr:uid="{F23BC328-DB5E-4F72-8EAD-15BCBB318D38}"/>
    <cellStyle name="Calculation 2 2 7 3 5" xfId="53326" xr:uid="{3C6ED405-AC73-4C88-8E47-23D9A0ED7753}"/>
    <cellStyle name="Calculation 2 2 7 3 6" xfId="46620" xr:uid="{24005B9F-6181-492F-BA17-A437E49BE221}"/>
    <cellStyle name="Calculation 2 2 7 4" xfId="40886" xr:uid="{6E74015E-B206-4667-B8F3-B747FE69A971}"/>
    <cellStyle name="Calculation 2 2 7 4 2" xfId="56025" xr:uid="{40F2D510-FCF9-4B2C-9D2C-B0742BA6C495}"/>
    <cellStyle name="Calculation 2 2 7 4 3" xfId="49243" xr:uid="{04E5495C-CFD9-450A-A604-5B1D2235DE83}"/>
    <cellStyle name="Calculation 2 2 7 5" xfId="44478" xr:uid="{2064641E-0DA0-4102-9699-B0DB32B83EB1}"/>
    <cellStyle name="Calculation 2 2 7 5 2" xfId="58149" xr:uid="{0557B4EC-B775-42AE-9DFA-5AB15BDD10B9}"/>
    <cellStyle name="Calculation 2 2 7 5 3" xfId="51367" xr:uid="{C77BA875-1CAC-4EFF-98B9-09082886DB91}"/>
    <cellStyle name="Calculation 2 2 7 6" xfId="45709" xr:uid="{F67025A9-E9E0-450E-9E34-39F0D7200D5F}"/>
    <cellStyle name="Calculation 2 2 7 6 2" xfId="54188" xr:uid="{99172C88-18F9-440B-859B-E5F774FEB2B9}"/>
    <cellStyle name="Calculation 2 2 7 7" xfId="52753" xr:uid="{40C24F0E-602C-4301-8B05-4AB0A1F231A3}"/>
    <cellStyle name="Calculation 2 2 8" xfId="1339" xr:uid="{7D9CE77A-5130-4A27-8839-1A4B4EC97BE3}"/>
    <cellStyle name="Calculation 2 2 8 2" xfId="5684" xr:uid="{06989A2F-A97B-463F-824B-F7BAB7D32612}"/>
    <cellStyle name="Calculation 2 2 8 2 2" xfId="8270" xr:uid="{95F7DEAA-1902-4A2B-868D-14B5893CF51F}"/>
    <cellStyle name="Calculation 2 2 8 2 2 2" xfId="17259" xr:uid="{C4A00069-3DB3-4B2F-B54F-0349095F5E8C}"/>
    <cellStyle name="Calculation 2 2 8 2 2 2 2" xfId="25769" xr:uid="{329C8DAE-9E0A-4401-B833-DA6074CF610F}"/>
    <cellStyle name="Calculation 2 2 8 2 2 2 3" xfId="56546" xr:uid="{146B5FAB-C373-4F5E-B532-E4E17BB9737B}"/>
    <cellStyle name="Calculation 2 2 8 2 2 3" xfId="40360" xr:uid="{1D2A4C05-5345-44FF-A0AA-030767074815}"/>
    <cellStyle name="Calculation 2 2 8 2 2 4" xfId="49764" xr:uid="{5045C6F7-A079-4390-8696-F93BBA4E6017}"/>
    <cellStyle name="Calculation 2 2 8 2 3" xfId="10907" xr:uid="{7AFEA0C5-A7A5-4121-8035-0C47A102A6AA}"/>
    <cellStyle name="Calculation 2 2 8 2 3 2" xfId="19896" xr:uid="{5FDF8780-F1F4-4077-ABD7-458C49F142C9}"/>
    <cellStyle name="Calculation 2 2 8 2 3 2 2" xfId="29180" xr:uid="{961C7CD4-0C90-4987-AE55-A3310FD63940}"/>
    <cellStyle name="Calculation 2 2 8 2 3 2 3" xfId="59100" xr:uid="{1864565F-09CF-46F4-AB97-3FC73AD27677}"/>
    <cellStyle name="Calculation 2 2 8 2 3 3" xfId="41610" xr:uid="{7130775F-5DFC-40B8-8CFE-20F2CA488F29}"/>
    <cellStyle name="Calculation 2 2 8 2 3 4" xfId="52319" xr:uid="{3E804C50-DC09-4A6A-88BB-4EA05341906E}"/>
    <cellStyle name="Calculation 2 2 8 2 4" xfId="14673" xr:uid="{02A10D18-57CA-441E-A900-799F962455ED}"/>
    <cellStyle name="Calculation 2 2 8 2 4 2" xfId="37726" xr:uid="{58A91F9A-1EEE-49C8-B572-4396A2A993DB}"/>
    <cellStyle name="Calculation 2 2 8 2 4 2 2" xfId="54682" xr:uid="{2BFFF9DB-3F3C-4D27-B421-F54944A4BDA5}"/>
    <cellStyle name="Calculation 2 2 8 2 4 3" xfId="47881" xr:uid="{5E25B1F1-E6AC-4659-BCF0-41A232F1AA78}"/>
    <cellStyle name="Calculation 2 2 8 2 5" xfId="35149" xr:uid="{3FF6FD2D-2A5F-4E3D-8714-0E3FB4168948}"/>
    <cellStyle name="Calculation 2 2 8 2 5 2" xfId="53042" xr:uid="{6330033C-F83C-48DF-8542-64FE6B67FDC4}"/>
    <cellStyle name="Calculation 2 2 8 2 6" xfId="46267" xr:uid="{BCC23AAC-6BFD-460B-B9CB-0D36581E7699}"/>
    <cellStyle name="Calculation 2 2 8 3" xfId="3776" xr:uid="{90A148E6-F4FA-496B-B1DE-6E00CB511A39}"/>
    <cellStyle name="Calculation 2 2 8 3 2" xfId="41251" xr:uid="{E70C17E4-FBF4-4F1A-9F30-6EE7FBCB9B0B}"/>
    <cellStyle name="Calculation 2 2 8 3 2 2" xfId="56945" xr:uid="{45A14257-4619-48CD-A78B-511A08BD3193}"/>
    <cellStyle name="Calculation 2 2 8 3 2 3" xfId="50163" xr:uid="{EBCFD945-6576-4D47-8B8D-C01EFFBB4648}"/>
    <cellStyle name="Calculation 2 2 8 3 3" xfId="51205" xr:uid="{195D71AC-1291-40F2-A363-7C75659EA5F1}"/>
    <cellStyle name="Calculation 2 2 8 3 3 2" xfId="57987" xr:uid="{2469D388-4FF8-47DF-B772-22726094720C}"/>
    <cellStyle name="Calculation 2 2 8 3 4" xfId="48280" xr:uid="{DE9B2BD9-276D-4869-B74D-F1C3DFC2D5A0}"/>
    <cellStyle name="Calculation 2 2 8 3 4 2" xfId="55072" xr:uid="{D644F139-6BE3-43FD-9016-F5235D2BF82A}"/>
    <cellStyle name="Calculation 2 2 8 3 5" xfId="53372" xr:uid="{37DB5282-8035-48C8-866C-91E3736B8372}"/>
    <cellStyle name="Calculation 2 2 8 3 6" xfId="46666" xr:uid="{060A44A7-105E-4BB2-ABB6-D7E90FA7A472}"/>
    <cellStyle name="Calculation 2 2 8 4" xfId="32930" xr:uid="{15A480F7-BEEF-4BC7-BE0C-A500DA9C3920}"/>
    <cellStyle name="Calculation 2 2 8 4 2" xfId="56074" xr:uid="{ABB1A00F-AC87-4028-9E81-B392EC6FF2F0}"/>
    <cellStyle name="Calculation 2 2 8 4 3" xfId="49292" xr:uid="{5906064B-8FE2-439C-AE5F-E15E5C02F5D1}"/>
    <cellStyle name="Calculation 2 2 8 5" xfId="44395" xr:uid="{1309351C-9A97-4B14-A412-B0052B0513AA}"/>
    <cellStyle name="Calculation 2 2 8 5 2" xfId="58029" xr:uid="{137ABD20-0DBF-4701-85B8-A34FAEC96DB6}"/>
    <cellStyle name="Calculation 2 2 8 5 3" xfId="51247" xr:uid="{ADF91C1C-36D8-41A3-9A7D-DA740C8C2E04}"/>
    <cellStyle name="Calculation 2 2 8 6" xfId="45758" xr:uid="{5CD0EBA1-7CAE-4E55-87A0-C763FA5F713E}"/>
    <cellStyle name="Calculation 2 2 8 6 2" xfId="54234" xr:uid="{1FC8A499-3922-4384-AA50-CF838AEF3F49}"/>
    <cellStyle name="Calculation 2 2 8 7" xfId="52779" xr:uid="{E536B499-D0D5-4039-9E1E-B69674820F4B}"/>
    <cellStyle name="Calculation 2 2 9" xfId="1631" xr:uid="{655FA948-3FBE-43D0-83C1-31FC8404F13C}"/>
    <cellStyle name="Calculation 2 2 9 2" xfId="5967" xr:uid="{AA344340-F8E8-42BD-B5B0-F14FCD9F9CDF}"/>
    <cellStyle name="Calculation 2 2 9 2 2" xfId="8553" xr:uid="{BACB4FB6-8780-4004-BE0F-5540CB8B6318}"/>
    <cellStyle name="Calculation 2 2 9 2 2 2" xfId="17542" xr:uid="{C6433C78-21F8-4A44-B6F9-49ECDC88C150}"/>
    <cellStyle name="Calculation 2 2 9 2 2 2 2" xfId="22613" xr:uid="{31D6EF58-7FC7-4293-8DE9-80AD6F11CEFA}"/>
    <cellStyle name="Calculation 2 2 9 2 2 2 3" xfId="56586" xr:uid="{253F1256-2238-4FFB-AF07-32460DA9E97E}"/>
    <cellStyle name="Calculation 2 2 9 2 2 3" xfId="34367" xr:uid="{A62F600E-F2B0-4E60-89D8-2106B83349FD}"/>
    <cellStyle name="Calculation 2 2 9 2 2 4" xfId="49804" xr:uid="{EC4DDF38-9A66-4431-B5FC-3D61E0575FC2}"/>
    <cellStyle name="Calculation 2 2 9 2 3" xfId="11190" xr:uid="{FC4782ED-60F7-4E7C-B11F-3EEAC9AD7599}"/>
    <cellStyle name="Calculation 2 2 9 2 3 2" xfId="20179" xr:uid="{215E65CE-EC2C-4658-B9B2-8502E4CBB793}"/>
    <cellStyle name="Calculation 2 2 9 2 3 2 2" xfId="40985" xr:uid="{0E6BCDAF-F46D-47E1-9D6A-C89A44FF2091}"/>
    <cellStyle name="Calculation 2 2 9 2 3 2 3" xfId="57668" xr:uid="{CED402AE-DEB1-48C3-86D1-2531EBF2BA26}"/>
    <cellStyle name="Calculation 2 2 9 2 3 3" xfId="40453" xr:uid="{24815103-0BF5-4C9E-B90E-0A978B34E998}"/>
    <cellStyle name="Calculation 2 2 9 2 3 4" xfId="50886" xr:uid="{EB45C090-BBF0-498E-83A2-DB03DB407BE2}"/>
    <cellStyle name="Calculation 2 2 9 2 4" xfId="14956" xr:uid="{DDB0B829-DE89-45DC-AC46-A785C92E2EC0}"/>
    <cellStyle name="Calculation 2 2 9 2 4 2" xfId="34868" xr:uid="{8994ADAB-693C-4504-831D-A6EDB769364E}"/>
    <cellStyle name="Calculation 2 2 9 2 4 2 2" xfId="54719" xr:uid="{B4D66308-CB1C-4A65-A86D-A3C4CF3DFBF7}"/>
    <cellStyle name="Calculation 2 2 9 2 4 3" xfId="47921" xr:uid="{1BD23C5A-3949-4188-ADE3-80B12774959B}"/>
    <cellStyle name="Calculation 2 2 9 2 5" xfId="25203" xr:uid="{8548567B-C52A-491E-8985-FE6DEC328CD3}"/>
    <cellStyle name="Calculation 2 2 9 2 5 2" xfId="53063" xr:uid="{F853D782-A725-4660-AC23-B285D93A483C}"/>
    <cellStyle name="Calculation 2 2 9 2 6" xfId="46307" xr:uid="{B3D1179C-12E0-4897-974E-B3134D05908D}"/>
    <cellStyle name="Calculation 2 2 9 3" xfId="4068" xr:uid="{5F77AEFA-0381-429F-965D-01505884DDCF}"/>
    <cellStyle name="Calculation 2 2 9 3 2" xfId="38746" xr:uid="{599F9925-823E-4AE7-8957-B0B1E7427B79}"/>
    <cellStyle name="Calculation 2 2 9 3 2 2" xfId="56982" xr:uid="{5B2B515C-E2E4-4ACC-B8B5-F72ACEFD5E5A}"/>
    <cellStyle name="Calculation 2 2 9 3 2 3" xfId="50200" xr:uid="{5A912A3D-71B1-40E9-BD2E-E08909DA85D8}"/>
    <cellStyle name="Calculation 2 2 9 3 3" xfId="51518" xr:uid="{8DF7A745-614A-49BF-8A06-8B9F1059CC72}"/>
    <cellStyle name="Calculation 2 2 9 3 3 2" xfId="58300" xr:uid="{20198E69-058A-44FF-A30B-E4244959B059}"/>
    <cellStyle name="Calculation 2 2 9 3 4" xfId="48317" xr:uid="{B26BC14D-9953-46E0-8DC9-88FB3E02C60A}"/>
    <cellStyle name="Calculation 2 2 9 3 4 2" xfId="55109" xr:uid="{0754B2D9-798B-41DC-9178-21A40A863B06}"/>
    <cellStyle name="Calculation 2 2 9 3 5" xfId="53409" xr:uid="{2DA5D518-2E94-424C-B313-B229705BCBBE}"/>
    <cellStyle name="Calculation 2 2 9 3 6" xfId="46703" xr:uid="{04F95501-91F5-422D-8063-C8B014BD1921}"/>
    <cellStyle name="Calculation 2 2 9 4" xfId="29325" xr:uid="{B4BB840A-DA96-4955-9827-FE2102394CC5}"/>
    <cellStyle name="Calculation 2 2 9 4 2" xfId="56114" xr:uid="{C96428D4-79F0-496F-8883-972DDF7628FD}"/>
    <cellStyle name="Calculation 2 2 9 4 3" xfId="49332" xr:uid="{95102C8A-5A1C-47DE-A6DC-DF1DC7558774}"/>
    <cellStyle name="Calculation 2 2 9 5" xfId="44546" xr:uid="{599A3D64-77CD-4845-BB60-58D23068FC7A}"/>
    <cellStyle name="Calculation 2 2 9 5 2" xfId="58030" xr:uid="{4120F811-DAC1-4828-BF87-7FAD04218E1E}"/>
    <cellStyle name="Calculation 2 2 9 5 3" xfId="51248" xr:uid="{D6BEF794-DF2D-4135-8593-73901571911A}"/>
    <cellStyle name="Calculation 2 2 9 6" xfId="45798" xr:uid="{48D8D3F7-56B0-45A2-B42B-6CF80005C3C6}"/>
    <cellStyle name="Calculation 2 2 9 6 2" xfId="54271" xr:uid="{F81E23E7-05BF-4D1A-9B55-6EB7C427D2D8}"/>
    <cellStyle name="Calculation 2 2 9 7" xfId="52800" xr:uid="{83ABC2E5-6FD2-43D9-A1CA-67674479F357}"/>
    <cellStyle name="Calculation 2 20" xfId="36302" xr:uid="{BF26D4D4-6A67-4D4F-958D-B89868722898}"/>
    <cellStyle name="Calculation 2 20 2" xfId="44841" xr:uid="{873A9C1B-5EEF-419A-B151-D9F9A9B0DC11}"/>
    <cellStyle name="Calculation 2 20 2 2" xfId="57106" xr:uid="{140BE6F7-638C-4592-B0A6-4B73B9BE7A19}"/>
    <cellStyle name="Calculation 2 20 2 3" xfId="50324" xr:uid="{72E546A5-E7F8-4FF9-B05C-DEF98B209BD4}"/>
    <cellStyle name="Calculation 2 20 3" xfId="51928" xr:uid="{A387FF0D-466E-460B-AD10-73E30BDF5421}"/>
    <cellStyle name="Calculation 2 20 3 2" xfId="58709" xr:uid="{9BDA4715-16B2-45F3-97AF-ACAB1A331D83}"/>
    <cellStyle name="Calculation 2 20 4" xfId="51113" xr:uid="{C4DECC2E-DFC8-4C0D-AD3E-77D574E97203}"/>
    <cellStyle name="Calculation 2 20 4 2" xfId="57895" xr:uid="{7C2EABC4-4C85-4E27-8152-BAE42AD32A9F}"/>
    <cellStyle name="Calculation 2 20 5" xfId="48441" xr:uid="{B95B4662-480E-4D51-B1BF-BD8B76714B61}"/>
    <cellStyle name="Calculation 2 20 5 2" xfId="55233" xr:uid="{B6440D2B-E8E1-41BA-BCBF-8370A174BE7F}"/>
    <cellStyle name="Calculation 2 20 6" xfId="53519" xr:uid="{F46623D7-7EFD-4FE2-BF44-DE9C2757AC63}"/>
    <cellStyle name="Calculation 2 20 7" xfId="46827" xr:uid="{E0540739-B1E8-49DC-AAFE-308F19F222C2}"/>
    <cellStyle name="Calculation 2 21" xfId="44873" xr:uid="{B0788AC8-1802-466F-9A83-9CABFCEBCEE3}"/>
    <cellStyle name="Calculation 2 21 2" xfId="50497" xr:uid="{9CCC95D5-E036-4068-9948-48330DB73FD8}"/>
    <cellStyle name="Calculation 2 21 2 2" xfId="57279" xr:uid="{823A4A57-3662-4272-8405-191C00F17A86}"/>
    <cellStyle name="Calculation 2 21 3" xfId="52099" xr:uid="{35D8DA4A-2F99-4320-97B0-F19AB2A5EFB2}"/>
    <cellStyle name="Calculation 2 21 3 2" xfId="58880" xr:uid="{7EB0A939-5A12-439A-B7DA-8C41B2FCBC52}"/>
    <cellStyle name="Calculation 2 21 4" xfId="49581" xr:uid="{1A13C196-2B8A-4A3A-83AE-36FEC6B5D3EC}"/>
    <cellStyle name="Calculation 2 21 4 2" xfId="56363" xr:uid="{E4CE7E80-4CB3-48FD-BCFD-814EB38F61D1}"/>
    <cellStyle name="Calculation 2 21 5" xfId="48614" xr:uid="{0F30CE7C-A7E0-46F7-8EE5-8D7BC97ECC1E}"/>
    <cellStyle name="Calculation 2 21 5 2" xfId="55403" xr:uid="{F9536333-EB0C-4362-8CC8-AB1AA4E7ED95}"/>
    <cellStyle name="Calculation 2 21 6" xfId="53689" xr:uid="{60C23853-828F-4FF9-AA99-4CA1168F8232}"/>
    <cellStyle name="Calculation 2 21 7" xfId="47000" xr:uid="{234A3001-1EA7-4183-BDC1-3895EE37ED4A}"/>
    <cellStyle name="Calculation 2 22" xfId="44928" xr:uid="{002499F1-B5CA-4FE2-B4DC-A56C4E53C909}"/>
    <cellStyle name="Calculation 2 22 2" xfId="50498" xr:uid="{340DAC35-CF3B-4947-8DD2-D10C8DD33034}"/>
    <cellStyle name="Calculation 2 22 2 2" xfId="57280" xr:uid="{F2191F28-509F-4090-8849-282ACE2CE26E}"/>
    <cellStyle name="Calculation 2 22 3" xfId="52100" xr:uid="{9F7E8652-7C1A-46AA-8C43-5B5880DB7A27}"/>
    <cellStyle name="Calculation 2 22 3 2" xfId="58881" xr:uid="{FD96CDE9-62B0-45E3-9C77-DAC98DE7A2E1}"/>
    <cellStyle name="Calculation 2 22 4" xfId="48980" xr:uid="{F6376184-4830-48D1-BA46-63EE8614E160}"/>
    <cellStyle name="Calculation 2 22 4 2" xfId="55763" xr:uid="{8E0674D8-2B05-426B-B765-45FC7738E493}"/>
    <cellStyle name="Calculation 2 22 5" xfId="48615" xr:uid="{AE5A2165-772C-4273-A9CF-FDBC381D450C}"/>
    <cellStyle name="Calculation 2 22 5 2" xfId="55404" xr:uid="{2F79C6C1-FFED-4389-A856-A1D85A69937F}"/>
    <cellStyle name="Calculation 2 22 6" xfId="53690" xr:uid="{0AD51643-F63A-44B6-8082-4AC62BFAAD0E}"/>
    <cellStyle name="Calculation 2 22 7" xfId="47001" xr:uid="{C36554F9-FF28-42D0-8C79-538E888BC5BB}"/>
    <cellStyle name="Calculation 2 23" xfId="44925" xr:uid="{4CC11217-4754-4EFF-896D-36A724E02543}"/>
    <cellStyle name="Calculation 2 23 2" xfId="50523" xr:uid="{9FE66FF2-7A5D-4E03-A363-B95E1C3F1EE7}"/>
    <cellStyle name="Calculation 2 23 2 2" xfId="57305" xr:uid="{FBB3A62A-699D-4F10-9636-14C660CDD303}"/>
    <cellStyle name="Calculation 2 23 3" xfId="52125" xr:uid="{A2323723-7642-4A11-A7E8-9627AA81AF72}"/>
    <cellStyle name="Calculation 2 23 3 2" xfId="58906" xr:uid="{E40A7792-BB69-4EBA-A827-350814D05C8C}"/>
    <cellStyle name="Calculation 2 23 4" xfId="49007" xr:uid="{9F9C9C0D-7FFC-46FC-A566-F806D8A010C0}"/>
    <cellStyle name="Calculation 2 23 4 2" xfId="55790" xr:uid="{F99B098F-9336-4408-BC0C-B31FDAEBCBFC}"/>
    <cellStyle name="Calculation 2 23 5" xfId="48640" xr:uid="{3E8C6425-E36B-4DA9-8AE5-3BCC7ADC0097}"/>
    <cellStyle name="Calculation 2 23 5 2" xfId="55429" xr:uid="{62205BA5-01F5-4906-8E80-EB705AEE21CC}"/>
    <cellStyle name="Calculation 2 23 6" xfId="53715" xr:uid="{EBE51DDF-7B4E-4327-87EC-380F858AF5BE}"/>
    <cellStyle name="Calculation 2 23 7" xfId="47026" xr:uid="{6680B6B8-C995-4C2A-A0DC-AA3BBB5FFED2}"/>
    <cellStyle name="Calculation 2 24" xfId="45029" xr:uid="{3871CB84-648D-4001-8EEF-B830B522E3AF}"/>
    <cellStyle name="Calculation 2 24 2" xfId="50638" xr:uid="{F4EA5F21-DACF-479F-8AF9-17540B96E536}"/>
    <cellStyle name="Calculation 2 24 2 2" xfId="57420" xr:uid="{92CF9019-4B12-47FD-BFD6-A8C7E15D6526}"/>
    <cellStyle name="Calculation 2 24 3" xfId="52452" xr:uid="{CDAF6CD4-E4F8-4AE2-9CCE-F90C2E157E1E}"/>
    <cellStyle name="Calculation 2 24 3 2" xfId="59233" xr:uid="{7EB4D11E-1050-4B9E-8A7E-851523642A05}"/>
    <cellStyle name="Calculation 2 24 4" xfId="48755" xr:uid="{A02936EA-7E38-489E-83D7-FB4AF74F69E2}"/>
    <cellStyle name="Calculation 2 24 4 2" xfId="55544" xr:uid="{62BAD76C-6835-4093-B6EE-7D0491FC5FEB}"/>
    <cellStyle name="Calculation 2 24 5" xfId="53830" xr:uid="{900EB0DE-F02C-4AEB-B3B6-E48F86370CD8}"/>
    <cellStyle name="Calculation 2 24 6" xfId="47141" xr:uid="{4FE220A6-C8FE-47FE-8E39-EDE7B6CED575}"/>
    <cellStyle name="Calculation 2 25" xfId="45082" xr:uid="{2C98EA68-9DCE-4C69-900F-867555D16D54}"/>
    <cellStyle name="Calculation 2 25 2" xfId="50572" xr:uid="{0F2EBB18-BA87-4AAD-9C5C-E87F7374F6A4}"/>
    <cellStyle name="Calculation 2 25 2 2" xfId="57354" xr:uid="{1C942507-28FE-4339-BAA6-19D81A57A951}"/>
    <cellStyle name="Calculation 2 25 3" xfId="52386" xr:uid="{F72DBAE4-62D8-4E12-BDF4-2111F62766CD}"/>
    <cellStyle name="Calculation 2 25 3 2" xfId="59167" xr:uid="{5D3C952D-8C5E-4EA6-B2C9-5607BE62DB50}"/>
    <cellStyle name="Calculation 2 25 4" xfId="48689" xr:uid="{9131CC7D-1315-4504-A940-730C4F48F0BF}"/>
    <cellStyle name="Calculation 2 25 4 2" xfId="55478" xr:uid="{39DB3453-8EAE-452D-83C6-3C02118803AF}"/>
    <cellStyle name="Calculation 2 25 5" xfId="53764" xr:uid="{4B186BFD-C006-498A-B1C4-7A77BA0EC872}"/>
    <cellStyle name="Calculation 2 25 6" xfId="47075" xr:uid="{E538F1BD-20A2-476A-A4ED-93CD743D7844}"/>
    <cellStyle name="Calculation 2 26" xfId="45071" xr:uid="{6C838D26-7A43-4EFA-BA19-3F89220640F4}"/>
    <cellStyle name="Calculation 2 26 2" xfId="50600" xr:uid="{11DEF7B4-27B4-4737-A83B-BD1AE3B48FB8}"/>
    <cellStyle name="Calculation 2 26 2 2" xfId="57382" xr:uid="{F690B3B4-37B2-424D-812B-DC7BAE42C97F}"/>
    <cellStyle name="Calculation 2 26 3" xfId="52414" xr:uid="{5C1D0FA5-B940-4E40-B731-A74407274F08}"/>
    <cellStyle name="Calculation 2 26 3 2" xfId="59195" xr:uid="{40069948-53E5-4A89-BCB9-BB1DB5F46D35}"/>
    <cellStyle name="Calculation 2 26 4" xfId="48717" xr:uid="{5D9DFEBC-C916-4385-8286-1F1E9BEFC0F7}"/>
    <cellStyle name="Calculation 2 26 4 2" xfId="55506" xr:uid="{F733EFC4-8414-4CAD-A711-B28F264D5124}"/>
    <cellStyle name="Calculation 2 26 5" xfId="53792" xr:uid="{D1FB474C-2225-4BF6-B461-2B04EDE920D7}"/>
    <cellStyle name="Calculation 2 26 6" xfId="47103" xr:uid="{F10D1292-2C8B-4952-AC37-70FF2127534C}"/>
    <cellStyle name="Calculation 2 27" xfId="45159" xr:uid="{B8E998DB-0E9C-4C28-A6FF-4915F699674F}"/>
    <cellStyle name="Calculation 2 27 2" xfId="50690" xr:uid="{9169F49B-AC27-475A-976B-67104C41C204}"/>
    <cellStyle name="Calculation 2 27 2 2" xfId="57472" xr:uid="{BDCA7A3A-7D3E-4C6E-8DD1-3F04306F9E4A}"/>
    <cellStyle name="Calculation 2 27 3" xfId="52501" xr:uid="{2E9BFFA9-0969-40E5-9801-4AE651232D53}"/>
    <cellStyle name="Calculation 2 27 3 2" xfId="59282" xr:uid="{5F7AC67E-5530-4713-B6EB-2A23530183DB}"/>
    <cellStyle name="Calculation 2 27 4" xfId="48805" xr:uid="{F6D32503-5ED8-45F1-997D-522EE9485543}"/>
    <cellStyle name="Calculation 2 27 4 2" xfId="55591" xr:uid="{7CB418EA-AE0D-4B94-8492-E800A2AA1FDC}"/>
    <cellStyle name="Calculation 2 27 5" xfId="53879" xr:uid="{827C31B2-F2D9-4164-AE43-A1697D0CD282}"/>
    <cellStyle name="Calculation 2 27 6" xfId="47193" xr:uid="{5C85B43C-64C5-4480-839C-4961876808AC}"/>
    <cellStyle name="Calculation 2 28" xfId="45256" xr:uid="{BAB2E131-2495-4E99-8D39-5FF764D9EFF4}"/>
    <cellStyle name="Calculation 2 28 2" xfId="50713" xr:uid="{22155848-FECE-47CA-810D-CA0FA9E8B82B}"/>
    <cellStyle name="Calculation 2 28 2 2" xfId="57495" xr:uid="{A68F96B4-88FF-44DB-843B-E641CABCB60B}"/>
    <cellStyle name="Calculation 2 28 3" xfId="52524" xr:uid="{A4160928-3143-4A98-A938-986F1AB6EE3B}"/>
    <cellStyle name="Calculation 2 28 3 2" xfId="59305" xr:uid="{766CED45-1AC4-4AB3-996C-2CAA2E8C3675}"/>
    <cellStyle name="Calculation 2 28 4" xfId="48825" xr:uid="{D9D5C633-D80C-4690-B5D6-D0C39C0BE18A}"/>
    <cellStyle name="Calculation 2 28 4 2" xfId="55610" xr:uid="{99BACCE0-1A63-410A-A06F-E19FE81AA2B1}"/>
    <cellStyle name="Calculation 2 28 5" xfId="53902" xr:uid="{F87BF464-5E1B-492B-B16E-A3C023504A93}"/>
    <cellStyle name="Calculation 2 28 6" xfId="47216" xr:uid="{C7090FC8-0D2F-4637-BC04-1FA682E57248}"/>
    <cellStyle name="Calculation 2 29" xfId="45217" xr:uid="{81F86FB7-D624-4835-A8D6-67D690BA248B}"/>
    <cellStyle name="Calculation 2 29 2" xfId="50759" xr:uid="{C202FB7D-716E-492F-B02A-5040365C9B0F}"/>
    <cellStyle name="Calculation 2 29 2 2" xfId="57541" xr:uid="{2938F7FA-F6A8-458E-BE48-FA030497024E}"/>
    <cellStyle name="Calculation 2 29 3" xfId="52568" xr:uid="{90E95B50-DCC5-439B-9299-1DE2DB4645FE}"/>
    <cellStyle name="Calculation 2 29 3 2" xfId="59349" xr:uid="{9228A777-C6FF-46D5-84A2-C04EEF2528AA}"/>
    <cellStyle name="Calculation 2 29 4" xfId="53946" xr:uid="{1B1AC1E2-6C0A-4CEF-BE59-D4AA1D6D4A7A}"/>
    <cellStyle name="Calculation 2 29 5" xfId="47263" xr:uid="{8515F9F6-9B9E-4C18-979F-E8C465069ACD}"/>
    <cellStyle name="Calculation 2 3" xfId="252" xr:uid="{F4B3FA3A-A165-414B-804F-96A976ECCB41}"/>
    <cellStyle name="Calculation 2 3 10" xfId="6554" xr:uid="{398DA894-AF20-4EE4-92FB-7E6003B34252}"/>
    <cellStyle name="Calculation 2 3 10 2" xfId="11772" xr:uid="{48E8647B-C6D1-4220-B8E7-CCFAE282B1E3}"/>
    <cellStyle name="Calculation 2 3 10 2 2" xfId="20761" xr:uid="{F6C80F43-0F8F-4AE8-806D-7BAAC31FD74B}"/>
    <cellStyle name="Calculation 2 3 10 2 2 2" xfId="32658" xr:uid="{1FA0A71A-D026-4678-A0B7-F682C0FFE199}"/>
    <cellStyle name="Calculation 2 3 10 2 2 2 2" xfId="56628" xr:uid="{BDEBB76F-D8AF-4BDA-80AF-85590B6DED8F}"/>
    <cellStyle name="Calculation 2 3 10 2 2 3" xfId="49846" xr:uid="{032DC0F8-10EE-4610-9F06-59024BBD7255}"/>
    <cellStyle name="Calculation 2 3 10 2 3" xfId="43954" xr:uid="{502CCA0C-0B47-4B03-AEF5-19E9B9BFAF6B}"/>
    <cellStyle name="Calculation 2 3 10 2 3 2" xfId="57958" xr:uid="{BFB2F0BE-88AD-4E87-B67B-74EEA2782EAF}"/>
    <cellStyle name="Calculation 2 3 10 2 3 3" xfId="51176" xr:uid="{A62038EF-A98C-488E-BDEF-D28A620C881A}"/>
    <cellStyle name="Calculation 2 3 10 2 4" xfId="47963" xr:uid="{050EC8ED-C5C7-4259-B1D6-B3F343057E1B}"/>
    <cellStyle name="Calculation 2 3 10 2 4 2" xfId="54761" xr:uid="{3A2CC130-A63E-4E22-BB2A-0A937B9F9C1E}"/>
    <cellStyle name="Calculation 2 3 10 2 5" xfId="53087" xr:uid="{108F11D0-D813-45F2-BA82-AB491B5DDDA2}"/>
    <cellStyle name="Calculation 2 3 10 2 6" xfId="46349" xr:uid="{67560694-A05D-41F5-96AC-CC40BD2CBF3B}"/>
    <cellStyle name="Calculation 2 3 10 3" xfId="15543" xr:uid="{DDB19AD7-3AC2-430B-80D6-1709A08F582B}"/>
    <cellStyle name="Calculation 2 3 10 3 2" xfId="31165" xr:uid="{4EE34B7D-3B07-4E18-9C32-B9E8E89D4444}"/>
    <cellStyle name="Calculation 2 3 10 3 2 2" xfId="57024" xr:uid="{D6B01B45-1C64-4280-BF90-A6DEF33CA160}"/>
    <cellStyle name="Calculation 2 3 10 3 2 3" xfId="50242" xr:uid="{9B4D848E-D422-4299-A3A1-84964B701ECE}"/>
    <cellStyle name="Calculation 2 3 10 3 3" xfId="51893" xr:uid="{26F4C5B4-3118-4E37-99C4-99C4A9D8EE6F}"/>
    <cellStyle name="Calculation 2 3 10 3 3 2" xfId="58674" xr:uid="{88DF7A26-7526-4E43-8774-7D2236E24A12}"/>
    <cellStyle name="Calculation 2 3 10 3 4" xfId="48359" xr:uid="{A76D1030-047E-466D-A076-5B2225122165}"/>
    <cellStyle name="Calculation 2 3 10 3 4 2" xfId="55151" xr:uid="{F0D5E70E-EA60-4FCC-A4B2-03CAD48FD9F1}"/>
    <cellStyle name="Calculation 2 3 10 3 5" xfId="53449" xr:uid="{FE33F2EA-B34A-4345-A4E3-BA58E878A2DF}"/>
    <cellStyle name="Calculation 2 3 10 3 6" xfId="46745" xr:uid="{4791637C-9730-44CE-8F5E-947BCF362163}"/>
    <cellStyle name="Calculation 2 3 10 4" xfId="25044" xr:uid="{F1195D06-22F8-4975-B05C-B74A093FAAAA}"/>
    <cellStyle name="Calculation 2 3 10 4 2" xfId="56156" xr:uid="{A8644A49-1E8E-4FA0-A0D6-BF7B708C0398}"/>
    <cellStyle name="Calculation 2 3 10 4 3" xfId="49374" xr:uid="{3B194199-746F-4BF3-B672-08278A81D233}"/>
    <cellStyle name="Calculation 2 3 10 5" xfId="44538" xr:uid="{4BD2BFE4-3BDD-4316-8EAA-A712565F60CA}"/>
    <cellStyle name="Calculation 2 3 10 5 2" xfId="58532" xr:uid="{A8B21E82-B658-4E96-B041-D4D35EF11646}"/>
    <cellStyle name="Calculation 2 3 10 5 3" xfId="51751" xr:uid="{BB31DBF0-4807-4EAF-8F91-A98334A9B647}"/>
    <cellStyle name="Calculation 2 3 10 6" xfId="47494" xr:uid="{40959F64-7EF0-4EBF-A0EE-0E99D4FC414B}"/>
    <cellStyle name="Calculation 2 3 10 6 2" xfId="54313" xr:uid="{21ECA2DB-692E-489B-AB20-E15E669EF806}"/>
    <cellStyle name="Calculation 2 3 10 7" xfId="52820" xr:uid="{4CEFB080-435D-426A-87A5-30822937E702}"/>
    <cellStyle name="Calculation 2 3 10 8" xfId="45886" xr:uid="{783284F9-B697-40DA-B790-CB815FCBD185}"/>
    <cellStyle name="Calculation 2 3 11" xfId="9135" xr:uid="{CBC4E06D-F853-4AE1-9832-A930ED3EEFC1}"/>
    <cellStyle name="Calculation 2 3 11 2" xfId="18124" xr:uid="{9649116C-74C5-453D-A224-70D9A6BE68CF}"/>
    <cellStyle name="Calculation 2 3 11 2 2" xfId="43293" xr:uid="{08E87E6E-6B3D-4863-9A3D-F8748B9AD30E}"/>
    <cellStyle name="Calculation 2 3 11 2 2 2" xfId="56667" xr:uid="{9F304B83-66DB-406E-A7CC-E04053A08246}"/>
    <cellStyle name="Calculation 2 3 11 2 2 3" xfId="49885" xr:uid="{0DC4C263-64BD-4E81-96B9-57F07E463F3A}"/>
    <cellStyle name="Calculation 2 3 11 2 3" xfId="49440" xr:uid="{6D193C63-FD35-45C8-9360-F4D4EA8DE8B5}"/>
    <cellStyle name="Calculation 2 3 11 2 3 2" xfId="56222" xr:uid="{76402BB0-6481-4FC5-8E8F-BE929BDDF722}"/>
    <cellStyle name="Calculation 2 3 11 2 4" xfId="48002" xr:uid="{8D1B18D9-CF75-4411-A28D-1776F9B36128}"/>
    <cellStyle name="Calculation 2 3 11 2 4 2" xfId="54797" xr:uid="{D32632D7-E5BB-4F5E-A772-1FBA67C4F886}"/>
    <cellStyle name="Calculation 2 3 11 2 5" xfId="53108" xr:uid="{9FAF1C65-462F-4AC5-A428-AFA0BA8C36C5}"/>
    <cellStyle name="Calculation 2 3 11 2 6" xfId="46388" xr:uid="{71A06480-8C61-4AFD-B924-E6671F96861A}"/>
    <cellStyle name="Calculation 2 3 11 3" xfId="41781" xr:uid="{3EE81948-FC35-4D0B-8D86-7F7BA54BB5C7}"/>
    <cellStyle name="Calculation 2 3 11 3 2" xfId="50278" xr:uid="{098AF980-9728-425D-916D-59464FC37A24}"/>
    <cellStyle name="Calculation 2 3 11 3 2 2" xfId="57060" xr:uid="{2F41EE32-A5E8-4653-A15F-C153E6B04D7E}"/>
    <cellStyle name="Calculation 2 3 11 3 3" xfId="50804" xr:uid="{EE9CECBA-A0CC-4E9D-8E9E-77E998E286C1}"/>
    <cellStyle name="Calculation 2 3 11 3 3 2" xfId="57586" xr:uid="{B2CE5C30-E0C8-4D25-A269-7FE41988EDB5}"/>
    <cellStyle name="Calculation 2 3 11 3 4" xfId="48395" xr:uid="{C131EED8-978E-4B3B-8B91-D613DBAD084B}"/>
    <cellStyle name="Calculation 2 3 11 3 4 2" xfId="55187" xr:uid="{66F852BF-817C-4E2B-9150-C546F96263CE}"/>
    <cellStyle name="Calculation 2 3 11 3 5" xfId="53476" xr:uid="{E44758D8-852B-4A93-A1C5-F4B552E904F6}"/>
    <cellStyle name="Calculation 2 3 11 3 6" xfId="46781" xr:uid="{2D6DF1FA-07CE-4BE4-8C08-165706373C71}"/>
    <cellStyle name="Calculation 2 3 11 4" xfId="44598" xr:uid="{3CCC8150-D66A-4E57-9087-50DD4CA323C0}"/>
    <cellStyle name="Calculation 2 3 11 4 2" xfId="56195" xr:uid="{B20281B2-A077-4C90-910A-1010DCB6E2AE}"/>
    <cellStyle name="Calculation 2 3 11 4 3" xfId="49413" xr:uid="{E20C811E-CA63-4209-9355-29A791E52A51}"/>
    <cellStyle name="Calculation 2 3 11 5" xfId="51014" xr:uid="{4C8227D5-41AC-409C-B0A2-A3B4239F8D0F}"/>
    <cellStyle name="Calculation 2 3 11 5 2" xfId="57796" xr:uid="{1A2AE09A-CE38-4A17-A73C-811E5800C9CE}"/>
    <cellStyle name="Calculation 2 3 11 6" xfId="47533" xr:uid="{F229339C-6190-4811-98B8-376DA78CE782}"/>
    <cellStyle name="Calculation 2 3 11 6 2" xfId="54349" xr:uid="{7FDF98D8-034C-4E42-A1E3-083CD93EE7C6}"/>
    <cellStyle name="Calculation 2 3 11 7" xfId="52841" xr:uid="{46FDEC81-1FE9-455C-A9FB-0E112D76E995}"/>
    <cellStyle name="Calculation 2 3 11 8" xfId="45922" xr:uid="{8DB98A8E-D198-4FE3-9142-A5BE4F4DB495}"/>
    <cellStyle name="Calculation 2 3 12" xfId="9772" xr:uid="{7F4E8D19-DF02-44ED-A632-5A3126AEC011}"/>
    <cellStyle name="Calculation 2 3 12 2" xfId="18761" xr:uid="{FFDB248E-38C7-4A18-B31E-1CE3F002F1EE}"/>
    <cellStyle name="Calculation 2 3 12 2 2" xfId="28500" xr:uid="{D1852932-52DF-459E-8EC4-33824CA336A5}"/>
    <cellStyle name="Calculation 2 3 12 2 2 2" xfId="56253" xr:uid="{20217805-F1AC-4375-8B13-F8192C9C2570}"/>
    <cellStyle name="Calculation 2 3 12 2 3" xfId="49471" xr:uid="{153CC8B7-EC3C-4A0C-B296-44431B614E30}"/>
    <cellStyle name="Calculation 2 3 12 3" xfId="26784" xr:uid="{41E45474-50F7-4984-B300-7B113A7F9BBA}"/>
    <cellStyle name="Calculation 2 3 12 3 2" xfId="57669" xr:uid="{91FA7218-4845-4803-B61A-1E98879C4B4D}"/>
    <cellStyle name="Calculation 2 3 12 3 3" xfId="50887" xr:uid="{0A8CD614-1527-4AE7-9284-6E813D4DE925}"/>
    <cellStyle name="Calculation 2 3 12 4" xfId="44643" xr:uid="{1C4CD7B0-CFCA-4709-80DE-93337732F73D}"/>
    <cellStyle name="Calculation 2 3 12 4 2" xfId="54401" xr:uid="{E1868A0C-680E-495D-B9DD-0BBB053AE08E}"/>
    <cellStyle name="Calculation 2 3 12 4 3" xfId="47589" xr:uid="{D1BB14B1-7A87-422C-B6A6-2C4576D26395}"/>
    <cellStyle name="Calculation 2 3 12 5" xfId="52876" xr:uid="{F9B420A8-BE20-4BF8-BE43-454D49D1FD2A}"/>
    <cellStyle name="Calculation 2 3 12 6" xfId="45980" xr:uid="{0A0A5E67-8EB1-4CD0-8CCE-D4BFD00B6132}"/>
    <cellStyle name="Calculation 2 3 13" xfId="2258" xr:uid="{79F20C44-3030-4191-A475-B80626455A11}"/>
    <cellStyle name="Calculation 2 3 13 2" xfId="22721" xr:uid="{55D360CB-7CE1-4EDE-A801-4752544546CE}"/>
    <cellStyle name="Calculation 2 3 13 2 2" xfId="56212" xr:uid="{ED0D4981-9E3D-47CB-A1A0-3D243645DD9C}"/>
    <cellStyle name="Calculation 2 3 13 2 3" xfId="49430" xr:uid="{BF563670-86BD-4A9F-8179-44DA28308A24}"/>
    <cellStyle name="Calculation 2 3 13 3" xfId="44665" xr:uid="{AE86DFD1-7BE7-4913-9588-D59A38035B07}"/>
    <cellStyle name="Calculation 2 3 13 3 2" xfId="59130" xr:uid="{11E8F2FF-8B52-44F0-82DB-4CBC0AFF51F4}"/>
    <cellStyle name="Calculation 2 3 13 3 3" xfId="52349" xr:uid="{8065F21D-DF89-4941-912D-247772DCF493}"/>
    <cellStyle name="Calculation 2 3 13 4" xfId="47550" xr:uid="{27F8F7E3-7402-4EF6-AD69-03B5D408ECA7}"/>
    <cellStyle name="Calculation 2 3 13 4 2" xfId="54363" xr:uid="{F3BEB3EF-A88B-4C15-AA75-4D57CDFBA24D}"/>
    <cellStyle name="Calculation 2 3 13 5" xfId="52849" xr:uid="{6E49015E-5DB7-4304-857D-B72FED86112B}"/>
    <cellStyle name="Calculation 2 3 13 6" xfId="45939" xr:uid="{9F0CA578-D752-4945-AD84-0E7C59B2EDC8}"/>
    <cellStyle name="Calculation 2 3 14" xfId="13167" xr:uid="{D5973002-5D95-4483-AF1C-832E03CC6B5D}"/>
    <cellStyle name="Calculation 2 3 14 2" xfId="43080" xr:uid="{EB15C85C-E5B4-4B70-919F-5411EB647CFA}"/>
    <cellStyle name="Calculation 2 3 14 2 2" xfId="57140" xr:uid="{F860253E-2436-444E-9E73-214EC1A5A746}"/>
    <cellStyle name="Calculation 2 3 14 2 3" xfId="50358" xr:uid="{040AB5BD-4354-4EED-A87B-60DB001558B8}"/>
    <cellStyle name="Calculation 2 3 14 3" xfId="44748" xr:uid="{2C103D45-5513-48E9-B9FD-5990DD6EC834}"/>
    <cellStyle name="Calculation 2 3 14 3 2" xfId="57689" xr:uid="{C3A40C28-7B83-4020-86B9-C9CCF278363A}"/>
    <cellStyle name="Calculation 2 3 14 3 3" xfId="50907" xr:uid="{CF61D7D8-6796-477F-9126-5705A2284AEC}"/>
    <cellStyle name="Calculation 2 3 14 4" xfId="48475" xr:uid="{FBBA2D1A-136D-4428-BDA8-3C0678F08BF6}"/>
    <cellStyle name="Calculation 2 3 14 4 2" xfId="55267" xr:uid="{2F9B8AEC-DB28-4236-BAE3-C8E2AA8D9F8B}"/>
    <cellStyle name="Calculation 2 3 14 5" xfId="53553" xr:uid="{DDF7E52D-D8DA-4510-8C95-A3E885B0A84A}"/>
    <cellStyle name="Calculation 2 3 14 6" xfId="46861" xr:uid="{24CB30FB-C1C2-4214-9593-A1952169D41F}"/>
    <cellStyle name="Calculation 2 3 15" xfId="38620" xr:uid="{53807A76-816B-453E-8850-55A384AE8597}"/>
    <cellStyle name="Calculation 2 3 15 2" xfId="44741" xr:uid="{C12BE52C-430D-4281-8263-383BCD5A767A}"/>
    <cellStyle name="Calculation 2 3 15 2 2" xfId="57204" xr:uid="{8FC89A50-FD04-458D-83E8-E91348D88A29}"/>
    <cellStyle name="Calculation 2 3 15 2 3" xfId="50422" xr:uid="{1DC3C7F1-E62A-447A-A42F-5B6348B61212}"/>
    <cellStyle name="Calculation 2 3 15 3" xfId="52024" xr:uid="{438EEEF9-C599-41F9-9390-2B2DFBE1AB46}"/>
    <cellStyle name="Calculation 2 3 15 3 2" xfId="58805" xr:uid="{BBE6AB46-37ED-4866-8C7A-ABFE536719BF}"/>
    <cellStyle name="Calculation 2 3 15 4" xfId="51087" xr:uid="{9C620433-E2B9-4138-9C0B-F4960D0B3F06}"/>
    <cellStyle name="Calculation 2 3 15 4 2" xfId="57869" xr:uid="{EF6C580E-2CE2-4324-92EE-B95AB62CE9A3}"/>
    <cellStyle name="Calculation 2 3 15 5" xfId="48539" xr:uid="{27E6CD38-93E2-439A-AE50-A9EB5F915AD2}"/>
    <cellStyle name="Calculation 2 3 15 5 2" xfId="55328" xr:uid="{AB134AA8-112B-4CEE-8C50-96A86AA25DCA}"/>
    <cellStyle name="Calculation 2 3 15 6" xfId="53614" xr:uid="{F1D3F0DA-9DD8-4B78-B567-AC1347E1F79F}"/>
    <cellStyle name="Calculation 2 3 15 7" xfId="46925" xr:uid="{8EF2F0F3-037F-4851-B8CF-E26E56E1CA07}"/>
    <cellStyle name="Calculation 2 3 16" xfId="44822" xr:uid="{8236792D-92B9-4579-AD1C-82DCFF48788E}"/>
    <cellStyle name="Calculation 2 3 16 2" xfId="50456" xr:uid="{35AADA72-0529-4A6A-B773-728226C5756B}"/>
    <cellStyle name="Calculation 2 3 16 2 2" xfId="57238" xr:uid="{9793022A-1EF4-4342-91AE-CEAAC8BB07A5}"/>
    <cellStyle name="Calculation 2 3 16 3" xfId="52058" xr:uid="{6B9257BB-6F1F-4396-91F4-8C7F84001CC6}"/>
    <cellStyle name="Calculation 2 3 16 3 2" xfId="58839" xr:uid="{86C71592-902E-4528-8428-5305FE529FF8}"/>
    <cellStyle name="Calculation 2 3 16 4" xfId="52210" xr:uid="{E0D4CFDD-A966-47A8-B0E3-68E7ADF9C06A}"/>
    <cellStyle name="Calculation 2 3 16 4 2" xfId="58991" xr:uid="{1CE68DF7-B3B1-422B-9501-63D8A6129330}"/>
    <cellStyle name="Calculation 2 3 16 5" xfId="48573" xr:uid="{11BA0D94-5ACB-4006-8713-00AEEDB3CB8F}"/>
    <cellStyle name="Calculation 2 3 16 5 2" xfId="55362" xr:uid="{465D8FD5-7F63-425F-AA27-5C0543BD84ED}"/>
    <cellStyle name="Calculation 2 3 16 6" xfId="53648" xr:uid="{F907AEA1-4732-423D-8A7D-E7C79D1831B2}"/>
    <cellStyle name="Calculation 2 3 16 7" xfId="46959" xr:uid="{5A5CC239-7801-456F-B6F7-A6D6E0449867}"/>
    <cellStyle name="Calculation 2 3 17" xfId="44857" xr:uid="{225B5EC0-FF26-40D8-A93E-5E0B872C0CE0}"/>
    <cellStyle name="Calculation 2 3 17 2" xfId="50484" xr:uid="{AC2899FC-2D9D-44FD-BB24-B9DC546FBD54}"/>
    <cellStyle name="Calculation 2 3 17 2 2" xfId="57266" xr:uid="{BB0FB054-1770-4004-88D4-FF98EF78766B}"/>
    <cellStyle name="Calculation 2 3 17 3" xfId="52086" xr:uid="{4F186477-2AD1-42B8-AC64-7FF25108950D}"/>
    <cellStyle name="Calculation 2 3 17 3 2" xfId="58867" xr:uid="{DB81107E-1BDC-445F-82A7-1E8C0ABCF957}"/>
    <cellStyle name="Calculation 2 3 17 4" xfId="50995" xr:uid="{D7B864CD-CCF5-4448-8245-15ED11561392}"/>
    <cellStyle name="Calculation 2 3 17 4 2" xfId="57777" xr:uid="{B991294A-8713-46B1-9E7F-6B1341E6C2B0}"/>
    <cellStyle name="Calculation 2 3 17 5" xfId="48601" xr:uid="{16C5753C-BC54-4F1F-814C-839EFE560C2E}"/>
    <cellStyle name="Calculation 2 3 17 5 2" xfId="55390" xr:uid="{12A425B9-B1D9-4F80-BDF1-3917B842DDCB}"/>
    <cellStyle name="Calculation 2 3 17 6" xfId="53676" xr:uid="{8D568A2E-27B5-4562-84C1-F0C8A9A084AF}"/>
    <cellStyle name="Calculation 2 3 17 7" xfId="46987" xr:uid="{9E81F767-63A9-4493-957C-4A7F565F01EF}"/>
    <cellStyle name="Calculation 2 3 18" xfId="44888" xr:uid="{B122F88F-7128-4BAD-AB0C-23A542C9F39C}"/>
    <cellStyle name="Calculation 2 3 18 2" xfId="50382" xr:uid="{79B332E0-B24E-456B-9E5E-875553766D79}"/>
    <cellStyle name="Calculation 2 3 18 2 2" xfId="57164" xr:uid="{C7F6926E-E8B8-4E86-B044-F0462FC0EB09}"/>
    <cellStyle name="Calculation 2 3 18 3" xfId="51984" xr:uid="{0C53FC06-DD64-457E-8F82-CAD09E4BF1C6}"/>
    <cellStyle name="Calculation 2 3 18 3 2" xfId="58765" xr:uid="{E38BE6AB-963B-40F8-8983-D2E9A0C16A5D}"/>
    <cellStyle name="Calculation 2 3 18 4" xfId="51090" xr:uid="{DA5D8DC7-6D31-416C-AB95-A31B0312E54C}"/>
    <cellStyle name="Calculation 2 3 18 4 2" xfId="57872" xr:uid="{EC944262-DE00-4401-A876-AB68E4E4DD94}"/>
    <cellStyle name="Calculation 2 3 18 5" xfId="48499" xr:uid="{B656F2E2-C7C4-4052-9BA1-9C1A1F4A6DEC}"/>
    <cellStyle name="Calculation 2 3 18 5 2" xfId="55291" xr:uid="{9876CAEC-B394-48F0-8ACD-E89A54566B20}"/>
    <cellStyle name="Calculation 2 3 18 6" xfId="53577" xr:uid="{467DF986-EF1A-4935-B2A5-D63BDD2F56E1}"/>
    <cellStyle name="Calculation 2 3 18 7" xfId="46885" xr:uid="{8C17131B-C260-46B3-B945-DD22CCC5F8AA}"/>
    <cellStyle name="Calculation 2 3 19" xfId="44960" xr:uid="{84448B9B-7CC3-4CEC-8A62-DFE08B492BBE}"/>
    <cellStyle name="Calculation 2 3 19 2" xfId="50530" xr:uid="{8B2D33A0-F874-428B-83CB-004E0C7C1E21}"/>
    <cellStyle name="Calculation 2 3 19 2 2" xfId="57312" xr:uid="{EA398567-B261-4AF0-A3BC-B4744D8AF3A8}"/>
    <cellStyle name="Calculation 2 3 19 3" xfId="52132" xr:uid="{AA00C9AC-EDA7-4B74-9012-4D19070DBC15}"/>
    <cellStyle name="Calculation 2 3 19 3 2" xfId="58913" xr:uid="{66FA2F80-CFA7-4E90-A259-2AFD6B630162}"/>
    <cellStyle name="Calculation 2 3 19 4" xfId="50397" xr:uid="{FEB3867E-76D6-4448-A15A-3E77A37888F0}"/>
    <cellStyle name="Calculation 2 3 19 4 2" xfId="57179" xr:uid="{A60E1283-FC7D-4DF4-830C-BA77910D3F8D}"/>
    <cellStyle name="Calculation 2 3 19 5" xfId="48647" xr:uid="{329D5869-4A5B-426E-8A73-6504F230FCB9}"/>
    <cellStyle name="Calculation 2 3 19 5 2" xfId="55436" xr:uid="{70709313-F0EF-49B6-82AE-CADA08233C81}"/>
    <cellStyle name="Calculation 2 3 19 6" xfId="53722" xr:uid="{8262B97D-800E-4E7D-B472-0D7A4ED66A90}"/>
    <cellStyle name="Calculation 2 3 19 7" xfId="47033" xr:uid="{D20590D3-34CA-44F4-BD5B-5ECE86317531}"/>
    <cellStyle name="Calculation 2 3 2" xfId="390" xr:uid="{5C14593B-B591-490D-AD45-6707E64382B0}"/>
    <cellStyle name="Calculation 2 3 2 10" xfId="9260" xr:uid="{E614B832-3212-49CA-94B2-3743F5F6C719}"/>
    <cellStyle name="Calculation 2 3 2 10 2" xfId="18249" xr:uid="{9940AD73-10B1-41C4-9A42-648D5FEEA186}"/>
    <cellStyle name="Calculation 2 3 2 10 2 2" xfId="39259" xr:uid="{570C739C-BA38-46A6-BAFD-DC55B968F96D}"/>
    <cellStyle name="Calculation 2 3 2 10 3" xfId="34557" xr:uid="{75A8AE4B-940B-4030-9D57-A5D51E0D8669}"/>
    <cellStyle name="Calculation 2 3 2 11" xfId="9768" xr:uid="{26E66026-F8DC-4043-B5B6-E1F64C13EE6C}"/>
    <cellStyle name="Calculation 2 3 2 11 2" xfId="18757" xr:uid="{5D19D797-A646-4782-8B01-E76C4C440B75}"/>
    <cellStyle name="Calculation 2 3 2 11 2 2" xfId="30544" xr:uid="{45DB041C-0067-41B3-A31C-5A78A9CC7FE3}"/>
    <cellStyle name="Calculation 2 3 2 11 3" xfId="26413" xr:uid="{B5037402-CBEB-437B-AB88-83B02F29905A}"/>
    <cellStyle name="Calculation 2 3 2 12" xfId="2396" xr:uid="{8BFBB870-5529-4AE1-BF32-A4A666A95BE6}"/>
    <cellStyle name="Calculation 2 3 2 12 2" xfId="36888" xr:uid="{1D4234A5-4777-4385-8403-4BA7F21262B8}"/>
    <cellStyle name="Calculation 2 3 2 13" xfId="13305" xr:uid="{C40776DE-FF58-47AF-AC7A-661C8F9AC897}"/>
    <cellStyle name="Calculation 2 3 2 13 2" xfId="42759" xr:uid="{6D9EBCA8-7217-4AB5-8205-123995C402EB}"/>
    <cellStyle name="Calculation 2 3 2 14" xfId="25252" xr:uid="{3F91CFC5-AAE1-4045-B4F5-2BD7048C0A28}"/>
    <cellStyle name="Calculation 2 3 2 15" xfId="44321" xr:uid="{AD5977BB-014D-4469-9F3D-F12A993B356A}"/>
    <cellStyle name="Calculation 2 3 2 16" xfId="45514" xr:uid="{ED5AFED3-B52A-47D7-98ED-E67FBF0FE6D7}"/>
    <cellStyle name="Calculation 2 3 2 2" xfId="739" xr:uid="{3C67F020-5BFC-4083-9BA0-75F5F0A0B30D}"/>
    <cellStyle name="Calculation 2 3 2 2 2" xfId="5114" xr:uid="{8FE3861E-64EE-4807-9947-7D83784AB04E}"/>
    <cellStyle name="Calculation 2 3 2 2 2 2" xfId="7700" xr:uid="{19981BE8-6FA8-4DE4-B655-22ED28C3110E}"/>
    <cellStyle name="Calculation 2 3 2 2 2 2 2" xfId="16689" xr:uid="{D608D9DC-9A72-4583-B57F-E1B11C86D3FA}"/>
    <cellStyle name="Calculation 2 3 2 2 2 2 2 2" xfId="42075" xr:uid="{7B0CC8D4-5DA5-4018-A663-F1853356FA40}"/>
    <cellStyle name="Calculation 2 3 2 2 2 2 3" xfId="30053" xr:uid="{DF773AF1-0D15-42C1-A8AD-706738902AFD}"/>
    <cellStyle name="Calculation 2 3 2 2 2 2 4" xfId="56302" xr:uid="{F22661B3-C1A5-4BB7-8734-1590EC819D59}"/>
    <cellStyle name="Calculation 2 3 2 2 2 3" xfId="10337" xr:uid="{925B2DC2-C2E7-4C28-B84F-4634557810D7}"/>
    <cellStyle name="Calculation 2 3 2 2 2 3 2" xfId="19326" xr:uid="{0C84AE17-CB24-49D3-9980-93971C257657}"/>
    <cellStyle name="Calculation 2 3 2 2 2 3 2 2" xfId="27570" xr:uid="{1FCC4BF4-A36D-4E70-B409-5956862C8D1F}"/>
    <cellStyle name="Calculation 2 3 2 2 2 3 3" xfId="43858" xr:uid="{4FA1B903-A956-4F15-A569-6CAA9FCE7A15}"/>
    <cellStyle name="Calculation 2 3 2 2 2 4" xfId="14103" xr:uid="{F751E1DB-1F7C-4C2D-BEE4-0ABFE4695D84}"/>
    <cellStyle name="Calculation 2 3 2 2 2 4 2" xfId="43332" xr:uid="{6FFF8522-581E-4858-B66F-195E1B0E604B}"/>
    <cellStyle name="Calculation 2 3 2 2 2 5" xfId="41136" xr:uid="{39D0BCE0-A45F-4C39-BF0F-06C8B8710026}"/>
    <cellStyle name="Calculation 2 3 2 2 2 6" xfId="49520" xr:uid="{3E07C8DB-E7F6-48E0-AB9A-178943DC6B79}"/>
    <cellStyle name="Calculation 2 3 2 2 3" xfId="3176" xr:uid="{A8434B13-63EC-44CC-873D-0B01738C28C8}"/>
    <cellStyle name="Calculation 2 3 2 2 3 2" xfId="25226" xr:uid="{59140D13-8A10-4259-85D9-C092CEFEAF09}"/>
    <cellStyle name="Calculation 2 3 2 2 3 2 2" xfId="57952" xr:uid="{635A07F7-BA89-4236-A858-72F363BD44F1}"/>
    <cellStyle name="Calculation 2 3 2 2 3 3" xfId="51170" xr:uid="{55C4D5F7-B2FA-405A-AE18-2AEE7E5C161B}"/>
    <cellStyle name="Calculation 2 3 2 2 4" xfId="33776" xr:uid="{F58B5D26-F86F-4E8E-8A71-938FF77746C5}"/>
    <cellStyle name="Calculation 2 3 2 2 4 2" xfId="54447" xr:uid="{3CBBF872-64D7-46B3-A53A-34AC937C3CEC}"/>
    <cellStyle name="Calculation 2 3 2 2 4 3" xfId="47637" xr:uid="{83EC7E15-6433-4819-90D0-CC347CDD0DB4}"/>
    <cellStyle name="Calculation 2 3 2 2 5" xfId="52905" xr:uid="{E3C55F94-5CA8-47BB-8752-FE36F6472372}"/>
    <cellStyle name="Calculation 2 3 2 2 6" xfId="46029" xr:uid="{CFFE628A-7E93-4CAE-A0D5-5EE69971B4E1}"/>
    <cellStyle name="Calculation 2 3 2 3" xfId="1084" xr:uid="{208ED711-A314-4AEB-A25C-EE3FFA42F3A2}"/>
    <cellStyle name="Calculation 2 3 2 3 2" xfId="5435" xr:uid="{555ABA1B-FD31-4336-9610-4D3C55EA56AB}"/>
    <cellStyle name="Calculation 2 3 2 3 2 2" xfId="8021" xr:uid="{26757F13-10C5-4921-BA29-19794A2FE114}"/>
    <cellStyle name="Calculation 2 3 2 3 2 2 2" xfId="17010" xr:uid="{624BA9D1-5A83-49B5-A1BA-2464A3719630}"/>
    <cellStyle name="Calculation 2 3 2 3 2 2 2 2" xfId="36658" xr:uid="{C365652F-CDCB-4963-A67F-26958F6E12E1}"/>
    <cellStyle name="Calculation 2 3 2 3 2 2 3" xfId="24921" xr:uid="{2BFC280F-2E4B-400A-827D-FC6259DCCEBA}"/>
    <cellStyle name="Calculation 2 3 2 3 2 2 4" xfId="56710" xr:uid="{BC1C2F47-E66C-4974-94DC-E3C0CAD9D02C}"/>
    <cellStyle name="Calculation 2 3 2 3 2 3" xfId="10658" xr:uid="{1F3C0A90-4FF1-4E4E-A167-722B9E489609}"/>
    <cellStyle name="Calculation 2 3 2 3 2 3 2" xfId="19647" xr:uid="{42744A42-14A0-4BC0-8520-67A0D11EEF00}"/>
    <cellStyle name="Calculation 2 3 2 3 2 3 2 2" xfId="34130" xr:uid="{7ADF7476-179C-4013-BE16-84A35EF526A3}"/>
    <cellStyle name="Calculation 2 3 2 3 2 3 3" xfId="32238" xr:uid="{26978C0F-E404-4A25-89EB-3581ECFEF5CA}"/>
    <cellStyle name="Calculation 2 3 2 3 2 4" xfId="14424" xr:uid="{1BEE09B0-8AD4-410A-A793-A86E48AF1C2F}"/>
    <cellStyle name="Calculation 2 3 2 3 2 4 2" xfId="42978" xr:uid="{512DA489-FF73-4CEA-B59A-3F4148AC1CC5}"/>
    <cellStyle name="Calculation 2 3 2 3 2 5" xfId="35395" xr:uid="{855C0219-DC21-48D8-BBC2-55B133EE21C3}"/>
    <cellStyle name="Calculation 2 3 2 3 2 6" xfId="49928" xr:uid="{BE97A529-78B4-40B2-8DEF-DFF918F59B14}"/>
    <cellStyle name="Calculation 2 3 2 3 3" xfId="3521" xr:uid="{C5396524-159E-4E2F-BCFC-CAA2F8265B1A}"/>
    <cellStyle name="Calculation 2 3 2 3 3 2" xfId="42733" xr:uid="{B118FAEF-8C72-4190-B201-20611FBA24AC}"/>
    <cellStyle name="Calculation 2 3 2 3 3 2 2" xfId="58378" xr:uid="{01E1A02A-C199-4310-A0F4-6901C80EEECC}"/>
    <cellStyle name="Calculation 2 3 2 3 3 3" xfId="51596" xr:uid="{B59DF934-37B0-43C7-B829-D062ADBCBA0E}"/>
    <cellStyle name="Calculation 2 3 2 3 4" xfId="28771" xr:uid="{780EF3CE-B047-4721-9054-FB05F929670E}"/>
    <cellStyle name="Calculation 2 3 2 3 4 2" xfId="54837" xr:uid="{0BFCE7E2-1880-4D5F-A02A-F2A243B85738}"/>
    <cellStyle name="Calculation 2 3 2 3 4 3" xfId="48045" xr:uid="{E54C2B43-E3CB-4E0E-AF08-616C4E2B07A6}"/>
    <cellStyle name="Calculation 2 3 2 3 5" xfId="53137" xr:uid="{0FE66C52-5897-44C5-B313-C80303949239}"/>
    <cellStyle name="Calculation 2 3 2 3 6" xfId="46431" xr:uid="{7F5F5F3E-C1E4-4D9D-9335-01E4DEBEBAE5}"/>
    <cellStyle name="Calculation 2 3 2 4" xfId="1428" xr:uid="{514026CA-819B-4FBC-90F8-BBEC8D031E36}"/>
    <cellStyle name="Calculation 2 3 2 4 2" xfId="5773" xr:uid="{D9DC9FBA-E53B-4444-952E-48916EF9BFDD}"/>
    <cellStyle name="Calculation 2 3 2 4 2 2" xfId="8359" xr:uid="{A17403E7-3900-46DA-9CFA-E07315F04BD9}"/>
    <cellStyle name="Calculation 2 3 2 4 2 2 2" xfId="17348" xr:uid="{159EF7B0-85E9-47A1-9E45-3A4BFB1C6463}"/>
    <cellStyle name="Calculation 2 3 2 4 2 2 2 2" xfId="38847" xr:uid="{9290E653-26F5-42E5-8DA4-8D8AF8431E57}"/>
    <cellStyle name="Calculation 2 3 2 4 2 2 3" xfId="39655" xr:uid="{DC4E71CD-06D9-4D41-983B-36E3B34CF81D}"/>
    <cellStyle name="Calculation 2 3 2 4 2 3" xfId="10996" xr:uid="{01DCC1C5-AE7C-4A86-BF3F-529AE9CAAD20}"/>
    <cellStyle name="Calculation 2 3 2 4 2 3 2" xfId="19985" xr:uid="{889B2468-7141-49B8-A62B-5B449AE3BA78}"/>
    <cellStyle name="Calculation 2 3 2 4 2 3 2 2" xfId="24035" xr:uid="{0477B41E-4EE4-436F-A14C-A39632D89A9D}"/>
    <cellStyle name="Calculation 2 3 2 4 2 3 3" xfId="37646" xr:uid="{EA6D34FA-44EB-47EF-B00E-CEFEAB50C79C}"/>
    <cellStyle name="Calculation 2 3 2 4 2 4" xfId="14762" xr:uid="{98B96A38-42F8-43AB-9FD5-F3FC297EE3F6}"/>
    <cellStyle name="Calculation 2 3 2 4 2 4 2" xfId="35358" xr:uid="{C6181C6F-8AD8-4A19-8A97-0E878B324AE7}"/>
    <cellStyle name="Calculation 2 3 2 4 2 5" xfId="29807" xr:uid="{94DD673D-D8AB-4848-AA57-4D499C90F30D}"/>
    <cellStyle name="Calculation 2 3 2 4 2 6" xfId="55830" xr:uid="{067A8893-D4A5-42A7-B5B1-449547E0896A}"/>
    <cellStyle name="Calculation 2 3 2 4 3" xfId="3865" xr:uid="{51D995F4-8291-4485-AB51-31650D698E23}"/>
    <cellStyle name="Calculation 2 3 2 4 3 2" xfId="27280" xr:uid="{2A8CAD25-8861-44EF-959A-6C4B382A8BB9}"/>
    <cellStyle name="Calculation 2 3 2 4 4" xfId="25584" xr:uid="{61BEA0A4-31B5-41E4-9547-2F654989D962}"/>
    <cellStyle name="Calculation 2 3 2 4 5" xfId="49048" xr:uid="{1A86062B-4252-47E2-88C0-0E283BE978B6}"/>
    <cellStyle name="Calculation 2 3 2 5" xfId="1749" xr:uid="{E110583E-CFA3-4F6D-A54E-8DD9E7EDC6BF}"/>
    <cellStyle name="Calculation 2 3 2 5 2" xfId="6073" xr:uid="{08400D8A-EEB1-4075-92B5-17A2703DA810}"/>
    <cellStyle name="Calculation 2 3 2 5 2 2" xfId="8659" xr:uid="{F24DE4BD-EB72-406C-BE23-E66085495BD7}"/>
    <cellStyle name="Calculation 2 3 2 5 2 2 2" xfId="17648" xr:uid="{35A7DE75-24D0-4F3E-983D-810B93B83FF8}"/>
    <cellStyle name="Calculation 2 3 2 5 2 2 2 2" xfId="42812" xr:uid="{0CEA9A33-9F2D-419D-818A-4B554DE9BF54}"/>
    <cellStyle name="Calculation 2 3 2 5 2 2 3" xfId="26340" xr:uid="{D6B680BA-7651-4D9F-8F96-EADC6BEA7B20}"/>
    <cellStyle name="Calculation 2 3 2 5 2 3" xfId="11296" xr:uid="{1C8B613C-65D5-4AAE-B4B5-21701B293CD0}"/>
    <cellStyle name="Calculation 2 3 2 5 2 3 2" xfId="20285" xr:uid="{EB331AE9-8717-46D9-8743-2434BB47694B}"/>
    <cellStyle name="Calculation 2 3 2 5 2 3 2 2" xfId="26795" xr:uid="{32E5A9CF-33E3-41DD-AB43-52F51CF63003}"/>
    <cellStyle name="Calculation 2 3 2 5 2 3 3" xfId="38754" xr:uid="{72ECB338-3B91-47A0-B6D1-700C4FA01699}"/>
    <cellStyle name="Calculation 2 3 2 5 2 4" xfId="15062" xr:uid="{E7F6792B-FDFD-4629-834D-FA6AD9ED8412}"/>
    <cellStyle name="Calculation 2 3 2 5 2 4 2" xfId="30841" xr:uid="{90049A88-A2FC-473A-B30F-97C8E6757365}"/>
    <cellStyle name="Calculation 2 3 2 5 2 5" xfId="39305" xr:uid="{47C53796-5D72-481D-B57D-F1513BF26192}"/>
    <cellStyle name="Calculation 2 3 2 5 2 6" xfId="58341" xr:uid="{C7F43701-670F-4EA6-8FC9-55DA57DA8BF5}"/>
    <cellStyle name="Calculation 2 3 2 5 3" xfId="4186" xr:uid="{3FD3FDBA-2EF2-4EDA-B6B9-A2DAC429556B}"/>
    <cellStyle name="Calculation 2 3 2 5 3 2" xfId="42520" xr:uid="{1D898554-ED73-4155-99C5-372AE4E916B2}"/>
    <cellStyle name="Calculation 2 3 2 5 4" xfId="32597" xr:uid="{C4E4FF01-D6C7-4D83-8DD6-1C7611E87986}"/>
    <cellStyle name="Calculation 2 3 2 5 5" xfId="51559" xr:uid="{E2135AED-CDB0-498A-9D85-BF94D05187AD}"/>
    <cellStyle name="Calculation 2 3 2 6" xfId="2047" xr:uid="{9F1F12EC-BC27-431C-BF76-23AB6B201585}"/>
    <cellStyle name="Calculation 2 3 2 6 2" xfId="6354" xr:uid="{9DBD0EA5-743D-4EF9-BBBF-CE40254A4A99}"/>
    <cellStyle name="Calculation 2 3 2 6 2 2" xfId="8940" xr:uid="{968CCC92-A034-4472-91D9-A5D351C6FF0E}"/>
    <cellStyle name="Calculation 2 3 2 6 2 2 2" xfId="17929" xr:uid="{1603C4A3-77EE-469B-A466-73706A388B00}"/>
    <cellStyle name="Calculation 2 3 2 6 2 2 2 2" xfId="39063" xr:uid="{2247C1B4-5750-45F3-9AE5-4206372FA695}"/>
    <cellStyle name="Calculation 2 3 2 6 2 2 3" xfId="33297" xr:uid="{B16B9EC0-3E76-4785-B20F-B091F6059B54}"/>
    <cellStyle name="Calculation 2 3 2 6 2 3" xfId="11577" xr:uid="{53D73061-FA6F-47F3-AABA-4E866092A963}"/>
    <cellStyle name="Calculation 2 3 2 6 2 3 2" xfId="20566" xr:uid="{B2B9E639-E91A-4E2E-BAE5-62C35FF9893D}"/>
    <cellStyle name="Calculation 2 3 2 6 2 3 2 2" xfId="24340" xr:uid="{EABE1E40-0512-4E00-8489-61BE0C0C7A73}"/>
    <cellStyle name="Calculation 2 3 2 6 2 3 3" xfId="41522" xr:uid="{2F34A4B1-4CAA-44CE-A4A9-C0B67F665763}"/>
    <cellStyle name="Calculation 2 3 2 6 2 4" xfId="15343" xr:uid="{8C99D729-A915-49A2-866B-3E5F71ABD5C1}"/>
    <cellStyle name="Calculation 2 3 2 6 2 4 2" xfId="40950" xr:uid="{A534A468-21E5-4C2E-BB16-33F04146F5CC}"/>
    <cellStyle name="Calculation 2 3 2 6 2 5" xfId="24629" xr:uid="{ECB842AA-8552-4952-855D-D11662EE70D9}"/>
    <cellStyle name="Calculation 2 3 2 6 2 6" xfId="53999" xr:uid="{0A048DEB-EDD7-4D47-A559-CC19671C9685}"/>
    <cellStyle name="Calculation 2 3 2 6 3" xfId="4484" xr:uid="{819B0680-2A27-43EC-9896-6FE02D7AB5DC}"/>
    <cellStyle name="Calculation 2 3 2 6 3 2" xfId="26842" xr:uid="{438CB945-7F3B-45D8-B02E-3C64B61802D6}"/>
    <cellStyle name="Calculation 2 3 2 6 4" xfId="38231" xr:uid="{1C12684B-171B-4DB9-829C-7DB8C649FA24}"/>
    <cellStyle name="Calculation 2 3 2 6 5" xfId="47331" xr:uid="{7F99D759-67A7-42F2-8D55-45455ABE97F4}"/>
    <cellStyle name="Calculation 2 3 2 7" xfId="2858" xr:uid="{0016BE45-B273-4D29-B9F6-4C9C0E026DAF}"/>
    <cellStyle name="Calculation 2 3 2 7 2" xfId="7008" xr:uid="{90808041-FB6C-46D8-8ADB-D76B10E47DF7}"/>
    <cellStyle name="Calculation 2 3 2 7 2 2" xfId="12137" xr:uid="{E61BAB1F-B530-43DD-97A7-2FDB6B597B13}"/>
    <cellStyle name="Calculation 2 3 2 7 2 2 2" xfId="21126" xr:uid="{BA927594-F4BC-411C-A6E5-F8DD4570C3AE}"/>
    <cellStyle name="Calculation 2 3 2 7 2 2 2 2" xfId="23902" xr:uid="{3C1BA0B6-49BD-4F57-BBF8-06F95C546F91}"/>
    <cellStyle name="Calculation 2 3 2 7 2 2 3" xfId="32836" xr:uid="{06DEE444-5F0D-4C13-A0C2-CB0AF5C86ADD}"/>
    <cellStyle name="Calculation 2 3 2 7 2 3" xfId="12949" xr:uid="{C6BBE8A7-44D2-4074-9E55-F0D14EF967D6}"/>
    <cellStyle name="Calculation 2 3 2 7 2 3 2" xfId="21938" xr:uid="{495D5386-BEA3-493C-91FF-B86E178A4CF5}"/>
    <cellStyle name="Calculation 2 3 2 7 2 3 2 2" xfId="29749" xr:uid="{2039113F-6F4C-48B5-8C18-7278FD8D9FA4}"/>
    <cellStyle name="Calculation 2 3 2 7 2 3 3" xfId="28274" xr:uid="{3981FAC0-839C-440D-BDE6-582D109D5A3F}"/>
    <cellStyle name="Calculation 2 3 2 7 2 4" xfId="15997" xr:uid="{9CEA6A46-D30B-4D84-BE94-FE5A7C89461A}"/>
    <cellStyle name="Calculation 2 3 2 7 2 4 2" xfId="23290" xr:uid="{48C95179-6BC7-45AD-A091-AB7BB5D86959}"/>
    <cellStyle name="Calculation 2 3 2 7 2 5" xfId="42376" xr:uid="{9B291738-8FE7-4C47-A20D-F4F18AE2835F}"/>
    <cellStyle name="Calculation 2 3 2 7 3" xfId="9571" xr:uid="{BE22C95E-3BCA-436D-9406-2C4DF3D5E69A}"/>
    <cellStyle name="Calculation 2 3 2 7 3 2" xfId="18560" xr:uid="{F29A62E7-5389-4754-8B63-DC77B265CB61}"/>
    <cellStyle name="Calculation 2 3 2 7 3 2 2" xfId="31663" xr:uid="{6756906A-1C9E-4068-B26B-78D032AAE28D}"/>
    <cellStyle name="Calculation 2 3 2 7 3 3" xfId="29775" xr:uid="{0C45F0B3-39B7-4F89-8597-ED887E33B260}"/>
    <cellStyle name="Calculation 2 3 2 7 4" xfId="27336" xr:uid="{8300D3F8-C1B0-465F-A783-ED49C254BB23}"/>
    <cellStyle name="Calculation 2 3 2 7 5" xfId="52642" xr:uid="{2D03A1AE-5465-41B9-B4D8-DB494827F092}"/>
    <cellStyle name="Calculation 2 3 2 8" xfId="4790" xr:uid="{FC876CAC-3225-47CA-9605-A102367DCBF2}"/>
    <cellStyle name="Calculation 2 3 2 8 2" xfId="7376" xr:uid="{4D7F14B2-DE27-4EF2-A96D-2AF5A77C1501}"/>
    <cellStyle name="Calculation 2 3 2 8 2 2" xfId="16365" xr:uid="{D5C01F11-6D85-432E-93B8-0133A4384B28}"/>
    <cellStyle name="Calculation 2 3 2 8 2 2 2" xfId="24048" xr:uid="{94E88EF1-C7C3-4463-8BEF-57993F8B31D1}"/>
    <cellStyle name="Calculation 2 3 2 8 2 3" xfId="38126" xr:uid="{E85B4640-9D82-4CA6-BB27-18E293E075CB}"/>
    <cellStyle name="Calculation 2 3 2 8 3" xfId="10013" xr:uid="{F89675AC-5A6D-4F1F-8BCC-D0E51A496657}"/>
    <cellStyle name="Calculation 2 3 2 8 3 2" xfId="19002" xr:uid="{43B75D00-B3E9-471C-A087-52B5736204D2}"/>
    <cellStyle name="Calculation 2 3 2 8 3 2 2" xfId="24729" xr:uid="{2BBE3714-8171-4EB8-B583-0E84E85DA33E}"/>
    <cellStyle name="Calculation 2 3 2 8 3 3" xfId="43814" xr:uid="{4816560A-07A2-4F3F-ABB8-9123F4E05E38}"/>
    <cellStyle name="Calculation 2 3 2 8 4" xfId="13779" xr:uid="{F76337BA-C09D-4476-9B15-6C44C86BC839}"/>
    <cellStyle name="Calculation 2 3 2 8 4 2" xfId="34997" xr:uid="{646E6505-EFC5-4943-B101-A92DF5324FBE}"/>
    <cellStyle name="Calculation 2 3 2 8 5" xfId="25701" xr:uid="{F6A852DE-FBB8-4AA5-9640-F2BD527BBAFB}"/>
    <cellStyle name="Calculation 2 3 2 9" xfId="6692" xr:uid="{A2B765A3-5CFD-4199-96F0-895C08CA9B70}"/>
    <cellStyle name="Calculation 2 3 2 9 2" xfId="11897" xr:uid="{E7F826B0-0DBD-4D7C-9BB9-BE2A43701AAD}"/>
    <cellStyle name="Calculation 2 3 2 9 2 2" xfId="20886" xr:uid="{8D02EE0F-A666-42F8-9ABB-D9533ACCCE45}"/>
    <cellStyle name="Calculation 2 3 2 9 2 2 2" xfId="36871" xr:uid="{E20B2DCE-5F62-46F8-BD7E-CA88440E77A5}"/>
    <cellStyle name="Calculation 2 3 2 9 2 3" xfId="24254" xr:uid="{BF0454E9-43D9-469D-AA3B-8187DEE38A51}"/>
    <cellStyle name="Calculation 2 3 2 9 3" xfId="15681" xr:uid="{8D8F821B-5A4A-4CD5-98E9-22EE38B72438}"/>
    <cellStyle name="Calculation 2 3 2 9 3 2" xfId="24065" xr:uid="{1CAE30E1-9DF6-44C7-8B94-53E903B1ADD7}"/>
    <cellStyle name="Calculation 2 3 2 9 4" xfId="26000" xr:uid="{BCB7E4B7-09C1-4258-9C24-812BB1657853}"/>
    <cellStyle name="Calculation 2 3 20" xfId="44911" xr:uid="{712928D8-3F0B-4B11-8911-DE0EDCFF2B89}"/>
    <cellStyle name="Calculation 2 3 20 2" xfId="50513" xr:uid="{C6574A24-16C6-4B0E-AD30-D632B669A005}"/>
    <cellStyle name="Calculation 2 3 20 2 2" xfId="57295" xr:uid="{2A507281-069A-489E-A07A-D54E92054819}"/>
    <cellStyle name="Calculation 2 3 20 3" xfId="52115" xr:uid="{99E648BE-0595-4D1E-A61D-3A1CB95E4A93}"/>
    <cellStyle name="Calculation 2 3 20 3 2" xfId="58896" xr:uid="{82DFDCA3-2884-4F1C-96D0-631CBF7A9D1E}"/>
    <cellStyle name="Calculation 2 3 20 4" xfId="48874" xr:uid="{5D898962-EEDA-4904-9C6E-65C879FBE4D2}"/>
    <cellStyle name="Calculation 2 3 20 4 2" xfId="55655" xr:uid="{3DBEAD9C-AF5D-43B7-8381-E56F9C0B0598}"/>
    <cellStyle name="Calculation 2 3 20 5" xfId="48630" xr:uid="{AFECE091-AAC2-4CE3-9912-0361AADDEC42}"/>
    <cellStyle name="Calculation 2 3 20 5 2" xfId="55419" xr:uid="{8E98B75D-A0FE-4F1A-8FE6-D906007C5361}"/>
    <cellStyle name="Calculation 2 3 20 6" xfId="53705" xr:uid="{6CF2447A-9012-4FA5-B122-394735104FFA}"/>
    <cellStyle name="Calculation 2 3 20 7" xfId="47016" xr:uid="{61132CD0-A199-4327-93DA-E74832D2778A}"/>
    <cellStyle name="Calculation 2 3 21" xfId="45053" xr:uid="{76987E2F-F9AA-48FD-AB00-C6B2267E0E6A}"/>
    <cellStyle name="Calculation 2 3 21 2" xfId="50612" xr:uid="{6BB59EA3-24C6-4828-BD58-C482906DD732}"/>
    <cellStyle name="Calculation 2 3 21 2 2" xfId="57394" xr:uid="{5E7ACA79-ADF8-4FDD-B08F-AECF79AAAE3B}"/>
    <cellStyle name="Calculation 2 3 21 3" xfId="52426" xr:uid="{430D8D5F-96C0-4499-84C2-E7B61C76E83E}"/>
    <cellStyle name="Calculation 2 3 21 3 2" xfId="59207" xr:uid="{B5871EA7-01E5-4DAF-9BC2-8DDB88AFEEBE}"/>
    <cellStyle name="Calculation 2 3 21 4" xfId="48729" xr:uid="{271E9E6D-048E-4ECD-8D03-1029A9BEF038}"/>
    <cellStyle name="Calculation 2 3 21 4 2" xfId="55518" xr:uid="{E830053E-5E01-4FFF-A845-7855D44BF715}"/>
    <cellStyle name="Calculation 2 3 21 5" xfId="53804" xr:uid="{B01F8E8C-81B9-4E8D-88B0-10D05BA2BE81}"/>
    <cellStyle name="Calculation 2 3 21 6" xfId="47115" xr:uid="{0097465E-AD1E-407C-B234-05A021E6BD76}"/>
    <cellStyle name="Calculation 2 3 22" xfId="45099" xr:uid="{0D4A85FE-665A-4150-8473-BE05D8BA639E}"/>
    <cellStyle name="Calculation 2 3 22 2" xfId="50652" xr:uid="{CE8A0997-97AC-4B0D-829D-919BF18650FC}"/>
    <cellStyle name="Calculation 2 3 22 2 2" xfId="57434" xr:uid="{272FF1DD-99FA-4CFE-8FC8-52427BC30DE4}"/>
    <cellStyle name="Calculation 2 3 22 3" xfId="52463" xr:uid="{8825243B-A41D-40B0-ADA2-32C472F3C548}"/>
    <cellStyle name="Calculation 2 3 22 3 2" xfId="59244" xr:uid="{BCCB2F7F-3A6D-43F8-B281-EF40E891986A}"/>
    <cellStyle name="Calculation 2 3 22 4" xfId="48769" xr:uid="{94B14733-E608-4DAF-835A-9C7ED442856C}"/>
    <cellStyle name="Calculation 2 3 22 4 2" xfId="55555" xr:uid="{50F1DA8F-E872-4395-B952-BB8424BD46FD}"/>
    <cellStyle name="Calculation 2 3 22 5" xfId="53841" xr:uid="{12E81E79-5D6E-4208-81BF-9648B9297680}"/>
    <cellStyle name="Calculation 2 3 22 6" xfId="47155" xr:uid="{93D6520D-6518-45B7-8322-93D3B3CF7507}"/>
    <cellStyle name="Calculation 2 3 23" xfId="45075" xr:uid="{F915B8BA-9160-4F44-8E82-1F799F323551}"/>
    <cellStyle name="Calculation 2 3 23 2" xfId="50668" xr:uid="{0EC0C916-734C-47C9-811B-20B245E10AE2}"/>
    <cellStyle name="Calculation 2 3 23 2 2" xfId="57450" xr:uid="{115F2FBC-2DF3-4AAB-BB31-02E82F4D274A}"/>
    <cellStyle name="Calculation 2 3 23 3" xfId="52479" xr:uid="{D0F10717-9871-46C5-A65D-1BDD5C73B49C}"/>
    <cellStyle name="Calculation 2 3 23 3 2" xfId="59260" xr:uid="{ED3A9DFA-544C-4CBF-845A-E0CCA3B96830}"/>
    <cellStyle name="Calculation 2 3 23 4" xfId="48785" xr:uid="{A475E400-2C79-4723-97FF-D91BEB652D4D}"/>
    <cellStyle name="Calculation 2 3 23 4 2" xfId="55571" xr:uid="{7FD94371-DF00-4079-B3C5-B480988D7BD3}"/>
    <cellStyle name="Calculation 2 3 23 5" xfId="53857" xr:uid="{FD9FDD03-534E-4901-9E5A-A5C4EEFB909A}"/>
    <cellStyle name="Calculation 2 3 23 6" xfId="47171" xr:uid="{A0C49AEF-57DD-4BEB-BF73-4DA390AAFFAA}"/>
    <cellStyle name="Calculation 2 3 24" xfId="45126" xr:uid="{7478953E-8594-404B-8274-D288B9C94A3E}"/>
    <cellStyle name="Calculation 2 3 24 2" xfId="50735" xr:uid="{747DCA3C-9D26-4CC5-9C13-94B2CC83BD0D}"/>
    <cellStyle name="Calculation 2 3 24 2 2" xfId="57517" xr:uid="{315B14FC-DE1B-4572-B624-76A018A8EC14}"/>
    <cellStyle name="Calculation 2 3 24 3" xfId="52544" xr:uid="{DB943E73-EA2F-490F-ABD3-4F5DC419248F}"/>
    <cellStyle name="Calculation 2 3 24 3 2" xfId="59325" xr:uid="{01CD70BD-56DC-4CD9-B1AD-A912A76336C4}"/>
    <cellStyle name="Calculation 2 3 24 4" xfId="48842" xr:uid="{036F1F6B-5F15-4A8A-A931-AB0EA8321CFF}"/>
    <cellStyle name="Calculation 2 3 24 4 2" xfId="55624" xr:uid="{B54D2E1A-C531-4B47-8B23-657E60475039}"/>
    <cellStyle name="Calculation 2 3 24 5" xfId="53922" xr:uid="{B1AB7283-58FE-4A55-9E1C-C92C2277A200}"/>
    <cellStyle name="Calculation 2 3 24 6" xfId="47239" xr:uid="{8231CB59-415B-4749-A147-83AF28FD4A1A}"/>
    <cellStyle name="Calculation 2 3 25" xfId="45183" xr:uid="{CE478F81-950E-4B65-8823-353E819992E9}"/>
    <cellStyle name="Calculation 2 3 25 2" xfId="50765" xr:uid="{31AFC61F-7655-41D3-91EF-70AC2E5EF8DB}"/>
    <cellStyle name="Calculation 2 3 25 2 2" xfId="57547" xr:uid="{243C41B9-1ABE-4101-8C9A-F203FE22E4AB}"/>
    <cellStyle name="Calculation 2 3 25 3" xfId="52574" xr:uid="{2C137E0E-98DA-4EAD-A326-355A0789FBAE}"/>
    <cellStyle name="Calculation 2 3 25 3 2" xfId="59355" xr:uid="{5DB41D16-A302-4110-96A6-ED2E5DA5EC24}"/>
    <cellStyle name="Calculation 2 3 25 4" xfId="48864" xr:uid="{F3BBD987-238F-466D-93B7-467E28505476}"/>
    <cellStyle name="Calculation 2 3 25 4 2" xfId="55645" xr:uid="{32424F48-4ACC-4797-81C6-E7F87B53C555}"/>
    <cellStyle name="Calculation 2 3 25 5" xfId="53952" xr:uid="{F74D1CC7-6F89-45CE-911E-7BD1BD377B4E}"/>
    <cellStyle name="Calculation 2 3 25 6" xfId="47269" xr:uid="{358F12D8-5F06-4256-A649-5112556BA2BD}"/>
    <cellStyle name="Calculation 2 3 26" xfId="45269" xr:uid="{88895A68-20A4-4F6C-980D-9547EA6126BD}"/>
    <cellStyle name="Calculation 2 3 26 2" xfId="50780" xr:uid="{42CF3633-4E44-4C69-9C59-D544B012D8FD}"/>
    <cellStyle name="Calculation 2 3 26 2 2" xfId="57562" xr:uid="{5250FB05-8FEA-4247-9D2B-A90A82C5E582}"/>
    <cellStyle name="Calculation 2 3 26 3" xfId="52589" xr:uid="{30A72887-64F5-43E4-BA5C-F1E9683B0DE6}"/>
    <cellStyle name="Calculation 2 3 26 3 2" xfId="59370" xr:uid="{2F160C25-A3EE-4F4E-BA61-E96CDAEF76AC}"/>
    <cellStyle name="Calculation 2 3 26 4" xfId="53967" xr:uid="{FCAB55B1-45C8-4446-833D-30F492E1471B}"/>
    <cellStyle name="Calculation 2 3 26 5" xfId="47284" xr:uid="{A6E1954D-D801-44B4-8033-BA0534708C41}"/>
    <cellStyle name="Calculation 2 3 27" xfId="45235" xr:uid="{0F22576C-809E-45B4-9207-710EB7D641DE}"/>
    <cellStyle name="Calculation 2 3 27 2" xfId="55749" xr:uid="{AC23A37E-1B9B-4931-8FEE-71226C1E6AFD}"/>
    <cellStyle name="Calculation 2 3 27 3" xfId="48966" xr:uid="{AB13B698-3AB8-45F5-9E73-B82EC4107B68}"/>
    <cellStyle name="Calculation 2 3 28" xfId="45364" xr:uid="{A562DAFB-0CC1-486B-9757-E6E40350EC8B}"/>
    <cellStyle name="Calculation 2 3 28 2" xfId="58201" xr:uid="{F23D77EE-9262-423C-B784-E828EFF88E1F}"/>
    <cellStyle name="Calculation 2 3 28 3" xfId="51419" xr:uid="{E210BA33-CC73-49B8-A111-6AA1A85B2BF8}"/>
    <cellStyle name="Calculation 2 3 29" xfId="45388" xr:uid="{908DA42C-5EE3-4FB1-8118-E6E5A8E27B3D}"/>
    <cellStyle name="Calculation 2 3 29 2" xfId="52616" xr:uid="{4D37A3AC-BB71-40A9-9089-2EF343286C55}"/>
    <cellStyle name="Calculation 2 3 3" xfId="601" xr:uid="{DB9C2EB6-774C-4CFF-ABF8-CD74E615A722}"/>
    <cellStyle name="Calculation 2 3 3 2" xfId="4989" xr:uid="{2EF30F4C-39C5-4CEB-A61B-34D6B051EC86}"/>
    <cellStyle name="Calculation 2 3 3 2 2" xfId="7575" xr:uid="{990C50CF-2CF1-4D70-97AE-4CA7BA4376F5}"/>
    <cellStyle name="Calculation 2 3 3 2 2 2" xfId="16564" xr:uid="{E8DE7195-3566-44E5-A24D-52B090A45276}"/>
    <cellStyle name="Calculation 2 3 3 2 2 2 2" xfId="32764" xr:uid="{20970A13-9E4D-415A-9FB7-89FD019C1319}"/>
    <cellStyle name="Calculation 2 3 3 2 2 2 3" xfId="56351" xr:uid="{C8E0E7BF-0EA9-48D1-A6D1-3FF248A263B6}"/>
    <cellStyle name="Calculation 2 3 3 2 2 3" xfId="33882" xr:uid="{1B926C27-338F-4938-B40A-B5C7F9EE89F2}"/>
    <cellStyle name="Calculation 2 3 3 2 2 4" xfId="49569" xr:uid="{1FEC41AC-AFF6-4078-A3EA-7B09A67B0A1F}"/>
    <cellStyle name="Calculation 2 3 3 2 3" xfId="10212" xr:uid="{120AB89C-48CD-434A-8946-F989CEF7ADB8}"/>
    <cellStyle name="Calculation 2 3 3 2 3 2" xfId="19201" xr:uid="{D20BD2AF-7EB3-431E-AB0F-2ACEBA9C5832}"/>
    <cellStyle name="Calculation 2 3 3 2 3 2 2" xfId="37427" xr:uid="{59CC8AEC-C5D0-4F14-A75B-2113AEA10105}"/>
    <cellStyle name="Calculation 2 3 3 2 3 2 3" xfId="58575" xr:uid="{B8141041-671B-40B5-B425-42E1129C820C}"/>
    <cellStyle name="Calculation 2 3 3 2 3 3" xfId="40013" xr:uid="{AC0139BF-BDF1-46E3-B8AD-BD9A07F5F297}"/>
    <cellStyle name="Calculation 2 3 3 2 3 4" xfId="51794" xr:uid="{0E17B91B-EE40-4101-ACE3-E029E559EFE8}"/>
    <cellStyle name="Calculation 2 3 3 2 4" xfId="13978" xr:uid="{D6A25B11-FC69-4A3E-8964-06F2DE973603}"/>
    <cellStyle name="Calculation 2 3 3 2 4 2" xfId="36566" xr:uid="{043E6C2B-6C72-41DA-BF24-AF5C479DAA8E}"/>
    <cellStyle name="Calculation 2 3 3 2 4 2 2" xfId="54496" xr:uid="{5D46C7A9-EDFC-4662-AB38-7D8A137E0012}"/>
    <cellStyle name="Calculation 2 3 3 2 4 3" xfId="47686" xr:uid="{C40C431D-1476-4199-AA12-13CF4DFAB1CA}"/>
    <cellStyle name="Calculation 2 3 3 2 5" xfId="40151" xr:uid="{4A1C8815-2545-4037-B579-481C807D370C}"/>
    <cellStyle name="Calculation 2 3 3 2 5 2" xfId="52934" xr:uid="{5AF25D52-48B7-4D78-86C8-9E0B11D30E32}"/>
    <cellStyle name="Calculation 2 3 3 2 6" xfId="46078" xr:uid="{2B7FD29A-4563-4A32-ADDA-24558E4485BC}"/>
    <cellStyle name="Calculation 2 3 3 3" xfId="3038" xr:uid="{080EA1F0-3DD8-44CB-9875-EE24C58D65CA}"/>
    <cellStyle name="Calculation 2 3 3 3 2" xfId="38818" xr:uid="{9F78817B-523A-4028-8BB4-F5F9030E4DA9}"/>
    <cellStyle name="Calculation 2 3 3 3 2 2" xfId="56759" xr:uid="{65474C26-19D3-4FBC-8FB1-461B8E66A36C}"/>
    <cellStyle name="Calculation 2 3 3 3 2 3" xfId="49977" xr:uid="{00E569F8-E9E3-4F3D-9856-13FB6E46ADF3}"/>
    <cellStyle name="Calculation 2 3 3 3 3" xfId="51894" xr:uid="{5FB8C63A-35DB-464A-B58C-9D6517398529}"/>
    <cellStyle name="Calculation 2 3 3 3 3 2" xfId="58675" xr:uid="{E2404E65-5644-43EF-8372-DA56B4ABF120}"/>
    <cellStyle name="Calculation 2 3 3 3 4" xfId="48094" xr:uid="{83BDB0E3-7496-41B4-AB10-3FD4C187E314}"/>
    <cellStyle name="Calculation 2 3 3 3 4 2" xfId="54886" xr:uid="{2BB2C6ED-708B-4BC8-9D58-D5EBD3F47382}"/>
    <cellStyle name="Calculation 2 3 3 3 5" xfId="53186" xr:uid="{86F2116F-D41D-40D3-8BD3-6339E6554784}"/>
    <cellStyle name="Calculation 2 3 3 3 6" xfId="46480" xr:uid="{2DEDF827-E631-4AC3-ADC1-2F4D06CFBABE}"/>
    <cellStyle name="Calculation 2 3 3 4" xfId="40904" xr:uid="{9660DE6F-9E71-4069-B8D2-6BE6B154C8E1}"/>
    <cellStyle name="Calculation 2 3 3 4 2" xfId="55879" xr:uid="{CAFF9DAA-AED4-49B1-B635-94004299DF27}"/>
    <cellStyle name="Calculation 2 3 3 4 3" xfId="49097" xr:uid="{E7E9F15F-9FC4-42E7-B3F5-DFF48A3FAE91}"/>
    <cellStyle name="Calculation 2 3 3 5" xfId="44339" xr:uid="{8DA238E4-EA45-4B50-A543-1381119DFE55}"/>
    <cellStyle name="Calculation 2 3 3 5 2" xfId="58636" xr:uid="{221D608E-13BB-4373-B518-2AA3D799CCC3}"/>
    <cellStyle name="Calculation 2 3 3 5 3" xfId="51855" xr:uid="{10515D29-899F-4586-9AD1-6AE0A94A67D5}"/>
    <cellStyle name="Calculation 2 3 3 6" xfId="45563" xr:uid="{A94F0768-4B2A-40FA-9F25-C38AE6053A39}"/>
    <cellStyle name="Calculation 2 3 3 6 2" xfId="54048" xr:uid="{2176F619-78EB-404E-9FAD-F6BB74BBB68B}"/>
    <cellStyle name="Calculation 2 3 3 7" xfId="52671" xr:uid="{7D022515-A1F4-416A-9963-A74C4B757763}"/>
    <cellStyle name="Calculation 2 3 30" xfId="45412" xr:uid="{C14B28C9-952F-45A1-9664-0D44289F86DA}"/>
    <cellStyle name="Calculation 2 3 31" xfId="45408" xr:uid="{94F8A869-0076-4065-A9C7-8EC8387A9836}"/>
    <cellStyle name="Calculation 2 3 32" xfId="44255" xr:uid="{CC9F4C4F-D2F8-4C31-8C84-E9AD3A4899C3}"/>
    <cellStyle name="Calculation 2 3 33" xfId="44190" xr:uid="{28BD3768-FACC-47A1-8876-17955FAE4957}"/>
    <cellStyle name="Calculation 2 3 34" xfId="45477" xr:uid="{B0F05043-9E38-4CEA-B0EA-79A44FDBE821}"/>
    <cellStyle name="Calculation 2 3 4" xfId="946" xr:uid="{428701EE-BC1B-46C4-BA1A-471B76199DEC}"/>
    <cellStyle name="Calculation 2 3 4 2" xfId="5310" xr:uid="{ACFBCA70-DA29-43BB-A7AF-B4FD24B59AA8}"/>
    <cellStyle name="Calculation 2 3 4 2 2" xfId="7896" xr:uid="{40D04C60-3559-4B94-AABC-8D6DA6488A9D}"/>
    <cellStyle name="Calculation 2 3 4 2 2 2" xfId="16885" xr:uid="{AB45B10F-672A-44A3-8300-9EA4301DEF73}"/>
    <cellStyle name="Calculation 2 3 4 2 2 2 2" xfId="37505" xr:uid="{673E87B7-E7A1-4E8D-8C1E-F473D1F137E1}"/>
    <cellStyle name="Calculation 2 3 4 2 2 2 3" xfId="56410" xr:uid="{2B120265-CB91-4611-81B3-6A4FB60C3B5F}"/>
    <cellStyle name="Calculation 2 3 4 2 2 3" xfId="23870" xr:uid="{AB47AD4E-2CDE-4D0D-9F65-31A7F0B00A59}"/>
    <cellStyle name="Calculation 2 3 4 2 2 4" xfId="49628" xr:uid="{126B4AA5-5CBF-4C41-9E18-B196808B7837}"/>
    <cellStyle name="Calculation 2 3 4 2 3" xfId="10533" xr:uid="{162769BC-AFC2-487E-9B7F-269F22B6F452}"/>
    <cellStyle name="Calculation 2 3 4 2 3 2" xfId="19522" xr:uid="{844117C6-0240-472F-B092-41256C34A943}"/>
    <cellStyle name="Calculation 2 3 4 2 3 2 2" xfId="23998" xr:uid="{CD0B96A7-D666-4B52-B08C-2DBAA9FC11CE}"/>
    <cellStyle name="Calculation 2 3 4 2 3 2 3" xfId="59117" xr:uid="{77B008BD-9E81-448E-BD51-5D96E3A42333}"/>
    <cellStyle name="Calculation 2 3 4 2 3 3" xfId="40207" xr:uid="{07537659-F04B-4125-8697-29F23CC48678}"/>
    <cellStyle name="Calculation 2 3 4 2 3 4" xfId="52336" xr:uid="{8274924C-8EB8-42F6-B159-F6137DA6399C}"/>
    <cellStyle name="Calculation 2 3 4 2 4" xfId="14299" xr:uid="{58C01926-86F6-4DF9-846A-F2496A39F7DF}"/>
    <cellStyle name="Calculation 2 3 4 2 4 2" xfId="25762" xr:uid="{FD4C8D93-FA0C-4A1D-9AF4-B015E4FC3D3B}"/>
    <cellStyle name="Calculation 2 3 4 2 4 2 2" xfId="54552" xr:uid="{A784B7E6-D5E7-4744-B7A5-40CAD5720899}"/>
    <cellStyle name="Calculation 2 3 4 2 4 3" xfId="47745" xr:uid="{ADD01342-6F17-4740-B73A-C3F0CA0499A3}"/>
    <cellStyle name="Calculation 2 3 4 2 5" xfId="25255" xr:uid="{F05B8869-FBA1-40E0-8DDB-BEA3BE93AE5C}"/>
    <cellStyle name="Calculation 2 3 4 2 5 2" xfId="52967" xr:uid="{FD0DB92E-9942-4FD8-85BA-AD4A7961EAA6}"/>
    <cellStyle name="Calculation 2 3 4 2 6" xfId="46134" xr:uid="{FE4A4D4B-B9CD-48FA-870D-EC985467122B}"/>
    <cellStyle name="Calculation 2 3 4 3" xfId="3383" xr:uid="{F068AE21-D78B-464E-AD87-A7913A10F4B1}"/>
    <cellStyle name="Calculation 2 3 4 3 2" xfId="24440" xr:uid="{CC289D0C-CF2E-43AE-90DD-07F6D19B5019}"/>
    <cellStyle name="Calculation 2 3 4 3 2 2" xfId="56815" xr:uid="{277ABE1D-14FF-4BF7-97A2-1A33A31F1841}"/>
    <cellStyle name="Calculation 2 3 4 3 2 3" xfId="50033" xr:uid="{FBA0DB23-8ED1-4C2D-959E-9684E0AD7248}"/>
    <cellStyle name="Calculation 2 3 4 3 3" xfId="51705" xr:uid="{F5F620BE-3D17-482D-A34A-08A5C0D5E2AA}"/>
    <cellStyle name="Calculation 2 3 4 3 3 2" xfId="58486" xr:uid="{A80E59B2-2233-4418-AA99-FD71D2EBE404}"/>
    <cellStyle name="Calculation 2 3 4 3 4" xfId="48150" xr:uid="{22CAA1A5-163B-4600-ABCE-1D029F1EA6A3}"/>
    <cellStyle name="Calculation 2 3 4 3 4 2" xfId="54942" xr:uid="{2F116D4B-DFC5-4CA1-832C-484BFDB97D29}"/>
    <cellStyle name="Calculation 2 3 4 3 5" xfId="53242" xr:uid="{B398EB1A-E11D-4A1F-BF2E-2DFB4014F699}"/>
    <cellStyle name="Calculation 2 3 4 3 6" xfId="46536" xr:uid="{6F2348E0-7D39-4B58-9C18-BDCAA7FA25BA}"/>
    <cellStyle name="Calculation 2 3 4 4" xfId="34790" xr:uid="{4CDE4320-EE85-4279-B97B-A296F30D15C6}"/>
    <cellStyle name="Calculation 2 3 4 4 2" xfId="55938" xr:uid="{4BD7ABA9-C4C7-4C5E-A9AB-24D385E34F91}"/>
    <cellStyle name="Calculation 2 3 4 4 3" xfId="49156" xr:uid="{A7BD8E35-5F9C-45C0-9961-52CA189A97D5}"/>
    <cellStyle name="Calculation 2 3 4 5" xfId="44352" xr:uid="{CBDB24DE-481A-438D-A0E0-41FF865E86C0}"/>
    <cellStyle name="Calculation 2 3 4 5 2" xfId="57964" xr:uid="{DE390D1F-FA59-4AE2-BCAA-614D0859BE02}"/>
    <cellStyle name="Calculation 2 3 4 5 3" xfId="51182" xr:uid="{AE9A00DC-7EE0-4FBA-AC7A-94170CC3C39C}"/>
    <cellStyle name="Calculation 2 3 4 6" xfId="45622" xr:uid="{C33356A0-763C-4DC8-A767-24ECEECF0485}"/>
    <cellStyle name="Calculation 2 3 4 6 2" xfId="54104" xr:uid="{54178D66-04B4-4ECC-9ACB-88BC0EA04AD9}"/>
    <cellStyle name="Calculation 2 3 4 7" xfId="52704" xr:uid="{A58EBBB7-257F-4386-8859-F624EDD1F3AD}"/>
    <cellStyle name="Calculation 2 3 5" xfId="1290" xr:uid="{8064E2C9-1D21-4A37-8EB0-64B91F3C39B9}"/>
    <cellStyle name="Calculation 2 3 5 2" xfId="5635" xr:uid="{CA3DC142-10E0-4518-80DF-3297051947D5}"/>
    <cellStyle name="Calculation 2 3 5 2 2" xfId="8221" xr:uid="{8F8D5C72-96E4-4624-900D-817D9DF15CF7}"/>
    <cellStyle name="Calculation 2 3 5 2 2 2" xfId="17210" xr:uid="{D8E8CEE4-F0D5-4094-ABBC-2553DCF75B84}"/>
    <cellStyle name="Calculation 2 3 5 2 2 2 2" xfId="30626" xr:uid="{5F6066D6-C4C9-4DCB-AA19-9FFEC547E400}"/>
    <cellStyle name="Calculation 2 3 5 2 2 2 3" xfId="56429" xr:uid="{3357C019-F588-4D6A-AF07-7CA6355D8767}"/>
    <cellStyle name="Calculation 2 3 5 2 2 3" xfId="34381" xr:uid="{14E5483D-6F2D-4ABC-B8E1-B656D9CF008E}"/>
    <cellStyle name="Calculation 2 3 5 2 2 4" xfId="49647" xr:uid="{7E6D8BB0-CC76-4458-887A-E2EFDDB09D1F}"/>
    <cellStyle name="Calculation 2 3 5 2 3" xfId="10858" xr:uid="{8D7B2047-1DEB-4246-971E-63E4C157C647}"/>
    <cellStyle name="Calculation 2 3 5 2 3 2" xfId="19847" xr:uid="{52D66469-81B3-4411-8571-2568306EE388}"/>
    <cellStyle name="Calculation 2 3 5 2 3 2 2" xfId="38870" xr:uid="{5A1FA668-5929-4136-AC5A-4F70DB8517FC}"/>
    <cellStyle name="Calculation 2 3 5 2 3 2 3" xfId="58241" xr:uid="{4E689E37-62D4-4CB7-8C6E-1602F574BD4A}"/>
    <cellStyle name="Calculation 2 3 5 2 3 3" xfId="34437" xr:uid="{1E902A5B-F235-4330-8EC2-2E00C5B4EE34}"/>
    <cellStyle name="Calculation 2 3 5 2 3 4" xfId="51459" xr:uid="{42C3DE64-0A8D-4C97-B66D-64919F927E58}"/>
    <cellStyle name="Calculation 2 3 5 2 4" xfId="14624" xr:uid="{7F5C1D97-31C8-4321-8C03-389B114A6B3E}"/>
    <cellStyle name="Calculation 2 3 5 2 4 2" xfId="42259" xr:uid="{60BF655E-34BB-4F17-AF26-61416CDF27F1}"/>
    <cellStyle name="Calculation 2 3 5 2 4 2 2" xfId="54568" xr:uid="{012EAFA6-EC20-45E2-BAFC-6FC998181FE5}"/>
    <cellStyle name="Calculation 2 3 5 2 4 3" xfId="47764" xr:uid="{A0919B72-01B1-4ED1-B9F0-A566FFB17F1E}"/>
    <cellStyle name="Calculation 2 3 5 2 5" xfId="29528" xr:uid="{CFC2A966-2750-4175-B008-F3E9B79E5F3A}"/>
    <cellStyle name="Calculation 2 3 5 2 5 2" xfId="52976" xr:uid="{349728F0-B9A2-4688-B3E0-B56CAB8B6F35}"/>
    <cellStyle name="Calculation 2 3 5 2 6" xfId="46150" xr:uid="{4ED62F96-2AFE-457E-9204-D066D17E9969}"/>
    <cellStyle name="Calculation 2 3 5 3" xfId="3727" xr:uid="{A759CBCA-270A-4466-AAA5-8037EAF3255B}"/>
    <cellStyle name="Calculation 2 3 5 3 2" xfId="24745" xr:uid="{87A331D6-D933-42B1-9AA0-7302DAB8D242}"/>
    <cellStyle name="Calculation 2 3 5 3 2 2" xfId="56831" xr:uid="{8B70BE91-2B38-4757-AF2A-268B8DFB2869}"/>
    <cellStyle name="Calculation 2 3 5 3 2 3" xfId="50049" xr:uid="{B36EF4A1-6205-46E9-B826-DA6FF72DD58A}"/>
    <cellStyle name="Calculation 2 3 5 3 3" xfId="52212" xr:uid="{C6E97845-711D-4027-B7C5-D51E132E462F}"/>
    <cellStyle name="Calculation 2 3 5 3 3 2" xfId="58993" xr:uid="{33891BC8-191B-4480-BBEE-E9549AF603C9}"/>
    <cellStyle name="Calculation 2 3 5 3 4" xfId="48166" xr:uid="{D2C11353-9882-4D16-B800-1E9D8981F40D}"/>
    <cellStyle name="Calculation 2 3 5 3 4 2" xfId="54958" xr:uid="{E1F20520-AB2B-43ED-BA63-25842BBA2D37}"/>
    <cellStyle name="Calculation 2 3 5 3 5" xfId="53258" xr:uid="{8C4959A3-894C-4B2D-8DAC-6298CE68B5C0}"/>
    <cellStyle name="Calculation 2 3 5 3 6" xfId="46552" xr:uid="{A1DFE50C-267A-4205-B0C9-2975D9A1E46E}"/>
    <cellStyle name="Calculation 2 3 5 4" xfId="39183" xr:uid="{B2510BD7-259C-4E47-818F-2D8E45892B06}"/>
    <cellStyle name="Calculation 2 3 5 4 2" xfId="55957" xr:uid="{D810040F-0D5D-4919-9B4F-BA4B7BFC3BC1}"/>
    <cellStyle name="Calculation 2 3 5 4 3" xfId="49175" xr:uid="{EEF5AD67-A074-41F9-9158-253D122D6774}"/>
    <cellStyle name="Calculation 2 3 5 5" xfId="44368" xr:uid="{FE9A3384-EF64-409E-B50B-3993C41177CB}"/>
    <cellStyle name="Calculation 2 3 5 5 2" xfId="55796" xr:uid="{E1A965DF-58ED-491F-80DE-6366054A1D95}"/>
    <cellStyle name="Calculation 2 3 5 5 3" xfId="49013" xr:uid="{BF66653B-3E44-4083-B60C-D0FB05B1791A}"/>
    <cellStyle name="Calculation 2 3 5 6" xfId="45641" xr:uid="{EC68F461-4686-4112-99BF-9D5635544F3B}"/>
    <cellStyle name="Calculation 2 3 5 6 2" xfId="54120" xr:uid="{38C9E7E8-3E21-4D0F-AA1C-6EE16FFACCE1}"/>
    <cellStyle name="Calculation 2 3 5 7" xfId="52713" xr:uid="{75C6E40C-59B7-4125-B625-3C43993C8D65}"/>
    <cellStyle name="Calculation 2 3 6" xfId="190" xr:uid="{DA305772-9B02-4D38-AB33-EE18960C3486}"/>
    <cellStyle name="Calculation 2 3 6 2" xfId="2597" xr:uid="{1F8A554C-8341-4EFB-B40F-0046DE2E64F0}"/>
    <cellStyle name="Calculation 2 3 6 2 2" xfId="6838" xr:uid="{09594724-F978-4F53-B49E-BC5CF333850D}"/>
    <cellStyle name="Calculation 2 3 6 2 2 2" xfId="15827" xr:uid="{7124BE4E-469A-499A-BC13-C31BCB5711C1}"/>
    <cellStyle name="Calculation 2 3 6 2 2 2 2" xfId="40133" xr:uid="{6D82F48C-E371-4742-AD47-568CFAB1CE81}"/>
    <cellStyle name="Calculation 2 3 6 2 2 2 3" xfId="56465" xr:uid="{D7364BD4-15CF-4E68-8A8A-EE688EA03A1D}"/>
    <cellStyle name="Calculation 2 3 6 2 2 3" xfId="28201" xr:uid="{E5FE9720-E2B8-4575-8D38-C4513B384144}"/>
    <cellStyle name="Calculation 2 3 6 2 2 4" xfId="49683" xr:uid="{CF6F73BC-B248-4962-8DD0-09B6536DC207}"/>
    <cellStyle name="Calculation 2 3 6 2 3" xfId="9408" xr:uid="{64D32201-7B02-4A77-8CE1-08728B2060FC}"/>
    <cellStyle name="Calculation 2 3 6 2 3 2" xfId="18397" xr:uid="{39C95B5D-6114-400F-8AF3-FB123EE1DE40}"/>
    <cellStyle name="Calculation 2 3 6 2 3 2 2" xfId="39294" xr:uid="{A4403509-FF83-4697-980A-9D4FDD266A47}"/>
    <cellStyle name="Calculation 2 3 6 2 3 2 3" xfId="58275" xr:uid="{9651F999-C1D4-43E9-8FE3-2E8538787B5E}"/>
    <cellStyle name="Calculation 2 3 6 2 3 3" xfId="34590" xr:uid="{A255DAC6-825B-4D12-9069-7EC0D01C04E6}"/>
    <cellStyle name="Calculation 2 3 6 2 3 4" xfId="51493" xr:uid="{88070D3B-4498-4F81-877A-76E9DB859F02}"/>
    <cellStyle name="Calculation 2 3 6 2 4" xfId="13451" xr:uid="{AF271ED7-9463-4375-8B55-C3A58872B622}"/>
    <cellStyle name="Calculation 2 3 6 2 4 2" xfId="32000" xr:uid="{1039C5B0-EC11-49ED-9996-EE3B488D773B}"/>
    <cellStyle name="Calculation 2 3 6 2 4 2 2" xfId="54604" xr:uid="{ACC6CB83-395D-493F-BCA6-70211F867A90}"/>
    <cellStyle name="Calculation 2 3 6 2 4 3" xfId="47800" xr:uid="{00DD8779-8505-410F-9364-38D99ECC5512}"/>
    <cellStyle name="Calculation 2 3 6 2 5" xfId="39539" xr:uid="{80A41E6D-C30D-4D60-9A25-EDCBEB0C7538}"/>
    <cellStyle name="Calculation 2 3 6 2 5 2" xfId="52997" xr:uid="{95963D50-9F35-42DF-BF5F-D2AD52134CB2}"/>
    <cellStyle name="Calculation 2 3 6 2 6" xfId="46186" xr:uid="{F89F9AF3-F064-43F4-9F5A-0DC505C9A2A5}"/>
    <cellStyle name="Calculation 2 3 6 3" xfId="2658" xr:uid="{047A98AE-4B85-43F3-9FA7-581A0FC42B9D}"/>
    <cellStyle name="Calculation 2 3 6 3 2" xfId="40643" xr:uid="{5827EC49-9CA5-45BC-A393-3A6029A8CE2C}"/>
    <cellStyle name="Calculation 2 3 6 3 2 2" xfId="56867" xr:uid="{10C69893-9889-434A-9AB5-01E397B40505}"/>
    <cellStyle name="Calculation 2 3 6 3 2 3" xfId="50085" xr:uid="{2C277455-241E-4B39-BC9E-5A33DF632D33}"/>
    <cellStyle name="Calculation 2 3 6 3 3" xfId="52342" xr:uid="{A38DC504-356C-447D-B741-F1A1FC145500}"/>
    <cellStyle name="Calculation 2 3 6 3 3 2" xfId="59123" xr:uid="{9604D353-3009-4035-82FD-17FA7D11E030}"/>
    <cellStyle name="Calculation 2 3 6 3 4" xfId="48202" xr:uid="{31548AE0-9046-4F19-AD56-06091FC4BE42}"/>
    <cellStyle name="Calculation 2 3 6 3 4 2" xfId="54994" xr:uid="{89239CE8-3A72-4C3F-BE28-E5EB053EF3BC}"/>
    <cellStyle name="Calculation 2 3 6 3 5" xfId="53294" xr:uid="{C7C31FD4-149A-406F-A8F2-2781A5012584}"/>
    <cellStyle name="Calculation 2 3 6 3 6" xfId="46588" xr:uid="{697E7E0C-62DA-4103-96F8-D2F8DBB620FB}"/>
    <cellStyle name="Calculation 2 3 6 4" xfId="31822" xr:uid="{BAD40DD4-3574-4B5C-BCD0-2DE5969786E7}"/>
    <cellStyle name="Calculation 2 3 6 4 2" xfId="55993" xr:uid="{E8646528-20E0-4ACD-93B5-09049190E068}"/>
    <cellStyle name="Calculation 2 3 6 4 3" xfId="49211" xr:uid="{543105DB-4A76-4269-9A06-017DA3E6F1BE}"/>
    <cellStyle name="Calculation 2 3 6 5" xfId="44396" xr:uid="{FEE83D7E-E889-4BC1-94D6-3CA6C3E6AFCA}"/>
    <cellStyle name="Calculation 2 3 6 5 2" xfId="59061" xr:uid="{33DB59C1-1B79-4F2F-AC9B-7C15595ADE91}"/>
    <cellStyle name="Calculation 2 3 6 5 3" xfId="52280" xr:uid="{7FC396CC-2405-4753-85E4-7A6DFC1919AA}"/>
    <cellStyle name="Calculation 2 3 6 6" xfId="45677" xr:uid="{E7A393F7-2177-41BD-BE49-278D00D2D476}"/>
    <cellStyle name="Calculation 2 3 6 6 2" xfId="54156" xr:uid="{8888A9C2-8A76-471D-9AE5-79A4CCE07016}"/>
    <cellStyle name="Calculation 2 3 6 7" xfId="52734" xr:uid="{BE1469CA-15C7-4BD8-B240-7BDE91CB7865}"/>
    <cellStyle name="Calculation 2 3 7" xfId="1933" xr:uid="{2CB3CF91-EFD4-4BD5-98DA-80081E7B6C4D}"/>
    <cellStyle name="Calculation 2 3 7 2" xfId="6246" xr:uid="{A51A4DC5-73A2-4D27-BDAE-9EE439BD2280}"/>
    <cellStyle name="Calculation 2 3 7 2 2" xfId="8832" xr:uid="{48616A39-F90E-4568-B438-3745BB3D6043}"/>
    <cellStyle name="Calculation 2 3 7 2 2 2" xfId="17821" xr:uid="{10633E9C-DA1C-4F87-80BA-4A292BE41319}"/>
    <cellStyle name="Calculation 2 3 7 2 2 2 2" xfId="28534" xr:uid="{C35C33B3-84C4-4B50-8A95-FF93432E25D1}"/>
    <cellStyle name="Calculation 2 3 7 2 2 2 3" xfId="56501" xr:uid="{2126527A-C7E8-47E5-9F96-CAAC4F4CBDCF}"/>
    <cellStyle name="Calculation 2 3 7 2 2 3" xfId="27727" xr:uid="{DB238201-CC43-4F53-87BD-93F05507F23F}"/>
    <cellStyle name="Calculation 2 3 7 2 2 4" xfId="49719" xr:uid="{AA663292-0B5D-4630-8BBF-3C2111B4062A}"/>
    <cellStyle name="Calculation 2 3 7 2 3" xfId="11469" xr:uid="{EDECB114-6BE2-43F7-B4D3-43467B833A15}"/>
    <cellStyle name="Calculation 2 3 7 2 3 2" xfId="20458" xr:uid="{5910B364-B0FA-4B86-8B4F-EB54867C6596}"/>
    <cellStyle name="Calculation 2 3 7 2 3 2 2" xfId="29925" xr:uid="{B9FAE94B-11F7-4C9F-8535-2C780484E32E}"/>
    <cellStyle name="Calculation 2 3 7 2 3 2 3" xfId="58404" xr:uid="{42A77BD0-4537-45DB-9D5A-872A73D58BD6}"/>
    <cellStyle name="Calculation 2 3 7 2 3 3" xfId="37519" xr:uid="{22001596-525E-4FD9-982B-C177D0FBB517}"/>
    <cellStyle name="Calculation 2 3 7 2 3 4" xfId="51623" xr:uid="{31E537F1-5A3B-4311-BF9E-618F243381F0}"/>
    <cellStyle name="Calculation 2 3 7 2 4" xfId="15235" xr:uid="{9A4259D6-39C4-4E29-B9A7-8122508148A4}"/>
    <cellStyle name="Calculation 2 3 7 2 4 2" xfId="43585" xr:uid="{7A278B85-B98A-4630-AE2B-DBBD88340E58}"/>
    <cellStyle name="Calculation 2 3 7 2 4 2 2" xfId="54640" xr:uid="{15BABE8C-3A40-4FBF-8AA6-1D3112FDF72E}"/>
    <cellStyle name="Calculation 2 3 7 2 4 3" xfId="47836" xr:uid="{7C28A538-D43D-4DA2-8AF4-E4888A84E6B9}"/>
    <cellStyle name="Calculation 2 3 7 2 5" xfId="42089" xr:uid="{BF235E11-8834-4D5A-8728-8EBDC5120D9D}"/>
    <cellStyle name="Calculation 2 3 7 2 5 2" xfId="53018" xr:uid="{207BE0FF-09D7-42E0-A9AD-CC20E0A153DD}"/>
    <cellStyle name="Calculation 2 3 7 2 6" xfId="46222" xr:uid="{459C6F54-E610-4D47-8ED7-B1FBDCF3DF0D}"/>
    <cellStyle name="Calculation 2 3 7 3" xfId="4370" xr:uid="{02AC2063-60C6-4D80-83CF-7A27EDA6AEE8}"/>
    <cellStyle name="Calculation 2 3 7 3 2" xfId="30021" xr:uid="{B8C89BA2-5124-4445-9AEE-059BCD3A4175}"/>
    <cellStyle name="Calculation 2 3 7 3 2 2" xfId="56903" xr:uid="{671BADBB-583A-4FA3-9F34-005DA83E0594}"/>
    <cellStyle name="Calculation 2 3 7 3 2 3" xfId="50121" xr:uid="{0D339D93-DD35-4C1B-8DD5-9BCDCCBAEB49}"/>
    <cellStyle name="Calculation 2 3 7 3 3" xfId="48988" xr:uid="{DD8671A4-23C4-4F69-AC74-506061415E6A}"/>
    <cellStyle name="Calculation 2 3 7 3 3 2" xfId="55771" xr:uid="{8DA35F72-4526-4364-B7B1-758DCC1E7DF5}"/>
    <cellStyle name="Calculation 2 3 7 3 4" xfId="48238" xr:uid="{8249191D-AB64-4D76-BD8F-6FAF416ED2B3}"/>
    <cellStyle name="Calculation 2 3 7 3 4 2" xfId="55030" xr:uid="{E00D67D3-FFB9-453C-92C2-3776519A596E}"/>
    <cellStyle name="Calculation 2 3 7 3 5" xfId="53330" xr:uid="{925C9B98-B5FB-4CDD-AD5A-F46370D8C15B}"/>
    <cellStyle name="Calculation 2 3 7 3 6" xfId="46624" xr:uid="{E1EABB77-0962-41BF-ADCB-BAECD4F52749}"/>
    <cellStyle name="Calculation 2 3 7 4" xfId="38468" xr:uid="{0D661C34-1A7D-4EC2-93DA-87B68E152475}"/>
    <cellStyle name="Calculation 2 3 7 4 2" xfId="56029" xr:uid="{7FDE9409-0354-47EB-B7CA-D1D3CA6E9CF7}"/>
    <cellStyle name="Calculation 2 3 7 4 3" xfId="49247" xr:uid="{98B0FA3E-43C7-4A7F-895B-1F52F15F90D0}"/>
    <cellStyle name="Calculation 2 3 7 5" xfId="44487" xr:uid="{FF615B04-B4DA-492B-91A0-A9D513CBC291}"/>
    <cellStyle name="Calculation 2 3 7 5 2" xfId="57695" xr:uid="{98B8CFB6-6DC7-4FF2-9ADF-21D7B6A72D27}"/>
    <cellStyle name="Calculation 2 3 7 5 3" xfId="50913" xr:uid="{B9D21ED8-08DE-4381-8CD4-9EA17B6476A2}"/>
    <cellStyle name="Calculation 2 3 7 6" xfId="45713" xr:uid="{4082B53E-B377-4AFB-8D56-B18908733A56}"/>
    <cellStyle name="Calculation 2 3 7 6 2" xfId="54192" xr:uid="{65C84431-164F-4868-94B2-BBB5F4A0DABC}"/>
    <cellStyle name="Calculation 2 3 7 7" xfId="52755" xr:uid="{6122A399-A29D-4950-905E-111B33B90AD2}"/>
    <cellStyle name="Calculation 2 3 8" xfId="2720" xr:uid="{A692757C-3010-4C2C-BE1B-95397874EA11}"/>
    <cellStyle name="Calculation 2 3 8 2" xfId="6910" xr:uid="{978AF14C-EE79-41FB-9A31-15E6CEDFD877}"/>
    <cellStyle name="Calculation 2 3 8 2 2" xfId="12051" xr:uid="{C71F8FBD-07BC-46B0-9547-12C38E6548F2}"/>
    <cellStyle name="Calculation 2 3 8 2 2 2" xfId="21040" xr:uid="{3133D5AC-0633-4B8E-8C78-D469D37B649C}"/>
    <cellStyle name="Calculation 2 3 8 2 2 2 2" xfId="34476" xr:uid="{422BE9E1-E9B4-4B14-AB86-CE706E31ADA4}"/>
    <cellStyle name="Calculation 2 3 8 2 2 2 3" xfId="56550" xr:uid="{A055D367-9364-424B-920F-AC861180D64A}"/>
    <cellStyle name="Calculation 2 3 8 2 2 3" xfId="27433" xr:uid="{4B9FA3C4-94C8-492D-91B2-644EE17FE3E8}"/>
    <cellStyle name="Calculation 2 3 8 2 2 4" xfId="49768" xr:uid="{DDDDADAC-76D2-472E-9117-2838901D2743}"/>
    <cellStyle name="Calculation 2 3 8 2 3" xfId="12869" xr:uid="{7EF2F2C0-9612-4763-BF12-7AF899FAFBD8}"/>
    <cellStyle name="Calculation 2 3 8 2 3 2" xfId="21858" xr:uid="{5EF9DBDC-DC5C-4546-AC4A-F5F91F3EEB10}"/>
    <cellStyle name="Calculation 2 3 8 2 3 2 2" xfId="22402" xr:uid="{0A0FDAA2-44F4-4B42-A82A-0E39D27BA6AA}"/>
    <cellStyle name="Calculation 2 3 8 2 3 2 3" xfId="58358" xr:uid="{F26441CE-50E9-4E19-B5C6-05C871064C8D}"/>
    <cellStyle name="Calculation 2 3 8 2 3 3" xfId="29788" xr:uid="{EBF69856-DAC3-4F6A-B997-E80EA1ECC483}"/>
    <cellStyle name="Calculation 2 3 8 2 3 4" xfId="51576" xr:uid="{685EF0A7-3C3E-4550-AECA-DC4819CE7E4C}"/>
    <cellStyle name="Calculation 2 3 8 2 4" xfId="15899" xr:uid="{7A66D920-B1E6-431D-8EBD-34E606CA1883}"/>
    <cellStyle name="Calculation 2 3 8 2 4 2" xfId="27282" xr:uid="{3031814C-A5B0-4651-B271-C804AD120BC2}"/>
    <cellStyle name="Calculation 2 3 8 2 4 2 2" xfId="54686" xr:uid="{9BFA721F-89B6-4551-935C-075359D50289}"/>
    <cellStyle name="Calculation 2 3 8 2 4 3" xfId="47885" xr:uid="{056C4CC0-899A-4970-A23A-1836112F08DA}"/>
    <cellStyle name="Calculation 2 3 8 2 5" xfId="33492" xr:uid="{A7D4D65D-7FE9-47A0-94AE-62C26C4222E4}"/>
    <cellStyle name="Calculation 2 3 8 2 5 2" xfId="53044" xr:uid="{D2E02EC5-6180-4786-85E3-C281D01E18EC}"/>
    <cellStyle name="Calculation 2 3 8 2 6" xfId="46271" xr:uid="{E6677198-3575-4C42-BA6A-24DD6768AC0D}"/>
    <cellStyle name="Calculation 2 3 8 3" xfId="9481" xr:uid="{6905E3E3-ED58-4C5A-AFF0-50B6290F09FE}"/>
    <cellStyle name="Calculation 2 3 8 3 2" xfId="18470" xr:uid="{68212AEF-5F8D-431E-8A78-9684C4CB0635}"/>
    <cellStyle name="Calculation 2 3 8 3 2 2" xfId="34595" xr:uid="{B7789C80-C47B-4982-94D2-08107826387E}"/>
    <cellStyle name="Calculation 2 3 8 3 2 2 2" xfId="56949" xr:uid="{F471FBF4-0F2C-41D5-BCB0-82311631E1A1}"/>
    <cellStyle name="Calculation 2 3 8 3 2 3" xfId="50167" xr:uid="{2FCC5690-ED83-4287-A503-955CC8C75115}"/>
    <cellStyle name="Calculation 2 3 8 3 3" xfId="28077" xr:uid="{3755237F-C898-4723-ABA5-A77979F4CA59}"/>
    <cellStyle name="Calculation 2 3 8 3 3 2" xfId="57809" xr:uid="{EA39F9D7-7718-413A-9F00-B75FD87B4F02}"/>
    <cellStyle name="Calculation 2 3 8 3 3 3" xfId="51027" xr:uid="{57763D58-CC2B-4348-A83C-F6F22D64DA64}"/>
    <cellStyle name="Calculation 2 3 8 3 4" xfId="48284" xr:uid="{E2156815-1E58-4B0B-9861-71E491923110}"/>
    <cellStyle name="Calculation 2 3 8 3 4 2" xfId="55076" xr:uid="{11E0133D-D33E-42DD-9A45-37AD3666578B}"/>
    <cellStyle name="Calculation 2 3 8 3 5" xfId="53376" xr:uid="{2F1144CF-2C20-4F09-A5E2-142A3F831EAE}"/>
    <cellStyle name="Calculation 2 3 8 3 6" xfId="46670" xr:uid="{926C3699-CB3C-4B69-A7B2-F7335E272C37}"/>
    <cellStyle name="Calculation 2 3 8 4" xfId="30268" xr:uid="{2F68895B-DB0D-475A-B293-8A471E748473}"/>
    <cellStyle name="Calculation 2 3 8 4 2" xfId="56078" xr:uid="{B7E0E2BE-9698-48B4-85E6-114EA1A87817}"/>
    <cellStyle name="Calculation 2 3 8 4 3" xfId="49296" xr:uid="{5A956DE8-8F83-4E58-B9B6-51E6746D9465}"/>
    <cellStyle name="Calculation 2 3 8 5" xfId="44483" xr:uid="{2C45F389-EB0F-497E-B946-8E2D1EB96005}"/>
    <cellStyle name="Calculation 2 3 8 5 2" xfId="59090" xr:uid="{B60673ED-C6E1-4B02-AD60-56FDA6F58365}"/>
    <cellStyle name="Calculation 2 3 8 5 3" xfId="52309" xr:uid="{E3D1E285-9ADF-4DD2-A3DB-377D12F62245}"/>
    <cellStyle name="Calculation 2 3 8 6" xfId="45762" xr:uid="{3DC928A7-8106-4342-A023-AAF21C2315E5}"/>
    <cellStyle name="Calculation 2 3 8 6 2" xfId="54238" xr:uid="{F1CA07B9-68F6-455E-9BCD-48673F834A35}"/>
    <cellStyle name="Calculation 2 3 8 7" xfId="52781" xr:uid="{CB8FA666-5A11-4D77-AAE7-AE44539DFFD0}"/>
    <cellStyle name="Calculation 2 3 9" xfId="4665" xr:uid="{73D02D1E-B927-49E8-8598-48B80568AE0A}"/>
    <cellStyle name="Calculation 2 3 9 2" xfId="7251" xr:uid="{C8FD1EFC-79B7-481B-B3E7-D244CFCA7B8D}"/>
    <cellStyle name="Calculation 2 3 9 2 2" xfId="16240" xr:uid="{1F68EE61-242A-4CA3-8FCB-351263A07C81}"/>
    <cellStyle name="Calculation 2 3 9 2 2 2" xfId="25628" xr:uid="{F19FE3B1-DE42-4E39-9108-2182B7A1303E}"/>
    <cellStyle name="Calculation 2 3 9 2 2 2 2" xfId="56590" xr:uid="{BFF7CABE-6CC4-42E9-B022-920C4C4E228E}"/>
    <cellStyle name="Calculation 2 3 9 2 2 3" xfId="49808" xr:uid="{F04E21A0-41D8-4D79-8944-096953667453}"/>
    <cellStyle name="Calculation 2 3 9 2 3" xfId="40929" xr:uid="{D3F06E31-4245-499C-BEDB-DFB4E48E4AA8}"/>
    <cellStyle name="Calculation 2 3 9 2 3 2" xfId="59141" xr:uid="{09399980-5376-4F9B-A85D-6183647B042F}"/>
    <cellStyle name="Calculation 2 3 9 2 3 3" xfId="52360" xr:uid="{6C98EC69-2B8D-4CE8-91C8-A74ED56F1A84}"/>
    <cellStyle name="Calculation 2 3 9 2 4" xfId="47925" xr:uid="{495D0494-D493-4169-8A27-35254F799C42}"/>
    <cellStyle name="Calculation 2 3 9 2 4 2" xfId="54723" xr:uid="{C811D8DB-3383-41D4-B372-8190E62E914D}"/>
    <cellStyle name="Calculation 2 3 9 2 5" xfId="53065" xr:uid="{207F84C6-AFF5-4300-990E-7B3A13750A3C}"/>
    <cellStyle name="Calculation 2 3 9 2 6" xfId="46311" xr:uid="{F9362B94-436F-46CB-AC65-B175C8EF4B27}"/>
    <cellStyle name="Calculation 2 3 9 3" xfId="9888" xr:uid="{193461E4-ECDB-4388-91D9-A712F6BA5A14}"/>
    <cellStyle name="Calculation 2 3 9 3 2" xfId="18877" xr:uid="{FAA96518-792C-4B51-B342-A7973A0B0F98}"/>
    <cellStyle name="Calculation 2 3 9 3 2 2" xfId="22293" xr:uid="{90D1EF58-4E63-4D7B-AC58-4EC6CE94242F}"/>
    <cellStyle name="Calculation 2 3 9 3 2 2 2" xfId="56986" xr:uid="{A26D9B3A-69DC-443C-B416-652EA48C9F60}"/>
    <cellStyle name="Calculation 2 3 9 3 2 3" xfId="50204" xr:uid="{44B9D08B-33F0-4B84-8D65-FE1DBF5CD33F}"/>
    <cellStyle name="Calculation 2 3 9 3 3" xfId="32198" xr:uid="{ABD7AEF3-BBA7-4347-BCE4-69D89FB87F81}"/>
    <cellStyle name="Calculation 2 3 9 3 3 2" xfId="57846" xr:uid="{39D5DE75-0908-42CC-9ED4-FB5FBD579BD3}"/>
    <cellStyle name="Calculation 2 3 9 3 3 3" xfId="51064" xr:uid="{BCA60A91-707A-4A5B-8A3F-D59E09732A80}"/>
    <cellStyle name="Calculation 2 3 9 3 4" xfId="48321" xr:uid="{3285C90D-157A-4C49-A6D6-A9CA7D4674E3}"/>
    <cellStyle name="Calculation 2 3 9 3 4 2" xfId="55113" xr:uid="{725DE087-DF56-4531-BE36-BF40FF672C28}"/>
    <cellStyle name="Calculation 2 3 9 3 5" xfId="53413" xr:uid="{1EB86F26-BD9B-4550-AA21-68EC2FA351D7}"/>
    <cellStyle name="Calculation 2 3 9 3 6" xfId="46707" xr:uid="{6953075A-866E-4360-9CC2-3433F100692C}"/>
    <cellStyle name="Calculation 2 3 9 4" xfId="13654" xr:uid="{E4C53FF4-D99D-4967-B386-485A450537E1}"/>
    <cellStyle name="Calculation 2 3 9 4 2" xfId="40959" xr:uid="{8F05978B-D5DF-4830-A69A-B5D90396C554}"/>
    <cellStyle name="Calculation 2 3 9 4 2 2" xfId="56118" xr:uid="{0B5B7DCA-C2BF-4E07-85F0-D7056C23F27F}"/>
    <cellStyle name="Calculation 2 3 9 4 3" xfId="49336" xr:uid="{1976CF9E-40E5-4275-B2A6-7EEC510A777F}"/>
    <cellStyle name="Calculation 2 3 9 5" xfId="28088" xr:uid="{0D1A3EDF-8A99-46B6-9E5F-F0357FA08A11}"/>
    <cellStyle name="Calculation 2 3 9 5 2" xfId="59082" xr:uid="{49F50EEC-5AC1-43CC-88FC-2303432645DC}"/>
    <cellStyle name="Calculation 2 3 9 5 3" xfId="52301" xr:uid="{203EC2BA-500D-41E3-BC7D-700C8B3247D0}"/>
    <cellStyle name="Calculation 2 3 9 6" xfId="44510" xr:uid="{1232827D-B183-4A67-BC82-B30626492368}"/>
    <cellStyle name="Calculation 2 3 9 6 2" xfId="54275" xr:uid="{664CB453-B797-43F4-A3BB-4B33079AB673}"/>
    <cellStyle name="Calculation 2 3 9 6 3" xfId="47462" xr:uid="{E3731D3C-5A5B-4A6E-9B5C-7AAAABA2E2F5}"/>
    <cellStyle name="Calculation 2 3 9 7" xfId="45802" xr:uid="{A5E49CD3-7A72-4A21-A2A1-FD1DAC35C3BC}"/>
    <cellStyle name="Calculation 2 30" xfId="45192" xr:uid="{31763BF9-5389-49DB-9488-56AE1D2BEE19}"/>
    <cellStyle name="Calculation 2 30 2" xfId="55804" xr:uid="{5264F104-9099-4613-BE74-C87C64971AE1}"/>
    <cellStyle name="Calculation 2 30 3" xfId="49021" xr:uid="{4138E8A8-C0E9-44F3-AD26-EAB402A52343}"/>
    <cellStyle name="Calculation 2 31" xfId="45323" xr:uid="{E6032EA3-8561-48EE-A778-AC1EBC267EEA}"/>
    <cellStyle name="Calculation 2 31 2" xfId="57801" xr:uid="{DAF72FF5-7D24-43BA-A5CA-8DCED53A6A4D}"/>
    <cellStyle name="Calculation 2 31 3" xfId="51019" xr:uid="{14E34E45-6FC6-4689-9E14-87DCD1D8C692}"/>
    <cellStyle name="Calculation 2 32" xfId="45349" xr:uid="{CDEB23E7-0692-493F-B016-2E0D1A5C4BD4}"/>
    <cellStyle name="Calculation 2 32 2" xfId="52633" xr:uid="{3EAB3A3D-5775-461E-A1ED-D3DDF0BB4C49}"/>
    <cellStyle name="Calculation 2 33" xfId="45314" xr:uid="{646F9F9F-1607-4DD8-B04F-DFD32817144E}"/>
    <cellStyle name="Calculation 2 34" xfId="45404" xr:uid="{A42C24C7-718A-41B9-BACC-066286B41A76}"/>
    <cellStyle name="Calculation 2 35" xfId="44243" xr:uid="{B4EBF839-6024-4D34-9C64-C2368F9FE477}"/>
    <cellStyle name="Calculation 2 36" xfId="44139" xr:uid="{D29992D0-DF59-44AC-8D5C-86AC8AFD8B1A}"/>
    <cellStyle name="Calculation 2 37" xfId="45499" xr:uid="{C49EC3C6-0E74-45F2-B37D-38B8F6FB1690}"/>
    <cellStyle name="Calculation 2 4" xfId="345" xr:uid="{D61D23A6-ACD3-421D-A3C7-725824466B92}"/>
    <cellStyle name="Calculation 2 4 10" xfId="6647" xr:uid="{B0A9419C-5BC6-49D7-ADD0-E7E747E485C9}"/>
    <cellStyle name="Calculation 2 4 10 2" xfId="11853" xr:uid="{B89495F2-EBBD-4FBE-9418-979062712318}"/>
    <cellStyle name="Calculation 2 4 10 2 2" xfId="20842" xr:uid="{9A64BCD7-11E9-4381-AED5-35EA3F2C3ACC}"/>
    <cellStyle name="Calculation 2 4 10 2 2 2" xfId="42921" xr:uid="{7CBEFEC9-4609-4EED-9BAC-2B6D88C2D348}"/>
    <cellStyle name="Calculation 2 4 10 2 2 2 2" xfId="56632" xr:uid="{344BB57D-DB14-4C3E-8B73-35A1E6C043B5}"/>
    <cellStyle name="Calculation 2 4 10 2 2 3" xfId="49850" xr:uid="{7464B986-4860-4ABC-88A7-6C4EA2C51B09}"/>
    <cellStyle name="Calculation 2 4 10 2 3" xfId="27469" xr:uid="{319B1569-37A2-4574-849E-5653BD971789}"/>
    <cellStyle name="Calculation 2 4 10 2 3 2" xfId="57962" xr:uid="{49259999-CDD2-4558-8EFA-B9AA4BCBB469}"/>
    <cellStyle name="Calculation 2 4 10 2 3 3" xfId="51180" xr:uid="{9C29588F-90D5-4BD7-99E7-4C1B59BB0370}"/>
    <cellStyle name="Calculation 2 4 10 2 4" xfId="47967" xr:uid="{92F60122-620B-4217-A6C8-E76D6E7F7D36}"/>
    <cellStyle name="Calculation 2 4 10 2 4 2" xfId="54765" xr:uid="{C8090D72-06E5-4182-958A-97646B425A93}"/>
    <cellStyle name="Calculation 2 4 10 2 5" xfId="53089" xr:uid="{B972AA52-5671-40EE-ADD7-F6F4DBAADA19}"/>
    <cellStyle name="Calculation 2 4 10 2 6" xfId="46353" xr:uid="{D89058B1-D197-49F6-BBBD-DCCAE5CEE570}"/>
    <cellStyle name="Calculation 2 4 10 3" xfId="15636" xr:uid="{87B41F9D-F065-4730-9D24-A11462EB03A3}"/>
    <cellStyle name="Calculation 2 4 10 3 2" xfId="27483" xr:uid="{04CCE406-E6E2-4146-9033-6DB8C55398FD}"/>
    <cellStyle name="Calculation 2 4 10 3 2 2" xfId="57028" xr:uid="{731FFA93-B4B5-49CC-B451-44640402E526}"/>
    <cellStyle name="Calculation 2 4 10 3 2 3" xfId="50246" xr:uid="{EA4B9BB5-F761-45F2-BE5E-0F96DD72B6ED}"/>
    <cellStyle name="Calculation 2 4 10 3 3" xfId="51511" xr:uid="{B349601A-E471-470A-B104-A86F0E430713}"/>
    <cellStyle name="Calculation 2 4 10 3 3 2" xfId="58293" xr:uid="{8C819AA9-AC23-4588-B119-8A29A0E3270F}"/>
    <cellStyle name="Calculation 2 4 10 3 4" xfId="48363" xr:uid="{05FB017C-13F9-4320-AC07-2DB490BB49AB}"/>
    <cellStyle name="Calculation 2 4 10 3 4 2" xfId="55155" xr:uid="{F035AE82-5F25-4FB5-8EC4-15053D17A173}"/>
    <cellStyle name="Calculation 2 4 10 3 5" xfId="53453" xr:uid="{7FFB3540-E3DD-44A5-AB62-3F7C4BF2F293}"/>
    <cellStyle name="Calculation 2 4 10 3 6" xfId="46749" xr:uid="{C7B76948-7756-4312-9012-78F2EE6A028B}"/>
    <cellStyle name="Calculation 2 4 10 4" xfId="23580" xr:uid="{BDD39558-0093-41F5-A306-203E44958F19}"/>
    <cellStyle name="Calculation 2 4 10 4 2" xfId="56160" xr:uid="{0FAA8357-A199-4BBD-86B7-DE69892828D3}"/>
    <cellStyle name="Calculation 2 4 10 4 3" xfId="49378" xr:uid="{C1D37D31-3388-4793-B27C-A668081D8FD2}"/>
    <cellStyle name="Calculation 2 4 10 5" xfId="44547" xr:uid="{A889165F-7789-46A6-92D2-FA035FA822F0}"/>
    <cellStyle name="Calculation 2 4 10 5 2" xfId="58145" xr:uid="{BB477FA3-77FD-48D7-A05D-430C5AC8F738}"/>
    <cellStyle name="Calculation 2 4 10 5 3" xfId="51363" xr:uid="{43344CBC-FF33-42DD-8C25-A8E77A28A9D2}"/>
    <cellStyle name="Calculation 2 4 10 6" xfId="47498" xr:uid="{8393B399-C55E-4602-8214-04D627EA0455}"/>
    <cellStyle name="Calculation 2 4 10 6 2" xfId="54317" xr:uid="{0097E407-205A-453B-90DF-5E43A81A8CE5}"/>
    <cellStyle name="Calculation 2 4 10 7" xfId="52822" xr:uid="{12315C10-BFD6-4E58-AD70-88787ECE1E0F}"/>
    <cellStyle name="Calculation 2 4 10 8" xfId="45890" xr:uid="{9C675CF1-0638-4B62-88ED-B27059DDCFA5}"/>
    <cellStyle name="Calculation 2 4 11" xfId="9216" xr:uid="{81E6C19E-69A5-400F-ADA6-08A3DB3E9C0E}"/>
    <cellStyle name="Calculation 2 4 11 2" xfId="18205" xr:uid="{E3F5CC0E-8680-409E-BB27-FA18F486F4D1}"/>
    <cellStyle name="Calculation 2 4 11 2 2" xfId="31244" xr:uid="{61026D41-9FC1-4875-8433-B13875AB3483}"/>
    <cellStyle name="Calculation 2 4 11 2 2 2" xfId="56671" xr:uid="{7AD3162B-1D7A-42A8-AC19-1B20F75525DD}"/>
    <cellStyle name="Calculation 2 4 11 2 2 3" xfId="49889" xr:uid="{12A31E1C-F9E5-42F3-BF1D-CF201DFEB8D5}"/>
    <cellStyle name="Calculation 2 4 11 2 3" xfId="48919" xr:uid="{C415C90B-4F54-49EC-AEE7-FF0F8BEA78A6}"/>
    <cellStyle name="Calculation 2 4 11 2 3 2" xfId="55702" xr:uid="{8956FA15-5CEE-4FF5-ABD3-37BFB914FC26}"/>
    <cellStyle name="Calculation 2 4 11 2 4" xfId="48006" xr:uid="{29C0EFBB-0BAE-4513-BC00-401AECD20AC2}"/>
    <cellStyle name="Calculation 2 4 11 2 4 2" xfId="54801" xr:uid="{0EB826A5-4037-40B1-89D0-B9EAA959C6C4}"/>
    <cellStyle name="Calculation 2 4 11 2 5" xfId="53110" xr:uid="{9C499788-3850-41E5-8BF4-456EF3D580F3}"/>
    <cellStyle name="Calculation 2 4 11 2 6" xfId="46392" xr:uid="{87FDDF8C-351F-4C3A-B649-BC3B9D2063C5}"/>
    <cellStyle name="Calculation 2 4 11 3" xfId="24892" xr:uid="{C69C7D6E-113A-4551-B685-97D342BF8999}"/>
    <cellStyle name="Calculation 2 4 11 3 2" xfId="50282" xr:uid="{35B0C5E0-F940-4379-96D4-B0651DCB4754}"/>
    <cellStyle name="Calculation 2 4 11 3 2 2" xfId="57064" xr:uid="{A72B0B96-DCCA-4F09-9DC5-11A7851B3F09}"/>
    <cellStyle name="Calculation 2 4 11 3 3" xfId="51878" xr:uid="{B34A6624-7D5D-48D8-B7D9-1745F588365A}"/>
    <cellStyle name="Calculation 2 4 11 3 3 2" xfId="58659" xr:uid="{C8ADA06F-B22E-4850-A1AB-F5E10D0D86DD}"/>
    <cellStyle name="Calculation 2 4 11 3 4" xfId="48399" xr:uid="{A78DE26C-2CFC-4609-B2F3-F735280594F7}"/>
    <cellStyle name="Calculation 2 4 11 3 4 2" xfId="55191" xr:uid="{0F92A2F6-2814-4329-BFCC-B966F9BCDD24}"/>
    <cellStyle name="Calculation 2 4 11 3 5" xfId="53479" xr:uid="{B916A3DC-B3DF-4401-B6D5-F7A82084A54B}"/>
    <cellStyle name="Calculation 2 4 11 3 6" xfId="46785" xr:uid="{FA55D48F-18AE-4485-ACF9-C34D6F07BFA5}"/>
    <cellStyle name="Calculation 2 4 11 4" xfId="44608" xr:uid="{85604B0F-00A5-451B-AAA8-DC5735BADD08}"/>
    <cellStyle name="Calculation 2 4 11 4 2" xfId="56199" xr:uid="{C1F01A8D-98DF-4A22-98EF-67992849A164}"/>
    <cellStyle name="Calculation 2 4 11 4 3" xfId="49417" xr:uid="{B513ECE3-C356-45C5-B834-803D85F0A37A}"/>
    <cellStyle name="Calculation 2 4 11 5" xfId="51716" xr:uid="{D83E1108-80F4-4F55-A4F0-30729D14AD44}"/>
    <cellStyle name="Calculation 2 4 11 5 2" xfId="58497" xr:uid="{4524FEE5-A5AD-4A97-AD12-75AC190D8E38}"/>
    <cellStyle name="Calculation 2 4 11 6" xfId="47537" xr:uid="{AE9DA372-6BCF-4D7C-8FB7-89D2072997CB}"/>
    <cellStyle name="Calculation 2 4 11 6 2" xfId="54353" xr:uid="{79AE0ACE-98B3-4B78-9761-4185F1497DD8}"/>
    <cellStyle name="Calculation 2 4 11 7" xfId="52843" xr:uid="{0460BE23-0B61-40ED-A292-A4048C179337}"/>
    <cellStyle name="Calculation 2 4 11 8" xfId="45926" xr:uid="{DAFCC942-EA6A-41E5-9DA5-7AF53C936000}"/>
    <cellStyle name="Calculation 2 4 12" xfId="9791" xr:uid="{578642F1-9348-44B0-821E-1084094ED32B}"/>
    <cellStyle name="Calculation 2 4 12 2" xfId="18780" xr:uid="{9B9B3E00-B31B-4E49-BC18-A9873BCAB8B9}"/>
    <cellStyle name="Calculation 2 4 12 2 2" xfId="26213" xr:uid="{4B0E07B4-F791-4C6F-9DC2-B8AC050F90A6}"/>
    <cellStyle name="Calculation 2 4 12 2 2 2" xfId="56264" xr:uid="{63FD9AE5-0F63-46AF-914F-CCBD70D85DBF}"/>
    <cellStyle name="Calculation 2 4 12 2 3" xfId="49482" xr:uid="{3BB6B88D-B0D2-4979-B01E-F1965FC17FE6}"/>
    <cellStyle name="Calculation 2 4 12 3" xfId="31069" xr:uid="{3C17FCA4-90EA-498C-989D-ADF4D5267BB7}"/>
    <cellStyle name="Calculation 2 4 12 3 2" xfId="57999" xr:uid="{2DFBFD90-649A-4C06-A12E-C1AB2578BF4F}"/>
    <cellStyle name="Calculation 2 4 12 3 3" xfId="51217" xr:uid="{55291549-82BC-4209-B168-3F17EC319FC0}"/>
    <cellStyle name="Calculation 2 4 12 4" xfId="44671" xr:uid="{B9CA8AF7-56E1-4B92-A944-004727686321}"/>
    <cellStyle name="Calculation 2 4 12 4 2" xfId="54411" xr:uid="{2508C0CA-83AC-4679-AEB8-313A13A41C33}"/>
    <cellStyle name="Calculation 2 4 12 4 3" xfId="47600" xr:uid="{CF6363B9-8940-43E6-A62C-4F516E7F6197}"/>
    <cellStyle name="Calculation 2 4 12 5" xfId="52882" xr:uid="{42BC7219-82A0-4E21-AAEE-6932F3548679}"/>
    <cellStyle name="Calculation 2 4 12 6" xfId="45991" xr:uid="{C7754EBA-C926-4710-90EB-235C6708BB44}"/>
    <cellStyle name="Calculation 2 4 13" xfId="2351" xr:uid="{D3CAB031-4BCD-4D49-AC2A-61E5D0D983E3}"/>
    <cellStyle name="Calculation 2 4 13 2" xfId="33278" xr:uid="{8D4C2A86-CF31-4F10-B216-27343C5CC5C9}"/>
    <cellStyle name="Calculation 2 4 13 2 2" xfId="56684" xr:uid="{D7C0B5C8-8B66-4B04-8E03-B33012C6A1A3}"/>
    <cellStyle name="Calculation 2 4 13 2 3" xfId="49902" xr:uid="{BD38D286-14F4-4414-BA39-9290E9038F49}"/>
    <cellStyle name="Calculation 2 4 13 3" xfId="44639" xr:uid="{8BA37B4A-93FB-46E5-B5E5-756BE3A9F792}"/>
    <cellStyle name="Calculation 2 4 13 3 2" xfId="57810" xr:uid="{362175B3-EFB0-4048-BD1C-B52713445585}"/>
    <cellStyle name="Calculation 2 4 13 3 3" xfId="51028" xr:uid="{D789C939-715A-422F-8BDC-B9D9447F0EB7}"/>
    <cellStyle name="Calculation 2 4 13 4" xfId="48019" xr:uid="{AA93380A-7CE4-4AB9-BF3E-C92ADE8275DE}"/>
    <cellStyle name="Calculation 2 4 13 4 2" xfId="54811" xr:uid="{128FDA37-5A3E-43CB-BC00-4967E5A8BC82}"/>
    <cellStyle name="Calculation 2 4 13 5" xfId="53115" xr:uid="{B9385F27-532D-493A-AC67-DDE31E7930B7}"/>
    <cellStyle name="Calculation 2 4 13 6" xfId="46405" xr:uid="{3F63D5BC-AF72-4F12-8411-0FE940720D26}"/>
    <cellStyle name="Calculation 2 4 14" xfId="13260" xr:uid="{5708E658-DDB0-4BEC-8FBF-B1428A24BD1D}"/>
    <cellStyle name="Calculation 2 4 14 2" xfId="28720" xr:uid="{4C1EF2C2-DA0E-43B0-BBB4-D51EAE593BF3}"/>
    <cellStyle name="Calculation 2 4 14 2 2" xfId="57138" xr:uid="{A62C82EA-FDFE-41EC-8B42-8CEF38996ADC}"/>
    <cellStyle name="Calculation 2 4 14 2 3" xfId="50356" xr:uid="{01E6AA0E-1991-47DE-83F2-85D522F2CEB6}"/>
    <cellStyle name="Calculation 2 4 14 3" xfId="44734" xr:uid="{8B72B18F-A0DD-4438-97BE-2E997DCDADF5}"/>
    <cellStyle name="Calculation 2 4 14 3 2" xfId="58467" xr:uid="{4F7BB537-F6A2-4E90-B4BD-79B895A26EC8}"/>
    <cellStyle name="Calculation 2 4 14 3 3" xfId="51686" xr:uid="{EBD05523-D9AE-47E1-A053-1FF0D3D869C5}"/>
    <cellStyle name="Calculation 2 4 14 4" xfId="48473" xr:uid="{7441C834-983B-4EFA-8B27-24BAB958BC76}"/>
    <cellStyle name="Calculation 2 4 14 4 2" xfId="55265" xr:uid="{D5E7AA42-8FDF-4EF4-A9AF-E237842F27A0}"/>
    <cellStyle name="Calculation 2 4 14 5" xfId="53551" xr:uid="{AC5CC013-9185-4A22-A8B9-589082EC8FA4}"/>
    <cellStyle name="Calculation 2 4 14 6" xfId="46859" xr:uid="{9D4C11FF-594F-45E9-A2A7-78D1327E29BE}"/>
    <cellStyle name="Calculation 2 4 15" xfId="43374" xr:uid="{307FC3CA-A282-4DBC-B04F-5EB77FFDBA5A}"/>
    <cellStyle name="Calculation 2 4 15 2" xfId="44731" xr:uid="{04A33902-24B2-40E6-A98A-6492DB5B2CAE}"/>
    <cellStyle name="Calculation 2 4 15 2 2" xfId="57208" xr:uid="{F6AE3632-3DF5-4924-ABB0-C3237E1807E2}"/>
    <cellStyle name="Calculation 2 4 15 2 3" xfId="50426" xr:uid="{3D0D17FD-D5FA-46FF-855D-419C770B71A6}"/>
    <cellStyle name="Calculation 2 4 15 3" xfId="52028" xr:uid="{5A61FF0E-4227-4FAC-8DE0-E59079AF91DD}"/>
    <cellStyle name="Calculation 2 4 15 3 2" xfId="58809" xr:uid="{59CC7F70-7C78-4482-A870-7B6BB1F31183}"/>
    <cellStyle name="Calculation 2 4 15 4" xfId="52278" xr:uid="{A93FF089-5C8A-48E6-BE4C-D9EC6B3D2C4F}"/>
    <cellStyle name="Calculation 2 4 15 4 2" xfId="59059" xr:uid="{24B72C8E-788B-4230-BA6F-4383FC9DB43B}"/>
    <cellStyle name="Calculation 2 4 15 5" xfId="48543" xr:uid="{9FB3C62B-E7CA-48DF-8CB1-02324301D6CF}"/>
    <cellStyle name="Calculation 2 4 15 5 2" xfId="55332" xr:uid="{03901F42-E50D-4E54-83C6-788EFF52D6D0}"/>
    <cellStyle name="Calculation 2 4 15 6" xfId="53618" xr:uid="{0AD877FA-CACB-4168-93AF-C5D2EEAD96E7}"/>
    <cellStyle name="Calculation 2 4 15 7" xfId="46929" xr:uid="{116C3FA5-5D72-4F15-A4B8-B329E6582105}"/>
    <cellStyle name="Calculation 2 4 16" xfId="44826" xr:uid="{635CB6B4-7D36-4D6A-B7A6-31DD14D9B5E0}"/>
    <cellStyle name="Calculation 2 4 16 2" xfId="50460" xr:uid="{5A5CAE60-1FCB-4FB2-A528-17E1A41932A7}"/>
    <cellStyle name="Calculation 2 4 16 2 2" xfId="57242" xr:uid="{097A6B2F-DCFA-488B-93EF-E9E064B95E38}"/>
    <cellStyle name="Calculation 2 4 16 3" xfId="52062" xr:uid="{A304B0E5-6167-45F0-A179-3A775300B4EE}"/>
    <cellStyle name="Calculation 2 4 16 3 2" xfId="58843" xr:uid="{D571859B-C006-4EDC-AC49-7E0899C8B505}"/>
    <cellStyle name="Calculation 2 4 16 4" xfId="51966" xr:uid="{5E0498ED-BCA3-4E48-A949-E037ABF83D94}"/>
    <cellStyle name="Calculation 2 4 16 4 2" xfId="58747" xr:uid="{2D9575C3-A52F-4333-8A0C-9791D84A776B}"/>
    <cellStyle name="Calculation 2 4 16 5" xfId="48577" xr:uid="{2AC1919D-DAAB-4D87-A8CD-42D958D1C2AC}"/>
    <cellStyle name="Calculation 2 4 16 5 2" xfId="55366" xr:uid="{490E51F6-E949-4DF6-A627-B3F83A2423F4}"/>
    <cellStyle name="Calculation 2 4 16 6" xfId="53652" xr:uid="{D2737CA0-F577-431D-9943-54208D7D20CB}"/>
    <cellStyle name="Calculation 2 4 16 7" xfId="46963" xr:uid="{E48D6F74-1B9A-480B-8A35-1D80E5AD1EF2}"/>
    <cellStyle name="Calculation 2 4 17" xfId="44861" xr:uid="{F445175E-EA46-4589-BE24-409FC9DB771C}"/>
    <cellStyle name="Calculation 2 4 17 2" xfId="50488" xr:uid="{B8C2471C-4B67-4B01-A9A2-16C3DF605D27}"/>
    <cellStyle name="Calculation 2 4 17 2 2" xfId="57270" xr:uid="{467D2AB5-2769-4D70-AD5B-D8A8C9785D91}"/>
    <cellStyle name="Calculation 2 4 17 3" xfId="52090" xr:uid="{EFE97C50-070A-441E-BAA7-A3BB9531C9A3}"/>
    <cellStyle name="Calculation 2 4 17 3 2" xfId="58871" xr:uid="{37947BA1-BEDA-4A68-BEB5-91D8AC1485C6}"/>
    <cellStyle name="Calculation 2 4 17 4" xfId="48882" xr:uid="{02A5E664-9483-480C-BDD4-FF1CA7B1EA42}"/>
    <cellStyle name="Calculation 2 4 17 4 2" xfId="55663" xr:uid="{C6951EA3-D176-406D-B207-1225814F925B}"/>
    <cellStyle name="Calculation 2 4 17 5" xfId="48605" xr:uid="{80B64172-6ED2-48C7-9B84-B84D127F497A}"/>
    <cellStyle name="Calculation 2 4 17 5 2" xfId="55394" xr:uid="{D571B786-BC23-44EE-8D9F-E7419507DBC5}"/>
    <cellStyle name="Calculation 2 4 17 6" xfId="53680" xr:uid="{A7E065BD-0F47-4E2A-B6FC-61F6423BCBE9}"/>
    <cellStyle name="Calculation 2 4 17 7" xfId="46991" xr:uid="{6330FA8E-207C-4E79-9BEE-D95FD29710D6}"/>
    <cellStyle name="Calculation 2 4 18" xfId="44891" xr:uid="{3B02FCA0-AC0B-472E-AC60-8F6B67501CF3}"/>
    <cellStyle name="Calculation 2 4 18 2" xfId="50482" xr:uid="{71B5C548-30B2-432A-90B7-346810C44E4B}"/>
    <cellStyle name="Calculation 2 4 18 2 2" xfId="57264" xr:uid="{1037F6FB-5C67-4918-A959-1D5ED992F7EF}"/>
    <cellStyle name="Calculation 2 4 18 3" xfId="52084" xr:uid="{E7D58E3F-8C44-4604-AF26-44903AABD14C}"/>
    <cellStyle name="Calculation 2 4 18 3 2" xfId="58865" xr:uid="{2F47FE0B-B0FE-4BFD-ABC7-95DB41DB179D}"/>
    <cellStyle name="Calculation 2 4 18 4" xfId="51769" xr:uid="{40E00A94-F397-499F-BB33-0D0A6187145B}"/>
    <cellStyle name="Calculation 2 4 18 4 2" xfId="58550" xr:uid="{C21DA146-B5B9-4897-A5BA-3B715A056313}"/>
    <cellStyle name="Calculation 2 4 18 5" xfId="48599" xr:uid="{6349A11F-C3E0-4339-9040-70594D7CCF75}"/>
    <cellStyle name="Calculation 2 4 18 5 2" xfId="55388" xr:uid="{5116C331-E4D6-4757-9677-CBA5F893C3E0}"/>
    <cellStyle name="Calculation 2 4 18 6" xfId="53674" xr:uid="{62031765-7CAB-4E1C-BF25-56FCCF03C20B}"/>
    <cellStyle name="Calculation 2 4 18 7" xfId="46985" xr:uid="{7BB02982-A518-45F4-8EA9-3DF93E9B4F18}"/>
    <cellStyle name="Calculation 2 4 19" xfId="44935" xr:uid="{C06A52C5-A690-482E-A0B8-6557759E4271}"/>
    <cellStyle name="Calculation 2 4 19 2" xfId="50533" xr:uid="{2FE722DF-0FE3-4C5F-973C-31D68A93EE9B}"/>
    <cellStyle name="Calculation 2 4 19 2 2" xfId="57315" xr:uid="{EEB35585-5AFA-4A1F-81C0-5D20C3EAE3C5}"/>
    <cellStyle name="Calculation 2 4 19 3" xfId="52135" xr:uid="{6894D0E5-7B78-4AB1-B480-66AA8DCAD41E}"/>
    <cellStyle name="Calculation 2 4 19 3 2" xfId="58916" xr:uid="{C55658AB-A9FC-46B1-9AC2-39DA993B4842}"/>
    <cellStyle name="Calculation 2 4 19 4" xfId="49020" xr:uid="{ACFBC491-B20E-4F4B-82EE-F4D93A080F6A}"/>
    <cellStyle name="Calculation 2 4 19 4 2" xfId="55803" xr:uid="{B0829A29-B5FC-4262-8CF6-B23D8C5558F9}"/>
    <cellStyle name="Calculation 2 4 19 5" xfId="48650" xr:uid="{38437B42-0560-4727-A42D-5EAF37E23BCE}"/>
    <cellStyle name="Calculation 2 4 19 5 2" xfId="55439" xr:uid="{EB613DB4-DF6E-4C4A-AE23-8970EE2E07E7}"/>
    <cellStyle name="Calculation 2 4 19 6" xfId="53725" xr:uid="{F317F082-FCCD-4793-B276-220C59A3BB8B}"/>
    <cellStyle name="Calculation 2 4 19 7" xfId="47036" xr:uid="{817F52B1-7B88-421F-BB02-63EFAA05F20B}"/>
    <cellStyle name="Calculation 2 4 2" xfId="477" xr:uid="{9AD3BF73-3AE8-4CAA-83E2-F0F204D467BE}"/>
    <cellStyle name="Calculation 2 4 2 10" xfId="9341" xr:uid="{2381C0E6-00F4-43AA-AAEA-0B7D11896E79}"/>
    <cellStyle name="Calculation 2 4 2 10 2" xfId="18330" xr:uid="{C89BFD05-7D28-4924-8948-76CD9B866B47}"/>
    <cellStyle name="Calculation 2 4 2 10 2 2" xfId="25236" xr:uid="{A4B3ED26-51C8-4C08-831A-838756F0D088}"/>
    <cellStyle name="Calculation 2 4 2 10 3" xfId="36241" xr:uid="{6E24CD8A-7C00-429D-85D7-450AEA514CA5}"/>
    <cellStyle name="Calculation 2 4 2 11" xfId="12539" xr:uid="{B6C1C4B9-9F16-4897-A3A7-A111B605374C}"/>
    <cellStyle name="Calculation 2 4 2 11 2" xfId="21528" xr:uid="{55DEF6FF-1674-4F44-B14C-3A2567065916}"/>
    <cellStyle name="Calculation 2 4 2 11 2 2" xfId="33909" xr:uid="{CE116878-97FF-48A1-9207-7CB5637DA6CB}"/>
    <cellStyle name="Calculation 2 4 2 11 3" xfId="34081" xr:uid="{53CE90FC-DC94-4E64-BB0F-E73F05E38783}"/>
    <cellStyle name="Calculation 2 4 2 12" xfId="2483" xr:uid="{41CE5729-FDEE-4459-975F-2E848B38C9AC}"/>
    <cellStyle name="Calculation 2 4 2 12 2" xfId="26577" xr:uid="{F9FE855D-E70B-4806-AD9F-0730851B39D0}"/>
    <cellStyle name="Calculation 2 4 2 13" xfId="13392" xr:uid="{8BFB8892-FE6E-4969-9F93-707F6C1BB463}"/>
    <cellStyle name="Calculation 2 4 2 13 2" xfId="32981" xr:uid="{F7400109-5932-4A03-8962-12562D7E550A}"/>
    <cellStyle name="Calculation 2 4 2 14" xfId="35243" xr:uid="{9C9AD3CB-1A8A-4656-A687-61CA33E32961}"/>
    <cellStyle name="Calculation 2 4 2 15" xfId="44325" xr:uid="{AEFE0789-E2D6-46B2-BE53-6DB02E3DAB2D}"/>
    <cellStyle name="Calculation 2 4 2 16" xfId="45510" xr:uid="{6FA95C87-41A6-41B1-B4B2-B9E1BFDC145A}"/>
    <cellStyle name="Calculation 2 4 2 2" xfId="826" xr:uid="{D8C9419C-78AF-4BFE-A37A-348DBF8CC7A7}"/>
    <cellStyle name="Calculation 2 4 2 2 2" xfId="5195" xr:uid="{654BA6E8-7025-489E-9416-ADECC4585909}"/>
    <cellStyle name="Calculation 2 4 2 2 2 2" xfId="7781" xr:uid="{46F5850F-926F-4E5B-BCD4-20685038533F}"/>
    <cellStyle name="Calculation 2 4 2 2 2 2 2" xfId="16770" xr:uid="{32976A9C-DEDE-4C38-AC4B-09E00DF436EE}"/>
    <cellStyle name="Calculation 2 4 2 2 2 2 2 2" xfId="29877" xr:uid="{C81D1CB6-A1BF-4C29-8B2D-D6449F62F2FE}"/>
    <cellStyle name="Calculation 2 4 2 2 2 2 3" xfId="37683" xr:uid="{A0D81D06-6CD0-4C51-BDC0-6F780913FE82}"/>
    <cellStyle name="Calculation 2 4 2 2 2 2 4" xfId="56298" xr:uid="{061395F9-CF58-42EE-A31E-0C6E6347DCE6}"/>
    <cellStyle name="Calculation 2 4 2 2 2 3" xfId="10418" xr:uid="{12D1F331-485C-4431-98C0-66F4CC87EF45}"/>
    <cellStyle name="Calculation 2 4 2 2 2 3 2" xfId="19407" xr:uid="{7D414A41-DA52-4CFC-8393-7EBEB3FB5296}"/>
    <cellStyle name="Calculation 2 4 2 2 2 3 2 2" xfId="32567" xr:uid="{8E3234F3-1D22-43E9-A22E-C81B3F10D88B}"/>
    <cellStyle name="Calculation 2 4 2 2 2 3 3" xfId="26647" xr:uid="{5DDD05A8-A000-4186-9BCF-BDD1EBCBB67F}"/>
    <cellStyle name="Calculation 2 4 2 2 2 4" xfId="14184" xr:uid="{8C26DBFE-565D-4D52-9CFF-6EC52AB8106D}"/>
    <cellStyle name="Calculation 2 4 2 2 2 4 2" xfId="31819" xr:uid="{ECB2A2F6-F970-4D2E-BD7F-DA30FBB74087}"/>
    <cellStyle name="Calculation 2 4 2 2 2 5" xfId="35736" xr:uid="{A07D79FD-183F-47EF-8408-A98D7A783DBA}"/>
    <cellStyle name="Calculation 2 4 2 2 2 6" xfId="49516" xr:uid="{9B4BCF6C-8AC7-43D3-A50E-D1A9AFABA1A5}"/>
    <cellStyle name="Calculation 2 4 2 2 3" xfId="3263" xr:uid="{556EA121-D4FC-4B71-B025-FB52195AF878}"/>
    <cellStyle name="Calculation 2 4 2 2 3 2" xfId="29028" xr:uid="{963B9540-DCEE-4876-B252-7C015FEC8D6C}"/>
    <cellStyle name="Calculation 2 4 2 2 3 2 2" xfId="58541" xr:uid="{3D93596C-D190-48E3-B545-C28F0F7C9172}"/>
    <cellStyle name="Calculation 2 4 2 2 3 3" xfId="51760" xr:uid="{248EE173-2560-4F28-9E90-8A7D04137AAF}"/>
    <cellStyle name="Calculation 2 4 2 2 4" xfId="23199" xr:uid="{126EAB4E-199D-4215-88A4-472990E8BEF1}"/>
    <cellStyle name="Calculation 2 4 2 2 4 2" xfId="54443" xr:uid="{14FDB528-1769-4EE3-BE5F-37F805BD52AC}"/>
    <cellStyle name="Calculation 2 4 2 2 4 3" xfId="47633" xr:uid="{F7CD231C-180F-48D3-819F-426EC1CA85D2}"/>
    <cellStyle name="Calculation 2 4 2 2 5" xfId="52903" xr:uid="{7F35C159-2594-4B8A-923C-105D986704E7}"/>
    <cellStyle name="Calculation 2 4 2 2 6" xfId="46025" xr:uid="{54A3284B-ECD7-4EF4-BF05-0968549ED8D4}"/>
    <cellStyle name="Calculation 2 4 2 3" xfId="1171" xr:uid="{2944F63E-7767-4164-A165-80C75230FE5A}"/>
    <cellStyle name="Calculation 2 4 2 3 2" xfId="5516" xr:uid="{6F4E485D-2975-4DB5-ABB2-F91ACF688865}"/>
    <cellStyle name="Calculation 2 4 2 3 2 2" xfId="8102" xr:uid="{36370190-ACBB-4FE4-BB07-1D9360B6987F}"/>
    <cellStyle name="Calculation 2 4 2 3 2 2 2" xfId="17091" xr:uid="{6624F321-DBD8-4315-8651-3849B24664D8}"/>
    <cellStyle name="Calculation 2 4 2 3 2 2 2 2" xfId="40837" xr:uid="{384E2737-6C45-4E09-B6D7-4AD3509D7E1C}"/>
    <cellStyle name="Calculation 2 4 2 3 2 2 3" xfId="33542" xr:uid="{1AFA115D-ED08-420F-91E8-8159D8561DE7}"/>
    <cellStyle name="Calculation 2 4 2 3 2 2 4" xfId="56706" xr:uid="{0A7ACDBD-0DDE-4903-9DA7-1D4A49D724C3}"/>
    <cellStyle name="Calculation 2 4 2 3 2 3" xfId="10739" xr:uid="{61D89AD2-AEC2-4E51-B1E3-EBE2C81CACAE}"/>
    <cellStyle name="Calculation 2 4 2 3 2 3 2" xfId="19728" xr:uid="{A330B94D-B3D5-4DCE-9904-77AB18F732C6}"/>
    <cellStyle name="Calculation 2 4 2 3 2 3 2 2" xfId="41999" xr:uid="{59672F66-4B6B-499C-B14B-316DF261F89D}"/>
    <cellStyle name="Calculation 2 4 2 3 2 3 3" xfId="31084" xr:uid="{C56313D5-F74B-434D-A517-8E5448D5F6F6}"/>
    <cellStyle name="Calculation 2 4 2 3 2 4" xfId="14505" xr:uid="{BEBE68E1-7C2A-42F2-9278-4A16FD434FAD}"/>
    <cellStyle name="Calculation 2 4 2 3 2 4 2" xfId="28389" xr:uid="{907980EA-0CD2-48BB-AEA4-06A0E6BD0210}"/>
    <cellStyle name="Calculation 2 4 2 3 2 5" xfId="33658" xr:uid="{FCD4365C-14A9-4B54-9813-FEE8DBC0EABB}"/>
    <cellStyle name="Calculation 2 4 2 3 2 6" xfId="49924" xr:uid="{3531E673-5C3B-4257-B8B5-A64270C63FF7}"/>
    <cellStyle name="Calculation 2 4 2 3 3" xfId="3608" xr:uid="{04A65553-F2C4-4A02-9947-9A718F172DF9}"/>
    <cellStyle name="Calculation 2 4 2 3 3 2" xfId="32876" xr:uid="{504AEC04-6F5D-440E-9F3E-5CF53493BC6D}"/>
    <cellStyle name="Calculation 2 4 2 3 3 2 2" xfId="58952" xr:uid="{5E4F4B1D-4F73-4597-9317-DFA58F8AE357}"/>
    <cellStyle name="Calculation 2 4 2 3 3 3" xfId="52171" xr:uid="{C8037C0A-BC01-4284-918E-55EA18D810F6}"/>
    <cellStyle name="Calculation 2 4 2 3 4" xfId="42588" xr:uid="{DE5BE206-51A3-41C2-BE55-CB4A96A87B23}"/>
    <cellStyle name="Calculation 2 4 2 3 4 2" xfId="54833" xr:uid="{71C7EF73-D393-4C5A-B01D-CF4F4D0D565E}"/>
    <cellStyle name="Calculation 2 4 2 3 4 3" xfId="48041" xr:uid="{E154F9E1-87BD-4E23-8357-C507240962A9}"/>
    <cellStyle name="Calculation 2 4 2 3 5" xfId="53133" xr:uid="{B4A087A7-987E-4152-B31E-347E5F473AE9}"/>
    <cellStyle name="Calculation 2 4 2 3 6" xfId="46427" xr:uid="{432D21EA-08D3-402D-BB2F-0572B633349F}"/>
    <cellStyle name="Calculation 2 4 2 4" xfId="1515" xr:uid="{52BC4678-701F-47FB-96F2-BE8F71AB7592}"/>
    <cellStyle name="Calculation 2 4 2 4 2" xfId="5860" xr:uid="{CE924490-7238-4D02-90DE-ABBE6BAFB1D1}"/>
    <cellStyle name="Calculation 2 4 2 4 2 2" xfId="8446" xr:uid="{225DAE68-BBE8-4AC8-9D2A-7DCB476F7659}"/>
    <cellStyle name="Calculation 2 4 2 4 2 2 2" xfId="17435" xr:uid="{AE16B621-7B80-4F0E-8F5D-EFD64D1EB17D}"/>
    <cellStyle name="Calculation 2 4 2 4 2 2 2 2" xfId="32075" xr:uid="{70684A1F-124C-4E11-ADCA-C4667F596895}"/>
    <cellStyle name="Calculation 2 4 2 4 2 2 3" xfId="40830" xr:uid="{1B84C7BE-7486-454D-A321-D608F67F7677}"/>
    <cellStyle name="Calculation 2 4 2 4 2 3" xfId="11083" xr:uid="{BF22FFF7-C89D-4875-8C20-7D6822991277}"/>
    <cellStyle name="Calculation 2 4 2 4 2 3 2" xfId="20072" xr:uid="{37E5443A-84E6-4F5A-ADB6-E3BC185C91DE}"/>
    <cellStyle name="Calculation 2 4 2 4 2 3 2 2" xfId="23164" xr:uid="{72572FE7-DC05-4674-A43E-DB78498D51E3}"/>
    <cellStyle name="Calculation 2 4 2 4 2 3 3" xfId="34731" xr:uid="{F854DE91-764F-4AEB-B862-0B74022D5F5F}"/>
    <cellStyle name="Calculation 2 4 2 4 2 4" xfId="14849" xr:uid="{DE6FBA49-B09B-4BDE-A8AE-76E292F7CC2F}"/>
    <cellStyle name="Calculation 2 4 2 4 2 4 2" xfId="39118" xr:uid="{1B76604C-3D61-4EC8-A1A7-67A4312DD8D1}"/>
    <cellStyle name="Calculation 2 4 2 4 2 5" xfId="41188" xr:uid="{49E8BD92-D54B-4C8F-83D0-D323B1EC0C2D}"/>
    <cellStyle name="Calculation 2 4 2 4 2 6" xfId="55826" xr:uid="{F21BB0AF-3384-490C-A923-C07F34B441D2}"/>
    <cellStyle name="Calculation 2 4 2 4 3" xfId="3952" xr:uid="{CFF12702-1D3D-43DC-AA8E-09E87757A2CE}"/>
    <cellStyle name="Calculation 2 4 2 4 3 2" xfId="42577" xr:uid="{3FD2AC0E-870A-4EB6-AAE3-EADA2214FA63}"/>
    <cellStyle name="Calculation 2 4 2 4 4" xfId="35563" xr:uid="{BDCBA1D2-B81D-4423-82F6-F327E267103A}"/>
    <cellStyle name="Calculation 2 4 2 4 5" xfId="49044" xr:uid="{193B7235-BC6F-4E7B-AC39-45020CD3809D}"/>
    <cellStyle name="Calculation 2 4 2 5" xfId="1906" xr:uid="{9779156A-CF56-4440-8BB7-CE776519DBA2}"/>
    <cellStyle name="Calculation 2 4 2 5 2" xfId="6222" xr:uid="{7D177CE8-76A3-4AD4-86D0-446286ED5408}"/>
    <cellStyle name="Calculation 2 4 2 5 2 2" xfId="8808" xr:uid="{573B5DB2-AAF4-4DDC-A6AF-F47293BB8C59}"/>
    <cellStyle name="Calculation 2 4 2 5 2 2 2" xfId="17797" xr:uid="{98BC12C3-3420-48CD-8510-BDBFBE3F112C}"/>
    <cellStyle name="Calculation 2 4 2 5 2 2 2 2" xfId="35930" xr:uid="{4595D6E0-62EC-4D40-8FEB-5D563205F8CC}"/>
    <cellStyle name="Calculation 2 4 2 5 2 2 3" xfId="42912" xr:uid="{2D518CB6-CC18-4A60-B5CD-E89C995A1313}"/>
    <cellStyle name="Calculation 2 4 2 5 2 3" xfId="11445" xr:uid="{DDA24949-736B-428D-AEA6-4B4D681492D1}"/>
    <cellStyle name="Calculation 2 4 2 5 2 3 2" xfId="20434" xr:uid="{68570918-615A-4CEA-8071-E7B2937D207C}"/>
    <cellStyle name="Calculation 2 4 2 5 2 3 2 2" xfId="31245" xr:uid="{9278FA88-5164-41F2-955E-28696DB7C89E}"/>
    <cellStyle name="Calculation 2 4 2 5 2 3 3" xfId="24278" xr:uid="{85D63D34-D979-4ACD-9591-DDCEB0796DB6}"/>
    <cellStyle name="Calculation 2 4 2 5 2 4" xfId="15211" xr:uid="{FD7DA61E-5D79-42EE-B5E6-75AB28BDC414}"/>
    <cellStyle name="Calculation 2 4 2 5 2 4 2" xfId="33213" xr:uid="{C049EB78-3395-43ED-AA10-E9B940A66E13}"/>
    <cellStyle name="Calculation 2 4 2 5 2 5" xfId="35133" xr:uid="{C9651A1A-E88B-48BC-AFF8-C6566B2069D4}"/>
    <cellStyle name="Calculation 2 4 2 5 2 6" xfId="58352" xr:uid="{19EB85DB-1770-49A1-9AA4-061441D523C8}"/>
    <cellStyle name="Calculation 2 4 2 5 3" xfId="4343" xr:uid="{2A3281E1-3724-4E6B-9B68-03B0FD6BC2BD}"/>
    <cellStyle name="Calculation 2 4 2 5 3 2" xfId="24435" xr:uid="{CCA50268-CD8F-4691-9339-01AE5EDD2B5C}"/>
    <cellStyle name="Calculation 2 4 2 5 4" xfId="36278" xr:uid="{24566451-BCD7-454A-B93C-546497A0C689}"/>
    <cellStyle name="Calculation 2 4 2 5 5" xfId="51570" xr:uid="{9056E4E9-87BC-4896-9030-21EF6EA60198}"/>
    <cellStyle name="Calculation 2 4 2 6" xfId="2134" xr:uid="{40496312-A2BC-4901-93F8-371991B58295}"/>
    <cellStyle name="Calculation 2 4 2 6 2" xfId="6435" xr:uid="{22B988AB-3B31-4C7F-BDD0-B65AF487A9D1}"/>
    <cellStyle name="Calculation 2 4 2 6 2 2" xfId="9021" xr:uid="{11B5E386-326F-4191-ACF5-5600E724BDC6}"/>
    <cellStyle name="Calculation 2 4 2 6 2 2 2" xfId="18010" xr:uid="{5D67E416-3DE5-43EB-B5BC-1BDC32CDDC25}"/>
    <cellStyle name="Calculation 2 4 2 6 2 2 2 2" xfId="23971" xr:uid="{D0846ED6-27CF-4A83-B0B0-8197175DE96C}"/>
    <cellStyle name="Calculation 2 4 2 6 2 2 3" xfId="38064" xr:uid="{E860A1C6-2298-4247-8CF3-8835C3F39F1C}"/>
    <cellStyle name="Calculation 2 4 2 6 2 3" xfId="11658" xr:uid="{17135971-2073-4222-AB6E-B49BE1B32919}"/>
    <cellStyle name="Calculation 2 4 2 6 2 3 2" xfId="20647" xr:uid="{6E1C45D2-667A-4C15-B9E1-A1C2EECC5003}"/>
    <cellStyle name="Calculation 2 4 2 6 2 3 2 2" xfId="41035" xr:uid="{5EABE44E-73E8-4EAB-92F7-12A722B03F62}"/>
    <cellStyle name="Calculation 2 4 2 6 2 3 3" xfId="40558" xr:uid="{EDE36319-483C-45CC-9B10-46788635F686}"/>
    <cellStyle name="Calculation 2 4 2 6 2 4" xfId="15424" xr:uid="{40F472B6-C07A-4B64-BA9E-0554B660EE5E}"/>
    <cellStyle name="Calculation 2 4 2 6 2 4 2" xfId="42947" xr:uid="{F154A1EA-DA30-4990-8D97-CC07DFB6BB44}"/>
    <cellStyle name="Calculation 2 4 2 6 2 5" xfId="26605" xr:uid="{1BBFC11E-2D6F-47FF-8BD4-504F65E907B2}"/>
    <cellStyle name="Calculation 2 4 2 6 2 6" xfId="53995" xr:uid="{E8B767B4-D93E-4C32-8B81-925E57A20309}"/>
    <cellStyle name="Calculation 2 4 2 6 3" xfId="4571" xr:uid="{BF9C6D44-D22E-4C26-B921-FB20D12AB840}"/>
    <cellStyle name="Calculation 2 4 2 6 3 2" xfId="38565" xr:uid="{84BC5A0A-9717-4EA6-A1D2-C2AD0306818C}"/>
    <cellStyle name="Calculation 2 4 2 6 4" xfId="35652" xr:uid="{E4A30176-E499-4038-8D64-137F30D29616}"/>
    <cellStyle name="Calculation 2 4 2 6 5" xfId="47327" xr:uid="{4F3760DA-142D-4162-B187-D740653F47F1}"/>
    <cellStyle name="Calculation 2 4 2 7" xfId="2944" xr:uid="{14E5891C-8DB8-4752-BCF1-1A8CD69DBE47}"/>
    <cellStyle name="Calculation 2 4 2 7 2" xfId="7094" xr:uid="{ECE0F46A-CF45-4393-B366-6344195914FB}"/>
    <cellStyle name="Calculation 2 4 2 7 2 2" xfId="12220" xr:uid="{27638C35-A54E-4117-A4F4-D5FED48249EC}"/>
    <cellStyle name="Calculation 2 4 2 7 2 2 2" xfId="21209" xr:uid="{E03B95A5-8961-4EBB-A0DF-EF56D8F5A553}"/>
    <cellStyle name="Calculation 2 4 2 7 2 2 2 2" xfId="34991" xr:uid="{A0793C16-C43D-4F18-84C9-838EF978C054}"/>
    <cellStyle name="Calculation 2 4 2 7 2 2 3" xfId="34066" xr:uid="{C9F1DA21-42AF-43B0-AF86-73C5AC0BD49D}"/>
    <cellStyle name="Calculation 2 4 2 7 2 3" xfId="13012" xr:uid="{EF9DCF94-A720-416C-8F4A-37882E17B8EA}"/>
    <cellStyle name="Calculation 2 4 2 7 2 3 2" xfId="22001" xr:uid="{1BA71D0E-7466-4F41-8DD0-637ECC80E268}"/>
    <cellStyle name="Calculation 2 4 2 7 2 3 2 2" xfId="32780" xr:uid="{B5312D7A-73BD-4A25-8090-7BBDF61FD6FB}"/>
    <cellStyle name="Calculation 2 4 2 7 2 3 3" xfId="36908" xr:uid="{0ACD56B3-89C0-45FE-952E-C26D0AFE90C2}"/>
    <cellStyle name="Calculation 2 4 2 7 2 4" xfId="16083" xr:uid="{5616ABFB-997F-4CB2-9714-D5AB05F49B34}"/>
    <cellStyle name="Calculation 2 4 2 7 2 4 2" xfId="30367" xr:uid="{93ECF898-8147-41A6-9C58-7FAC8A797F52}"/>
    <cellStyle name="Calculation 2 4 2 7 2 5" xfId="35014" xr:uid="{1C433E13-F718-4CD5-B4D7-76C37EFD64CE}"/>
    <cellStyle name="Calculation 2 4 2 7 3" xfId="9657" xr:uid="{C55AA14C-5D65-4B57-B007-80E5EF275837}"/>
    <cellStyle name="Calculation 2 4 2 7 3 2" xfId="18646" xr:uid="{37067567-90B1-44FB-BA12-B495B0AC54BA}"/>
    <cellStyle name="Calculation 2 4 2 7 3 2 2" xfId="41848" xr:uid="{BAE1021E-B72A-4B44-B34B-8D8181B2F45B}"/>
    <cellStyle name="Calculation 2 4 2 7 3 3" xfId="26461" xr:uid="{F6D8D47A-7A9A-4AA3-9DE2-3448FA2AEE9E}"/>
    <cellStyle name="Calculation 2 4 2 7 4" xfId="24630" xr:uid="{47230BDF-B0D6-4DE0-B8A1-B672F0DFF50C}"/>
    <cellStyle name="Calculation 2 4 2 7 5" xfId="52640" xr:uid="{09577C01-5DCD-4A21-908A-7FA2950980F7}"/>
    <cellStyle name="Calculation 2 4 2 8" xfId="4871" xr:uid="{46E1337E-313E-4D45-A676-690314FCBD74}"/>
    <cellStyle name="Calculation 2 4 2 8 2" xfId="7457" xr:uid="{F833F9A6-7B88-492E-9611-37BD1A187F90}"/>
    <cellStyle name="Calculation 2 4 2 8 2 2" xfId="16446" xr:uid="{54E49BA6-EAC9-4E09-BCFF-4731EF80673C}"/>
    <cellStyle name="Calculation 2 4 2 8 2 2 2" xfId="28322" xr:uid="{C7AA273F-A5EB-4CB9-9471-2B29EC0AF7F6}"/>
    <cellStyle name="Calculation 2 4 2 8 2 3" xfId="38743" xr:uid="{C4376951-C967-4B4A-9ACE-8F7E51D176DF}"/>
    <cellStyle name="Calculation 2 4 2 8 3" xfId="10094" xr:uid="{EED8DFC2-51AE-4680-B6A2-F995DE74B490}"/>
    <cellStyle name="Calculation 2 4 2 8 3 2" xfId="19083" xr:uid="{2DB12431-020C-45F3-9FA1-F60942BADBFE}"/>
    <cellStyle name="Calculation 2 4 2 8 3 2 2" xfId="28742" xr:uid="{E511930A-9B28-46B5-91CD-B1AF5333A600}"/>
    <cellStyle name="Calculation 2 4 2 8 3 3" xfId="26643" xr:uid="{94D25BD7-1141-444F-9190-8CEAEDA43D51}"/>
    <cellStyle name="Calculation 2 4 2 8 4" xfId="13860" xr:uid="{B6176805-A93A-494B-B9C0-0C3C3BF74586}"/>
    <cellStyle name="Calculation 2 4 2 8 4 2" xfId="43723" xr:uid="{BDDCE90A-0181-4787-9B37-95C3D710C4B7}"/>
    <cellStyle name="Calculation 2 4 2 8 5" xfId="29544" xr:uid="{8F31DE39-DFEA-46DA-8EC2-544BD07B30CD}"/>
    <cellStyle name="Calculation 2 4 2 9" xfId="6779" xr:uid="{81F298A0-5ED7-4716-8C1D-2360EB8744EF}"/>
    <cellStyle name="Calculation 2 4 2 9 2" xfId="11978" xr:uid="{14250A11-F972-42B3-A2BC-A81B352CC82D}"/>
    <cellStyle name="Calculation 2 4 2 9 2 2" xfId="20967" xr:uid="{FEA572FA-4D91-4C43-96A3-23ED5CFBB0A8}"/>
    <cellStyle name="Calculation 2 4 2 9 2 2 2" xfId="22440" xr:uid="{53B7E0B5-2139-48E8-BB07-9C9D15C402F4}"/>
    <cellStyle name="Calculation 2 4 2 9 2 3" xfId="39983" xr:uid="{DA341684-0A39-4EAC-9CAE-EE81005EAFCF}"/>
    <cellStyle name="Calculation 2 4 2 9 3" xfId="15768" xr:uid="{34206335-6060-4201-853A-E24BDD05C10B}"/>
    <cellStyle name="Calculation 2 4 2 9 3 2" xfId="43253" xr:uid="{8D844F45-D4A1-47DF-BFA9-A6AEFF30334C}"/>
    <cellStyle name="Calculation 2 4 2 9 4" xfId="29732" xr:uid="{E9D6299A-7DBE-44A5-9B60-6E63BD729DF6}"/>
    <cellStyle name="Calculation 2 4 20" xfId="44932" xr:uid="{C2E52726-8180-4924-9DC9-09C3B016FA37}"/>
    <cellStyle name="Calculation 2 4 20 2" xfId="50290" xr:uid="{AFFF2023-256F-43F1-9524-EC588C07773B}"/>
    <cellStyle name="Calculation 2 4 20 2 2" xfId="57072" xr:uid="{2812C320-8E55-468E-8C29-ED7264EC0C72}"/>
    <cellStyle name="Calculation 2 4 20 3" xfId="51897" xr:uid="{7FFD5BA1-68A3-4C80-828A-3E74970E9E5F}"/>
    <cellStyle name="Calculation 2 4 20 3 2" xfId="58678" xr:uid="{90502C47-10E9-4FB9-8F6F-AC0ECBB07D1B}"/>
    <cellStyle name="Calculation 2 4 20 4" xfId="51461" xr:uid="{6D61D624-7E72-4C11-8E72-F6C62186B0CC}"/>
    <cellStyle name="Calculation 2 4 20 4 2" xfId="58243" xr:uid="{D370D94D-1D40-43EF-919C-48F86DBB59AE}"/>
    <cellStyle name="Calculation 2 4 20 5" xfId="48407" xr:uid="{99199CD5-D875-44E6-A964-5259B4AF4911}"/>
    <cellStyle name="Calculation 2 4 20 5 2" xfId="55199" xr:uid="{3A51BBC2-63AF-4413-BC42-4B41B9EDCEDA}"/>
    <cellStyle name="Calculation 2 4 20 6" xfId="53485" xr:uid="{60A8B46D-B523-4E0E-B66E-CDC59AD5A179}"/>
    <cellStyle name="Calculation 2 4 20 7" xfId="46793" xr:uid="{6C4EE070-52CD-4131-B495-909A8B4E84EA}"/>
    <cellStyle name="Calculation 2 4 21" xfId="45057" xr:uid="{6E8F2460-9012-4F1A-AD1A-DA5C85B03492}"/>
    <cellStyle name="Calculation 2 4 21 2" xfId="50610" xr:uid="{2025C7D0-3DBF-427B-A0E3-B3BB6B13113E}"/>
    <cellStyle name="Calculation 2 4 21 2 2" xfId="57392" xr:uid="{7DDD2E97-ABCD-4BA2-BB6C-DC3D46A1A7B5}"/>
    <cellStyle name="Calculation 2 4 21 3" xfId="52424" xr:uid="{127FD5C5-E908-4F26-8D1C-F9A8A24D339B}"/>
    <cellStyle name="Calculation 2 4 21 3 2" xfId="59205" xr:uid="{CABDDF1A-D3C5-4F6C-A78F-EE21F8CEE95E}"/>
    <cellStyle name="Calculation 2 4 21 4" xfId="48727" xr:uid="{6B311F9A-F574-4FA9-A3C3-6776EE3D4D26}"/>
    <cellStyle name="Calculation 2 4 21 4 2" xfId="55516" xr:uid="{DB92E417-50F3-4CD5-AD87-8A4BCECF7E30}"/>
    <cellStyle name="Calculation 2 4 21 5" xfId="53802" xr:uid="{4CA8D88E-F882-4B2F-8D1A-AF2CFB9C008E}"/>
    <cellStyle name="Calculation 2 4 21 6" xfId="47113" xr:uid="{9710D4EA-4B3F-4448-A852-E1AA73E75EF5}"/>
    <cellStyle name="Calculation 2 4 22" xfId="45102" xr:uid="{86F3FF9E-DEB5-45EA-B0D8-1DFEED0650F4}"/>
    <cellStyle name="Calculation 2 4 22 2" xfId="50656" xr:uid="{9039F6E8-425C-4508-B06E-9F67426B9624}"/>
    <cellStyle name="Calculation 2 4 22 2 2" xfId="57438" xr:uid="{DA9EC255-38A4-4900-8F1B-D4BA1BC469F7}"/>
    <cellStyle name="Calculation 2 4 22 3" xfId="52467" xr:uid="{E8609A41-8E26-4800-85CA-0014250329C5}"/>
    <cellStyle name="Calculation 2 4 22 3 2" xfId="59248" xr:uid="{2A88757D-1D95-443D-9E10-A8729519372B}"/>
    <cellStyle name="Calculation 2 4 22 4" xfId="48773" xr:uid="{6B61FB0A-ABE4-4330-9D7E-717CAFC69404}"/>
    <cellStyle name="Calculation 2 4 22 4 2" xfId="55559" xr:uid="{7D7F81BB-D7FD-47DC-97A6-1EE370DBC2BD}"/>
    <cellStyle name="Calculation 2 4 22 5" xfId="53845" xr:uid="{573EB871-21CD-49BC-BA7C-CAECF5A3C7E0}"/>
    <cellStyle name="Calculation 2 4 22 6" xfId="47159" xr:uid="{8904CB6B-F262-4139-99F0-73526DDB8C75}"/>
    <cellStyle name="Calculation 2 4 23" xfId="45083" xr:uid="{7ED69DEC-A731-4064-888A-C2AE7D8710AE}"/>
    <cellStyle name="Calculation 2 4 23 2" xfId="50672" xr:uid="{6A13D196-26D7-43D5-9CF9-5F6A171C88FE}"/>
    <cellStyle name="Calculation 2 4 23 2 2" xfId="57454" xr:uid="{11A8D77D-A68B-438B-B139-6336D7B7ECB8}"/>
    <cellStyle name="Calculation 2 4 23 3" xfId="52483" xr:uid="{130C22CB-F1CF-4760-AA46-663C7824B1C7}"/>
    <cellStyle name="Calculation 2 4 23 3 2" xfId="59264" xr:uid="{C295A29C-4580-45A3-B1E7-E86563B2C385}"/>
    <cellStyle name="Calculation 2 4 23 4" xfId="48789" xr:uid="{69A8A18E-030E-478F-84A3-2EF10DFC117D}"/>
    <cellStyle name="Calculation 2 4 23 4 2" xfId="55575" xr:uid="{567DA3E6-DFA9-44DA-9BE1-8DA188918474}"/>
    <cellStyle name="Calculation 2 4 23 5" xfId="53861" xr:uid="{E82687AA-CB5C-4DAB-89CA-76AD77745716}"/>
    <cellStyle name="Calculation 2 4 23 6" xfId="47175" xr:uid="{7F96D7BB-5A53-4B4C-8289-64983A4233C9}"/>
    <cellStyle name="Calculation 2 4 24" xfId="45121" xr:uid="{E5B6650E-6C3C-4F24-806D-9C13F4E5DC34}"/>
    <cellStyle name="Calculation 2 4 24 2" xfId="50739" xr:uid="{A5B1630E-98CE-467E-BCC1-11876566F42C}"/>
    <cellStyle name="Calculation 2 4 24 2 2" xfId="57521" xr:uid="{C7E08571-BC88-4C23-82E8-5A0C82C03C23}"/>
    <cellStyle name="Calculation 2 4 24 3" xfId="52548" xr:uid="{93737E0B-16F9-432E-BC01-C46819E6326A}"/>
    <cellStyle name="Calculation 2 4 24 3 2" xfId="59329" xr:uid="{37199FC3-40F3-49D7-9C8D-F3A8B5813F23}"/>
    <cellStyle name="Calculation 2 4 24 4" xfId="48846" xr:uid="{45248558-50A6-45AB-9B5C-EEFF11A27186}"/>
    <cellStyle name="Calculation 2 4 24 4 2" xfId="55628" xr:uid="{0150690A-F7CB-4EBF-9897-4F5AE488E831}"/>
    <cellStyle name="Calculation 2 4 24 5" xfId="53926" xr:uid="{CFF69218-C1B0-470F-8B5B-D2077899756D}"/>
    <cellStyle name="Calculation 2 4 24 6" xfId="47243" xr:uid="{8D5B4291-B150-4A53-B85F-EA226DDB69BC}"/>
    <cellStyle name="Calculation 2 4 25" xfId="45181" xr:uid="{CB487D7B-64A0-4A13-91B0-CB207FB1B758}"/>
    <cellStyle name="Calculation 2 4 25 2" xfId="50769" xr:uid="{902FFB7E-DF21-4002-8841-41482D562231}"/>
    <cellStyle name="Calculation 2 4 25 2 2" xfId="57551" xr:uid="{682DF77C-5983-43E2-B523-BA7FC2B0DDA8}"/>
    <cellStyle name="Calculation 2 4 25 3" xfId="52578" xr:uid="{FDAE06E3-B4B7-4699-BF0D-3143B72C1884}"/>
    <cellStyle name="Calculation 2 4 25 3 2" xfId="59359" xr:uid="{7AEF9649-EBCC-4F07-A54F-A4018A6D2F04}"/>
    <cellStyle name="Calculation 2 4 25 4" xfId="48867" xr:uid="{25D6746A-D4AD-4844-BFB5-FB32F0C8C913}"/>
    <cellStyle name="Calculation 2 4 25 4 2" xfId="55648" xr:uid="{38365AA7-71C1-4CE5-9B20-DD087F71A1D5}"/>
    <cellStyle name="Calculation 2 4 25 5" xfId="53956" xr:uid="{35E13441-3B92-4303-9876-7AB3FB71B499}"/>
    <cellStyle name="Calculation 2 4 25 6" xfId="47273" xr:uid="{03EE484D-C697-4D26-99EE-1E600CCC50E3}"/>
    <cellStyle name="Calculation 2 4 26" xfId="45189" xr:uid="{E757C1E7-9F57-495E-9786-E3E883C7579B}"/>
    <cellStyle name="Calculation 2 4 26 2" xfId="50783" xr:uid="{DFCA4BB7-8B27-4470-AD62-AB2BDF61224A}"/>
    <cellStyle name="Calculation 2 4 26 2 2" xfId="57565" xr:uid="{F34C34FA-B83D-46F9-93E1-425EC276D568}"/>
    <cellStyle name="Calculation 2 4 26 3" xfId="52592" xr:uid="{824CE80D-A585-449C-9C67-4FEF0474EEF7}"/>
    <cellStyle name="Calculation 2 4 26 3 2" xfId="59373" xr:uid="{46CE6F93-D23B-4E91-B27A-A22ED9BDDA94}"/>
    <cellStyle name="Calculation 2 4 26 4" xfId="53970" xr:uid="{DC0DF27F-7DDA-44FC-90F7-8C7E289FE08E}"/>
    <cellStyle name="Calculation 2 4 26 5" xfId="47287" xr:uid="{E028584B-F064-4776-A743-B1EBCB0EB686}"/>
    <cellStyle name="Calculation 2 4 27" xfId="45276" xr:uid="{C2B8BBCC-BFF5-4499-8185-652BB4D0B8A4}"/>
    <cellStyle name="Calculation 2 4 27 2" xfId="55767" xr:uid="{BA19F16A-7C67-479E-B142-CBC564496AF2}"/>
    <cellStyle name="Calculation 2 4 27 3" xfId="48984" xr:uid="{098D883F-69BC-486F-9917-954AF568E30B}"/>
    <cellStyle name="Calculation 2 4 28" xfId="45368" xr:uid="{C722A571-E0A8-40F6-956E-A9003F582C02}"/>
    <cellStyle name="Calculation 2 4 28 2" xfId="59054" xr:uid="{A2520580-8C96-42B4-B57F-41C927C26961}"/>
    <cellStyle name="Calculation 2 4 28 3" xfId="52273" xr:uid="{ECA943A9-4868-4572-B670-4761C7898FD6}"/>
    <cellStyle name="Calculation 2 4 29" xfId="45392" xr:uid="{F4E0782E-A66D-41E0-A44C-63612F33FEDD}"/>
    <cellStyle name="Calculation 2 4 29 2" xfId="52623" xr:uid="{6181ADE0-4E8F-402C-81F8-14EA55E4AA18}"/>
    <cellStyle name="Calculation 2 4 3" xfId="694" xr:uid="{1BE0CA91-8560-4655-857D-450E94CB476F}"/>
    <cellStyle name="Calculation 2 4 3 2" xfId="5070" xr:uid="{4D9D887C-FC26-49F4-8C90-7E867DDC52BC}"/>
    <cellStyle name="Calculation 2 4 3 2 2" xfId="7656" xr:uid="{EF6024D8-0E9E-4520-BAE9-88D73EEF636A}"/>
    <cellStyle name="Calculation 2 4 3 2 2 2" xfId="16645" xr:uid="{1C3C23A1-8B3E-41DE-97D7-1AA5156CB38C}"/>
    <cellStyle name="Calculation 2 4 3 2 2 2 2" xfId="37932" xr:uid="{72C98219-7685-45F6-A7C9-701AF2D17190}"/>
    <cellStyle name="Calculation 2 4 3 2 2 2 3" xfId="56355" xr:uid="{EC16FD9C-A92A-4B44-A9E8-196522359E0F}"/>
    <cellStyle name="Calculation 2 4 3 2 2 3" xfId="39049" xr:uid="{EB401290-BF38-4F41-9DDA-08B01AD2E39A}"/>
    <cellStyle name="Calculation 2 4 3 2 2 4" xfId="49573" xr:uid="{68C1C962-044C-4FFE-88E8-E27A1770FB2B}"/>
    <cellStyle name="Calculation 2 4 3 2 3" xfId="10293" xr:uid="{5039895B-5800-4C37-807C-B75AEC544178}"/>
    <cellStyle name="Calculation 2 4 3 2 3 2" xfId="19282" xr:uid="{75852186-2A82-4C1E-BFCA-B29748887752}"/>
    <cellStyle name="Calculation 2 4 3 2 3 2 2" xfId="30125" xr:uid="{83B73485-A11E-417F-B515-3295DF426AE8}"/>
    <cellStyle name="Calculation 2 4 3 2 3 2 3" xfId="58179" xr:uid="{468B21B5-4E1E-499C-A0C3-5267ADEDB662}"/>
    <cellStyle name="Calculation 2 4 3 2 3 3" xfId="34543" xr:uid="{78A027CB-9B8B-4E8F-BE72-4317F603A4A9}"/>
    <cellStyle name="Calculation 2 4 3 2 3 4" xfId="51397" xr:uid="{9E3E40B1-174D-4B7B-B803-83A9D0A0B23D}"/>
    <cellStyle name="Calculation 2 4 3 2 4" xfId="14059" xr:uid="{6F6F24A4-214E-46E1-85FD-9EA74A7596AF}"/>
    <cellStyle name="Calculation 2 4 3 2 4 2" xfId="32538" xr:uid="{A8DE8C8E-2BF7-4A36-86D8-92A9B0C76870}"/>
    <cellStyle name="Calculation 2 4 3 2 4 2 2" xfId="54500" xr:uid="{12B79B64-6FE0-4A44-8C53-D436B0A4B3D9}"/>
    <cellStyle name="Calculation 2 4 3 2 4 3" xfId="47690" xr:uid="{520585E8-F72F-4173-A097-5D31A3D54D6A}"/>
    <cellStyle name="Calculation 2 4 3 2 5" xfId="25820" xr:uid="{D3708042-AE5D-4C5E-847A-061430C0B5EF}"/>
    <cellStyle name="Calculation 2 4 3 2 5 2" xfId="52936" xr:uid="{76835B76-C331-43E7-A953-D50358231DFF}"/>
    <cellStyle name="Calculation 2 4 3 2 6" xfId="46082" xr:uid="{1F06ECBE-5B4F-4C58-B932-80EF73DF1423}"/>
    <cellStyle name="Calculation 2 4 3 3" xfId="3131" xr:uid="{EEF58B8B-B43A-4DD7-9793-56B297076AB3}"/>
    <cellStyle name="Calculation 2 4 3 3 2" xfId="43358" xr:uid="{D78818B6-F502-4925-BE7B-368C7C2489EA}"/>
    <cellStyle name="Calculation 2 4 3 3 2 2" xfId="56763" xr:uid="{1CAA06C9-1E56-48A0-B371-58D646625D90}"/>
    <cellStyle name="Calculation 2 4 3 3 2 3" xfId="49981" xr:uid="{B3C4BCA2-8BFB-4729-82C8-7155B2A60495}"/>
    <cellStyle name="Calculation 2 4 3 3 3" xfId="51512" xr:uid="{C0863463-0873-4ABD-8551-3FAE94E56B02}"/>
    <cellStyle name="Calculation 2 4 3 3 3 2" xfId="58294" xr:uid="{A231A010-005E-4931-AF8B-3370A658CDAD}"/>
    <cellStyle name="Calculation 2 4 3 3 4" xfId="48098" xr:uid="{2AAA0DA7-8F06-46EC-B4FF-0444D108FB31}"/>
    <cellStyle name="Calculation 2 4 3 3 4 2" xfId="54890" xr:uid="{43291ED8-AA0A-4DDE-ACEA-0E4773B326D8}"/>
    <cellStyle name="Calculation 2 4 3 3 5" xfId="53190" xr:uid="{7D86429F-6675-46C0-85FA-5EF25770DB2C}"/>
    <cellStyle name="Calculation 2 4 3 3 6" xfId="46484" xr:uid="{0635E6D0-2A9C-4B4C-BF00-AB64355ECE0D}"/>
    <cellStyle name="Calculation 2 4 3 4" xfId="42889" xr:uid="{AD7D9210-146D-42EA-A866-11AF723B4844}"/>
    <cellStyle name="Calculation 2 4 3 4 2" xfId="55883" xr:uid="{D217C7E3-5294-480A-92DD-E7C11F2C5F72}"/>
    <cellStyle name="Calculation 2 4 3 4 3" xfId="49101" xr:uid="{700060E9-86E3-446A-BCDC-83085A136757}"/>
    <cellStyle name="Calculation 2 4 3 5" xfId="44343" xr:uid="{590D4192-F7A2-4767-8FBF-7C8B6E7A993A}"/>
    <cellStyle name="Calculation 2 4 3 5 2" xfId="58263" xr:uid="{672613A6-5754-43A6-BD83-8714440E80D6}"/>
    <cellStyle name="Calculation 2 4 3 5 3" xfId="51481" xr:uid="{4C327E34-41CC-4E06-B1A8-B999C776C393}"/>
    <cellStyle name="Calculation 2 4 3 6" xfId="45567" xr:uid="{2F45B0C2-B3AA-4CFF-BACD-10876765496B}"/>
    <cellStyle name="Calculation 2 4 3 6 2" xfId="54052" xr:uid="{61A2AFA1-4323-439B-BBCB-9491A80CE365}"/>
    <cellStyle name="Calculation 2 4 3 7" xfId="52673" xr:uid="{52E1423C-E58E-41A1-9E6B-124570BA1904}"/>
    <cellStyle name="Calculation 2 4 30" xfId="45416" xr:uid="{6D753FD1-EB21-4343-990D-A416746F74AC}"/>
    <cellStyle name="Calculation 2 4 31" xfId="45415" xr:uid="{AAD4B3A3-0AF9-4282-855B-3C5A5D18F0CC}"/>
    <cellStyle name="Calculation 2 4 32" xfId="44257" xr:uid="{CC4492F0-9B6C-4318-8720-CB91B2975DAE}"/>
    <cellStyle name="Calculation 2 4 33" xfId="44194" xr:uid="{CD9E28C7-D931-4A6F-8D0B-9C5F350EE6A3}"/>
    <cellStyle name="Calculation 2 4 34" xfId="45486" xr:uid="{A5D0E570-F96B-4FC3-AEEB-D467979D988B}"/>
    <cellStyle name="Calculation 2 4 4" xfId="1039" xr:uid="{B598A701-5188-41AF-9397-5EFFFB879A33}"/>
    <cellStyle name="Calculation 2 4 4 2" xfId="5391" xr:uid="{F3ECB309-8FB4-4BB6-AAA8-438411D0B2F8}"/>
    <cellStyle name="Calculation 2 4 4 2 2" xfId="7977" xr:uid="{4D27767F-C1EC-4B58-832E-E3B8315BCC50}"/>
    <cellStyle name="Calculation 2 4 4 2 2 2" xfId="16966" xr:uid="{C6C14395-7C4D-406D-A5EB-C3A6FE16C21B}"/>
    <cellStyle name="Calculation 2 4 4 2 2 2 2" xfId="39421" xr:uid="{21488912-2F0D-4E16-9BF0-79785EEDBBEE}"/>
    <cellStyle name="Calculation 2 4 4 2 2 2 3" xfId="56414" xr:uid="{9D008778-EF1E-4FFE-B7FC-9C6BF3FAA67E}"/>
    <cellStyle name="Calculation 2 4 4 2 2 3" xfId="36949" xr:uid="{A62370DB-FE5B-4E71-8C33-9E17021D754E}"/>
    <cellStyle name="Calculation 2 4 4 2 2 4" xfId="49632" xr:uid="{68189F64-9E17-4A35-A779-0F49309F5CA2}"/>
    <cellStyle name="Calculation 2 4 4 2 3" xfId="10614" xr:uid="{703B867A-7DBD-4993-8DAD-DFF3556FA3DF}"/>
    <cellStyle name="Calculation 2 4 4 2 3 2" xfId="19603" xr:uid="{688B555C-93CF-4903-B00A-EF59D48EF6A6}"/>
    <cellStyle name="Calculation 2 4 4 2 3 2 2" xfId="24790" xr:uid="{4FCD1B16-7A27-42EB-8223-5C02BE138C36}"/>
    <cellStyle name="Calculation 2 4 4 2 3 2 3" xfId="58981" xr:uid="{F90449E4-2597-4923-97C4-168E3C737C1D}"/>
    <cellStyle name="Calculation 2 4 4 2 3 3" xfId="30982" xr:uid="{C477077B-CDFF-409F-B0D9-C8A4CAE95972}"/>
    <cellStyle name="Calculation 2 4 4 2 3 4" xfId="52200" xr:uid="{9BB34FDA-1487-4657-9BFB-E47AD22C32ED}"/>
    <cellStyle name="Calculation 2 4 4 2 4" xfId="14380" xr:uid="{1DC1325F-12D9-4D5C-A887-2BFF75D3C985}"/>
    <cellStyle name="Calculation 2 4 4 2 4 2" xfId="32176" xr:uid="{E6FB5E9A-0959-4125-B392-C3D6C1CFB903}"/>
    <cellStyle name="Calculation 2 4 4 2 4 2 2" xfId="54556" xr:uid="{580A60F6-6147-4D7A-AA68-E82403D37829}"/>
    <cellStyle name="Calculation 2 4 4 2 4 3" xfId="47749" xr:uid="{044B771D-CC7A-4183-896A-D9EDD555CDCE}"/>
    <cellStyle name="Calculation 2 4 4 2 5" xfId="31555" xr:uid="{DE0D1429-D833-47B8-B618-F7BD29C383FC}"/>
    <cellStyle name="Calculation 2 4 4 2 5 2" xfId="52969" xr:uid="{1DC3E9CC-191E-4CEF-B176-6129AABDCC0B}"/>
    <cellStyle name="Calculation 2 4 4 2 6" xfId="46138" xr:uid="{9B9D176E-6365-4FC5-A38A-FC4996C08DA7}"/>
    <cellStyle name="Calculation 2 4 4 3" xfId="3476" xr:uid="{1EB1F458-3123-44BF-9A78-97039C249058}"/>
    <cellStyle name="Calculation 2 4 4 3 2" xfId="22327" xr:uid="{8E44EA8B-C389-49FF-9CDA-336667BC2C27}"/>
    <cellStyle name="Calculation 2 4 4 3 2 2" xfId="56819" xr:uid="{6FFC5389-FA90-4AA7-A6FD-7DC72E3C049B}"/>
    <cellStyle name="Calculation 2 4 4 3 2 3" xfId="50037" xr:uid="{FF2D6331-66FB-4BB7-847D-A5EF3EF7D5D9}"/>
    <cellStyle name="Calculation 2 4 4 3 3" xfId="51274" xr:uid="{DC1925CF-14CC-4878-B0BC-A65378A2E374}"/>
    <cellStyle name="Calculation 2 4 4 3 3 2" xfId="58056" xr:uid="{95680225-333B-4B72-9633-573019F43070}"/>
    <cellStyle name="Calculation 2 4 4 3 4" xfId="48154" xr:uid="{E02D4046-EC5C-4485-AF9E-88232CEAD0F6}"/>
    <cellStyle name="Calculation 2 4 4 3 4 2" xfId="54946" xr:uid="{5B4BEC34-372C-4018-B07C-8A915D2FAD98}"/>
    <cellStyle name="Calculation 2 4 4 3 5" xfId="53246" xr:uid="{86C9F37A-4A43-410A-9866-175727AB3096}"/>
    <cellStyle name="Calculation 2 4 4 3 6" xfId="46540" xr:uid="{041B90ED-5EED-48A3-A80E-D7C4DFE8D806}"/>
    <cellStyle name="Calculation 2 4 4 4" xfId="23107" xr:uid="{1C63571F-91B5-4BC4-8CC8-F1D27D7237CD}"/>
    <cellStyle name="Calculation 2 4 4 4 2" xfId="55942" xr:uid="{F92DA53F-2131-4D49-8389-2A6A511EBA22}"/>
    <cellStyle name="Calculation 2 4 4 4 3" xfId="49160" xr:uid="{C9D53264-293F-4BEF-AB9B-87828F9A9D89}"/>
    <cellStyle name="Calculation 2 4 4 5" xfId="44280" xr:uid="{956C2FC4-ED7C-4C20-858A-B8B02DA6BC5C}"/>
    <cellStyle name="Calculation 2 4 4 5 2" xfId="58621" xr:uid="{42B68D46-9105-4C0A-B7D8-AB331E227C1C}"/>
    <cellStyle name="Calculation 2 4 4 5 3" xfId="51840" xr:uid="{84E9BDF0-ECD6-4535-BC33-2B86F2955939}"/>
    <cellStyle name="Calculation 2 4 4 6" xfId="45626" xr:uid="{1DD2120A-69E1-4A27-90F8-F15730FBEB0B}"/>
    <cellStyle name="Calculation 2 4 4 6 2" xfId="54108" xr:uid="{C32255CA-E633-4BB3-AC91-74A3F35FA9E7}"/>
    <cellStyle name="Calculation 2 4 4 7" xfId="52706" xr:uid="{C412DD9C-0CE6-44FF-A138-98226A35B746}"/>
    <cellStyle name="Calculation 2 4 5" xfId="1383" xr:uid="{4CF881E6-830D-49BA-969F-103B1F05E0D6}"/>
    <cellStyle name="Calculation 2 4 5 2" xfId="5728" xr:uid="{7CE0228D-5E03-460D-B343-C47EACD5CB1D}"/>
    <cellStyle name="Calculation 2 4 5 2 2" xfId="8314" xr:uid="{E626E8EA-04BB-4945-BF3A-862BF0ACD0D6}"/>
    <cellStyle name="Calculation 2 4 5 2 2 2" xfId="17303" xr:uid="{408A86CB-4475-437C-80A5-646F9E72B393}"/>
    <cellStyle name="Calculation 2 4 5 2 2 2 2" xfId="41214" xr:uid="{18287ECC-F61C-4594-8B51-50A21164D1FA}"/>
    <cellStyle name="Calculation 2 4 5 2 2 2 3" xfId="56433" xr:uid="{F96C9B61-89E1-479E-B0FC-320E2AAD8D51}"/>
    <cellStyle name="Calculation 2 4 5 2 2 3" xfId="42148" xr:uid="{B0ED5482-E50D-459A-9D98-14AB7CCF7360}"/>
    <cellStyle name="Calculation 2 4 5 2 2 4" xfId="49651" xr:uid="{54437904-39FA-4C02-AA5B-722FCD93EF5F}"/>
    <cellStyle name="Calculation 2 4 5 2 3" xfId="10951" xr:uid="{2C9D97AC-B01C-42BE-9EA4-8074694DD49E}"/>
    <cellStyle name="Calculation 2 4 5 2 3 2" xfId="19940" xr:uid="{D43389E1-51E0-440F-B1EA-A7899CD7C19E}"/>
    <cellStyle name="Calculation 2 4 5 2 3 2 2" xfId="39674" xr:uid="{C29AA417-EE2F-42E2-ABCC-B482C5B5A0F5}"/>
    <cellStyle name="Calculation 2 4 5 2 3 2 3" xfId="57782" xr:uid="{B4385695-8AC1-453C-900E-221CC3608174}"/>
    <cellStyle name="Calculation 2 4 5 2 3 3" xfId="31066" xr:uid="{DE19F71B-51E5-4AED-B1F0-BAF9BE414AB4}"/>
    <cellStyle name="Calculation 2 4 5 2 3 4" xfId="51000" xr:uid="{AA218CC6-E5C4-45B6-A61A-FD48F2999923}"/>
    <cellStyle name="Calculation 2 4 5 2 4" xfId="14717" xr:uid="{B6BA97A3-3F07-4694-812C-E63B7E07363D}"/>
    <cellStyle name="Calculation 2 4 5 2 4 2" xfId="39206" xr:uid="{AD4A716F-1F04-4376-9987-D8D5F6632BA2}"/>
    <cellStyle name="Calculation 2 4 5 2 4 2 2" xfId="54572" xr:uid="{2771B70A-675D-49F2-8E68-81529F095613}"/>
    <cellStyle name="Calculation 2 4 5 2 4 3" xfId="47768" xr:uid="{E5EA4AD8-AA6D-40AF-9B53-0D22AE960643}"/>
    <cellStyle name="Calculation 2 4 5 2 5" xfId="29396" xr:uid="{FF3468DE-A361-4157-9A81-CD8C9579411F}"/>
    <cellStyle name="Calculation 2 4 5 2 5 2" xfId="52978" xr:uid="{4E845A4A-B56C-4CA3-A6E5-FBBA4C08290C}"/>
    <cellStyle name="Calculation 2 4 5 2 6" xfId="46154" xr:uid="{712F7A7C-A5C8-4802-B1A0-3CE9A2354418}"/>
    <cellStyle name="Calculation 2 4 5 3" xfId="3820" xr:uid="{A03AAAA9-7CB0-42BB-A168-1448DC733A29}"/>
    <cellStyle name="Calculation 2 4 5 3 2" xfId="26230" xr:uid="{CBF13F6B-5042-4D4C-A2BE-34899CB56152}"/>
    <cellStyle name="Calculation 2 4 5 3 2 2" xfId="56835" xr:uid="{4EC78BD7-9781-49F7-AC4A-0F5612F6383B}"/>
    <cellStyle name="Calculation 2 4 5 3 2 3" xfId="50053" xr:uid="{049382C9-0B60-4C50-A7D2-27A523747273}"/>
    <cellStyle name="Calculation 2 4 5 3 3" xfId="50806" xr:uid="{0193D774-5256-4DBC-B239-E59DB96D21AA}"/>
    <cellStyle name="Calculation 2 4 5 3 3 2" xfId="57588" xr:uid="{A4D68C09-76F1-4B6B-98B8-1F1A3C8DF00E}"/>
    <cellStyle name="Calculation 2 4 5 3 4" xfId="48170" xr:uid="{CDE2AAB4-3644-4900-A677-AA83253D5F71}"/>
    <cellStyle name="Calculation 2 4 5 3 4 2" xfId="54962" xr:uid="{0E4A557A-B13B-411B-BEC1-C4037F307D7C}"/>
    <cellStyle name="Calculation 2 4 5 3 5" xfId="53262" xr:uid="{9F88FE4B-0FD5-45E7-A675-5135C4C0AAAC}"/>
    <cellStyle name="Calculation 2 4 5 3 6" xfId="46556" xr:uid="{B1C19CAB-5C83-4F4D-A3CE-D41AAE2CEC77}"/>
    <cellStyle name="Calculation 2 4 5 4" xfId="44024" xr:uid="{5C7B73A8-BE2F-4B89-9AE3-DD6DE2C28D07}"/>
    <cellStyle name="Calculation 2 4 5 4 2" xfId="55961" xr:uid="{9F8CF770-A2E8-49D7-9651-614B8826CFC2}"/>
    <cellStyle name="Calculation 2 4 5 4 3" xfId="49179" xr:uid="{529CEDE8-90A5-40F0-A505-6F51D5D36E5F}"/>
    <cellStyle name="Calculation 2 4 5 5" xfId="44404" xr:uid="{7E27FA37-63FE-4D18-96EA-461BEC2871C7}"/>
    <cellStyle name="Calculation 2 4 5 5 2" xfId="55661" xr:uid="{1F48A1B0-F07A-4084-84D6-AA856D7013D0}"/>
    <cellStyle name="Calculation 2 4 5 5 3" xfId="48880" xr:uid="{97A52BD2-3E43-4EA0-BE54-EF123A353F20}"/>
    <cellStyle name="Calculation 2 4 5 6" xfId="45645" xr:uid="{C3D430F8-B563-44A3-AFCA-3EC9D2BA76F0}"/>
    <cellStyle name="Calculation 2 4 5 6 2" xfId="54124" xr:uid="{7F5D245D-0A90-4F65-B273-67D1F10431D5}"/>
    <cellStyle name="Calculation 2 4 5 7" xfId="52715" xr:uid="{85124922-8CE3-4528-AD0C-E8425670E6DA}"/>
    <cellStyle name="Calculation 2 4 6" xfId="1708" xr:uid="{BD1EF36A-8940-403D-B4B4-9F8374CC6836}"/>
    <cellStyle name="Calculation 2 4 6 2" xfId="6034" xr:uid="{8FC6A48E-86A2-4ABE-B201-E6A7A6B20363}"/>
    <cellStyle name="Calculation 2 4 6 2 2" xfId="8620" xr:uid="{5F543B34-8F06-418B-8327-08E83E3C1445}"/>
    <cellStyle name="Calculation 2 4 6 2 2 2" xfId="17609" xr:uid="{B0FB1273-9561-419D-B88E-74FFF4072E15}"/>
    <cellStyle name="Calculation 2 4 6 2 2 2 2" xfId="30326" xr:uid="{74EF0122-23D7-4028-813A-AF9CD88C2308}"/>
    <cellStyle name="Calculation 2 4 6 2 2 2 3" xfId="56469" xr:uid="{518CEBC2-CDF9-459C-B760-F77CE5986018}"/>
    <cellStyle name="Calculation 2 4 6 2 2 3" xfId="23776" xr:uid="{8762714F-D615-4874-B221-CB67EF886B4F}"/>
    <cellStyle name="Calculation 2 4 6 2 2 4" xfId="49687" xr:uid="{4665332F-BEC2-4984-B580-DE9B7E4C369E}"/>
    <cellStyle name="Calculation 2 4 6 2 3" xfId="11257" xr:uid="{6D75BF60-414B-4ACE-832E-7D50C0D1A041}"/>
    <cellStyle name="Calculation 2 4 6 2 3 2" xfId="20246" xr:uid="{D1FEDEBB-732C-47C8-A144-1F90C90A9326}"/>
    <cellStyle name="Calculation 2 4 6 2 3 2 2" xfId="41370" xr:uid="{44983820-7173-481D-91AF-FC436EC1680D}"/>
    <cellStyle name="Calculation 2 4 6 2 3 2 3" xfId="58122" xr:uid="{F117CEA9-3E3A-4DB3-80D9-06C570507ABF}"/>
    <cellStyle name="Calculation 2 4 6 2 3 3" xfId="43792" xr:uid="{BCE9CCED-5A13-4657-BD88-F4F8ECDFF6F2}"/>
    <cellStyle name="Calculation 2 4 6 2 3 4" xfId="51340" xr:uid="{A8575807-8E68-4123-9064-85704BED83BB}"/>
    <cellStyle name="Calculation 2 4 6 2 4" xfId="15023" xr:uid="{090BAB90-1565-43BE-9278-C1A64C12348F}"/>
    <cellStyle name="Calculation 2 4 6 2 4 2" xfId="43342" xr:uid="{A9894A98-59F4-48C4-9280-B018A7234BBB}"/>
    <cellStyle name="Calculation 2 4 6 2 4 2 2" xfId="54608" xr:uid="{D0BD0705-8F6D-472A-B0B6-201A0DA611C1}"/>
    <cellStyle name="Calculation 2 4 6 2 4 3" xfId="47804" xr:uid="{015A79FF-E7DC-465F-BAE5-5C13DB9B4153}"/>
    <cellStyle name="Calculation 2 4 6 2 5" xfId="33378" xr:uid="{7A7A986E-E0C2-4F40-824D-9D53DD7025F5}"/>
    <cellStyle name="Calculation 2 4 6 2 5 2" xfId="52999" xr:uid="{3E37DCF2-C6B4-40A7-ACF0-24F82F13DD59}"/>
    <cellStyle name="Calculation 2 4 6 2 6" xfId="46190" xr:uid="{1D8E49E2-2C9F-4FFF-B0B3-17BAB7D07BE9}"/>
    <cellStyle name="Calculation 2 4 6 3" xfId="4145" xr:uid="{43B0BFD9-E6AE-47AB-8A2A-95B0065A5155}"/>
    <cellStyle name="Calculation 2 4 6 3 2" xfId="29505" xr:uid="{5389151E-CA4D-4A0B-9C75-EAF882AB03F3}"/>
    <cellStyle name="Calculation 2 4 6 3 2 2" xfId="56871" xr:uid="{0BF9889C-4963-41B8-97B8-B36E0C788EAF}"/>
    <cellStyle name="Calculation 2 4 6 3 2 3" xfId="50089" xr:uid="{D7506A52-A089-4F8E-8FA8-9A733E3C1755}"/>
    <cellStyle name="Calculation 2 4 6 3 3" xfId="52211" xr:uid="{DEC4E18C-4C09-4908-AF7D-2AC461BDB63A}"/>
    <cellStyle name="Calculation 2 4 6 3 3 2" xfId="58992" xr:uid="{B8BE2A8A-C318-42B4-A33A-F6AAF2EFF027}"/>
    <cellStyle name="Calculation 2 4 6 3 4" xfId="48206" xr:uid="{4D2B6C41-2BBF-47B4-9405-E0598F491FCA}"/>
    <cellStyle name="Calculation 2 4 6 3 4 2" xfId="54998" xr:uid="{95FC2648-BABC-46C0-BB6F-50BDDE083AA7}"/>
    <cellStyle name="Calculation 2 4 6 3 5" xfId="53298" xr:uid="{5DBDBC64-09D5-4FC8-956F-0FB195DCF319}"/>
    <cellStyle name="Calculation 2 4 6 3 6" xfId="46592" xr:uid="{D76670A4-EDB6-4FE1-BD5D-5110AFB7BED4}"/>
    <cellStyle name="Calculation 2 4 6 4" xfId="41335" xr:uid="{09BA09D7-61E7-43C1-B1B1-C1136D51F09E}"/>
    <cellStyle name="Calculation 2 4 6 4 2" xfId="55997" xr:uid="{E0B785AE-06BF-480D-910B-8E21F3FB8966}"/>
    <cellStyle name="Calculation 2 4 6 4 3" xfId="49215" xr:uid="{0120EFA2-EC19-41CC-85DF-657D8E0A4E47}"/>
    <cellStyle name="Calculation 2 4 6 5" xfId="44442" xr:uid="{33863F1E-A0AB-4E32-BD15-A7A1BE88D07B}"/>
    <cellStyle name="Calculation 2 4 6 5 2" xfId="59011" xr:uid="{366DDC4F-ED0B-414D-8AA8-DCEA7C0523BA}"/>
    <cellStyle name="Calculation 2 4 6 5 3" xfId="52230" xr:uid="{B813599F-C0E1-4B19-9092-FD3F67F478CD}"/>
    <cellStyle name="Calculation 2 4 6 6" xfId="45681" xr:uid="{BE8CCBFB-F3D2-4927-A8CD-15852F33C13B}"/>
    <cellStyle name="Calculation 2 4 6 6 2" xfId="54160" xr:uid="{CA5D1490-EBF6-4E59-A878-CEFF94E9A2B0}"/>
    <cellStyle name="Calculation 2 4 6 7" xfId="52736" xr:uid="{E9A17134-9204-4CEB-98C8-1145E74E5315}"/>
    <cellStyle name="Calculation 2 4 7" xfId="2002" xr:uid="{43C60CE9-6CC6-4A69-A821-064667ED256B}"/>
    <cellStyle name="Calculation 2 4 7 2" xfId="6310" xr:uid="{C6558EE4-48AC-4C80-87A7-FBFF53C1DC49}"/>
    <cellStyle name="Calculation 2 4 7 2 2" xfId="8896" xr:uid="{3A0EAF80-0D96-4478-8A94-344D0F4F9DA5}"/>
    <cellStyle name="Calculation 2 4 7 2 2 2" xfId="17885" xr:uid="{DA264F70-4E1A-4A1D-B615-84FF434C7A60}"/>
    <cellStyle name="Calculation 2 4 7 2 2 2 2" xfId="42316" xr:uid="{ADA395C2-71A0-4FA5-AF9A-F41F19AF46A9}"/>
    <cellStyle name="Calculation 2 4 7 2 2 2 3" xfId="56505" xr:uid="{137E3197-BE9A-4FBD-9F42-C19C433F2A07}"/>
    <cellStyle name="Calculation 2 4 7 2 2 3" xfId="24875" xr:uid="{488E5C30-0EFB-413C-B20A-4A34146F27DC}"/>
    <cellStyle name="Calculation 2 4 7 2 2 4" xfId="49723" xr:uid="{05D13014-C82F-4E96-8468-180D388E2844}"/>
    <cellStyle name="Calculation 2 4 7 2 3" xfId="11533" xr:uid="{5447753F-D491-4745-8B2F-426A09FE961F}"/>
    <cellStyle name="Calculation 2 4 7 2 3 2" xfId="20522" xr:uid="{C40BEF92-EABC-49E5-A241-443E06774809}"/>
    <cellStyle name="Calculation 2 4 7 2 3 2 2" xfId="36548" xr:uid="{3CFD0309-F057-4C65-945A-0938EF0E0003}"/>
    <cellStyle name="Calculation 2 4 7 2 3 2 3" xfId="59133" xr:uid="{D28C0A96-A6FB-4B4A-9E16-DEB941425D8D}"/>
    <cellStyle name="Calculation 2 4 7 2 3 3" xfId="31140" xr:uid="{84DB8335-32E6-49F8-91E3-1B689DDA7D51}"/>
    <cellStyle name="Calculation 2 4 7 2 3 4" xfId="52352" xr:uid="{87994671-ABE2-427D-A372-A88E1BE7863F}"/>
    <cellStyle name="Calculation 2 4 7 2 4" xfId="15299" xr:uid="{B51AB5C4-6D3B-4768-A6AA-F7E7B227B9A0}"/>
    <cellStyle name="Calculation 2 4 7 2 4 2" xfId="25731" xr:uid="{8D086890-A3D0-4014-90EF-3A5725A8F618}"/>
    <cellStyle name="Calculation 2 4 7 2 4 2 2" xfId="54644" xr:uid="{8A025BCF-E6BA-4003-8A6C-8B0F548E5BF8}"/>
    <cellStyle name="Calculation 2 4 7 2 4 3" xfId="47840" xr:uid="{2FABB8B0-1707-4EF8-A76B-EE774F10F730}"/>
    <cellStyle name="Calculation 2 4 7 2 5" xfId="42843" xr:uid="{FE62336D-BA4C-4574-B58B-930CA2C21537}"/>
    <cellStyle name="Calculation 2 4 7 2 5 2" xfId="53020" xr:uid="{0B50D8B6-582A-41FF-81D5-9F8ACF9760E5}"/>
    <cellStyle name="Calculation 2 4 7 2 6" xfId="46226" xr:uid="{73852F3D-8D84-404B-9168-8135C8D333C6}"/>
    <cellStyle name="Calculation 2 4 7 3" xfId="4439" xr:uid="{7116A592-DB2C-43C2-AD91-6BD8D213E0B6}"/>
    <cellStyle name="Calculation 2 4 7 3 2" xfId="34281" xr:uid="{FEDFBE38-C22B-4B88-9920-778791349295}"/>
    <cellStyle name="Calculation 2 4 7 3 2 2" xfId="56907" xr:uid="{81E2A777-B8E5-4B9E-86DA-632913F9AFFA}"/>
    <cellStyle name="Calculation 2 4 7 3 2 3" xfId="50125" xr:uid="{C8A8542A-BF19-4155-8CC7-5CA12D0B4DA0}"/>
    <cellStyle name="Calculation 2 4 7 3 3" xfId="48918" xr:uid="{A608EC87-1E0A-4EBE-BDDB-9BD20C845256}"/>
    <cellStyle name="Calculation 2 4 7 3 3 2" xfId="55701" xr:uid="{2287493F-458F-4B6F-86A0-92393FAFD0C9}"/>
    <cellStyle name="Calculation 2 4 7 3 4" xfId="48242" xr:uid="{F00A9094-8C43-44F8-9764-C8167A760242}"/>
    <cellStyle name="Calculation 2 4 7 3 4 2" xfId="55034" xr:uid="{0F6C0DAB-7E44-4187-BCF5-23975B9B674C}"/>
    <cellStyle name="Calculation 2 4 7 3 5" xfId="53334" xr:uid="{DFE54F26-8471-4365-983F-80220634BBAC}"/>
    <cellStyle name="Calculation 2 4 7 3 6" xfId="46628" xr:uid="{F173EBCE-FFE1-46EA-9FD3-F4DD8289B10D}"/>
    <cellStyle name="Calculation 2 4 7 4" xfId="22447" xr:uid="{DF015D32-764B-4606-A888-5516D4A250F1}"/>
    <cellStyle name="Calculation 2 4 7 4 2" xfId="56033" xr:uid="{765C83BF-6B2F-41C9-A346-89AEB7462082}"/>
    <cellStyle name="Calculation 2 4 7 4 3" xfId="49251" xr:uid="{60135A17-F778-4137-9F6C-24A470BDB8F2}"/>
    <cellStyle name="Calculation 2 4 7 5" xfId="44491" xr:uid="{F13ADB0B-AE9D-4A83-B548-F39B64A821E2}"/>
    <cellStyle name="Calculation 2 4 7 5 2" xfId="58408" xr:uid="{BA818FAA-B279-414F-9E50-34E00EEF38B9}"/>
    <cellStyle name="Calculation 2 4 7 5 3" xfId="51627" xr:uid="{56FB3C33-320A-4EA9-AB1C-1B3D2A61CA4A}"/>
    <cellStyle name="Calculation 2 4 7 6" xfId="45717" xr:uid="{4C23BD23-0ABA-4B31-B7ED-20FE2418B8D5}"/>
    <cellStyle name="Calculation 2 4 7 6 2" xfId="54196" xr:uid="{7475FD59-5B63-4920-A081-99296E2EF323}"/>
    <cellStyle name="Calculation 2 4 7 7" xfId="52757" xr:uid="{EDB92EE3-A863-4395-809B-3FABAC3C7F64}"/>
    <cellStyle name="Calculation 2 4 8" xfId="2813" xr:uid="{FE8A51AD-9A6C-4CAC-B6B0-D65269401D5E}"/>
    <cellStyle name="Calculation 2 4 8 2" xfId="6963" xr:uid="{C9AC8F6A-33AE-4063-B591-4AA1D584EF35}"/>
    <cellStyle name="Calculation 2 4 8 2 2" xfId="12092" xr:uid="{7B36927D-EAE4-47DD-B2CA-6E5DA04A471C}"/>
    <cellStyle name="Calculation 2 4 8 2 2 2" xfId="21081" xr:uid="{10DA3E07-58E6-473C-9BB1-59D67CD621E4}"/>
    <cellStyle name="Calculation 2 4 8 2 2 2 2" xfId="40920" xr:uid="{5F058AA2-9DFE-450C-B5DE-F3428A7626B8}"/>
    <cellStyle name="Calculation 2 4 8 2 2 2 3" xfId="56554" xr:uid="{83A37BB3-9F85-471F-80EF-BA663DB3BA55}"/>
    <cellStyle name="Calculation 2 4 8 2 2 3" xfId="35822" xr:uid="{B2A5EE97-D5F6-4867-B89C-3AFD5AF24C52}"/>
    <cellStyle name="Calculation 2 4 8 2 2 4" xfId="49772" xr:uid="{3EF27CC5-444C-40DD-B923-B7EF452438CF}"/>
    <cellStyle name="Calculation 2 4 8 2 3" xfId="12912" xr:uid="{8B5FF970-4398-4636-92BF-94CD13CF1A02}"/>
    <cellStyle name="Calculation 2 4 8 2 3 2" xfId="21901" xr:uid="{F6C1CCAF-51A0-4663-839D-EFD0B37885ED}"/>
    <cellStyle name="Calculation 2 4 8 2 3 2 2" xfId="40335" xr:uid="{74F67941-2C3C-47C3-8BE7-257246F71499}"/>
    <cellStyle name="Calculation 2 4 8 2 3 2 3" xfId="58345" xr:uid="{E237B32F-1465-4849-821D-C1B06D43F546}"/>
    <cellStyle name="Calculation 2 4 8 2 3 3" xfId="37009" xr:uid="{41272707-4BAC-4FB5-BBCB-8FD1BFD5E617}"/>
    <cellStyle name="Calculation 2 4 8 2 3 4" xfId="51563" xr:uid="{1B9C9C1B-7583-4F69-954A-9B666232C482}"/>
    <cellStyle name="Calculation 2 4 8 2 4" xfId="15952" xr:uid="{9E29949D-A1B4-491E-89DA-40708D663142}"/>
    <cellStyle name="Calculation 2 4 8 2 4 2" xfId="31903" xr:uid="{8A2867C1-B68F-4533-BB81-329EDB9AB709}"/>
    <cellStyle name="Calculation 2 4 8 2 4 2 2" xfId="54690" xr:uid="{16007F87-BA47-442C-94B9-C0A6A5A5646D}"/>
    <cellStyle name="Calculation 2 4 8 2 4 3" xfId="47889" xr:uid="{B290A3A9-E642-49D3-B372-920AACF3544A}"/>
    <cellStyle name="Calculation 2 4 8 2 5" xfId="27208" xr:uid="{E20F50A9-07F6-4B80-B03B-D9F576B128B1}"/>
    <cellStyle name="Calculation 2 4 8 2 5 2" xfId="53046" xr:uid="{1537126D-B0D3-4C6D-B9AB-3E5C1D6F56F7}"/>
    <cellStyle name="Calculation 2 4 8 2 6" xfId="46275" xr:uid="{F125A830-EB8A-4493-B927-DD902E0EA982}"/>
    <cellStyle name="Calculation 2 4 8 3" xfId="9526" xr:uid="{04AA45AE-611A-4901-89B0-4606CB78819A}"/>
    <cellStyle name="Calculation 2 4 8 3 2" xfId="18515" xr:uid="{449BFB1B-2E90-4B1C-B980-B1DBB0A8B3D0}"/>
    <cellStyle name="Calculation 2 4 8 3 2 2" xfId="28949" xr:uid="{8989BD84-A27F-41D9-958C-C7E041D2C322}"/>
    <cellStyle name="Calculation 2 4 8 3 2 2 2" xfId="56953" xr:uid="{2816DEA7-7DA4-400B-9516-4DEAE84C0ABB}"/>
    <cellStyle name="Calculation 2 4 8 3 2 3" xfId="50171" xr:uid="{FD8852F4-AEBF-4E14-BC2F-6825A4C8F8E1}"/>
    <cellStyle name="Calculation 2 4 8 3 3" xfId="25043" xr:uid="{9A8B1ED7-B2DD-4564-BB1C-F0394394194A}"/>
    <cellStyle name="Calculation 2 4 8 3 3 2" xfId="58506" xr:uid="{A9609D8C-94C3-4401-A991-99CD97EC193B}"/>
    <cellStyle name="Calculation 2 4 8 3 3 3" xfId="51725" xr:uid="{F73A85F4-4DBF-4497-867B-6FB87DEC0E5E}"/>
    <cellStyle name="Calculation 2 4 8 3 4" xfId="48288" xr:uid="{D880B17D-F5A7-4F4A-8506-76891A11DD07}"/>
    <cellStyle name="Calculation 2 4 8 3 4 2" xfId="55080" xr:uid="{11A426F3-04F5-4065-A3A7-D118A168123F}"/>
    <cellStyle name="Calculation 2 4 8 3 5" xfId="53380" xr:uid="{63F6484D-4620-42B7-BA2E-135B79A63975}"/>
    <cellStyle name="Calculation 2 4 8 3 6" xfId="46674" xr:uid="{837FA619-03E7-4E4F-AB43-FE819A943AAA}"/>
    <cellStyle name="Calculation 2 4 8 4" xfId="42966" xr:uid="{E44F8FED-ADB5-4813-AE2B-011577830C60}"/>
    <cellStyle name="Calculation 2 4 8 4 2" xfId="56082" xr:uid="{3481EE06-4E0C-42CD-B2C1-CC512D1EAC1D}"/>
    <cellStyle name="Calculation 2 4 8 4 3" xfId="49300" xr:uid="{9A3EA120-0DC6-4B57-9786-6F56FE87FB4F}"/>
    <cellStyle name="Calculation 2 4 8 5" xfId="44490" xr:uid="{87431615-0C88-4B33-B832-D06CB1F1B58C}"/>
    <cellStyle name="Calculation 2 4 8 5 2" xfId="58371" xr:uid="{230E6144-76BD-4906-8EF6-510E77066D5D}"/>
    <cellStyle name="Calculation 2 4 8 5 3" xfId="51589" xr:uid="{32BBD6C5-1B18-4E62-BD62-6A32C74725F0}"/>
    <cellStyle name="Calculation 2 4 8 6" xfId="45766" xr:uid="{01097E19-1F78-4C18-998D-ABCB88E92560}"/>
    <cellStyle name="Calculation 2 4 8 6 2" xfId="54242" xr:uid="{E7984809-6B08-4184-B2E2-C21DD1E8A285}"/>
    <cellStyle name="Calculation 2 4 8 7" xfId="52783" xr:uid="{0E966A58-6160-44B4-8C96-B79DAFBAEFB7}"/>
    <cellStyle name="Calculation 2 4 9" xfId="4746" xr:uid="{80D639A1-BDA5-48FF-992A-6A63E09F2E09}"/>
    <cellStyle name="Calculation 2 4 9 2" xfId="7332" xr:uid="{1D23743E-A8AB-4DA0-9CE0-132DE11E73BE}"/>
    <cellStyle name="Calculation 2 4 9 2 2" xfId="16321" xr:uid="{A867AF1C-818D-4EE9-9D8A-886F5069EF51}"/>
    <cellStyle name="Calculation 2 4 9 2 2 2" xfId="31879" xr:uid="{D105F0B3-A9C7-4E2B-AE09-11B887EB2F84}"/>
    <cellStyle name="Calculation 2 4 9 2 2 2 2" xfId="56594" xr:uid="{37F1BF4A-57DE-44C2-8863-1C265FBA3F3C}"/>
    <cellStyle name="Calculation 2 4 9 2 2 3" xfId="49812" xr:uid="{B8E7EAC2-C660-4825-85AD-F12CE511289D}"/>
    <cellStyle name="Calculation 2 4 9 2 3" xfId="22335" xr:uid="{305E79C6-1A84-4E0E-AA1A-6FA999BE34BA}"/>
    <cellStyle name="Calculation 2 4 9 2 3 2" xfId="59020" xr:uid="{725D679F-B1A3-4FAD-BC1D-B1DD3EDD54E5}"/>
    <cellStyle name="Calculation 2 4 9 2 3 3" xfId="52239" xr:uid="{DA19B951-F7A6-423F-97DD-C8A0CD0E184F}"/>
    <cellStyle name="Calculation 2 4 9 2 4" xfId="47929" xr:uid="{1BCB9BB7-8AB6-45FC-9059-BE4CB437D3E2}"/>
    <cellStyle name="Calculation 2 4 9 2 4 2" xfId="54727" xr:uid="{61470AC1-0C1A-4D72-AFDC-2AD5E42F3ADA}"/>
    <cellStyle name="Calculation 2 4 9 2 5" xfId="53067" xr:uid="{4739CBAA-2C2A-480A-9957-9EE2D2410530}"/>
    <cellStyle name="Calculation 2 4 9 2 6" xfId="46315" xr:uid="{AB5D502A-5BEA-4C0C-B1BB-1A2D531D39C1}"/>
    <cellStyle name="Calculation 2 4 9 3" xfId="9969" xr:uid="{702930CC-3220-4FEA-988F-FAC9063B742D}"/>
    <cellStyle name="Calculation 2 4 9 3 2" xfId="18958" xr:uid="{A56142C9-E5BA-4BEE-80EB-1C86E63C3D0F}"/>
    <cellStyle name="Calculation 2 4 9 3 2 2" xfId="32032" xr:uid="{02580E96-DEC1-47D4-9772-32444045DE6E}"/>
    <cellStyle name="Calculation 2 4 9 3 2 2 2" xfId="56990" xr:uid="{51625E9F-D554-4549-96DF-6D18825897A1}"/>
    <cellStyle name="Calculation 2 4 9 3 2 3" xfId="50208" xr:uid="{CBE0AEA9-AEB0-473F-B8C1-510CFD8C8B62}"/>
    <cellStyle name="Calculation 2 4 9 3 3" xfId="34546" xr:uid="{5EBDE736-0A83-4B14-86F1-8B108B95CC66}"/>
    <cellStyle name="Calculation 2 4 9 3 3 2" xfId="55691" xr:uid="{DD73E4D4-5CC4-480E-8233-CE04867E634A}"/>
    <cellStyle name="Calculation 2 4 9 3 3 3" xfId="48910" xr:uid="{43F7DC11-94D9-4108-9A15-FFDE7384BEB6}"/>
    <cellStyle name="Calculation 2 4 9 3 4" xfId="48325" xr:uid="{CDD7DAD5-5ADB-4B24-B93F-A173A389A716}"/>
    <cellStyle name="Calculation 2 4 9 3 4 2" xfId="55117" xr:uid="{E1F5E5AA-8FEB-48E1-A35C-1510BE26801B}"/>
    <cellStyle name="Calculation 2 4 9 3 5" xfId="53417" xr:uid="{38824414-A951-4318-8E7D-BF39EB3AFECA}"/>
    <cellStyle name="Calculation 2 4 9 3 6" xfId="46711" xr:uid="{1653F438-8651-4863-8FFD-5177B3492C3E}"/>
    <cellStyle name="Calculation 2 4 9 4" xfId="13735" xr:uid="{74CECC6E-B672-40AE-BF82-14EBD18568CF}"/>
    <cellStyle name="Calculation 2 4 9 4 2" xfId="23942" xr:uid="{68DD52B0-FB0B-422E-92A7-054264D12B22}"/>
    <cellStyle name="Calculation 2 4 9 4 2 2" xfId="56122" xr:uid="{4643D165-9E9F-4ADF-8BB5-47FA752C896D}"/>
    <cellStyle name="Calculation 2 4 9 4 3" xfId="49340" xr:uid="{7A6E22BE-E0DD-43BC-9F5F-1BA58086C3D1}"/>
    <cellStyle name="Calculation 2 4 9 5" xfId="23198" xr:uid="{C5C4F8E4-A5C7-4FB7-9B43-C246B3853BCF}"/>
    <cellStyle name="Calculation 2 4 9 5 2" xfId="58370" xr:uid="{7491350D-A72F-4AAD-A5BA-F304CC8E7FF3}"/>
    <cellStyle name="Calculation 2 4 9 5 3" xfId="51588" xr:uid="{1A0D97B8-979F-46B6-BB63-51D425DA11A1}"/>
    <cellStyle name="Calculation 2 4 9 6" xfId="44543" xr:uid="{3F002B44-87C1-4AE9-91F9-0980599B0CBF}"/>
    <cellStyle name="Calculation 2 4 9 6 2" xfId="54279" xr:uid="{26C6EB59-DAA6-42B3-8155-57FBC646A5CD}"/>
    <cellStyle name="Calculation 2 4 9 6 3" xfId="47466" xr:uid="{709E967C-B69C-4BDA-AB09-D8A9333143FD}"/>
    <cellStyle name="Calculation 2 4 9 7" xfId="45806" xr:uid="{41AB90A2-9DA9-4103-8E8B-87F091556727}"/>
    <cellStyle name="Calculation 2 5" xfId="220" xr:uid="{78AF89C2-F67D-4628-830C-7FDFD40086D9}"/>
    <cellStyle name="Calculation 2 5 10" xfId="9106" xr:uid="{5D9DFFE5-4AEC-49A8-829C-123B449CD18F}"/>
    <cellStyle name="Calculation 2 5 10 2" xfId="18095" xr:uid="{318EBDEB-7DD7-48EF-9EFA-747EF85024C8}"/>
    <cellStyle name="Calculation 2 5 10 2 2" xfId="35040" xr:uid="{A13AD9D1-9706-4F5C-9779-024B055AD1CD}"/>
    <cellStyle name="Calculation 2 5 10 3" xfId="37441" xr:uid="{357AC0BD-D82C-4BA7-8BAA-98E5E14A81D8}"/>
    <cellStyle name="Calculation 2 5 11" xfId="9703" xr:uid="{56E6F814-922B-4588-B0EB-B68F2DE0A07B}"/>
    <cellStyle name="Calculation 2 5 11 2" xfId="18692" xr:uid="{9DD44489-AE9B-4F98-B3E4-1EA98E629E5A}"/>
    <cellStyle name="Calculation 2 5 11 2 2" xfId="31572" xr:uid="{FF04E6F9-37EC-4AE5-9AEB-4049CB228C35}"/>
    <cellStyle name="Calculation 2 5 11 3" xfId="31082" xr:uid="{97743293-E3A7-4204-9F39-C1709A79724E}"/>
    <cellStyle name="Calculation 2 5 12" xfId="2226" xr:uid="{C3DFF376-1F81-4EB0-9871-F312A7423354}"/>
    <cellStyle name="Calculation 2 5 12 2" xfId="42556" xr:uid="{D3C69B4A-E812-4242-A023-CB9632E34FE0}"/>
    <cellStyle name="Calculation 2 5 13" xfId="13135" xr:uid="{B0ED52F4-55A6-4926-96D1-6690611B2858}"/>
    <cellStyle name="Calculation 2 5 13 2" xfId="32003" xr:uid="{F07402C0-C8DF-40FD-B69F-AD17A9021BA9}"/>
    <cellStyle name="Calculation 2 5 14" xfId="28509" xr:uid="{54025BE8-88D9-44F9-A2B0-62BC87FF89B8}"/>
    <cellStyle name="Calculation 2 5 15" xfId="44291" xr:uid="{E22A82D3-2990-420A-B8BF-8CB0DFDA2A0A}"/>
    <cellStyle name="Calculation 2 5 16" xfId="45530" xr:uid="{33835CDF-1EF9-4BF9-82A2-DDBBED7FDB12}"/>
    <cellStyle name="Calculation 2 5 2" xfId="569" xr:uid="{0434415B-79F3-41B0-AD9A-8EE9EAB68E59}"/>
    <cellStyle name="Calculation 2 5 2 2" xfId="4960" xr:uid="{6299AF94-0801-4475-B1D6-05745F5F5365}"/>
    <cellStyle name="Calculation 2 5 2 2 2" xfId="7546" xr:uid="{B788B886-217E-4642-B519-246B91A58BF7}"/>
    <cellStyle name="Calculation 2 5 2 2 2 2" xfId="16535" xr:uid="{5041C22B-3055-460C-85F1-07A57C18ABE3}"/>
    <cellStyle name="Calculation 2 5 2 2 2 2 2" xfId="31367" xr:uid="{6782E439-882F-4FE0-AE96-5A86AF221BE3}"/>
    <cellStyle name="Calculation 2 5 2 2 2 3" xfId="36111" xr:uid="{40C08207-7C26-4061-BB09-41DC0458DE43}"/>
    <cellStyle name="Calculation 2 5 2 2 2 4" xfId="56318" xr:uid="{C823AB97-095E-4047-B2BA-89DF23E00DB9}"/>
    <cellStyle name="Calculation 2 5 2 2 3" xfId="10183" xr:uid="{DEDEAEA6-643C-4628-AAE8-D2434EBDD839}"/>
    <cellStyle name="Calculation 2 5 2 2 3 2" xfId="19172" xr:uid="{DBF1FC6D-D55B-4A4D-A1F1-C5FC187BA38E}"/>
    <cellStyle name="Calculation 2 5 2 2 3 2 2" xfId="29292" xr:uid="{0BD12F4C-4041-41F7-95DB-6C9C7EFD3218}"/>
    <cellStyle name="Calculation 2 5 2 2 3 3" xfId="24126" xr:uid="{AA4B39E9-8285-45AA-8FE5-DABE78436280}"/>
    <cellStyle name="Calculation 2 5 2 2 4" xfId="13949" xr:uid="{6F700CE3-1DA1-44C7-9B12-B574866A1CBB}"/>
    <cellStyle name="Calculation 2 5 2 2 4 2" xfId="25907" xr:uid="{706E61C7-3079-402D-9FF9-476BFD72AEBB}"/>
    <cellStyle name="Calculation 2 5 2 2 5" xfId="23872" xr:uid="{8D3C9472-BDD0-453B-9BD6-964130D86C0D}"/>
    <cellStyle name="Calculation 2 5 2 2 6" xfId="49536" xr:uid="{41DA8333-BB7C-40A0-A112-F320913FE56E}"/>
    <cellStyle name="Calculation 2 5 2 3" xfId="3006" xr:uid="{6A15CCF2-BF88-4EA0-8CE6-6DEF5C4700A9}"/>
    <cellStyle name="Calculation 2 5 2 3 2" xfId="26119" xr:uid="{4BD1F11A-D848-4E3A-8827-63BC1BD22491}"/>
    <cellStyle name="Calculation 2 5 2 3 2 2" xfId="57642" xr:uid="{26E11ABC-33A0-479F-BEF4-DDCDBC4429B5}"/>
    <cellStyle name="Calculation 2 5 2 3 3" xfId="50860" xr:uid="{78914E24-CBAD-4055-B849-B317553181BD}"/>
    <cellStyle name="Calculation 2 5 2 4" xfId="22555" xr:uid="{6742517E-3A93-4A3E-9C6D-6A4B58BDE12C}"/>
    <cellStyle name="Calculation 2 5 2 4 2" xfId="54463" xr:uid="{2F5604D7-C8BE-41F4-A247-9BC3B667F11E}"/>
    <cellStyle name="Calculation 2 5 2 4 3" xfId="47653" xr:uid="{D02661E3-F4D4-4F12-9D75-9D50550229AE}"/>
    <cellStyle name="Calculation 2 5 2 5" xfId="52914" xr:uid="{EA97341B-3731-460F-9DEC-B5628F515F75}"/>
    <cellStyle name="Calculation 2 5 2 6" xfId="46045" xr:uid="{38294DA0-7DC1-4EB8-AFCD-3188AB4DED56}"/>
    <cellStyle name="Calculation 2 5 3" xfId="914" xr:uid="{A399C7A2-899D-4E5D-9926-EB0615564974}"/>
    <cellStyle name="Calculation 2 5 3 2" xfId="5281" xr:uid="{EDC5862E-1154-4C5E-A814-19060FFE7B0E}"/>
    <cellStyle name="Calculation 2 5 3 2 2" xfId="7867" xr:uid="{BAB9EDFF-F226-4FDF-BA56-3E648EC0D80A}"/>
    <cellStyle name="Calculation 2 5 3 2 2 2" xfId="16856" xr:uid="{18F09344-B6F6-41A4-AE6C-EEB636776355}"/>
    <cellStyle name="Calculation 2 5 3 2 2 2 2" xfId="23720" xr:uid="{E42C91AF-FFB7-489E-BDC6-68D85696D9BA}"/>
    <cellStyle name="Calculation 2 5 3 2 2 3" xfId="30216" xr:uid="{F683DB07-A1B3-4E91-8E92-BF06248B7ACE}"/>
    <cellStyle name="Calculation 2 5 3 2 2 4" xfId="56726" xr:uid="{76F270CF-8BD9-4221-B8D4-F990EA264C74}"/>
    <cellStyle name="Calculation 2 5 3 2 3" xfId="10504" xr:uid="{1DF8C36A-0A3A-4F2A-AF12-EA51E8F072DC}"/>
    <cellStyle name="Calculation 2 5 3 2 3 2" xfId="19493" xr:uid="{CF61A7E0-48E7-4CA1-AA5D-C6B6B9E3A5D5}"/>
    <cellStyle name="Calculation 2 5 3 2 3 2 2" xfId="40473" xr:uid="{FBC39BC1-CB68-4BC9-A370-C5F994E9F47E}"/>
    <cellStyle name="Calculation 2 5 3 2 3 3" xfId="26510" xr:uid="{01A65933-4B7F-443E-8CBB-9D042234A86C}"/>
    <cellStyle name="Calculation 2 5 3 2 4" xfId="14270" xr:uid="{74F79EC5-AD1B-4450-961C-7BE74BD3C061}"/>
    <cellStyle name="Calculation 2 5 3 2 4 2" xfId="30992" xr:uid="{D66C45D2-7090-4E7E-BF6E-46B0440D78C0}"/>
    <cellStyle name="Calculation 2 5 3 2 5" xfId="38543" xr:uid="{6C895799-0252-42DA-9EA4-2E3A7BCACB3C}"/>
    <cellStyle name="Calculation 2 5 3 2 6" xfId="49944" xr:uid="{59FD869F-AE9E-4CBF-B3A7-4086E06D4B23}"/>
    <cellStyle name="Calculation 2 5 3 3" xfId="3351" xr:uid="{518F95AB-233F-487A-8D22-23883B06F4B5}"/>
    <cellStyle name="Calculation 2 5 3 3 2" xfId="33244" xr:uid="{B22E75AA-0673-4682-90B1-3B7B2B5397DF}"/>
    <cellStyle name="Calculation 2 5 3 3 2 2" xfId="58607" xr:uid="{9FB76D5C-1D48-421D-8310-557B24DDE9FC}"/>
    <cellStyle name="Calculation 2 5 3 3 3" xfId="51826" xr:uid="{3A6055B0-8D88-48AB-B8EA-231EFCDD417A}"/>
    <cellStyle name="Calculation 2 5 3 4" xfId="41101" xr:uid="{7562C4B3-4CF3-44F1-AB62-8149E3757023}"/>
    <cellStyle name="Calculation 2 5 3 4 2" xfId="54853" xr:uid="{CEC3A93E-6C7F-4ED8-A438-0E52BB2797B9}"/>
    <cellStyle name="Calculation 2 5 3 4 3" xfId="48061" xr:uid="{0F9A3612-06C2-4C3C-9CB8-9F90D76EBE8A}"/>
    <cellStyle name="Calculation 2 5 3 5" xfId="53153" xr:uid="{17AF4F8C-49FF-4FA5-9CF1-84742B4C7CC1}"/>
    <cellStyle name="Calculation 2 5 3 6" xfId="46447" xr:uid="{DB299C01-A639-4BE9-AA68-B2B1D0D4D12F}"/>
    <cellStyle name="Calculation 2 5 4" xfId="1258" xr:uid="{544C493E-7AED-485A-9FF3-ABE36B3A5AB3}"/>
    <cellStyle name="Calculation 2 5 4 2" xfId="5603" xr:uid="{ACA6144C-65B9-49F7-B7E7-D72F71C40275}"/>
    <cellStyle name="Calculation 2 5 4 2 2" xfId="8189" xr:uid="{D336686F-5AB8-4A8F-8197-0061929C0C36}"/>
    <cellStyle name="Calculation 2 5 4 2 2 2" xfId="17178" xr:uid="{498FF4CA-F038-4F64-A204-85F9D639435C}"/>
    <cellStyle name="Calculation 2 5 4 2 2 2 2" xfId="32300" xr:uid="{DF083739-BE2F-4A32-A1DB-4B68BEF94C3A}"/>
    <cellStyle name="Calculation 2 5 4 2 2 3" xfId="35372" xr:uid="{B2F163AA-57F1-4F1A-9E1A-F7D8EA094486}"/>
    <cellStyle name="Calculation 2 5 4 2 3" xfId="10826" xr:uid="{9BCD81DC-8F06-4F8E-86B7-863AE7F7BF7F}"/>
    <cellStyle name="Calculation 2 5 4 2 3 2" xfId="19815" xr:uid="{8F1CD47C-4F27-4140-9F08-380A582512D6}"/>
    <cellStyle name="Calculation 2 5 4 2 3 2 2" xfId="37690" xr:uid="{C33037C9-DE41-4A0A-BCE2-37A4FBFB9321}"/>
    <cellStyle name="Calculation 2 5 4 2 3 3" xfId="36016" xr:uid="{021C1414-C2C6-4F6F-9CCC-D4125C7A7459}"/>
    <cellStyle name="Calculation 2 5 4 2 4" xfId="14592" xr:uid="{91F0BF31-6B94-4F00-A4C2-EE9E78718B74}"/>
    <cellStyle name="Calculation 2 5 4 2 4 2" xfId="30093" xr:uid="{C8E851A2-1B19-4307-9953-830398318079}"/>
    <cellStyle name="Calculation 2 5 4 2 5" xfId="29614" xr:uid="{84EAF72A-BE49-4242-A1E5-6BC159AB04EE}"/>
    <cellStyle name="Calculation 2 5 4 2 6" xfId="55846" xr:uid="{A6300505-92AD-42D3-9508-B4A506360236}"/>
    <cellStyle name="Calculation 2 5 4 3" xfId="3695" xr:uid="{90F0EB50-9297-486A-8043-B836B952C37A}"/>
    <cellStyle name="Calculation 2 5 4 3 2" xfId="33577" xr:uid="{5C079C61-0822-4DB9-996B-20B0BACE4098}"/>
    <cellStyle name="Calculation 2 5 4 4" xfId="26798" xr:uid="{C90114A3-7455-4EF8-9DED-10BF53C9654D}"/>
    <cellStyle name="Calculation 2 5 4 5" xfId="49064" xr:uid="{B72C8D16-0DA3-4FC2-AD4D-1948597A6AC5}"/>
    <cellStyle name="Calculation 2 5 5" xfId="1832" xr:uid="{D662E3C7-47E2-4A8A-8992-2FFA1ECA22F1}"/>
    <cellStyle name="Calculation 2 5 5 2" xfId="6149" xr:uid="{BE8FD16D-512C-4222-9946-B32CFA18FE32}"/>
    <cellStyle name="Calculation 2 5 5 2 2" xfId="8735" xr:uid="{208C39AD-4ED4-465C-93E9-50C4775E24B5}"/>
    <cellStyle name="Calculation 2 5 5 2 2 2" xfId="17724" xr:uid="{01FB20F2-E32F-4976-BBFB-89A35C22FC28}"/>
    <cellStyle name="Calculation 2 5 5 2 2 2 2" xfId="29158" xr:uid="{6629D68A-8DB1-4EF7-9223-9CFA8F09FEAD}"/>
    <cellStyle name="Calculation 2 5 5 2 2 3" xfId="39324" xr:uid="{266D1561-1D1C-4701-9A7F-221E0460CE97}"/>
    <cellStyle name="Calculation 2 5 5 2 3" xfId="11372" xr:uid="{B43496EC-717E-45F9-A803-A995FF61618E}"/>
    <cellStyle name="Calculation 2 5 5 2 3 2" xfId="20361" xr:uid="{F7CC0551-5E06-49BF-8ACF-12B6B3BA48F4}"/>
    <cellStyle name="Calculation 2 5 5 2 3 2 2" xfId="36404" xr:uid="{10880326-29DD-4991-9683-D455BDC104F4}"/>
    <cellStyle name="Calculation 2 5 5 2 3 3" xfId="22345" xr:uid="{38143272-B1B7-4098-8030-80734B8F8EEE}"/>
    <cellStyle name="Calculation 2 5 5 2 4" xfId="15138" xr:uid="{B524AC25-FF51-46F3-9EBB-43DB6BAE3446}"/>
    <cellStyle name="Calculation 2 5 5 2 4 2" xfId="23584" xr:uid="{5D29B65E-D677-4FD6-84B3-17F38BCE6A5C}"/>
    <cellStyle name="Calculation 2 5 5 2 5" xfId="40169" xr:uid="{6FBFC1BA-E40C-4609-BA8F-9C393614D73E}"/>
    <cellStyle name="Calculation 2 5 5 2 6" xfId="58218" xr:uid="{22713F94-1590-484E-8F42-E16B3BC5AB19}"/>
    <cellStyle name="Calculation 2 5 5 3" xfId="4269" xr:uid="{755245D6-2488-4BCE-9EFA-E674029EE19E}"/>
    <cellStyle name="Calculation 2 5 5 3 2" xfId="41112" xr:uid="{C14EA06B-DE62-437B-B854-95C4C8DB02EB}"/>
    <cellStyle name="Calculation 2 5 5 4" xfId="30820" xr:uid="{3BB6E891-E523-464F-9757-AC8B5230A6CA}"/>
    <cellStyle name="Calculation 2 5 5 5" xfId="51436" xr:uid="{F3F88C58-4308-4A4E-8093-78172AFBB62F}"/>
    <cellStyle name="Calculation 2 5 6" xfId="1653" xr:uid="{31B88CA7-0A7E-4E48-9307-4A630432EA61}"/>
    <cellStyle name="Calculation 2 5 6 2" xfId="5983" xr:uid="{C8676CF3-109D-49C2-8763-E6854ABB1274}"/>
    <cellStyle name="Calculation 2 5 6 2 2" xfId="8569" xr:uid="{E7C2DB8F-A8C1-475F-AC58-0494A3FD3973}"/>
    <cellStyle name="Calculation 2 5 6 2 2 2" xfId="17558" xr:uid="{339C40A8-29A4-4A25-8B8E-46FE3E75C63F}"/>
    <cellStyle name="Calculation 2 5 6 2 2 2 2" xfId="27155" xr:uid="{47BE7618-686D-476C-8475-A680C1338BFC}"/>
    <cellStyle name="Calculation 2 5 6 2 2 3" xfId="25607" xr:uid="{8611E2C4-A3C4-44EA-A7FB-6D85AEA09892}"/>
    <cellStyle name="Calculation 2 5 6 2 3" xfId="11206" xr:uid="{59B09DE8-4F9D-4211-8841-D2D764F15C5E}"/>
    <cellStyle name="Calculation 2 5 6 2 3 2" xfId="20195" xr:uid="{18A0149B-44F3-4100-A861-698B824977F8}"/>
    <cellStyle name="Calculation 2 5 6 2 3 2 2" xfId="30275" xr:uid="{27AAB751-B9F4-4069-9D3E-ACA96FA1AD0E}"/>
    <cellStyle name="Calculation 2 5 6 2 3 3" xfId="36032" xr:uid="{2531DF76-05CF-4B1C-9BE3-1D6FDBD1683C}"/>
    <cellStyle name="Calculation 2 5 6 2 4" xfId="14972" xr:uid="{75878996-1F66-4A86-97EB-0BFF33C59E61}"/>
    <cellStyle name="Calculation 2 5 6 2 4 2" xfId="36919" xr:uid="{EA8AA207-0B5A-4A15-9D04-2A5313AA35AD}"/>
    <cellStyle name="Calculation 2 5 6 2 5" xfId="41357" xr:uid="{F5540CF2-B1CC-4346-978E-29ECBD95AA24}"/>
    <cellStyle name="Calculation 2 5 6 2 6" xfId="54015" xr:uid="{5F9E8E1A-8AFE-470B-864E-ABB435951BDB}"/>
    <cellStyle name="Calculation 2 5 6 3" xfId="4090" xr:uid="{E4E3B7A7-5811-443E-B24F-45A62D0A73AF}"/>
    <cellStyle name="Calculation 2 5 6 3 2" xfId="43879" xr:uid="{EB0DB259-A9B9-4E90-8567-4D3C0FBA87BB}"/>
    <cellStyle name="Calculation 2 5 6 4" xfId="33942" xr:uid="{44FC49F6-68E8-4A8D-800D-DA1BF79E8B7C}"/>
    <cellStyle name="Calculation 2 5 6 5" xfId="47347" xr:uid="{7F32EE3D-B5FE-4CD8-A30B-DB37263BB521}"/>
    <cellStyle name="Calculation 2 5 7" xfId="2688" xr:uid="{95070956-A646-490B-B5A7-DFDD5E1DE826}"/>
    <cellStyle name="Calculation 2 5 7 2" xfId="6878" xr:uid="{26F001DA-1155-49C7-A32E-4BD9364A6700}"/>
    <cellStyle name="Calculation 2 5 7 2 2" xfId="12020" xr:uid="{C8F72543-A577-4A95-837F-195BB1A3CE97}"/>
    <cellStyle name="Calculation 2 5 7 2 2 2" xfId="21009" xr:uid="{A3DDCCCF-3CE8-4AF8-BAED-F20B7307C016}"/>
    <cellStyle name="Calculation 2 5 7 2 2 2 2" xfId="26226" xr:uid="{18EBA5E4-2344-49D5-AC57-22B2C8D1B1B4}"/>
    <cellStyle name="Calculation 2 5 7 2 2 3" xfId="22902" xr:uid="{ABEFDED0-D029-4AA4-8925-1D638CC65AFD}"/>
    <cellStyle name="Calculation 2 5 7 2 3" xfId="12845" xr:uid="{7A41CC4C-09DF-4325-BB89-623DC9CC400C}"/>
    <cellStyle name="Calculation 2 5 7 2 3 2" xfId="21834" xr:uid="{F566174F-4DD7-457B-ADB7-05F0CDB114D3}"/>
    <cellStyle name="Calculation 2 5 7 2 3 2 2" xfId="23076" xr:uid="{47A59728-17B8-4A24-95FF-0A66AA50AEDD}"/>
    <cellStyle name="Calculation 2 5 7 2 3 3" xfId="28828" xr:uid="{7A209F89-0985-477C-B6BC-D9482FD5914A}"/>
    <cellStyle name="Calculation 2 5 7 2 4" xfId="15867" xr:uid="{B9F2A297-A089-41DA-8AEC-144452E2DE7E}"/>
    <cellStyle name="Calculation 2 5 7 2 4 2" xfId="32526" xr:uid="{D0ADDACB-F528-438A-A079-7066899A9D56}"/>
    <cellStyle name="Calculation 2 5 7 2 5" xfId="27687" xr:uid="{25670695-2F66-4A9D-B68C-C4EE3B9DB38B}"/>
    <cellStyle name="Calculation 2 5 7 3" xfId="9449" xr:uid="{9947E293-4305-4AFE-8936-5EDA785695AB}"/>
    <cellStyle name="Calculation 2 5 7 3 2" xfId="18438" xr:uid="{F59D53E5-9614-4525-A8E7-B0E5009FE656}"/>
    <cellStyle name="Calculation 2 5 7 3 2 2" xfId="26972" xr:uid="{A8BE5DD7-0C76-4E99-BBC8-59A025EDDF55}"/>
    <cellStyle name="Calculation 2 5 7 3 3" xfId="23404" xr:uid="{72286B7A-E096-4A19-A29C-5BE723AAB713}"/>
    <cellStyle name="Calculation 2 5 7 4" xfId="27133" xr:uid="{27552ED5-C38A-4428-B72E-DA923FED8D30}"/>
    <cellStyle name="Calculation 2 5 7 5" xfId="52651" xr:uid="{CED084CC-8640-4A82-B4D4-49907C0A503D}"/>
    <cellStyle name="Calculation 2 5 8" xfId="2551" xr:uid="{43D7D34D-6DC2-47EB-8139-6965D6394632}"/>
    <cellStyle name="Calculation 2 5 8 2" xfId="6792" xr:uid="{E2366AA5-CB79-4AAC-90C8-BD90A68F815F}"/>
    <cellStyle name="Calculation 2 5 8 2 2" xfId="15781" xr:uid="{BD52DE39-DB7C-4A70-8B86-60E356670A6D}"/>
    <cellStyle name="Calculation 2 5 8 2 2 2" xfId="32870" xr:uid="{559643D3-C2FB-4282-815C-5F1440DAC608}"/>
    <cellStyle name="Calculation 2 5 8 2 3" xfId="38072" xr:uid="{57354F6E-FBC2-402B-A639-7E0A18122052}"/>
    <cellStyle name="Calculation 2 5 8 3" xfId="9362" xr:uid="{13E17996-1597-4D80-87E4-6579D95046E2}"/>
    <cellStyle name="Calculation 2 5 8 3 2" xfId="18351" xr:uid="{188961E4-4ED5-447B-B9E5-F4AB2E43C74E}"/>
    <cellStyle name="Calculation 2 5 8 3 2 2" xfId="22209" xr:uid="{5D07F3D4-26F2-4C10-BC57-025DC14B9C4A}"/>
    <cellStyle name="Calculation 2 5 8 3 3" xfId="22973" xr:uid="{20E06D53-8930-4A3E-95AB-8BB376A56F0A}"/>
    <cellStyle name="Calculation 2 5 8 4" xfId="13405" xr:uid="{18E95D64-0EEE-49B8-B7AC-E515B182D690}"/>
    <cellStyle name="Calculation 2 5 8 4 2" xfId="27645" xr:uid="{B601153F-22CD-462D-AF62-993EF0738125}"/>
    <cellStyle name="Calculation 2 5 8 5" xfId="32624" xr:uid="{98FCBF51-1F9C-4341-A971-A759F5B95D40}"/>
    <cellStyle name="Calculation 2 5 9" xfId="6522" xr:uid="{226DE710-98B7-4652-B8C5-E8D9DE7C6E4E}"/>
    <cellStyle name="Calculation 2 5 9 2" xfId="11743" xr:uid="{D8617267-460D-4F4C-8057-36658A7ADC19}"/>
    <cellStyle name="Calculation 2 5 9 2 2" xfId="20732" xr:uid="{58798177-0855-42E0-AD9C-9AB7FEC65E22}"/>
    <cellStyle name="Calculation 2 5 9 2 2 2" xfId="30599" xr:uid="{2753825A-D14B-4953-95AB-96DB4773CA40}"/>
    <cellStyle name="Calculation 2 5 9 2 3" xfId="26391" xr:uid="{8E9053F3-3613-417A-AE74-DC92A794946A}"/>
    <cellStyle name="Calculation 2 5 9 3" xfId="15511" xr:uid="{D710EDA8-58F3-48B8-AC6E-3A60D9312531}"/>
    <cellStyle name="Calculation 2 5 9 3 2" xfId="24110" xr:uid="{E2C9C5BB-A745-4966-9273-77ACC280A83B}"/>
    <cellStyle name="Calculation 2 5 9 4" xfId="33902" xr:uid="{3788958C-D6EA-401C-8E53-157A46CBF036}"/>
    <cellStyle name="Calculation 2 6" xfId="360" xr:uid="{C8CFD9CB-C8BC-45D7-B13F-BCD1F48C0CD3}"/>
    <cellStyle name="Calculation 2 6 10" xfId="9231" xr:uid="{C4D6DB4E-355A-4104-9EB7-744C406413A4}"/>
    <cellStyle name="Calculation 2 6 10 2" xfId="18220" xr:uid="{DA3A95D9-7A70-4F28-9DA1-42669459DED1}"/>
    <cellStyle name="Calculation 2 6 10 2 2" xfId="23336" xr:uid="{6A6ED5B1-E42D-4E94-A4AF-8F61CAABE04C}"/>
    <cellStyle name="Calculation 2 6 10 3" xfId="36538" xr:uid="{65C2C939-E5F1-4385-B176-901DC1583C4E}"/>
    <cellStyle name="Calculation 2 6 11" xfId="12387" xr:uid="{0EF8DB3C-7E8D-4581-A4FF-895E0B4CFBF8}"/>
    <cellStyle name="Calculation 2 6 11 2" xfId="21376" xr:uid="{924B56DC-F900-4A39-84E7-B88791A612C9}"/>
    <cellStyle name="Calculation 2 6 11 2 2" xfId="35181" xr:uid="{559FEC44-DF48-470C-9DD5-1FBBAD4A8533}"/>
    <cellStyle name="Calculation 2 6 11 3" xfId="36595" xr:uid="{F979AA75-C63D-45D1-96E1-44D6CDD5ECEF}"/>
    <cellStyle name="Calculation 2 6 12" xfId="2366" xr:uid="{0BE265D4-3696-42CF-B31A-E5630EF3CF3F}"/>
    <cellStyle name="Calculation 2 6 12 2" xfId="39053" xr:uid="{23BF3C8A-F8FF-42D7-B272-EAAD9E2DB239}"/>
    <cellStyle name="Calculation 2 6 13" xfId="13275" xr:uid="{D8F80E05-F59E-402B-A5EE-0F6E54C17477}"/>
    <cellStyle name="Calculation 2 6 13 2" xfId="43584" xr:uid="{5BE3C5B2-5938-473F-8FC7-366C4F2EC09A}"/>
    <cellStyle name="Calculation 2 6 14" xfId="29400" xr:uid="{8A0D9CF5-FB9F-4752-98E7-B14246CA206C}"/>
    <cellStyle name="Calculation 2 6 15" xfId="44313" xr:uid="{2111A0CD-5CDC-44EE-A4B0-D7F7D1F5D3E2}"/>
    <cellStyle name="Calculation 2 6 16" xfId="45547" xr:uid="{2CB88CB0-D01B-472D-8C01-0D1C5F64994B}"/>
    <cellStyle name="Calculation 2 6 2" xfId="709" xr:uid="{04A0237B-783A-4330-A07A-088393EA70D6}"/>
    <cellStyle name="Calculation 2 6 2 2" xfId="5085" xr:uid="{C50780E0-6C58-470E-8E84-1D4A1D0332AA}"/>
    <cellStyle name="Calculation 2 6 2 2 2" xfId="7671" xr:uid="{B980D7F0-6AF5-4E86-B0C5-6C80C53505B5}"/>
    <cellStyle name="Calculation 2 6 2 2 2 2" xfId="16660" xr:uid="{257E4B41-8D17-4046-94D7-D4D63C85F9E0}"/>
    <cellStyle name="Calculation 2 6 2 2 2 2 2" xfId="39813" xr:uid="{7971A263-6857-4216-8D82-4F2091964B5A}"/>
    <cellStyle name="Calculation 2 6 2 2 2 3" xfId="22506" xr:uid="{1CB9FAB1-D906-413C-88F3-67A71483DDBF}"/>
    <cellStyle name="Calculation 2 6 2 2 2 4" xfId="56335" xr:uid="{BB48B80F-BCB6-4E95-8FC8-6E3C049E54D3}"/>
    <cellStyle name="Calculation 2 6 2 2 3" xfId="10308" xr:uid="{D0ACB9BD-BB2C-4C9E-9A8F-8D39C436B480}"/>
    <cellStyle name="Calculation 2 6 2 2 3 2" xfId="19297" xr:uid="{0A7E672F-E9F6-4D9F-A00E-A51203094D32}"/>
    <cellStyle name="Calculation 2 6 2 2 3 2 2" xfId="38354" xr:uid="{CF9DED51-7CBE-4137-B49A-9E2742A3A242}"/>
    <cellStyle name="Calculation 2 6 2 2 3 3" xfId="22479" xr:uid="{1D3A9760-F772-4B2A-9BC1-663DDB990151}"/>
    <cellStyle name="Calculation 2 6 2 2 4" xfId="14074" xr:uid="{C9199B1B-4160-4601-BACD-7110440BF0D2}"/>
    <cellStyle name="Calculation 2 6 2 2 4 2" xfId="35074" xr:uid="{A92ADC1C-28A2-4828-B790-A08260B0490D}"/>
    <cellStyle name="Calculation 2 6 2 2 5" xfId="32813" xr:uid="{E5492DBF-46BA-467B-9E62-1C35192D2989}"/>
    <cellStyle name="Calculation 2 6 2 2 6" xfId="49553" xr:uid="{D82EF7B6-7BBC-4A02-BE2E-2B057CEAD8E4}"/>
    <cellStyle name="Calculation 2 6 2 3" xfId="3146" xr:uid="{73F84B86-D3E9-4A97-97E4-DC344868922E}"/>
    <cellStyle name="Calculation 2 6 2 3 2" xfId="29285" xr:uid="{564995E1-37B4-4ABC-B28C-5CD3B2E0B944}"/>
    <cellStyle name="Calculation 2 6 2 3 2 2" xfId="58717" xr:uid="{84569AA5-2C7D-4388-98CD-309946B86ADA}"/>
    <cellStyle name="Calculation 2 6 2 3 3" xfId="51936" xr:uid="{C772CAF7-0FE5-4671-8F39-4239079D32C5}"/>
    <cellStyle name="Calculation 2 6 2 4" xfId="28561" xr:uid="{F72747C3-DE88-4AEB-8561-AFEDD432D29D}"/>
    <cellStyle name="Calculation 2 6 2 4 2" xfId="54480" xr:uid="{02CF086F-F011-4D02-AC86-A94AEFF3B9FD}"/>
    <cellStyle name="Calculation 2 6 2 4 3" xfId="47670" xr:uid="{E2027FAB-B256-47A4-9FDD-5D38FC3B9910}"/>
    <cellStyle name="Calculation 2 6 2 5" xfId="52925" xr:uid="{0C40539F-EE2A-4875-B2B5-2B5597975A02}"/>
    <cellStyle name="Calculation 2 6 2 6" xfId="46062" xr:uid="{62FA1349-FAA3-4838-BBB5-69DFDFADC850}"/>
    <cellStyle name="Calculation 2 6 3" xfId="1054" xr:uid="{41C3D5BF-4F4E-4972-9548-457127CA61A1}"/>
    <cellStyle name="Calculation 2 6 3 2" xfId="5406" xr:uid="{6E1A42CC-03CA-4AC5-9275-875FB80C9557}"/>
    <cellStyle name="Calculation 2 6 3 2 2" xfId="7992" xr:uid="{8E8A26D1-542E-471D-9501-36EDB31354CD}"/>
    <cellStyle name="Calculation 2 6 3 2 2 2" xfId="16981" xr:uid="{5046D05D-95DA-45DC-AD81-912024F0795B}"/>
    <cellStyle name="Calculation 2 6 3 2 2 2 2" xfId="25944" xr:uid="{C138949B-791B-4B57-9E08-3AC099569FC2}"/>
    <cellStyle name="Calculation 2 6 3 2 2 3" xfId="39323" xr:uid="{8CF6A45C-92EF-4F7B-888E-A8514DD14C94}"/>
    <cellStyle name="Calculation 2 6 3 2 2 4" xfId="56743" xr:uid="{67665BAE-D8EA-403A-919E-0F0D354244AA}"/>
    <cellStyle name="Calculation 2 6 3 2 3" xfId="10629" xr:uid="{A23DAED7-7995-4242-A1AC-562792B479CA}"/>
    <cellStyle name="Calculation 2 6 3 2 3 2" xfId="19618" xr:uid="{FAA96438-651B-427A-B205-FFC95C3A6EAE}"/>
    <cellStyle name="Calculation 2 6 3 2 3 2 2" xfId="36409" xr:uid="{163BC75D-705D-484D-B793-0E0CB53DC3B0}"/>
    <cellStyle name="Calculation 2 6 3 2 3 3" xfId="26966" xr:uid="{4CCF3327-858C-49BF-BF50-E832FD265524}"/>
    <cellStyle name="Calculation 2 6 3 2 4" xfId="14395" xr:uid="{08C8BB3A-C0A2-45D8-A962-7E72753ECC20}"/>
    <cellStyle name="Calculation 2 6 3 2 4 2" xfId="37940" xr:uid="{D6FC0276-FAEC-459A-AEB5-D425D758B83E}"/>
    <cellStyle name="Calculation 2 6 3 2 5" xfId="33959" xr:uid="{B69AF8ED-AF65-456D-BA84-EAA5CA30AB5E}"/>
    <cellStyle name="Calculation 2 6 3 2 6" xfId="49961" xr:uid="{94BA3197-E575-4BEC-8772-550B174FAF5E}"/>
    <cellStyle name="Calculation 2 6 3 3" xfId="3491" xr:uid="{40D9FD79-B3FE-4627-A6E4-96693FD90FA0}"/>
    <cellStyle name="Calculation 2 6 3 3 2" xfId="37660" xr:uid="{31940781-2946-4F3E-8220-9734BB0A925D}"/>
    <cellStyle name="Calculation 2 6 3 3 2 2" xfId="57678" xr:uid="{5AA2008F-0B7F-4542-82E5-A11AAB623251}"/>
    <cellStyle name="Calculation 2 6 3 3 3" xfId="50896" xr:uid="{F2179CA0-3A78-431F-BBF3-F743A43DD87C}"/>
    <cellStyle name="Calculation 2 6 3 4" xfId="37418" xr:uid="{F6242B91-39D1-4151-A44D-CF705168DC69}"/>
    <cellStyle name="Calculation 2 6 3 4 2" xfId="54870" xr:uid="{C42F7E62-6A02-4389-AFB2-1DACAF1605EC}"/>
    <cellStyle name="Calculation 2 6 3 4 3" xfId="48078" xr:uid="{8E0F80B5-1E1D-4656-A2FB-888A47F1B71D}"/>
    <cellStyle name="Calculation 2 6 3 5" xfId="53170" xr:uid="{01562330-5BF9-4656-A134-A39B67923654}"/>
    <cellStyle name="Calculation 2 6 3 6" xfId="46464" xr:uid="{E1904A4C-0AD7-4D82-B996-5F3BC0C72392}"/>
    <cellStyle name="Calculation 2 6 4" xfId="1398" xr:uid="{5B59DCC9-B11C-4715-BA68-F1EF8F073EC3}"/>
    <cellStyle name="Calculation 2 6 4 2" xfId="5743" xr:uid="{32593373-DA67-4306-958A-0C0E00F65370}"/>
    <cellStyle name="Calculation 2 6 4 2 2" xfId="8329" xr:uid="{8D1CC5B7-BBB0-4385-BB74-660014535AB9}"/>
    <cellStyle name="Calculation 2 6 4 2 2 2" xfId="17318" xr:uid="{D0D78CF8-6355-47EA-B63A-319BB3F09B39}"/>
    <cellStyle name="Calculation 2 6 4 2 2 2 2" xfId="43543" xr:uid="{3190E905-B6D1-4E7A-8D4B-56BA90349DF2}"/>
    <cellStyle name="Calculation 2 6 4 2 2 3" xfId="22784" xr:uid="{1234840D-9188-4E9A-A98A-67584FF58195}"/>
    <cellStyle name="Calculation 2 6 4 2 3" xfId="10966" xr:uid="{D67C8122-5680-4566-9F43-E4C4B1D5D55D}"/>
    <cellStyle name="Calculation 2 6 4 2 3 2" xfId="19955" xr:uid="{D573E873-AA83-4AE3-813D-F4E99F1636F9}"/>
    <cellStyle name="Calculation 2 6 4 2 3 2 2" xfId="26611" xr:uid="{74ABE16C-5CB4-4E56-9788-8C932A077B8D}"/>
    <cellStyle name="Calculation 2 6 4 2 3 3" xfId="38943" xr:uid="{82E62B52-09AB-41AD-B4BF-6192D96FC6A4}"/>
    <cellStyle name="Calculation 2 6 4 2 4" xfId="14732" xr:uid="{B96988E8-88C0-40BB-9F11-2F599C2519B1}"/>
    <cellStyle name="Calculation 2 6 4 2 4 2" xfId="25787" xr:uid="{007CC085-D387-4960-B392-57ADB8301CEC}"/>
    <cellStyle name="Calculation 2 6 4 2 5" xfId="24147" xr:uid="{E5D3B74A-8202-4956-8F62-698C9D0C3AB1}"/>
    <cellStyle name="Calculation 2 6 4 2 6" xfId="55863" xr:uid="{C3A65742-AD01-4AC4-9C9F-67600B58B1F1}"/>
    <cellStyle name="Calculation 2 6 4 3" xfId="3835" xr:uid="{759A4F06-C5E8-4D2D-89BC-E95DFA474241}"/>
    <cellStyle name="Calculation 2 6 4 3 2" xfId="28946" xr:uid="{5140880E-B82B-46FA-AB5A-265C6B950BC5}"/>
    <cellStyle name="Calculation 2 6 4 4" xfId="32379" xr:uid="{ACB7E119-2EA1-47ED-A91F-3F71628AF243}"/>
    <cellStyle name="Calculation 2 6 4 5" xfId="49081" xr:uid="{4464AE9B-E969-4830-8D1D-6EFC7FF39B4C}"/>
    <cellStyle name="Calculation 2 6 5" xfId="1820" xr:uid="{7D17D738-E102-4655-AA17-D8C293D08E89}"/>
    <cellStyle name="Calculation 2 6 5 2" xfId="6137" xr:uid="{42EBD0E3-9507-42C9-85FF-15E97D0FE77C}"/>
    <cellStyle name="Calculation 2 6 5 2 2" xfId="8723" xr:uid="{04151F66-F5F6-44D4-B8CC-7DBCFDF86B89}"/>
    <cellStyle name="Calculation 2 6 5 2 2 2" xfId="17712" xr:uid="{5ACCD41B-1A09-43EB-AAA7-9161095827EB}"/>
    <cellStyle name="Calculation 2 6 5 2 2 2 2" xfId="31468" xr:uid="{2F641B70-37CE-4865-ABE3-14DE7ED4CBCB}"/>
    <cellStyle name="Calculation 2 6 5 2 2 3" xfId="35055" xr:uid="{4FFFD604-FE50-4C4B-8656-158B2644062E}"/>
    <cellStyle name="Calculation 2 6 5 2 3" xfId="11360" xr:uid="{A9912061-BA18-4436-94F6-6477377D4F86}"/>
    <cellStyle name="Calculation 2 6 5 2 3 2" xfId="20349" xr:uid="{B667BB78-433E-4518-9723-E700F7F044DA}"/>
    <cellStyle name="Calculation 2 6 5 2 3 2 2" xfId="29194" xr:uid="{68FBA116-D8CC-472D-AFAE-4ECAE4E3C0B7}"/>
    <cellStyle name="Calculation 2 6 5 2 3 3" xfId="40079" xr:uid="{C650D335-FB2E-4CD9-BEB3-B045B5DCEE4C}"/>
    <cellStyle name="Calculation 2 6 5 2 4" xfId="15126" xr:uid="{4D28A206-8ED8-4EA5-9CB8-0DE2E635DB6B}"/>
    <cellStyle name="Calculation 2 6 5 2 4 2" xfId="33680" xr:uid="{E247A640-3F19-4DD7-9B55-128B5857EA79}"/>
    <cellStyle name="Calculation 2 6 5 2 5" xfId="35612" xr:uid="{8791ABBC-5AC7-4DAC-94F6-A86924DADA15}"/>
    <cellStyle name="Calculation 2 6 5 2 6" xfId="59131" xr:uid="{1DB60E70-8188-4CFF-8510-73E2539C31E6}"/>
    <cellStyle name="Calculation 2 6 5 3" xfId="4257" xr:uid="{1DDF4DD6-679D-40D7-A3F9-ADB12D319105}"/>
    <cellStyle name="Calculation 2 6 5 3 2" xfId="23716" xr:uid="{7128545D-CFFF-426F-B3B9-4F4B4914AFE5}"/>
    <cellStyle name="Calculation 2 6 5 4" xfId="36644" xr:uid="{6E854983-7B36-4A4C-B1BA-3189A2B47778}"/>
    <cellStyle name="Calculation 2 6 5 5" xfId="52350" xr:uid="{60F5B820-DDF2-46E5-9E26-EFB6324F6135}"/>
    <cellStyle name="Calculation 2 6 6" xfId="2017" xr:uid="{36B3A5AD-52C8-4803-93B5-21E9827F39B5}"/>
    <cellStyle name="Calculation 2 6 6 2" xfId="6325" xr:uid="{46D74F24-F19E-473C-A818-CCCF807CF251}"/>
    <cellStyle name="Calculation 2 6 6 2 2" xfId="8911" xr:uid="{E4F55223-0988-4C5D-8C50-3B3BA56FFE14}"/>
    <cellStyle name="Calculation 2 6 6 2 2 2" xfId="17900" xr:uid="{C187142E-B1CB-4700-82D7-E5EC52A3D719}"/>
    <cellStyle name="Calculation 2 6 6 2 2 2 2" xfId="23152" xr:uid="{DF97D6B6-E7A6-4D3B-A55A-F2761858964B}"/>
    <cellStyle name="Calculation 2 6 6 2 2 3" xfId="36513" xr:uid="{BB5F9882-879A-49E2-A7AE-7B071DD68EA0}"/>
    <cellStyle name="Calculation 2 6 6 2 3" xfId="11548" xr:uid="{11485117-72A5-448C-A3A2-EBA0F92AC8E8}"/>
    <cellStyle name="Calculation 2 6 6 2 3 2" xfId="20537" xr:uid="{6B462A68-FCB9-43F9-B1A1-45298E5E6986}"/>
    <cellStyle name="Calculation 2 6 6 2 3 2 2" xfId="41241" xr:uid="{01A70A5D-1009-43BE-869A-7C25B166B209}"/>
    <cellStyle name="Calculation 2 6 6 2 3 3" xfId="39933" xr:uid="{8201D2DE-C871-4915-B8F9-D54E218549AD}"/>
    <cellStyle name="Calculation 2 6 6 2 4" xfId="15314" xr:uid="{2E3C9B02-0826-4572-A8B8-C936D2484053}"/>
    <cellStyle name="Calculation 2 6 6 2 4 2" xfId="32741" xr:uid="{FB9C760F-2283-47FD-AFC7-5113FB966273}"/>
    <cellStyle name="Calculation 2 6 6 2 5" xfId="42810" xr:uid="{26FA0881-3658-4038-9B5B-2F199866FA24}"/>
    <cellStyle name="Calculation 2 6 6 2 6" xfId="54032" xr:uid="{5F254212-B2C7-40C3-B426-4963B3B5710C}"/>
    <cellStyle name="Calculation 2 6 6 3" xfId="4454" xr:uid="{434E8E42-1DCA-4202-8B36-E49BAE1B49B2}"/>
    <cellStyle name="Calculation 2 6 6 3 2" xfId="42612" xr:uid="{8429299B-7423-437D-BD47-8D7AA7D608E9}"/>
    <cellStyle name="Calculation 2 6 6 4" xfId="36842" xr:uid="{0CEFBCA7-977F-4188-B186-30CEABCB9504}"/>
    <cellStyle name="Calculation 2 6 6 5" xfId="47364" xr:uid="{2A4DE711-7EB6-4E94-8BC6-2305244EBEF0}"/>
    <cellStyle name="Calculation 2 6 7" xfId="2828" xr:uid="{EDE6792F-5790-4819-AC37-291C4F19762E}"/>
    <cellStyle name="Calculation 2 6 7 2" xfId="6978" xr:uid="{0C04292A-708E-4697-9208-CB5BF11BB3EE}"/>
    <cellStyle name="Calculation 2 6 7 2 2" xfId="12107" xr:uid="{7EFD45F3-6B27-48E4-A844-78FE2518ABFF}"/>
    <cellStyle name="Calculation 2 6 7 2 2 2" xfId="21096" xr:uid="{5A6AB3AD-13E3-47AF-A60D-E9B7608CE4E3}"/>
    <cellStyle name="Calculation 2 6 7 2 2 2 2" xfId="43301" xr:uid="{E2264EF9-AD8C-435C-B701-C0C2FAD8E00C}"/>
    <cellStyle name="Calculation 2 6 7 2 2 3" xfId="39216" xr:uid="{AF07AA1D-A083-4A83-A26F-4363AACDD1FA}"/>
    <cellStyle name="Calculation 2 6 7 2 3" xfId="12925" xr:uid="{4D4FCE81-EA7D-4362-8521-E3911C51583C}"/>
    <cellStyle name="Calculation 2 6 7 2 3 2" xfId="21914" xr:uid="{7B4FB88C-900C-446A-9568-ECEFAD3961B8}"/>
    <cellStyle name="Calculation 2 6 7 2 3 2 2" xfId="25116" xr:uid="{9D812B27-0DDF-47A3-82FE-5C463B315586}"/>
    <cellStyle name="Calculation 2 6 7 2 3 3" xfId="43236" xr:uid="{B69934FA-CECD-48CB-A86C-91A49C20CA71}"/>
    <cellStyle name="Calculation 2 6 7 2 4" xfId="15967" xr:uid="{64F381BD-BA49-4434-A244-F8EE006B23E2}"/>
    <cellStyle name="Calculation 2 6 7 2 4 2" xfId="42919" xr:uid="{904C65C8-E31C-47C7-82BB-8AF321DE9BE9}"/>
    <cellStyle name="Calculation 2 6 7 2 5" xfId="31595" xr:uid="{4205AA9F-27B9-42D3-8DB8-F99211A82516}"/>
    <cellStyle name="Calculation 2 6 7 3" xfId="9541" xr:uid="{B187FA53-3AB2-4862-98E2-A33CB5F4E4C9}"/>
    <cellStyle name="Calculation 2 6 7 3 2" xfId="18530" xr:uid="{24570660-5733-42A3-9D17-49C18FFE1EB4}"/>
    <cellStyle name="Calculation 2 6 7 3 2 2" xfId="23539" xr:uid="{FAE854DF-3D27-40E5-B1EB-6EDDB53BBE64}"/>
    <cellStyle name="Calculation 2 6 7 3 3" xfId="36706" xr:uid="{1A5A115B-9C90-41FC-B516-44F27FB0AD86}"/>
    <cellStyle name="Calculation 2 6 7 4" xfId="28996" xr:uid="{733B2FFA-8733-4813-81C9-1BFACA57F05C}"/>
    <cellStyle name="Calculation 2 6 7 5" xfId="52662" xr:uid="{99B54D70-4F2F-4207-BD98-45239DAB5E27}"/>
    <cellStyle name="Calculation 2 6 8" xfId="4761" xr:uid="{22DA58F3-E292-4925-96C2-AB4B127C38FB}"/>
    <cellStyle name="Calculation 2 6 8 2" xfId="7347" xr:uid="{24042E40-044E-4BBB-9907-A37C587D9A04}"/>
    <cellStyle name="Calculation 2 6 8 2 2" xfId="16336" xr:uid="{E1923ED4-E414-4CDE-8EE0-B7C946A3B559}"/>
    <cellStyle name="Calculation 2 6 8 2 2 2" xfId="34608" xr:uid="{BB10ABB3-1812-4B53-8CF9-C6192504C250}"/>
    <cellStyle name="Calculation 2 6 8 2 3" xfId="36735" xr:uid="{8A5FA66E-7423-4494-86B9-0C5499FCF712}"/>
    <cellStyle name="Calculation 2 6 8 3" xfId="9984" xr:uid="{099854B3-42E7-44F5-B974-2DAC85C332C2}"/>
    <cellStyle name="Calculation 2 6 8 3 2" xfId="18973" xr:uid="{0429A84D-999D-4493-B7B2-7EF52F919E94}"/>
    <cellStyle name="Calculation 2 6 8 3 2 2" xfId="39124" xr:uid="{7959F5AB-B28E-4DEA-970F-ABDFE8599D1C}"/>
    <cellStyle name="Calculation 2 6 8 3 3" xfId="22483" xr:uid="{F00BC307-83C6-4CAD-B9F7-7A9400901934}"/>
    <cellStyle name="Calculation 2 6 8 4" xfId="13750" xr:uid="{5958A637-2841-46BD-A116-CC3C5D06F1BE}"/>
    <cellStyle name="Calculation 2 6 8 4 2" xfId="38670" xr:uid="{3E3CD292-598E-42E3-8A5A-6024111C6134}"/>
    <cellStyle name="Calculation 2 6 8 5" xfId="26963" xr:uid="{FD82342B-5016-44D3-88AD-C1C98F10C916}"/>
    <cellStyle name="Calculation 2 6 9" xfId="6662" xr:uid="{17F5FF59-ABE6-4398-BF64-22D42CE4FBEF}"/>
    <cellStyle name="Calculation 2 6 9 2" xfId="11868" xr:uid="{E459E6BA-BC7E-494C-AB9B-1E011C09A914}"/>
    <cellStyle name="Calculation 2 6 9 2 2" xfId="20857" xr:uid="{4D7826E6-EA6D-48AB-AE0F-FCB1188388B4}"/>
    <cellStyle name="Calculation 2 6 9 2 2 2" xfId="28733" xr:uid="{E8475E54-C16D-4ED1-A8AA-6AB107A837A4}"/>
    <cellStyle name="Calculation 2 6 9 2 3" xfId="43835" xr:uid="{37F7F9F2-A255-4D05-881B-ED0A6114C0EB}"/>
    <cellStyle name="Calculation 2 6 9 3" xfId="15651" xr:uid="{26596402-C209-4D0C-8564-25EA71E512B1}"/>
    <cellStyle name="Calculation 2 6 9 3 2" xfId="31710" xr:uid="{F9AA3712-2464-4471-B4F6-1897ADCE1CBD}"/>
    <cellStyle name="Calculation 2 6 9 4" xfId="27324" xr:uid="{D0FE26CE-BFBD-4E10-AD57-9AA2C9B229E7}"/>
    <cellStyle name="Calculation 2 7" xfId="493" xr:uid="{D9523A89-337F-43B7-ABB3-4B7D0549550D}"/>
    <cellStyle name="Calculation 2 7 10" xfId="44278" xr:uid="{03FB3A5E-86EA-42A7-ACF2-1EA6B74B0399}"/>
    <cellStyle name="Calculation 2 7 11" xfId="45598" xr:uid="{DEBC2A4C-4DC4-45C6-AB29-23FD984B6039}"/>
    <cellStyle name="Calculation 2 7 2" xfId="842" xr:uid="{59DDB2BA-49DE-440D-8874-312C0F630812}"/>
    <cellStyle name="Calculation 2 7 2 2" xfId="5211" xr:uid="{AF59BDF8-6E2D-4BED-B80C-897271FC837A}"/>
    <cellStyle name="Calculation 2 7 2 2 2" xfId="7797" xr:uid="{12B94155-9D1B-48E7-BCAF-09D4975069DF}"/>
    <cellStyle name="Calculation 2 7 2 2 2 2" xfId="16786" xr:uid="{E03608E8-412B-41DD-AF3A-D58AD1C62C94}"/>
    <cellStyle name="Calculation 2 7 2 2 2 2 2" xfId="25445" xr:uid="{DE75B0F0-431A-4A12-88A3-24E5A3343C32}"/>
    <cellStyle name="Calculation 2 7 2 2 2 3" xfId="29794" xr:uid="{D059D5AA-D009-4E1D-BF91-20EDF290094B}"/>
    <cellStyle name="Calculation 2 7 2 2 2 4" xfId="56386" xr:uid="{AFC1681F-6A45-436B-8A08-9A68A751F4F8}"/>
    <cellStyle name="Calculation 2 7 2 2 3" xfId="10434" xr:uid="{E4CEE73C-B405-4691-977B-DD9369EFD862}"/>
    <cellStyle name="Calculation 2 7 2 2 3 2" xfId="19423" xr:uid="{3FBD5B2C-9B8A-4E54-A080-3ED0C0785822}"/>
    <cellStyle name="Calculation 2 7 2 2 3 2 2" xfId="22783" xr:uid="{D03BBD5A-5075-44DC-83BA-B94526F5D8BB}"/>
    <cellStyle name="Calculation 2 7 2 2 3 3" xfId="22642" xr:uid="{EF1C9393-E7D3-4BF4-96D0-A815EC5D5E5F}"/>
    <cellStyle name="Calculation 2 7 2 2 4" xfId="14200" xr:uid="{105D6007-B770-482F-BCC4-A625570ED925}"/>
    <cellStyle name="Calculation 2 7 2 2 4 2" xfId="29592" xr:uid="{72F8B647-092C-480E-A315-340F59357591}"/>
    <cellStyle name="Calculation 2 7 2 2 5" xfId="31342" xr:uid="{5E53900C-EF2B-4980-ADCB-4449C3C1C859}"/>
    <cellStyle name="Calculation 2 7 2 2 6" xfId="49604" xr:uid="{BDFC6E55-3D3E-45CB-AF25-CEF617E44809}"/>
    <cellStyle name="Calculation 2 7 2 3" xfId="3279" xr:uid="{E22383CE-4507-4F48-842C-0FFEBC10D97C}"/>
    <cellStyle name="Calculation 2 7 2 3 2" xfId="24756" xr:uid="{1CF6E7BA-6D80-4FDA-B900-934615E2D088}"/>
    <cellStyle name="Calculation 2 7 2 3 2 2" xfId="57878" xr:uid="{7507D848-CC16-4C5C-BE26-BAEDDCE1E5DA}"/>
    <cellStyle name="Calculation 2 7 2 3 3" xfId="51096" xr:uid="{FD6B9779-70EB-4B4D-AE20-83F4BE4F3CA5}"/>
    <cellStyle name="Calculation 2 7 2 4" xfId="35905" xr:uid="{685DEDF6-8D70-49D7-890D-CADC9EC5EB2E}"/>
    <cellStyle name="Calculation 2 7 2 4 2" xfId="54528" xr:uid="{FAE9CC0B-E31B-44A9-B873-7F53D12E04EB}"/>
    <cellStyle name="Calculation 2 7 2 4 3" xfId="47721" xr:uid="{FC664C95-3AEA-4244-96D5-FA3372369D64}"/>
    <cellStyle name="Calculation 2 7 2 5" xfId="52954" xr:uid="{7912E117-676B-45AA-ABD4-296CBA1E275B}"/>
    <cellStyle name="Calculation 2 7 2 6" xfId="46110" xr:uid="{4F8FB36E-10F4-41A8-9605-C0BED7294093}"/>
    <cellStyle name="Calculation 2 7 3" xfId="1187" xr:uid="{6B64D112-7025-4014-B7F5-E732EC10C010}"/>
    <cellStyle name="Calculation 2 7 3 2" xfId="5532" xr:uid="{EC6586F2-92C5-4FEE-BD80-3E0CCA8EE60D}"/>
    <cellStyle name="Calculation 2 7 3 2 2" xfId="8118" xr:uid="{DB3C3C81-FEFA-4B7A-AB6C-FB05867C0598}"/>
    <cellStyle name="Calculation 2 7 3 2 2 2" xfId="17107" xr:uid="{04C7BBD9-25AF-4FF7-92A0-53DAF99FA201}"/>
    <cellStyle name="Calculation 2 7 3 2 2 2 2" xfId="30161" xr:uid="{A64784B1-C54C-4901-A55B-6B4C6043D3F0}"/>
    <cellStyle name="Calculation 2 7 3 2 2 3" xfId="28982" xr:uid="{2EE9AF13-0E08-4D88-9783-8310BC6AB465}"/>
    <cellStyle name="Calculation 2 7 3 2 2 4" xfId="56791" xr:uid="{68DB939B-522E-4E48-9782-8741BA9BB04A}"/>
    <cellStyle name="Calculation 2 7 3 2 3" xfId="10755" xr:uid="{9ECD5EEA-51DD-4759-B2A5-51EDEF281BF9}"/>
    <cellStyle name="Calculation 2 7 3 2 3 2" xfId="19744" xr:uid="{C9A7ACBD-30E8-4772-887D-08FE63C0AB64}"/>
    <cellStyle name="Calculation 2 7 3 2 3 2 2" xfId="23609" xr:uid="{7EF53A55-EADB-41AF-BCBA-CC0BE843EDEB}"/>
    <cellStyle name="Calculation 2 7 3 2 3 3" xfId="27227" xr:uid="{F40C230B-C9B3-40D7-87C3-FBFBDCED98FA}"/>
    <cellStyle name="Calculation 2 7 3 2 4" xfId="14521" xr:uid="{09DDB6EA-C725-4B6A-A941-3D8F05E2F4BE}"/>
    <cellStyle name="Calculation 2 7 3 2 4 2" xfId="40125" xr:uid="{C84D8265-164D-45B0-A78F-A6674142A869}"/>
    <cellStyle name="Calculation 2 7 3 2 5" xfId="29100" xr:uid="{6FB04020-DF1C-4C5F-943A-3EDAD7B91D85}"/>
    <cellStyle name="Calculation 2 7 3 2 6" xfId="50009" xr:uid="{18F3E944-7B35-4721-994D-6B33D18192E5}"/>
    <cellStyle name="Calculation 2 7 3 3" xfId="3624" xr:uid="{DAB3ED91-5FEE-491F-9E4F-4FA49F89D73F}"/>
    <cellStyle name="Calculation 2 7 3 3 2" xfId="22315" xr:uid="{4CCC23D3-7071-4BAE-B10D-E52039EF7F49}"/>
    <cellStyle name="Calculation 2 7 3 3 2 2" xfId="58979" xr:uid="{A3D2603A-FA03-452E-A47B-C2A906AB06D1}"/>
    <cellStyle name="Calculation 2 7 3 3 3" xfId="52198" xr:uid="{44C76788-E262-4BD8-B327-7D9FF78125FB}"/>
    <cellStyle name="Calculation 2 7 3 4" xfId="38506" xr:uid="{E98D29C0-8D2B-4EBE-9303-4D444E866A78}"/>
    <cellStyle name="Calculation 2 7 3 4 2" xfId="54918" xr:uid="{BD82FDB3-852F-4552-ADE5-05C5F28A1CF1}"/>
    <cellStyle name="Calculation 2 7 3 4 3" xfId="48126" xr:uid="{64F7034B-25CD-4A33-B71E-D96B38A8A8FC}"/>
    <cellStyle name="Calculation 2 7 3 5" xfId="53218" xr:uid="{6C419406-BE6E-493D-8706-230A1756AA3E}"/>
    <cellStyle name="Calculation 2 7 3 6" xfId="46512" xr:uid="{E3BE9F4E-64B4-4914-A379-B0E045982811}"/>
    <cellStyle name="Calculation 2 7 4" xfId="1531" xr:uid="{13215A62-E921-46A9-8C43-B9AA78CC8641}"/>
    <cellStyle name="Calculation 2 7 4 2" xfId="5876" xr:uid="{E837CAF8-C9C8-4A97-9832-3477328F9DE1}"/>
    <cellStyle name="Calculation 2 7 4 2 2" xfId="8462" xr:uid="{579F9D4E-667C-47AA-8393-35007F768F62}"/>
    <cellStyle name="Calculation 2 7 4 2 2 2" xfId="17451" xr:uid="{EC514A68-E93A-4FE8-81C8-31DB19236CD3}"/>
    <cellStyle name="Calculation 2 7 4 2 2 2 2" xfId="23091" xr:uid="{D49AE5DE-BB99-410C-95D2-49B0DC12DFCB}"/>
    <cellStyle name="Calculation 2 7 4 2 2 3" xfId="30154" xr:uid="{994D5C54-4F2A-4530-BB4A-8C22530557EC}"/>
    <cellStyle name="Calculation 2 7 4 2 3" xfId="11099" xr:uid="{5BFAC86B-9967-4B7C-8E45-311A47C38311}"/>
    <cellStyle name="Calculation 2 7 4 2 3 2" xfId="20088" xr:uid="{CC442B73-29B8-466A-BE13-CDC09A5F9B9B}"/>
    <cellStyle name="Calculation 2 7 4 2 3 2 2" xfId="27707" xr:uid="{308069D6-90C9-4175-9B4D-1624CB7B9DB1}"/>
    <cellStyle name="Calculation 2 7 4 2 3 3" xfId="27085" xr:uid="{2163BFBF-21FA-4A97-8A36-0AF1B6065F73}"/>
    <cellStyle name="Calculation 2 7 4 2 4" xfId="14865" xr:uid="{09AB24DC-14EA-4CA7-A659-B7013D3B8CD6}"/>
    <cellStyle name="Calculation 2 7 4 2 4 2" xfId="33685" xr:uid="{45876414-5103-414C-A599-9740E6F01E95}"/>
    <cellStyle name="Calculation 2 7 4 2 5" xfId="30497" xr:uid="{41E0BAA4-0149-4D55-83D2-50EA1FD06F73}"/>
    <cellStyle name="Calculation 2 7 4 2 6" xfId="55914" xr:uid="{63FA97C7-4A88-40D6-B2D9-30686ACD1BA0}"/>
    <cellStyle name="Calculation 2 7 4 3" xfId="3968" xr:uid="{1A8C2169-AD76-4B73-B9B0-661B0F13971D}"/>
    <cellStyle name="Calculation 2 7 4 3 2" xfId="37972" xr:uid="{088A621B-5CD5-44F8-BFE7-C5F8B6C64DB0}"/>
    <cellStyle name="Calculation 2 7 4 4" xfId="37688" xr:uid="{F9F68421-008B-4189-96BE-6C86E584500A}"/>
    <cellStyle name="Calculation 2 7 4 5" xfId="49132" xr:uid="{D221C0D5-D96E-443F-A527-9E0C51BE7E5B}"/>
    <cellStyle name="Calculation 2 7 5" xfId="1843" xr:uid="{2B7261F5-F0A8-461D-947C-FAFA21E71A45}"/>
    <cellStyle name="Calculation 2 7 5 2" xfId="6159" xr:uid="{901CD910-C0BF-4864-9914-F9F654D28C43}"/>
    <cellStyle name="Calculation 2 7 5 2 2" xfId="8745" xr:uid="{08A31787-EE1E-47AC-BC58-06EA73959703}"/>
    <cellStyle name="Calculation 2 7 5 2 2 2" xfId="17734" xr:uid="{215C9C7B-BD5D-4DCB-80C5-A0AFA8D69A46}"/>
    <cellStyle name="Calculation 2 7 5 2 2 2 2" xfId="37168" xr:uid="{A4B986B1-0043-4057-A89E-9EE1ADD60077}"/>
    <cellStyle name="Calculation 2 7 5 2 2 3" xfId="24799" xr:uid="{58098CF5-243C-42CE-8AE5-41F851FF1688}"/>
    <cellStyle name="Calculation 2 7 5 2 3" xfId="11382" xr:uid="{E01263C6-2325-4256-B175-BFE700560811}"/>
    <cellStyle name="Calculation 2 7 5 2 3 2" xfId="20371" xr:uid="{68215F24-F3D5-4C95-845D-7231C21879F0}"/>
    <cellStyle name="Calculation 2 7 5 2 3 2 2" xfId="34040" xr:uid="{1C1F0FBE-A425-44AE-87B3-8A6A50A76443}"/>
    <cellStyle name="Calculation 2 7 5 2 3 3" xfId="34288" xr:uid="{6FA031E8-2DFC-46E0-82FE-B3148143E4DF}"/>
    <cellStyle name="Calculation 2 7 5 2 4" xfId="15148" xr:uid="{619ED220-4C42-47A3-9ABA-DA0BC3582F7D}"/>
    <cellStyle name="Calculation 2 7 5 2 4 2" xfId="39377" xr:uid="{CB0863E7-25F3-4DA0-90B3-D4C11E147CB6}"/>
    <cellStyle name="Calculation 2 7 5 2 5" xfId="35964" xr:uid="{B87DF1D8-214A-4EA3-844A-0E2281057FD0}"/>
    <cellStyle name="Calculation 2 7 5 2 6" xfId="59077" xr:uid="{4D554A88-764E-422A-8E7C-907EF4A963EA}"/>
    <cellStyle name="Calculation 2 7 5 3" xfId="4280" xr:uid="{BEAD649B-7142-4114-BEFD-43493BB0A2C9}"/>
    <cellStyle name="Calculation 2 7 5 3 2" xfId="29401" xr:uid="{58197EBA-48F9-4E8F-B848-A6A82AFB9BC8}"/>
    <cellStyle name="Calculation 2 7 5 4" xfId="35928" xr:uid="{534BEF07-71A1-4A71-9A60-47967F4A5ECB}"/>
    <cellStyle name="Calculation 2 7 5 5" xfId="52296" xr:uid="{B7301F92-75D1-4A8C-B7A7-AB4DB04EBD66}"/>
    <cellStyle name="Calculation 2 7 6" xfId="2150" xr:uid="{C3A1AD63-B5AE-49E6-895A-2D6FCE43CA22}"/>
    <cellStyle name="Calculation 2 7 6 2" xfId="6451" xr:uid="{37596E4C-F886-4D92-A878-1399BE25C032}"/>
    <cellStyle name="Calculation 2 7 6 2 2" xfId="9037" xr:uid="{D3E8824B-FBC1-4FB8-AD32-87D4E8172462}"/>
    <cellStyle name="Calculation 2 7 6 2 2 2" xfId="18026" xr:uid="{1CF3AFA8-FD80-457D-8DD1-D836788655AE}"/>
    <cellStyle name="Calculation 2 7 6 2 2 2 2" xfId="33374" xr:uid="{BA7DE23F-5922-4EC5-B29E-15BC5397E25B}"/>
    <cellStyle name="Calculation 2 7 6 2 2 3" xfId="32631" xr:uid="{B4F53328-6A10-4835-A269-A063A320B5D8}"/>
    <cellStyle name="Calculation 2 7 6 2 3" xfId="11674" xr:uid="{6277833F-A346-426E-9480-76DAB4BC2E71}"/>
    <cellStyle name="Calculation 2 7 6 2 3 2" xfId="20663" xr:uid="{A44A125E-A97B-499A-ABF8-4E269AC91270}"/>
    <cellStyle name="Calculation 2 7 6 2 3 2 2" xfId="30277" xr:uid="{AC1677F4-A853-45C8-8210-DE60D81706AA}"/>
    <cellStyle name="Calculation 2 7 6 2 3 3" xfId="35688" xr:uid="{850851DC-79BE-4FCA-8410-2BE7EB5FB061}"/>
    <cellStyle name="Calculation 2 7 6 2 4" xfId="15440" xr:uid="{5A6E9F7F-95F1-47A8-89C6-1282915F2BBF}"/>
    <cellStyle name="Calculation 2 7 6 2 4 2" xfId="38118" xr:uid="{8E395BCD-41F7-4D1C-BCAF-1777FEF964E5}"/>
    <cellStyle name="Calculation 2 7 6 2 5" xfId="24370" xr:uid="{825E6E2B-B7F3-484A-9001-F48CE1734791}"/>
    <cellStyle name="Calculation 2 7 6 2 6" xfId="54080" xr:uid="{88F28A97-4CC7-4664-9585-6941F85CA823}"/>
    <cellStyle name="Calculation 2 7 6 3" xfId="4587" xr:uid="{39C78898-1CB0-4ECD-95E0-DE74AA8A3FDA}"/>
    <cellStyle name="Calculation 2 7 6 3 2" xfId="34341" xr:uid="{C5904474-268F-48BE-BA36-8DFE8D668339}"/>
    <cellStyle name="Calculation 2 7 6 4" xfId="31820" xr:uid="{10468056-A7C6-4640-BD75-1E0D93E07E4D}"/>
    <cellStyle name="Calculation 2 7 6 5" xfId="47403" xr:uid="{4D9E6647-1E70-4911-BAFC-213CB03D5B44}"/>
    <cellStyle name="Calculation 2 7 7" xfId="4887" xr:uid="{56AD807C-3D6F-4BB8-A5B6-3C267047B0DA}"/>
    <cellStyle name="Calculation 2 7 7 2" xfId="7473" xr:uid="{711EEB71-C175-4C2B-ACF9-298A25E04C7D}"/>
    <cellStyle name="Calculation 2 7 7 2 2" xfId="16462" xr:uid="{33957C55-5D96-4355-B83D-0ED68A868A0B}"/>
    <cellStyle name="Calculation 2 7 7 2 2 2" xfId="39635" xr:uid="{11297C42-1FCF-41B1-A23E-4F2E7157FD54}"/>
    <cellStyle name="Calculation 2 7 7 2 3" xfId="33067" xr:uid="{298E7C0B-5B52-4AA9-86C1-4129A3ED4343}"/>
    <cellStyle name="Calculation 2 7 7 3" xfId="10110" xr:uid="{C769AB4F-22B9-4FF2-9035-7F8181F1ADE6}"/>
    <cellStyle name="Calculation 2 7 7 3 2" xfId="19099" xr:uid="{A1E57F17-8E72-46B9-B03E-D10DBA914F3F}"/>
    <cellStyle name="Calculation 2 7 7 3 2 2" xfId="38689" xr:uid="{6131570B-5482-4EF5-8552-8CBDA51EEAD2}"/>
    <cellStyle name="Calculation 2 7 7 3 3" xfId="22636" xr:uid="{61412211-1EE3-41FA-96D4-7508B88CA344}"/>
    <cellStyle name="Calculation 2 7 7 4" xfId="13876" xr:uid="{18CA61D1-6DD7-4658-859D-F7E7BFF24413}"/>
    <cellStyle name="Calculation 2 7 7 4 2" xfId="38799" xr:uid="{109E46B4-0600-43C5-BC88-BDA78D2CC530}"/>
    <cellStyle name="Calculation 2 7 7 5" xfId="41891" xr:uid="{36CD74D3-3352-4BFB-938B-DA85E829F1B4}"/>
    <cellStyle name="Calculation 2 7 7 6" xfId="52691" xr:uid="{E53F6063-3275-4FFD-A3A4-DF178D1F9403}"/>
    <cellStyle name="Calculation 2 7 8" xfId="2499" xr:uid="{96A33D14-70BE-4219-BCA6-9D605FDE1236}"/>
    <cellStyle name="Calculation 2 7 8 2" xfId="24342" xr:uid="{8A3C13F4-E5BA-4F59-BF2F-17D88CC6D035}"/>
    <cellStyle name="Calculation 2 7 9" xfId="37241" xr:uid="{9A232EB1-5219-44C2-A0BD-4D1B8844473A}"/>
    <cellStyle name="Calculation 2 8" xfId="203" xr:uid="{C94A43E5-18BD-480A-AD5D-174B602BF041}"/>
    <cellStyle name="Calculation 2 8 2" xfId="2566" xr:uid="{99776734-B101-47C5-847C-5BD4D96B0657}"/>
    <cellStyle name="Calculation 2 8 2 2" xfId="6807" xr:uid="{348DDAC3-AEDA-461E-955D-A7542FCCDA90}"/>
    <cellStyle name="Calculation 2 8 2 2 2" xfId="15796" xr:uid="{CC7B984C-C589-4B72-8FFD-62D6C688F0A1}"/>
    <cellStyle name="Calculation 2 8 2 2 2 2" xfId="35455" xr:uid="{DAD12328-BF0F-4726-835C-880E9D8427A4}"/>
    <cellStyle name="Calculation 2 8 2 2 2 3" xfId="56402" xr:uid="{6F22293F-29B8-4B20-B6CD-5C87FFD40DEE}"/>
    <cellStyle name="Calculation 2 8 2 2 3" xfId="24653" xr:uid="{503B104E-6154-4A7C-B4CE-17C40E8D85ED}"/>
    <cellStyle name="Calculation 2 8 2 2 4" xfId="49620" xr:uid="{59E834BE-A4A8-42DE-AA42-473CAC2B53BE}"/>
    <cellStyle name="Calculation 2 8 2 3" xfId="9377" xr:uid="{04235694-7E37-4A34-A03F-C9ECA6EE2BF4}"/>
    <cellStyle name="Calculation 2 8 2 3 2" xfId="18366" xr:uid="{85045A88-E6FE-4213-9C27-D2B356900513}"/>
    <cellStyle name="Calculation 2 8 2 3 2 2" xfId="34869" xr:uid="{90A1E6BC-75B9-4D7D-8B31-B38E2430FE41}"/>
    <cellStyle name="Calculation 2 8 2 3 2 3" xfId="57635" xr:uid="{2F5E46DF-FD2A-4B46-BD67-2D45E819E734}"/>
    <cellStyle name="Calculation 2 8 2 3 3" xfId="37301" xr:uid="{42532F5A-4A24-41A7-8D24-6EF25254756C}"/>
    <cellStyle name="Calculation 2 8 2 3 4" xfId="50853" xr:uid="{35320682-553C-4516-B4AE-527A5B753852}"/>
    <cellStyle name="Calculation 2 8 2 4" xfId="13420" xr:uid="{D8E5CF71-5093-4714-873B-65FF63EFA8D1}"/>
    <cellStyle name="Calculation 2 8 2 4 2" xfId="32141" xr:uid="{11C4A5F2-3AE6-4659-8C76-B7F9134B9133}"/>
    <cellStyle name="Calculation 2 8 2 4 2 2" xfId="54544" xr:uid="{CAAE8824-A256-413F-9651-DCBC3A4D039D}"/>
    <cellStyle name="Calculation 2 8 2 4 3" xfId="47737" xr:uid="{61D64B95-D676-48A8-8674-21364F43EB28}"/>
    <cellStyle name="Calculation 2 8 2 5" xfId="35183" xr:uid="{06FBF88F-6079-4122-84E4-77F66970F0D0}"/>
    <cellStyle name="Calculation 2 8 2 5 2" xfId="52962" xr:uid="{9A6EDAA8-F911-40B4-97DC-43BCD6AFD1E6}"/>
    <cellStyle name="Calculation 2 8 2 6" xfId="46126" xr:uid="{2BE34AE8-013C-4D1D-916D-8FCE371D58C5}"/>
    <cellStyle name="Calculation 2 8 3" xfId="2671" xr:uid="{F888A330-7C17-42E2-B302-136C878931C5}"/>
    <cellStyle name="Calculation 2 8 3 2" xfId="22254" xr:uid="{E5A5A199-5D7D-4A1D-8EDA-12A1233D2A10}"/>
    <cellStyle name="Calculation 2 8 3 2 2" xfId="56807" xr:uid="{340DBA52-6842-403C-A5A6-38CCF9C1C5C9}"/>
    <cellStyle name="Calculation 2 8 3 2 3" xfId="50025" xr:uid="{6455B8BA-4031-4F4C-BE79-B28564F02A9C}"/>
    <cellStyle name="Calculation 2 8 3 3" xfId="51460" xr:uid="{CDF8C842-7C63-43D8-AFA3-9E047BA206F5}"/>
    <cellStyle name="Calculation 2 8 3 3 2" xfId="58242" xr:uid="{3FD4F366-1273-406E-9027-E7CB0B1F102E}"/>
    <cellStyle name="Calculation 2 8 3 4" xfId="48142" xr:uid="{96F4BE2A-5550-4D9F-966E-BD1ECF545A05}"/>
    <cellStyle name="Calculation 2 8 3 4 2" xfId="54934" xr:uid="{23D4598A-28F9-4E58-BA31-03A048007097}"/>
    <cellStyle name="Calculation 2 8 3 5" xfId="53234" xr:uid="{F38AD7C4-7B4E-4C19-8669-B32F02111C82}"/>
    <cellStyle name="Calculation 2 8 3 6" xfId="46528" xr:uid="{621F1B43-7E61-476E-92D3-6FF32F2BAA17}"/>
    <cellStyle name="Calculation 2 8 4" xfId="25191" xr:uid="{0F0FD572-042C-4B9B-AD99-259EBD345C9F}"/>
    <cellStyle name="Calculation 2 8 4 2" xfId="55930" xr:uid="{AB1B46AB-4A7C-4534-91E1-C9765309EF96}"/>
    <cellStyle name="Calculation 2 8 4 3" xfId="49148" xr:uid="{96300087-FCF2-49C7-8931-371498DA8B31}"/>
    <cellStyle name="Calculation 2 8 5" xfId="44425" xr:uid="{9A35E3DE-62DD-44D7-A458-EF13F4344142}"/>
    <cellStyle name="Calculation 2 8 5 2" xfId="58284" xr:uid="{BC086016-C5BD-4BB5-BB23-B5E82E206A56}"/>
    <cellStyle name="Calculation 2 8 5 3" xfId="51502" xr:uid="{3A575372-B72A-4882-8ED6-B5029163F92E}"/>
    <cellStyle name="Calculation 2 8 6" xfId="45614" xr:uid="{0D4A9924-D82A-4E4C-9374-CAAAF45C964D}"/>
    <cellStyle name="Calculation 2 8 6 2" xfId="54096" xr:uid="{64B3BF89-149B-4B4D-882B-5A1A7ACCE2D7}"/>
    <cellStyle name="Calculation 2 8 7" xfId="52699" xr:uid="{C8C9BCD8-8C3B-46FF-8352-4F20F171D4B2}"/>
    <cellStyle name="Calculation 2 9" xfId="552" xr:uid="{3D2DA52C-E7C4-46E0-ACED-7FFD57570F32}"/>
    <cellStyle name="Calculation 2 9 2" xfId="4945" xr:uid="{FBEC4F6A-0ECF-47F7-B5D4-6160642A60C2}"/>
    <cellStyle name="Calculation 2 9 2 2" xfId="7531" xr:uid="{12D9B474-D31F-4D75-B5D9-035CFC31E97C}"/>
    <cellStyle name="Calculation 2 9 2 2 2" xfId="16520" xr:uid="{EBFD1E95-D420-41E6-B877-857A6C844C10}"/>
    <cellStyle name="Calculation 2 9 2 2 2 2" xfId="30984" xr:uid="{7A735478-9B2B-44FA-AA03-2189D92412AC}"/>
    <cellStyle name="Calculation 2 9 2 2 2 3" xfId="56449" xr:uid="{CF1187B3-88E2-4A79-9FD0-D3C716C07BAE}"/>
    <cellStyle name="Calculation 2 9 2 2 3" xfId="24517" xr:uid="{15E339E2-E811-4868-9B0A-07F8E2EDF343}"/>
    <cellStyle name="Calculation 2 9 2 2 4" xfId="49667" xr:uid="{D58C1C00-84FC-49B7-AD51-3346D4A3DF1C}"/>
    <cellStyle name="Calculation 2 9 2 3" xfId="10168" xr:uid="{3F86A9C1-71BE-472B-8D48-FBFA69CD1D22}"/>
    <cellStyle name="Calculation 2 9 2 3 2" xfId="19157" xr:uid="{4396D7F1-ABE2-43F9-BE27-240334C9082F}"/>
    <cellStyle name="Calculation 2 9 2 3 2 2" xfId="43276" xr:uid="{1D71B683-6D5D-45C5-A641-2193CE102CF4}"/>
    <cellStyle name="Calculation 2 9 2 3 2 3" xfId="59080" xr:uid="{792A6BE8-8D91-4A1C-B23A-C02587AEA612}"/>
    <cellStyle name="Calculation 2 9 2 3 3" xfId="40066" xr:uid="{15C22D05-4FFC-47FE-BD20-1EBC6F6A5BE8}"/>
    <cellStyle name="Calculation 2 9 2 3 4" xfId="52299" xr:uid="{45274157-2A43-442D-904B-343C77771DD4}"/>
    <cellStyle name="Calculation 2 9 2 4" xfId="13934" xr:uid="{0906E96A-6D8F-4E3B-A589-0DF75AEC433E}"/>
    <cellStyle name="Calculation 2 9 2 4 2" xfId="39320" xr:uid="{8717EB8B-621A-4B1F-8DA2-1F6D4E9729D5}"/>
    <cellStyle name="Calculation 2 9 2 4 2 2" xfId="54588" xr:uid="{9C5B9AB2-5BE4-4B0B-AA8F-97B08BE94BEF}"/>
    <cellStyle name="Calculation 2 9 2 4 3" xfId="47784" xr:uid="{BEB81CD8-9DD9-4ED8-8852-3462C0FBDB1B}"/>
    <cellStyle name="Calculation 2 9 2 5" xfId="29266" xr:uid="{3491407D-1EF9-4A20-BA01-A39D5590C2E1}"/>
    <cellStyle name="Calculation 2 9 2 5 2" xfId="52988" xr:uid="{A2576304-E751-4723-97F1-13B5A87C16DB}"/>
    <cellStyle name="Calculation 2 9 2 6" xfId="46170" xr:uid="{17B08C25-BDE4-49E3-88D2-883B55CBC74D}"/>
    <cellStyle name="Calculation 2 9 3" xfId="2989" xr:uid="{096419FE-8864-4B42-988A-85C399099B4F}"/>
    <cellStyle name="Calculation 2 9 3 2" xfId="43373" xr:uid="{03381177-9B62-431C-BF78-6D71775727D3}"/>
    <cellStyle name="Calculation 2 9 3 2 2" xfId="56851" xr:uid="{BE3611AF-D11B-42A2-933A-26D09608D137}"/>
    <cellStyle name="Calculation 2 9 3 2 3" xfId="50069" xr:uid="{C94F7314-403A-428F-957D-217325D9249E}"/>
    <cellStyle name="Calculation 2 9 3 3" xfId="50993" xr:uid="{B42899F9-53B3-43B0-9831-1E8306C244A2}"/>
    <cellStyle name="Calculation 2 9 3 3 2" xfId="57775" xr:uid="{C1ABB971-C479-4391-9552-B12A9A450060}"/>
    <cellStyle name="Calculation 2 9 3 4" xfId="48186" xr:uid="{44D863A3-2D7F-43DB-A88E-A1F129CC89D7}"/>
    <cellStyle name="Calculation 2 9 3 4 2" xfId="54978" xr:uid="{24D08F16-A505-44E3-8CFA-B5CF49C3A6A2}"/>
    <cellStyle name="Calculation 2 9 3 5" xfId="53278" xr:uid="{2957EF7A-0789-4BDD-B7F3-A05948415762}"/>
    <cellStyle name="Calculation 2 9 3 6" xfId="46572" xr:uid="{7E356EFA-5358-4488-9DA4-C1A05159F13E}"/>
    <cellStyle name="Calculation 2 9 4" xfId="36722" xr:uid="{49BBC744-70BD-48EB-91FB-D830BE67FE6F}"/>
    <cellStyle name="Calculation 2 9 4 2" xfId="55977" xr:uid="{46F580BB-3C78-41FA-A020-DCF3B66CFE1A}"/>
    <cellStyle name="Calculation 2 9 4 3" xfId="49195" xr:uid="{4130F337-F08E-48EA-98F9-B23619DC3E24}"/>
    <cellStyle name="Calculation 2 9 5" xfId="44364" xr:uid="{B01BD5AC-7790-4EDE-AFCC-56CC5E3004B2}"/>
    <cellStyle name="Calculation 2 9 5 2" xfId="58509" xr:uid="{F7AB4422-78C6-4FA9-9811-0F3C82548387}"/>
    <cellStyle name="Calculation 2 9 5 3" xfId="51728" xr:uid="{7E62454F-4083-4D83-A0B3-C1A4A8AD260E}"/>
    <cellStyle name="Calculation 2 9 6" xfId="45661" xr:uid="{9F6AA83C-31F3-45B1-8FDD-3F397557C6CC}"/>
    <cellStyle name="Calculation 2 9 6 2" xfId="54140" xr:uid="{458574B2-2B70-412E-B015-529EC662E079}"/>
    <cellStyle name="Calculation 2 9 7" xfId="52725" xr:uid="{1733B413-DE3D-4B6F-B8E1-1097FA2D8C35}"/>
    <cellStyle name="Calculation 3" xfId="108" xr:uid="{8C86C54A-38FA-47E5-9F99-BE0E00C32886}"/>
    <cellStyle name="Calculation 3 10" xfId="895" xr:uid="{29CA454D-ABB7-4616-A46C-85E7D4ADDF1B}"/>
    <cellStyle name="Calculation 3 10 2" xfId="5264" xr:uid="{2A0BD9FB-4507-4DDD-A479-809453E98691}"/>
    <cellStyle name="Calculation 3 10 2 2" xfId="7850" xr:uid="{EB07010C-D247-4813-B137-3FBA48A4FA89}"/>
    <cellStyle name="Calculation 3 10 2 2 2" xfId="16839" xr:uid="{9D8425EB-B47F-4A73-AAF5-9394C83EFE6F}"/>
    <cellStyle name="Calculation 3 10 2 2 2 2" xfId="32714" xr:uid="{32C3DECF-428C-4707-AC35-E4EB2F7CD274}"/>
    <cellStyle name="Calculation 3 10 2 2 2 3" xfId="56620" xr:uid="{B5B53876-8536-45F2-8CE7-DBE52B8904AA}"/>
    <cellStyle name="Calculation 3 10 2 2 3" xfId="31479" xr:uid="{70D4F764-D221-4EDD-9B16-69D9015F13AC}"/>
    <cellStyle name="Calculation 3 10 2 2 4" xfId="49838" xr:uid="{7994E472-70C0-42AC-8DC7-AC69112B7E43}"/>
    <cellStyle name="Calculation 3 10 2 3" xfId="10487" xr:uid="{14B8826D-9667-45A5-A374-479E6F597F8F}"/>
    <cellStyle name="Calculation 3 10 2 3 2" xfId="19476" xr:uid="{4DBC691A-5B27-4E95-BA97-5ED6F6684A0E}"/>
    <cellStyle name="Calculation 3 10 2 3 2 2" xfId="28373" xr:uid="{4B90804F-81A6-4C05-AC09-F718963D8D51}"/>
    <cellStyle name="Calculation 3 10 2 3 2 3" xfId="57813" xr:uid="{61954A7C-0062-4E98-B1C9-C895FDDF8CBB}"/>
    <cellStyle name="Calculation 3 10 2 3 3" xfId="35539" xr:uid="{B63F849B-15C8-4664-9EAD-C618E56612BD}"/>
    <cellStyle name="Calculation 3 10 2 3 4" xfId="51031" xr:uid="{2F44643B-99BA-4460-9E81-00A93EB6DC57}"/>
    <cellStyle name="Calculation 3 10 2 4" xfId="14253" xr:uid="{98C1C613-F628-4915-BEC5-36F896F2260C}"/>
    <cellStyle name="Calculation 3 10 2 4 2" xfId="35718" xr:uid="{C32D0242-DFB4-43E7-814C-062B331FFF32}"/>
    <cellStyle name="Calculation 3 10 2 4 2 2" xfId="54753" xr:uid="{14B2B80E-7E2B-4235-BEAA-D34EB8754356}"/>
    <cellStyle name="Calculation 3 10 2 4 3" xfId="47955" xr:uid="{B586F1DE-A323-4C56-9A89-6353B050F395}"/>
    <cellStyle name="Calculation 3 10 2 5" xfId="33817" xr:uid="{AF7D2D04-2D77-46E9-B446-C7A8C2D5A51F}"/>
    <cellStyle name="Calculation 3 10 2 5 2" xfId="53081" xr:uid="{0435496F-D6CB-4ACC-95B2-EBA737CCC4C4}"/>
    <cellStyle name="Calculation 3 10 2 6" xfId="46341" xr:uid="{A3BF566F-4C29-4B2D-9D03-5314C0D9FF9D}"/>
    <cellStyle name="Calculation 3 10 3" xfId="3332" xr:uid="{52EAAAB1-69A0-4CA1-8B08-C665E736BBB4}"/>
    <cellStyle name="Calculation 3 10 3 2" xfId="36653" xr:uid="{BF3915F4-C636-40BB-B973-635EA27AB164}"/>
    <cellStyle name="Calculation 3 10 3 2 2" xfId="57016" xr:uid="{E3745BE3-7830-4DD4-846B-D0E9F25E65F4}"/>
    <cellStyle name="Calculation 3 10 3 2 3" xfId="50234" xr:uid="{91D2EDB9-645E-4F45-808C-C4473E483B1F}"/>
    <cellStyle name="Calculation 3 10 3 3" xfId="52249" xr:uid="{DE26906D-DDCD-41D7-BFF5-7945DB2561DB}"/>
    <cellStyle name="Calculation 3 10 3 3 2" xfId="59030" xr:uid="{6D50D8C6-3676-4E5B-869C-5DB9204BFFD0}"/>
    <cellStyle name="Calculation 3 10 3 4" xfId="48351" xr:uid="{5D12DD9D-963F-4110-A1F0-CD20FAC8CF9A}"/>
    <cellStyle name="Calculation 3 10 3 4 2" xfId="55143" xr:uid="{08D86D10-8430-48B4-B009-9ED2BB12BF4E}"/>
    <cellStyle name="Calculation 3 10 3 5" xfId="53441" xr:uid="{2FE4729D-E5F9-4363-86D7-7F94429803E4}"/>
    <cellStyle name="Calculation 3 10 3 6" xfId="46737" xr:uid="{D7C32BE1-0261-460F-9944-92B3AF68811E}"/>
    <cellStyle name="Calculation 3 10 4" xfId="40990" xr:uid="{E119A816-F23B-43E5-B912-0B8DEE17A36A}"/>
    <cellStyle name="Calculation 3 10 4 2" xfId="56148" xr:uid="{6042F7DF-4C73-49B5-8CB5-8EA078887E18}"/>
    <cellStyle name="Calculation 3 10 4 3" xfId="49366" xr:uid="{EC7F2B1B-E01A-4510-9CE1-22E073F9A813}"/>
    <cellStyle name="Calculation 3 10 5" xfId="44561" xr:uid="{7477C24B-84C0-4D7C-9063-EA24ACC983B6}"/>
    <cellStyle name="Calculation 3 10 5 2" xfId="58013" xr:uid="{65BC3DFD-E9B3-4EEA-AAC9-7EB783B1DC6D}"/>
    <cellStyle name="Calculation 3 10 5 3" xfId="51231" xr:uid="{1D5834BD-E5A0-40FF-9BF4-E8B1A5B84988}"/>
    <cellStyle name="Calculation 3 10 6" xfId="47486" xr:uid="{998E3C3B-C913-47C4-9A4E-74B023DDDF10}"/>
    <cellStyle name="Calculation 3 10 6 2" xfId="54305" xr:uid="{2E0DEB89-5453-4D8D-8E39-12B64C32AB7E}"/>
    <cellStyle name="Calculation 3 10 7" xfId="52814" xr:uid="{953C552F-66A0-4BDD-8694-60E2A23DAA94}"/>
    <cellStyle name="Calculation 3 10 8" xfId="45878" xr:uid="{166D4A75-9BBC-41DA-B61A-7DFDF1D7550D}"/>
    <cellStyle name="Calculation 3 11" xfId="1239" xr:uid="{87CAA9A5-C906-455C-88EF-47197AFD4851}"/>
    <cellStyle name="Calculation 3 11 2" xfId="5584" xr:uid="{D92065EB-05A8-4A29-92E0-A595759DDED9}"/>
    <cellStyle name="Calculation 3 11 2 2" xfId="8170" xr:uid="{EC8B21EF-7C2E-479E-A1D3-0783D90AFF06}"/>
    <cellStyle name="Calculation 3 11 2 2 2" xfId="17159" xr:uid="{63D4EE7C-54E4-4A50-A9BF-8253B2F2723F}"/>
    <cellStyle name="Calculation 3 11 2 2 2 2" xfId="30643" xr:uid="{141072FA-1B72-4CCC-BCDF-E323CD307088}"/>
    <cellStyle name="Calculation 3 11 2 2 2 3" xfId="56659" xr:uid="{6CABAD4D-3B7E-4220-865C-8E725B66685F}"/>
    <cellStyle name="Calculation 3 11 2 2 3" xfId="22133" xr:uid="{39BC20B2-3251-4765-849B-787C8E7E34B0}"/>
    <cellStyle name="Calculation 3 11 2 2 4" xfId="49877" xr:uid="{9CDB7FC3-9DF3-4BDA-9DBA-AAB0217687E8}"/>
    <cellStyle name="Calculation 3 11 2 3" xfId="10807" xr:uid="{DB7106CE-C0F5-406B-858A-48F36734012B}"/>
    <cellStyle name="Calculation 3 11 2 3 2" xfId="19796" xr:uid="{EE8BC3EA-8AF2-4C06-AE48-87656EE1A766}"/>
    <cellStyle name="Calculation 3 11 2 3 2 2" xfId="37400" xr:uid="{B3398EE1-A85C-475D-B6AE-F9E053DFCE0B}"/>
    <cellStyle name="Calculation 3 11 2 3 2 3" xfId="58183" xr:uid="{D3F33DE1-FCD9-4BF6-BFC2-959833875884}"/>
    <cellStyle name="Calculation 3 11 2 3 3" xfId="38934" xr:uid="{A369845E-F99C-411F-9A2C-6DEBDB9D4E2F}"/>
    <cellStyle name="Calculation 3 11 2 3 4" xfId="51401" xr:uid="{643A4E64-12F5-417C-A890-87C433FFE205}"/>
    <cellStyle name="Calculation 3 11 2 4" xfId="14573" xr:uid="{205C57E5-FEA5-419A-A1D0-8FBF3AD20FC4}"/>
    <cellStyle name="Calculation 3 11 2 4 2" xfId="29963" xr:uid="{2B7CEE87-7B85-4408-A9A5-32B938C30018}"/>
    <cellStyle name="Calculation 3 11 2 4 2 2" xfId="54789" xr:uid="{3A855085-F7BA-4115-9EE4-63465D6DECAE}"/>
    <cellStyle name="Calculation 3 11 2 4 3" xfId="47994" xr:uid="{259515B3-BC6C-4765-B252-283D95D95EB5}"/>
    <cellStyle name="Calculation 3 11 2 5" xfId="22316" xr:uid="{E008DF3D-C8C4-4B27-86AB-F3E2FF86FE46}"/>
    <cellStyle name="Calculation 3 11 2 5 2" xfId="53102" xr:uid="{25A73884-0AAB-4E8F-A498-08BFD79F745F}"/>
    <cellStyle name="Calculation 3 11 2 6" xfId="46380" xr:uid="{3C71A09F-0A4A-4C5D-9491-D2697FCF7D2C}"/>
    <cellStyle name="Calculation 3 11 3" xfId="3676" xr:uid="{5E36A595-BED3-4C13-AFE8-C004A474BE38}"/>
    <cellStyle name="Calculation 3 11 3 2" xfId="38667" xr:uid="{557B69D1-70AA-4659-A78C-760751F6460A}"/>
    <cellStyle name="Calculation 3 11 3 2 2" xfId="57052" xr:uid="{C6B09C67-5FC7-4DD4-AD77-BFC788815382}"/>
    <cellStyle name="Calculation 3 11 3 2 3" xfId="50270" xr:uid="{B2A54963-A1C7-40A5-8858-7B6FBC8E74F1}"/>
    <cellStyle name="Calculation 3 11 3 3" xfId="52337" xr:uid="{17FE4D30-44A9-475A-A429-5DE820555005}"/>
    <cellStyle name="Calculation 3 11 3 3 2" xfId="59118" xr:uid="{5E0FCBE7-0754-4AD2-B5B0-20718198B350}"/>
    <cellStyle name="Calculation 3 11 3 4" xfId="48387" xr:uid="{5CB464F3-539E-45FB-85F2-6A2A2B225FA8}"/>
    <cellStyle name="Calculation 3 11 3 4 2" xfId="55179" xr:uid="{B1D84CB2-C240-403D-B79E-CFC1576C58F0}"/>
    <cellStyle name="Calculation 3 11 3 5" xfId="53469" xr:uid="{A64E4475-9491-49AA-9902-D7D2C9CC9DBF}"/>
    <cellStyle name="Calculation 3 11 3 6" xfId="46773" xr:uid="{0138BE43-1104-4342-9730-454E9D55C467}"/>
    <cellStyle name="Calculation 3 11 4" xfId="26222" xr:uid="{98D19913-53EB-4D67-80B4-F55D940A0F7C}"/>
    <cellStyle name="Calculation 3 11 4 2" xfId="56187" xr:uid="{FA9CA99F-DC80-4DD3-981A-731F2D33CA7B}"/>
    <cellStyle name="Calculation 3 11 4 3" xfId="49405" xr:uid="{0FD09C71-D28A-4B05-9CFA-5F1368F2A8CE}"/>
    <cellStyle name="Calculation 3 11 5" xfId="44610" xr:uid="{9A52DCD2-660A-4EB4-BD3D-0E58BF923106}"/>
    <cellStyle name="Calculation 3 11 5 2" xfId="58291" xr:uid="{99A68B2F-0224-40BF-989F-092EC1DB2B2A}"/>
    <cellStyle name="Calculation 3 11 5 3" xfId="51509" xr:uid="{92A0371F-CF8D-4AEC-8FAE-CF4301EE3C78}"/>
    <cellStyle name="Calculation 3 11 6" xfId="47525" xr:uid="{8317DF1C-3131-4BB6-8B08-01A90C3333B4}"/>
    <cellStyle name="Calculation 3 11 6 2" xfId="54341" xr:uid="{82F67A22-E799-4CD2-915F-058F0A2301DC}"/>
    <cellStyle name="Calculation 3 11 7" xfId="52835" xr:uid="{96DE55B6-2E7C-4B50-95CA-EC15D4DEDFB3}"/>
    <cellStyle name="Calculation 3 11 8" xfId="45914" xr:uid="{0A8E3D20-C156-4A36-B2F3-54AB40440058}"/>
    <cellStyle name="Calculation 3 12" xfId="1738" xr:uid="{C1BE7628-843B-452F-BEC0-3A4F3CF8611E}"/>
    <cellStyle name="Calculation 3 12 2" xfId="6064" xr:uid="{779510F9-BFE6-446F-9B4F-925FE4A07F33}"/>
    <cellStyle name="Calculation 3 12 2 2" xfId="8650" xr:uid="{996C5A4B-0A83-4F6F-90AE-44F44BB6D1EE}"/>
    <cellStyle name="Calculation 3 12 2 2 2" xfId="17639" xr:uid="{35604CD8-2C33-495C-A1CE-F8A2E97DF40A}"/>
    <cellStyle name="Calculation 3 12 2 2 2 2" xfId="35868" xr:uid="{B040DAAA-1BC8-4606-8E60-37B3E07C0EDE}"/>
    <cellStyle name="Calculation 3 12 2 2 3" xfId="31858" xr:uid="{5A450127-D265-40A5-A14C-5A148B252840}"/>
    <cellStyle name="Calculation 3 12 2 2 4" xfId="56281" xr:uid="{71141595-1295-45C1-BD02-1A35F6AE42E2}"/>
    <cellStyle name="Calculation 3 12 2 3" xfId="11287" xr:uid="{D934FC2F-A844-4190-AD2D-40694C620634}"/>
    <cellStyle name="Calculation 3 12 2 3 2" xfId="20276" xr:uid="{D761D865-AA96-49BF-AAF8-B5CC764D7E34}"/>
    <cellStyle name="Calculation 3 12 2 3 2 2" xfId="33093" xr:uid="{3D8DFC8A-B568-4CAE-AA79-89791E98002F}"/>
    <cellStyle name="Calculation 3 12 2 3 3" xfId="34642" xr:uid="{754DB10A-4192-4A78-B133-53B810C02109}"/>
    <cellStyle name="Calculation 3 12 2 4" xfId="15053" xr:uid="{C2151D4B-01EA-495C-B2A5-8B9CAAF2E821}"/>
    <cellStyle name="Calculation 3 12 2 4 2" xfId="24171" xr:uid="{D706A749-8592-4F62-96DB-1B0119338962}"/>
    <cellStyle name="Calculation 3 12 2 5" xfId="24644" xr:uid="{C7C44D87-7EE5-4509-9DBB-B6FA52F7D388}"/>
    <cellStyle name="Calculation 3 12 2 6" xfId="49499" xr:uid="{30D64072-5EE4-4802-8071-47369B3B727C}"/>
    <cellStyle name="Calculation 3 12 3" xfId="4175" xr:uid="{8D583BFD-52AA-411C-8578-565691E3C44C}"/>
    <cellStyle name="Calculation 3 12 3 2" xfId="43790" xr:uid="{B3F239AA-882F-4084-8E28-3C22FE36B724}"/>
    <cellStyle name="Calculation 3 12 3 2 2" xfId="57889" xr:uid="{E4EB3909-745B-4770-85F0-553F344DB7C2}"/>
    <cellStyle name="Calculation 3 12 3 3" xfId="51107" xr:uid="{E3865047-8C33-401D-9EC1-62A693490735}"/>
    <cellStyle name="Calculation 3 12 4" xfId="39142" xr:uid="{F1D4E3BD-1FD6-483D-BC59-77A1D7784B53}"/>
    <cellStyle name="Calculation 3 12 4 2" xfId="54427" xr:uid="{77FBB5F3-A2A1-41C6-A5E5-A657E5BC9914}"/>
    <cellStyle name="Calculation 3 12 4 3" xfId="47616" xr:uid="{7BB7BF3E-4D9D-43BA-83D3-0010B3C24395}"/>
    <cellStyle name="Calculation 3 12 5" xfId="44636" xr:uid="{AB44EC99-6865-4050-9CC2-6594B5C298B9}"/>
    <cellStyle name="Calculation 3 12 5 2" xfId="52892" xr:uid="{58D3FF78-7DF4-43B3-A2BE-4A728B1363A8}"/>
    <cellStyle name="Calculation 3 12 6" xfId="46008" xr:uid="{44AEBA69-7D62-444F-9898-046D4B4A26C4}"/>
    <cellStyle name="Calculation 3 13" xfId="1920" xr:uid="{2E823801-DCEA-4DFE-B3C6-57E79C1CFBB2}"/>
    <cellStyle name="Calculation 3 13 2" xfId="6235" xr:uid="{AA36A313-6969-4E4B-8C4F-9E8B032669E3}"/>
    <cellStyle name="Calculation 3 13 2 2" xfId="8821" xr:uid="{A83B66C2-CE8F-4199-A30E-7D79FEBDDB68}"/>
    <cellStyle name="Calculation 3 13 2 2 2" xfId="17810" xr:uid="{F8BB6971-2A2F-460B-BC0B-1EA5E61BD458}"/>
    <cellStyle name="Calculation 3 13 2 2 2 2" xfId="40618" xr:uid="{22EC3308-439C-4A35-A833-925D6D44AD66}"/>
    <cellStyle name="Calculation 3 13 2 2 3" xfId="32302" xr:uid="{901FDB67-FA62-4066-ADCD-6F30362A5C47}"/>
    <cellStyle name="Calculation 3 13 2 2 4" xfId="56694" xr:uid="{E999C5F4-6A84-4387-92ED-BBE76E2F9214}"/>
    <cellStyle name="Calculation 3 13 2 3" xfId="11458" xr:uid="{38329BAD-CD34-43C6-B15A-61109EE71164}"/>
    <cellStyle name="Calculation 3 13 2 3 2" xfId="20447" xr:uid="{72787219-2C8D-49DF-A841-35E85444B2EC}"/>
    <cellStyle name="Calculation 3 13 2 3 2 2" xfId="37601" xr:uid="{5201A39F-AFC9-47DD-949D-54A55F70723B}"/>
    <cellStyle name="Calculation 3 13 2 3 3" xfId="36494" xr:uid="{99D60C2B-D4A7-4232-A2F8-7B4007169EBA}"/>
    <cellStyle name="Calculation 3 13 2 4" xfId="15224" xr:uid="{7A4831A5-3ECE-4754-A7D4-5C50C6A72978}"/>
    <cellStyle name="Calculation 3 13 2 4 2" xfId="42831" xr:uid="{EA4FECCC-E2BC-4AB3-B0C3-65169B3492B4}"/>
    <cellStyle name="Calculation 3 13 2 5" xfId="31586" xr:uid="{833DF231-6B13-4891-B60E-31B2D5D6F138}"/>
    <cellStyle name="Calculation 3 13 2 6" xfId="49912" xr:uid="{DFD4DBEE-25E2-496A-87EC-D776B0FF6184}"/>
    <cellStyle name="Calculation 3 13 3" xfId="4357" xr:uid="{3B2F9FBD-5A85-4795-9163-A935ABF449EE}"/>
    <cellStyle name="Calculation 3 13 3 2" xfId="27002" xr:uid="{CF4CBC8E-A7A0-4C4C-86AA-935942ACE40D}"/>
    <cellStyle name="Calculation 3 13 3 2 2" xfId="58419" xr:uid="{B99DEA10-8367-41DF-B77F-9736AA61CE5F}"/>
    <cellStyle name="Calculation 3 13 3 3" xfId="51638" xr:uid="{ACE541BC-59B7-416A-BD16-CAEAF85ACA11}"/>
    <cellStyle name="Calculation 3 13 4" xfId="31652" xr:uid="{4B20D5C9-9E47-44CF-A07C-21E2A410FDA7}"/>
    <cellStyle name="Calculation 3 13 4 2" xfId="54821" xr:uid="{972B0179-9D03-40C2-BB22-D07EF6380C20}"/>
    <cellStyle name="Calculation 3 13 4 3" xfId="48029" xr:uid="{36C9D842-5347-47B5-8ED5-030D05AED882}"/>
    <cellStyle name="Calculation 3 13 5" xfId="44692" xr:uid="{BC64E1A1-07BC-4BEA-A10F-B395146110C2}"/>
    <cellStyle name="Calculation 3 13 5 2" xfId="53121" xr:uid="{760CC641-0C0D-4EBC-A51A-63C45041EFD6}"/>
    <cellStyle name="Calculation 3 13 6" xfId="46415" xr:uid="{12222482-456F-4D7D-B7CF-DD1501CB584D}"/>
    <cellStyle name="Calculation 3 14" xfId="2611" xr:uid="{17274328-2BFB-4A13-A5C2-BCB24AC46730}"/>
    <cellStyle name="Calculation 3 14 2" xfId="6852" xr:uid="{8BEFD5DD-A4BC-47B8-9BF6-A5F5E0AB491D}"/>
    <cellStyle name="Calculation 3 14 2 2" xfId="15841" xr:uid="{E35746E0-8443-4BBE-AF45-6749A44EA06F}"/>
    <cellStyle name="Calculation 3 14 2 2 2" xfId="41744" xr:uid="{9F24297D-7140-4845-9BBE-D96A247EDD0E}"/>
    <cellStyle name="Calculation 3 14 2 2 3" xfId="57096" xr:uid="{24C45C13-28A8-4389-96A6-F3A1982C2327}"/>
    <cellStyle name="Calculation 3 14 2 3" xfId="43454" xr:uid="{7D377DEC-508C-47EC-92CB-BDA412904904}"/>
    <cellStyle name="Calculation 3 14 2 4" xfId="50314" xr:uid="{1C6B6DB8-D524-4EDC-9775-CC1872C2D764}"/>
    <cellStyle name="Calculation 3 14 3" xfId="9422" xr:uid="{2DF98B68-1F33-4063-BFBB-AB9917166CCA}"/>
    <cellStyle name="Calculation 3 14 3 2" xfId="18411" xr:uid="{5D22B2C5-4B96-478A-826B-86B51F42764B}"/>
    <cellStyle name="Calculation 3 14 3 2 2" xfId="38318" xr:uid="{10F7715D-30BA-4742-9719-EDB7F282B921}"/>
    <cellStyle name="Calculation 3 14 3 2 3" xfId="59005" xr:uid="{0AA4897F-6E33-499D-B866-CEDCD6DF0676}"/>
    <cellStyle name="Calculation 3 14 3 3" xfId="23237" xr:uid="{C426B396-05EB-4A5D-AC85-09F1F92A050F}"/>
    <cellStyle name="Calculation 3 14 3 4" xfId="52224" xr:uid="{BAB3F4C5-6606-4D9D-8DCE-F6C7120FED57}"/>
    <cellStyle name="Calculation 3 14 4" xfId="13465" xr:uid="{2E953AA4-7509-4F2A-B1BF-FB47D91FDBE1}"/>
    <cellStyle name="Calculation 3 14 4 2" xfId="29894" xr:uid="{3223B985-8C08-4E1C-B710-DC7A73D6B58F}"/>
    <cellStyle name="Calculation 3 14 4 2 2" xfId="55223" xr:uid="{8E1506E4-6ACD-41F8-9F48-F83B0547FE1A}"/>
    <cellStyle name="Calculation 3 14 4 3" xfId="48431" xr:uid="{527E519D-F795-4963-AF9E-60DCE915910D}"/>
    <cellStyle name="Calculation 3 14 5" xfId="38564" xr:uid="{4244BB31-D044-4EC7-9D49-EF61C83C5165}"/>
    <cellStyle name="Calculation 3 14 5 2" xfId="53509" xr:uid="{4558FA63-2A15-4C60-B8A0-9966A54B76D5}"/>
    <cellStyle name="Calculation 3 14 6" xfId="44769" xr:uid="{D05F8D11-5EAA-4834-B46B-60DE6437D2B2}"/>
    <cellStyle name="Calculation 3 14 7" xfId="46817" xr:uid="{1786D991-ECB4-4EA7-8846-1B71476755EC}"/>
    <cellStyle name="Calculation 3 15" xfId="6503" xr:uid="{6FEF3CD3-552C-40FC-9098-B9CEE020E308}"/>
    <cellStyle name="Calculation 3 15 2" xfId="11726" xr:uid="{F7571FB9-B7B6-4F87-928E-DE42F89F789E}"/>
    <cellStyle name="Calculation 3 15 2 2" xfId="20715" xr:uid="{81642187-1236-4D1F-8674-B825D2007D6C}"/>
    <cellStyle name="Calculation 3 15 2 2 2" xfId="32361" xr:uid="{E7454C35-DC69-48D3-9FFC-A55A5BA35FBD}"/>
    <cellStyle name="Calculation 3 15 2 2 3" xfId="57171" xr:uid="{38746ABB-4653-4622-8F8B-C62F53FAEC99}"/>
    <cellStyle name="Calculation 3 15 2 3" xfId="34371" xr:uid="{5353B185-2DBB-4F58-ADAD-6E83D073757E}"/>
    <cellStyle name="Calculation 3 15 2 4" xfId="50389" xr:uid="{E9438D5C-EC3D-40A6-9EDB-744A0889E8A0}"/>
    <cellStyle name="Calculation 3 15 3" xfId="15492" xr:uid="{D494A0B6-9A9F-4541-88F1-3BDB58C5B72F}"/>
    <cellStyle name="Calculation 3 15 3 2" xfId="23822" xr:uid="{621375B8-1A1E-4BF4-B635-CC3FCFC4EF82}"/>
    <cellStyle name="Calculation 3 15 3 2 2" xfId="58772" xr:uid="{335C1E2D-6723-4171-B39F-9BD2772A751E}"/>
    <cellStyle name="Calculation 3 15 3 3" xfId="51991" xr:uid="{DE45DBE5-0F84-4484-BC56-2B551A66D369}"/>
    <cellStyle name="Calculation 3 15 4" xfId="33765" xr:uid="{03CB2809-CAC8-4888-BA69-932D8733FC1E}"/>
    <cellStyle name="Calculation 3 15 4 2" xfId="57794" xr:uid="{1DE1D68F-8DC2-4ED3-808A-6A14FB6E558A}"/>
    <cellStyle name="Calculation 3 15 4 3" xfId="51012" xr:uid="{5E38D4E5-1083-4D77-97A2-72910E3097FB}"/>
    <cellStyle name="Calculation 3 15 5" xfId="44777" xr:uid="{396AAC55-FBDE-4831-A5F4-FE26AAEBDF0B}"/>
    <cellStyle name="Calculation 3 15 5 2" xfId="55298" xr:uid="{810DE061-F318-4F30-BAD4-F2BA4293BACF}"/>
    <cellStyle name="Calculation 3 15 5 3" xfId="48506" xr:uid="{D1A1AAC3-7B2A-4B43-8035-6F303F0380F3}"/>
    <cellStyle name="Calculation 3 15 6" xfId="53584" xr:uid="{92063AF7-2D7C-431E-ADE8-9D906FE3ED60}"/>
    <cellStyle name="Calculation 3 15 7" xfId="46892" xr:uid="{C5899DD1-565A-4CB5-AB01-56E6BA8463B8}"/>
    <cellStyle name="Calculation 3 16" xfId="9089" xr:uid="{A0478460-EE9E-49C5-B34C-59E28CA52501}"/>
    <cellStyle name="Calculation 3 16 2" xfId="18078" xr:uid="{D9013FE7-E8D9-4B46-BBD6-DAD8C64676A9}"/>
    <cellStyle name="Calculation 3 16 2 2" xfId="23386" xr:uid="{B9B9614A-6B7C-42B7-B795-DB7DC194C902}"/>
    <cellStyle name="Calculation 3 16 2 2 2" xfId="57109" xr:uid="{4F2555FF-0EB0-4811-AF0D-939FBB655381}"/>
    <cellStyle name="Calculation 3 16 2 3" xfId="50327" xr:uid="{0D5B08E2-DD2C-4DDB-AC70-FFD832AE3182}"/>
    <cellStyle name="Calculation 3 16 3" xfId="35839" xr:uid="{232D78D6-4218-4A04-AFDE-9E35FA99D378}"/>
    <cellStyle name="Calculation 3 16 3 2" xfId="58712" xr:uid="{A6D2C8F9-9E6D-48F2-ADDB-97992BEF610B}"/>
    <cellStyle name="Calculation 3 16 3 3" xfId="51931" xr:uid="{5AFF769D-8167-474A-8C9A-A84E681C0626}"/>
    <cellStyle name="Calculation 3 16 4" xfId="44802" xr:uid="{ED1366AB-563A-43D9-ABC7-6BD43EBB19D3}"/>
    <cellStyle name="Calculation 3 16 4 2" xfId="57861" xr:uid="{AAE868C7-C2C2-4B36-8B09-54AA487975EF}"/>
    <cellStyle name="Calculation 3 16 4 3" xfId="51079" xr:uid="{FFD69D4D-2C9B-4D21-802B-6864C4DDCBC7}"/>
    <cellStyle name="Calculation 3 16 5" xfId="48444" xr:uid="{8CABC2C8-1E59-4907-B29A-171557ECC55E}"/>
    <cellStyle name="Calculation 3 16 5 2" xfId="55236" xr:uid="{161E6115-625F-4E0B-BDDC-821E727986D4}"/>
    <cellStyle name="Calculation 3 16 6" xfId="53522" xr:uid="{27DA4C17-9B46-4D10-A2F2-C86FCB1E59C6}"/>
    <cellStyle name="Calculation 3 16 7" xfId="46830" xr:uid="{EA116A8C-B504-4A28-B96A-DEB1A0767343}"/>
    <cellStyle name="Calculation 3 17" xfId="9852" xr:uid="{6262BF79-7F88-491D-B90C-B9154D336AD2}"/>
    <cellStyle name="Calculation 3 17 2" xfId="18841" xr:uid="{CF5DDA14-55AF-4591-9E19-574431B901D1}"/>
    <cellStyle name="Calculation 3 17 2 2" xfId="24643" xr:uid="{55228070-133E-49B6-A17B-840838DE9510}"/>
    <cellStyle name="Calculation 3 17 2 2 2" xfId="57141" xr:uid="{C77B6716-DFF8-4046-84F8-D2A24689A659}"/>
    <cellStyle name="Calculation 3 17 2 3" xfId="50359" xr:uid="{F40B6E0E-F4D0-4374-BDB0-502120939FC1}"/>
    <cellStyle name="Calculation 3 17 3" xfId="40060" xr:uid="{D8E9AD29-3F4A-4343-AFE7-6DB38C4D78D3}"/>
    <cellStyle name="Calculation 3 17 3 2" xfId="58743" xr:uid="{A7F85146-DB71-415C-8EA7-A919D2C53644}"/>
    <cellStyle name="Calculation 3 17 3 3" xfId="51962" xr:uid="{6AA09353-18B3-4504-8B64-F5794852684B}"/>
    <cellStyle name="Calculation 3 17 4" xfId="44849" xr:uid="{A31DAE01-5DE1-47FE-B65C-5EC2C1143030}"/>
    <cellStyle name="Calculation 3 17 4 2" xfId="58452" xr:uid="{3C46C7BD-F1E4-4DDA-8549-6766F3966D7F}"/>
    <cellStyle name="Calculation 3 17 4 3" xfId="51671" xr:uid="{AC2A87E8-059E-490C-A510-D3CF24A67451}"/>
    <cellStyle name="Calculation 3 17 5" xfId="48476" xr:uid="{7757BF7D-28E8-493E-B371-C3B388A24BC2}"/>
    <cellStyle name="Calculation 3 17 5 2" xfId="55268" xr:uid="{E5A2FA9F-4B81-480A-B2EF-846A51AF3AC8}"/>
    <cellStyle name="Calculation 3 17 6" xfId="53554" xr:uid="{94B665B0-1DFF-49AF-B4CC-ED3D89EC5F64}"/>
    <cellStyle name="Calculation 3 17 7" xfId="46862" xr:uid="{7D86DE0D-A688-4B35-9A54-79BCB0761659}"/>
    <cellStyle name="Calculation 3 18" xfId="2207" xr:uid="{1A8A04D3-380D-4746-8F06-A6BAD551F7DB}"/>
    <cellStyle name="Calculation 3 18 2" xfId="37545" xr:uid="{36986B5B-5DA2-41C0-A6CF-D276EDA0414A}"/>
    <cellStyle name="Calculation 3 18 2 2" xfId="57288" xr:uid="{2C0D3FCE-9DE4-4CFB-B203-73DB4195E9F0}"/>
    <cellStyle name="Calculation 3 18 2 3" xfId="50506" xr:uid="{3A6CF5E2-792D-40C9-9BB5-80B155597885}"/>
    <cellStyle name="Calculation 3 18 3" xfId="44881" xr:uid="{47BEC22D-7B2A-4776-B98E-26DA9A22CEA5}"/>
    <cellStyle name="Calculation 3 18 3 2" xfId="58889" xr:uid="{CE0CFACC-D7D8-49C3-A033-C82CD48CE98D}"/>
    <cellStyle name="Calculation 3 18 3 3" xfId="52108" xr:uid="{B0902121-8D66-4628-B693-9F4756815523}"/>
    <cellStyle name="Calculation 3 18 4" xfId="49259" xr:uid="{31B13265-7099-4297-A5D0-010B4F747B35}"/>
    <cellStyle name="Calculation 3 18 4 2" xfId="56041" xr:uid="{1A5F3C37-07DE-4735-A454-527DE4193B54}"/>
    <cellStyle name="Calculation 3 18 5" xfId="48623" xr:uid="{9E28A556-6B51-4473-B4B5-2415EF0E55DA}"/>
    <cellStyle name="Calculation 3 18 5 2" xfId="55412" xr:uid="{EC0998C1-D8E8-49F6-987D-B7DD585A5703}"/>
    <cellStyle name="Calculation 3 18 6" xfId="53698" xr:uid="{C335CF5C-B13B-4E75-B572-74326B43D8C1}"/>
    <cellStyle name="Calculation 3 18 7" xfId="47009" xr:uid="{753D1FAB-B4A8-4B1B-9FA2-84FC0C8E5F60}"/>
    <cellStyle name="Calculation 3 19" xfId="13116" xr:uid="{49C7C744-D62E-40BC-A268-A80EBF522BD6}"/>
    <cellStyle name="Calculation 3 19 2" xfId="32348" xr:uid="{FF2E7694-B912-4AA7-B46B-9264A4A8A37F}"/>
    <cellStyle name="Calculation 3 19 2 2" xfId="57293" xr:uid="{42FAA00B-E90B-4666-A970-A9B19628FA6E}"/>
    <cellStyle name="Calculation 3 19 2 3" xfId="50511" xr:uid="{8D35AE5D-3C5D-4E73-8573-47E59CF485E8}"/>
    <cellStyle name="Calculation 3 19 3" xfId="44906" xr:uid="{9437FFC9-577B-4BE0-92C6-6571013CFF98}"/>
    <cellStyle name="Calculation 3 19 3 2" xfId="58894" xr:uid="{6C2B06C1-B18E-4CF6-9BA1-BCF87483B58E}"/>
    <cellStyle name="Calculation 3 19 3 3" xfId="52113" xr:uid="{E19FCC62-E418-40D3-A792-1A2FA34E2E80}"/>
    <cellStyle name="Calculation 3 19 4" xfId="48903" xr:uid="{220E9AA8-6BEE-4751-ACC7-9FB83F50FD93}"/>
    <cellStyle name="Calculation 3 19 4 2" xfId="55684" xr:uid="{33A72D72-4798-4E18-9AE5-D7A465B30A2E}"/>
    <cellStyle name="Calculation 3 19 5" xfId="48628" xr:uid="{C7D4237F-0C85-4459-A252-7E158079FC23}"/>
    <cellStyle name="Calculation 3 19 5 2" xfId="55417" xr:uid="{07060129-B001-48B3-99DA-0489F6AAB9A1}"/>
    <cellStyle name="Calculation 3 19 6" xfId="53703" xr:uid="{8E548874-EED9-4367-9869-BE7FC668478A}"/>
    <cellStyle name="Calculation 3 19 7" xfId="47014" xr:uid="{F98A16AC-773C-46D7-89C8-1F1052E86752}"/>
    <cellStyle name="Calculation 3 2" xfId="145" xr:uid="{8BA6B92A-FDC7-44BA-BDD7-026F6B82BFAD}"/>
    <cellStyle name="Calculation 3 2 10" xfId="1956" xr:uid="{9887C7A3-3F54-4B07-A826-6BAA3C95FC99}"/>
    <cellStyle name="Calculation 3 2 10 2" xfId="6266" xr:uid="{93E47C2E-543E-4040-BCF0-EE312129D02F}"/>
    <cellStyle name="Calculation 3 2 10 2 2" xfId="8852" xr:uid="{A11ADA46-70F4-4108-BBCB-B7D7CD939A23}"/>
    <cellStyle name="Calculation 3 2 10 2 2 2" xfId="17841" xr:uid="{D8D6848F-8425-4EA2-ABEB-8D6D2346CB05}"/>
    <cellStyle name="Calculation 3 2 10 2 2 2 2" xfId="36125" xr:uid="{04151F49-CCB4-4C98-A84C-B2EE88A7DF7A}"/>
    <cellStyle name="Calculation 3 2 10 2 2 3" xfId="36862" xr:uid="{C2BBF4CD-4FB7-4135-96F8-7219351E5B26}"/>
    <cellStyle name="Calculation 3 2 10 2 3" xfId="11489" xr:uid="{569BFC83-74B5-4623-830D-D9D6A5EB6688}"/>
    <cellStyle name="Calculation 3 2 10 2 3 2" xfId="20478" xr:uid="{7E549546-AA73-4C58-BAD3-2A48D1A1837F}"/>
    <cellStyle name="Calculation 3 2 10 2 3 2 2" xfId="39260" xr:uid="{0AAC60DF-0A75-438C-B656-B97007505536}"/>
    <cellStyle name="Calculation 3 2 10 2 3 3" xfId="41629" xr:uid="{2D8BBA42-6A27-4117-873B-47D012181AE9}"/>
    <cellStyle name="Calculation 3 2 10 2 4" xfId="15255" xr:uid="{F541E3C9-FCF3-4DB8-8468-399A215C67A5}"/>
    <cellStyle name="Calculation 3 2 10 2 4 2" xfId="40298" xr:uid="{AB2CA87F-96C3-4E34-BA23-77D38B559BE8}"/>
    <cellStyle name="Calculation 3 2 10 2 5" xfId="29380" xr:uid="{B2135A55-7F3F-488E-BD70-9A466DB33849}"/>
    <cellStyle name="Calculation 3 2 10 3" xfId="4393" xr:uid="{D426E77D-88EB-43F9-80DF-319C78E997CB}"/>
    <cellStyle name="Calculation 3 2 10 3 2" xfId="28109" xr:uid="{0792F20D-0862-4BC7-B0AC-42E55E3DF32B}"/>
    <cellStyle name="Calculation 3 2 10 4" xfId="30493" xr:uid="{7E226E69-71DE-4CD5-A958-8BDAA7B9A706}"/>
    <cellStyle name="Calculation 3 2 11" xfId="2579" xr:uid="{92384B90-DE37-4A55-8A28-E4D764491791}"/>
    <cellStyle name="Calculation 3 2 11 2" xfId="6820" xr:uid="{F4AE5F33-8777-45E9-8FC5-67FE6A729DE8}"/>
    <cellStyle name="Calculation 3 2 11 2 2" xfId="15809" xr:uid="{2E220E4F-B33D-4BA8-9F1C-D2DABD61CCEF}"/>
    <cellStyle name="Calculation 3 2 11 2 2 2" xfId="31841" xr:uid="{9ED76044-A287-4643-B993-DB68F7351AED}"/>
    <cellStyle name="Calculation 3 2 11 2 3" xfId="37071" xr:uid="{D0FD1C1B-475D-4354-9468-6612663A0201}"/>
    <cellStyle name="Calculation 3 2 11 3" xfId="9390" xr:uid="{2351E102-13CE-46B1-88F5-3D06EA2B378C}"/>
    <cellStyle name="Calculation 3 2 11 3 2" xfId="18379" xr:uid="{D570CABC-2A0D-4117-9243-17DA9645969F}"/>
    <cellStyle name="Calculation 3 2 11 3 2 2" xfId="31358" xr:uid="{4788AE7A-3288-4E56-B3C0-0F4F4EFA16FA}"/>
    <cellStyle name="Calculation 3 2 11 3 3" xfId="43514" xr:uid="{BA52F930-8620-4C60-891B-F0A497C6509A}"/>
    <cellStyle name="Calculation 3 2 11 4" xfId="13433" xr:uid="{5E291322-EC47-45B7-B5C2-0394C159A76B}"/>
    <cellStyle name="Calculation 3 2 11 4 2" xfId="41754" xr:uid="{C598B631-160B-4F53-8DAF-B8D3EB83FACA}"/>
    <cellStyle name="Calculation 3 2 11 5" xfId="31630" xr:uid="{13052CF0-22C8-49F4-8B12-9ACC0F2AB59F}"/>
    <cellStyle name="Calculation 3 2 12" xfId="6601" xr:uid="{94A815D8-7B4D-4354-AD9A-41CF03339623}"/>
    <cellStyle name="Calculation 3 2 12 2" xfId="11809" xr:uid="{B067F2CB-D092-43C7-B011-309FC7EFD4D6}"/>
    <cellStyle name="Calculation 3 2 12 2 2" xfId="20798" xr:uid="{A88F933F-3338-493C-A122-D2CC257911B1}"/>
    <cellStyle name="Calculation 3 2 12 2 2 2" xfId="24931" xr:uid="{504D7B75-1514-4F64-B32B-3560458C727B}"/>
    <cellStyle name="Calculation 3 2 12 2 3" xfId="40215" xr:uid="{6EFA80FD-EFE2-4476-B18A-C08D11FAF4DE}"/>
    <cellStyle name="Calculation 3 2 12 3" xfId="15590" xr:uid="{348F0D78-A996-494C-A1F1-1EAC3244742C}"/>
    <cellStyle name="Calculation 3 2 12 3 2" xfId="33656" xr:uid="{DFE5F580-5021-4AEC-92E4-12FE995161A3}"/>
    <cellStyle name="Calculation 3 2 12 4" xfId="31175" xr:uid="{BFEAE51D-D679-4894-B9DF-30E3605E3115}"/>
    <cellStyle name="Calculation 3 2 13" xfId="9172" xr:uid="{D98E644C-EF03-4EEC-850E-4B89606C4E11}"/>
    <cellStyle name="Calculation 3 2 13 2" xfId="18161" xr:uid="{26F03627-14C0-4F9F-9242-41FEDCD10186}"/>
    <cellStyle name="Calculation 3 2 13 2 2" xfId="34124" xr:uid="{60C78772-5E82-4393-80B3-E527EFD1096E}"/>
    <cellStyle name="Calculation 3 2 13 3" xfId="36882" xr:uid="{45CDAF27-9FFC-439C-81E9-ABA9A9956DE6}"/>
    <cellStyle name="Calculation 3 2 14" xfId="9782" xr:uid="{E995F0A5-B1FB-44E3-B7F3-9FB11F884344}"/>
    <cellStyle name="Calculation 3 2 14 2" xfId="18771" xr:uid="{19E9DCE3-E5D6-4821-8795-A9BEA69AF58B}"/>
    <cellStyle name="Calculation 3 2 14 2 2" xfId="29728" xr:uid="{75009448-6BE3-44E0-A3CE-5CEDA49DD4D4}"/>
    <cellStyle name="Calculation 3 2 14 3" xfId="32200" xr:uid="{F2570B54-0211-44FC-B76F-72B7887DD8E9}"/>
    <cellStyle name="Calculation 3 2 15" xfId="2305" xr:uid="{017BA16D-7203-4D42-A4FF-2FB98E4C09F4}"/>
    <cellStyle name="Calculation 3 2 15 2" xfId="43452" xr:uid="{FEC6DE59-E418-43F3-8F64-9A90DB4E0AC4}"/>
    <cellStyle name="Calculation 3 2 16" xfId="13214" xr:uid="{6549B8D6-49FD-483B-B24D-77889641F62D}"/>
    <cellStyle name="Calculation 3 2 16 2" xfId="35484" xr:uid="{53613D1D-9AA1-4C5D-99AA-311B06C4D476}"/>
    <cellStyle name="Calculation 3 2 17" xfId="33185" xr:uid="{8EB9A6BA-83EA-460E-83F1-4787A31831D9}"/>
    <cellStyle name="Calculation 3 2 18" xfId="44299" xr:uid="{EA57BFB6-EAB4-4C4D-8EBC-0FF52C3866E7}"/>
    <cellStyle name="Calculation 3 2 19" xfId="45522" xr:uid="{4C0F2F13-FBF9-4669-8D34-333C3BC62A1B}"/>
    <cellStyle name="Calculation 3 2 2" xfId="342" xr:uid="{DB69CC47-9857-4447-A9E0-4436A0E109E8}"/>
    <cellStyle name="Calculation 3 2 2 10" xfId="6644" xr:uid="{E1B694E1-48CA-4659-A4B9-0DB2125B4445}"/>
    <cellStyle name="Calculation 3 2 2 10 2" xfId="11850" xr:uid="{2C2935B1-C0D6-4457-BCF3-E55A611CC232}"/>
    <cellStyle name="Calculation 3 2 2 10 2 2" xfId="20839" xr:uid="{6FB0487D-A44C-48D5-B437-CE7BBD210CF5}"/>
    <cellStyle name="Calculation 3 2 2 10 2 2 2" xfId="37962" xr:uid="{45642FAB-5CC7-4288-BD94-130B831FBB77}"/>
    <cellStyle name="Calculation 3 2 2 10 2 3" xfId="33304" xr:uid="{3C23E183-642D-4658-B6C1-74A9ECD40388}"/>
    <cellStyle name="Calculation 3 2 2 10 3" xfId="15633" xr:uid="{22AF5887-E0B5-40E0-BC61-476021742AF1}"/>
    <cellStyle name="Calculation 3 2 2 10 3 2" xfId="41118" xr:uid="{F3F413FF-9CA1-4EA6-82E7-451D7BE77135}"/>
    <cellStyle name="Calculation 3 2 2 10 4" xfId="36179" xr:uid="{AF04A287-C87C-44D5-B5AD-B5E6C0287A3C}"/>
    <cellStyle name="Calculation 3 2 2 11" xfId="9213" xr:uid="{E60DA0C8-AECD-465C-B2E6-0FBCDDCE4279}"/>
    <cellStyle name="Calculation 3 2 2 11 2" xfId="18202" xr:uid="{32EF8342-8AAF-43E6-9AB8-AD31E86DB502}"/>
    <cellStyle name="Calculation 3 2 2 11 2 2" xfId="42897" xr:uid="{1E048F34-FFD8-4002-9FAD-823EE68F0F9F}"/>
    <cellStyle name="Calculation 3 2 2 11 3" xfId="35278" xr:uid="{069FD3C9-65C7-4ED8-AA23-37384FE9C4DA}"/>
    <cellStyle name="Calculation 3 2 2 12" xfId="12709" xr:uid="{CE9E2614-CBA8-48BB-93AA-5CFD7BDEE35F}"/>
    <cellStyle name="Calculation 3 2 2 12 2" xfId="21698" xr:uid="{8943A546-0A8F-4C2A-8433-2FB6CE2416C0}"/>
    <cellStyle name="Calculation 3 2 2 12 2 2" xfId="43820" xr:uid="{5B5971C0-5051-4914-AC5E-E06B760973B9}"/>
    <cellStyle name="Calculation 3 2 2 12 3" xfId="40166" xr:uid="{816AE0EB-678A-4282-992D-C8ABEFB949AC}"/>
    <cellStyle name="Calculation 3 2 2 13" xfId="2348" xr:uid="{2F5044BB-CDF8-46BA-8146-A3C3795E6E58}"/>
    <cellStyle name="Calculation 3 2 2 13 2" xfId="28692" xr:uid="{F640E3DB-1AAB-4181-A38A-31AE32D64F77}"/>
    <cellStyle name="Calculation 3 2 2 14" xfId="13257" xr:uid="{2B9C85AF-663F-4B71-B917-3AD3E52F3B9B}"/>
    <cellStyle name="Calculation 3 2 2 14 2" xfId="24312" xr:uid="{EA752021-9A30-4864-98D3-9C0860601BEF}"/>
    <cellStyle name="Calculation 3 2 2 15" xfId="38414" xr:uid="{1C903C73-55A2-4D58-A248-45A665B432E4}"/>
    <cellStyle name="Calculation 3 2 2 16" xfId="46037" xr:uid="{A5EF29C7-083A-4059-8769-A0199B3E09CE}"/>
    <cellStyle name="Calculation 3 2 2 2" xfId="474" xr:uid="{6B05F64D-65EE-4C2E-9A1B-F3948E7F62A8}"/>
    <cellStyle name="Calculation 3 2 2 2 10" xfId="9338" xr:uid="{2D310E18-AB0D-4F6A-BAAA-B5BB24824578}"/>
    <cellStyle name="Calculation 3 2 2 2 10 2" xfId="18327" xr:uid="{9536225E-350F-4D71-9C67-4EEE4E5F5928}"/>
    <cellStyle name="Calculation 3 2 2 2 10 2 2" xfId="41530" xr:uid="{AB223AD4-2F51-4D33-A134-7A0E8E3DE23A}"/>
    <cellStyle name="Calculation 3 2 2 2 10 3" xfId="28039" xr:uid="{63E6AEA8-3BA2-414A-953B-40F90DCE49DF}"/>
    <cellStyle name="Calculation 3 2 2 2 11" xfId="9805" xr:uid="{E6D344E4-D4A0-492F-B600-0AA828664BBA}"/>
    <cellStyle name="Calculation 3 2 2 2 11 2" xfId="18794" xr:uid="{11FB48D3-56E3-4499-AD41-AEA7B6BF0856}"/>
    <cellStyle name="Calculation 3 2 2 2 11 2 2" xfId="26484" xr:uid="{A3BF519D-A6DF-4D0F-85D0-D081E5F2395A}"/>
    <cellStyle name="Calculation 3 2 2 2 11 3" xfId="42747" xr:uid="{F6DAD29F-386F-4F83-B2A0-28AB796E0656}"/>
    <cellStyle name="Calculation 3 2 2 2 12" xfId="2480" xr:uid="{98EBC606-68C1-4D7E-B3C2-735D145E31C3}"/>
    <cellStyle name="Calculation 3 2 2 2 12 2" xfId="43712" xr:uid="{74EE047F-8EAE-4648-AE11-B5F8108E1EB4}"/>
    <cellStyle name="Calculation 3 2 2 2 13" xfId="13389" xr:uid="{0793C9D4-1AB2-4348-8BBA-ECA00FC71393}"/>
    <cellStyle name="Calculation 3 2 2 2 13 2" xfId="23102" xr:uid="{17309BFC-74AB-4484-9DE8-27EF1557383B}"/>
    <cellStyle name="Calculation 3 2 2 2 14" xfId="37115" xr:uid="{853DCF93-BA1A-4A0D-8A9C-315009DC1F5E}"/>
    <cellStyle name="Calculation 3 2 2 2 15" xfId="49528" xr:uid="{47AE8A12-5D96-4CB2-BDBD-9AD9DE6E3B19}"/>
    <cellStyle name="Calculation 3 2 2 2 2" xfId="823" xr:uid="{361F8B4C-D56B-4C43-8307-8AB52A0F457B}"/>
    <cellStyle name="Calculation 3 2 2 2 2 2" xfId="5192" xr:uid="{C0660C53-29FA-4469-8200-FB5A3AE074A7}"/>
    <cellStyle name="Calculation 3 2 2 2 2 2 2" xfId="7778" xr:uid="{077C8B40-9615-4B8D-B5C3-FCAFA9FE8072}"/>
    <cellStyle name="Calculation 3 2 2 2 2 2 2 2" xfId="16767" xr:uid="{049DF5F0-9B1A-4FE6-93AD-E9B84DD30438}"/>
    <cellStyle name="Calculation 3 2 2 2 2 2 2 2 2" xfId="25533" xr:uid="{2C8D1B3C-9C73-4ED5-8DB2-A0CF25DF6EDD}"/>
    <cellStyle name="Calculation 3 2 2 2 2 2 2 3" xfId="32120" xr:uid="{9B70CADA-AD95-4F05-9495-72AA37DACFF7}"/>
    <cellStyle name="Calculation 3 2 2 2 2 2 3" xfId="10415" xr:uid="{BF480DCF-6218-4DD7-95D1-9A6595254CFF}"/>
    <cellStyle name="Calculation 3 2 2 2 2 2 3 2" xfId="19404" xr:uid="{77A037E5-27D3-4361-ADC2-CCA0B3B09914}"/>
    <cellStyle name="Calculation 3 2 2 2 2 2 3 2 2" xfId="22635" xr:uid="{50042824-8F94-45A1-BFF6-5141F060281D}"/>
    <cellStyle name="Calculation 3 2 2 2 2 2 3 3" xfId="34809" xr:uid="{645A1F9E-D7DD-40A7-AB75-F0DD4D0FD2E7}"/>
    <cellStyle name="Calculation 3 2 2 2 2 2 4" xfId="14181" xr:uid="{15A0D619-A39C-4407-B063-E580EB600BA4}"/>
    <cellStyle name="Calculation 3 2 2 2 2 2 4 2" xfId="43472" xr:uid="{AD7B85BA-DF6B-42CF-8254-90B20EB02723}"/>
    <cellStyle name="Calculation 3 2 2 2 2 2 5" xfId="29743" xr:uid="{CE29BB53-CE87-4271-A45A-D0B041562816}"/>
    <cellStyle name="Calculation 3 2 2 2 2 3" xfId="3260" xr:uid="{CDD8BF13-E5E3-4CC1-A71E-E1B75902F720}"/>
    <cellStyle name="Calculation 3 2 2 2 2 3 2" xfId="24620" xr:uid="{1D1E47F8-6E78-4D76-9DEE-8D08F02DE626}"/>
    <cellStyle name="Calculation 3 2 2 2 2 4" xfId="35804" xr:uid="{6E4AD148-15BE-47E5-BD8B-86975BE1E3B0}"/>
    <cellStyle name="Calculation 3 2 2 2 2 5" xfId="56310" xr:uid="{D5043BBA-E7F8-4D40-AEA0-578C5AEB59FC}"/>
    <cellStyle name="Calculation 3 2 2 2 3" xfId="1168" xr:uid="{B69C925D-D57A-4D15-A941-5398C51A5A4B}"/>
    <cellStyle name="Calculation 3 2 2 2 3 2" xfId="5513" xr:uid="{B8FA061D-32FC-401C-99DB-3077B668F2D5}"/>
    <cellStyle name="Calculation 3 2 2 2 3 2 2" xfId="8099" xr:uid="{B2830023-9EBB-4D74-8776-573BBCC8E267}"/>
    <cellStyle name="Calculation 3 2 2 2 3 2 2 2" xfId="17088" xr:uid="{EC06AC63-EB3E-4D4E-AADB-4D7456ED7A9F}"/>
    <cellStyle name="Calculation 3 2 2 2 3 2 2 2 2" xfId="30029" xr:uid="{12F69EB1-849A-4B8F-BB48-A8DA0108E9E5}"/>
    <cellStyle name="Calculation 3 2 2 2 3 2 2 3" xfId="28852" xr:uid="{4DDE1C3D-B53B-4B53-BEC4-232418F96E5E}"/>
    <cellStyle name="Calculation 3 2 2 2 3 2 3" xfId="10736" xr:uid="{F377F128-85B4-4CF6-8E50-54BC7825B56C}"/>
    <cellStyle name="Calculation 3 2 2 2 3 2 3 2" xfId="19725" xr:uid="{E63C3025-373E-4C6F-A188-916E37B716BC}"/>
    <cellStyle name="Calculation 3 2 2 2 3 2 3 2 2" xfId="23472" xr:uid="{80C19C3A-9C2F-4A1F-A09C-F537E74C926B}"/>
    <cellStyle name="Calculation 3 2 2 2 3 2 3 3" xfId="38889" xr:uid="{7BCB8710-F7FE-4576-A245-25DBC45259B9}"/>
    <cellStyle name="Calculation 3 2 2 2 3 2 4" xfId="14502" xr:uid="{1BDB3783-FD8F-4FAA-8F24-82E1FACB87EE}"/>
    <cellStyle name="Calculation 3 2 2 2 3 2 4 2" xfId="39639" xr:uid="{BE3C6427-EFE9-45C4-AF6B-003E02C37E77}"/>
    <cellStyle name="Calculation 3 2 2 2 3 2 5" xfId="28968" xr:uid="{76FA968B-DF46-4D71-8CF2-D07D433E1336}"/>
    <cellStyle name="Calculation 3 2 2 2 3 3" xfId="3605" xr:uid="{A05E023F-9D00-4993-AD76-7714D9BCF7E8}"/>
    <cellStyle name="Calculation 3 2 2 2 3 3 2" xfId="22986" xr:uid="{A48CE59C-ADB5-418D-A36B-A1ECD9C3D757}"/>
    <cellStyle name="Calculation 3 2 2 2 3 4" xfId="37630" xr:uid="{7B1E80C1-CF1B-49D2-8596-FC9F8DFB929B}"/>
    <cellStyle name="Calculation 3 2 2 2 4" xfId="1512" xr:uid="{6A93BE0C-2188-47E0-9DA8-3AD7703133A5}"/>
    <cellStyle name="Calculation 3 2 2 2 4 2" xfId="5857" xr:uid="{4A21441C-DE56-4AD7-A176-C9A7E5A79E82}"/>
    <cellStyle name="Calculation 3 2 2 2 4 2 2" xfId="8443" xr:uid="{F6D524D8-DE03-4CAC-9C6F-6F2832ACD76F}"/>
    <cellStyle name="Calculation 3 2 2 2 4 2 2 2" xfId="17432" xr:uid="{AB38CD04-60EB-40C1-AE6C-8351C56869A3}"/>
    <cellStyle name="Calculation 3 2 2 2 4 2 2 2 2" xfId="22302" xr:uid="{F707B17B-C27F-4F94-9D91-0D6C82F61296}"/>
    <cellStyle name="Calculation 3 2 2 2 4 2 2 3" xfId="30022" xr:uid="{241A9CE5-2856-430F-9A4F-F6B8E5442D29}"/>
    <cellStyle name="Calculation 3 2 2 2 4 2 3" xfId="11080" xr:uid="{79D00498-C953-4930-AE47-E99745A4D12E}"/>
    <cellStyle name="Calculation 3 2 2 2 4 2 3 2" xfId="20069" xr:uid="{5D36D935-7937-435B-B1BD-0F110C17B1F1}"/>
    <cellStyle name="Calculation 3 2 2 2 4 2 3 2 2" xfId="27574" xr:uid="{1484D087-CCE6-4B86-BF16-7A02D695E054}"/>
    <cellStyle name="Calculation 3 2 2 2 4 2 3 3" xfId="35692" xr:uid="{9A36EDB7-1507-41B0-8591-97507ADFAA66}"/>
    <cellStyle name="Calculation 3 2 2 2 4 2 4" xfId="14846" xr:uid="{D2DBC026-5FA4-43DD-A344-B166ED8B2ACC}"/>
    <cellStyle name="Calculation 3 2 2 2 4 2 4 2" xfId="33555" xr:uid="{FF81B642-EAA0-46D1-A2EC-BCFFE30CD510}"/>
    <cellStyle name="Calculation 3 2 2 2 4 2 5" xfId="30379" xr:uid="{E1D4AF77-A8C5-4702-A3F7-C3DD39FDF5B6}"/>
    <cellStyle name="Calculation 3 2 2 2 4 3" xfId="3949" xr:uid="{98A88E0D-052A-42E5-A73A-FC6E00401DEC}"/>
    <cellStyle name="Calculation 3 2 2 2 4 3 2" xfId="37619" xr:uid="{3C32CC65-05AF-4B7B-8251-FC700EB927DB}"/>
    <cellStyle name="Calculation 3 2 2 2 4 4" xfId="37398" xr:uid="{C0E0979C-CBE2-4960-8F85-DCF979D52B42}"/>
    <cellStyle name="Calculation 3 2 2 2 5" xfId="1903" xr:uid="{AD6F3AEA-F80C-4015-80B7-1892C739EB83}"/>
    <cellStyle name="Calculation 3 2 2 2 5 2" xfId="6219" xr:uid="{A8D0B862-04BC-4A2B-8496-FAE152EC7E74}"/>
    <cellStyle name="Calculation 3 2 2 2 5 2 2" xfId="8805" xr:uid="{0BBA833F-23A2-4539-8E19-451CA191C3C6}"/>
    <cellStyle name="Calculation 3 2 2 2 5 2 2 2" xfId="17794" xr:uid="{BB79A485-D63D-422C-9621-F5F8C4BE305C}"/>
    <cellStyle name="Calculation 3 2 2 2 5 2 2 2 2" xfId="42647" xr:uid="{82C37B97-8C42-4573-993F-9C3AD1C83827}"/>
    <cellStyle name="Calculation 3 2 2 2 5 2 2 3" xfId="37953" xr:uid="{ABBDDE65-8689-4B08-9649-DE29296D9F30}"/>
    <cellStyle name="Calculation 3 2 2 2 5 2 3" xfId="11442" xr:uid="{4FE29E87-8EC9-491D-A451-5B8D5320A833}"/>
    <cellStyle name="Calculation 3 2 2 2 5 2 3 2" xfId="20431" xr:uid="{AC6305AF-8EB9-41B5-B550-836AB8F6C04A}"/>
    <cellStyle name="Calculation 3 2 2 2 5 2 3 2 2" xfId="42898" xr:uid="{EA378663-A48F-4378-9408-EB13698C67B7}"/>
    <cellStyle name="Calculation 3 2 2 2 5 2 3 3" xfId="40532" xr:uid="{B52C4D0A-1628-4239-B97A-04BB8513A29E}"/>
    <cellStyle name="Calculation 3 2 2 2 5 2 4" xfId="15208" xr:uid="{67589AC9-B2AE-4564-81F5-76050495C96E}"/>
    <cellStyle name="Calculation 3 2 2 2 5 2 4 2" xfId="28630" xr:uid="{CD854A2D-E166-4B64-999B-BBE7E86E6716}"/>
    <cellStyle name="Calculation 3 2 2 2 5 2 5" xfId="37012" xr:uid="{AEAC2F0C-E0A9-4BE4-ADD3-225EFAABC2DD}"/>
    <cellStyle name="Calculation 3 2 2 2 5 3" xfId="4340" xr:uid="{94AA687D-4146-4E7F-A1D4-D68B88210FC4}"/>
    <cellStyle name="Calculation 3 2 2 2 5 3 2" xfId="37560" xr:uid="{786156F4-CBA2-4033-966F-EAEE84EA5FB0}"/>
    <cellStyle name="Calculation 3 2 2 2 5 4" xfId="28071" xr:uid="{4EB50264-62A6-48B0-B455-6C6B1277BA7D}"/>
    <cellStyle name="Calculation 3 2 2 2 6" xfId="2131" xr:uid="{71945694-3786-488D-8CCE-59FD60B0B3F6}"/>
    <cellStyle name="Calculation 3 2 2 2 6 2" xfId="6432" xr:uid="{9A8AAD29-5B1D-451F-9467-12C222A04B16}"/>
    <cellStyle name="Calculation 3 2 2 2 6 2 2" xfId="9018" xr:uid="{4FC69134-4AD9-462B-B3A7-38B60AD27108}"/>
    <cellStyle name="Calculation 3 2 2 2 6 2 2 2" xfId="18007" xr:uid="{538047F1-DAC6-49D0-BB9C-5FF5A73E9F1D}"/>
    <cellStyle name="Calculation 3 2 2 2 6 2 2 2 2" xfId="40410" xr:uid="{B16EDA11-EEE3-417B-B104-B270FE8BAB32}"/>
    <cellStyle name="Calculation 3 2 2 2 6 2 2 3" xfId="32501" xr:uid="{6A7CAEF9-B360-4D81-8F15-63E6D05B47B6}"/>
    <cellStyle name="Calculation 3 2 2 2 6 2 3" xfId="11655" xr:uid="{2D46C114-ABB8-4023-BC7A-543695E1583B}"/>
    <cellStyle name="Calculation 3 2 2 2 6 2 3 2" xfId="20644" xr:uid="{C282D7A3-4E1A-413E-A2B0-F423E3767426}"/>
    <cellStyle name="Calculation 3 2 2 2 6 2 3 2 2" xfId="30226" xr:uid="{0064ECE3-DAF4-447E-8999-B1DAF0AAEC1F}"/>
    <cellStyle name="Calculation 3 2 2 2 6 2 3 3" xfId="27609" xr:uid="{72A40900-BB14-40ED-92A1-98C423C3EACB}"/>
    <cellStyle name="Calculation 3 2 2 2 6 2 4" xfId="15421" xr:uid="{B3E4BDCA-CEA0-49F0-9170-E5C9FA6F2209}"/>
    <cellStyle name="Calculation 3 2 2 2 6 2 4 2" xfId="37988" xr:uid="{FF00634A-9756-4CAF-8EFF-1D52A2A358AC}"/>
    <cellStyle name="Calculation 3 2 2 2 6 2 5" xfId="43740" xr:uid="{5A225019-9803-48E4-B866-892E709E2BC5}"/>
    <cellStyle name="Calculation 3 2 2 2 6 3" xfId="4568" xr:uid="{95B4517D-1A49-4570-BBC2-F51DD3392B27}"/>
    <cellStyle name="Calculation 3 2 2 2 6 3 2" xfId="33002" xr:uid="{2374EF90-934C-4540-8923-29AE6B08F6EC}"/>
    <cellStyle name="Calculation 3 2 2 2 6 4" xfId="29758" xr:uid="{DE076B4A-AE19-4C93-A132-63A0F6ABE14F}"/>
    <cellStyle name="Calculation 3 2 2 2 7" xfId="2941" xr:uid="{C2F39C84-F689-420B-88AD-CC82200F788A}"/>
    <cellStyle name="Calculation 3 2 2 2 7 2" xfId="7091" xr:uid="{1F882C02-7247-4B76-8F88-A2CC16A5AAA2}"/>
    <cellStyle name="Calculation 3 2 2 2 7 2 2" xfId="12217" xr:uid="{ACD9958E-D5B6-49D8-BF3B-3DC62AD7C3FE}"/>
    <cellStyle name="Calculation 3 2 2 2 7 2 2 2" xfId="21206" xr:uid="{7843CA09-1FB7-4081-B28E-70E41747F8F7}"/>
    <cellStyle name="Calculation 3 2 2 2 7 2 2 2 2" xfId="36893" xr:uid="{23FF85B9-3D2B-4695-A507-2D58FB2F7026}"/>
    <cellStyle name="Calculation 3 2 2 2 7 2 2 3" xfId="29376" xr:uid="{1E258729-3196-4459-A18F-6D069DD42ED2}"/>
    <cellStyle name="Calculation 3 2 2 2 7 2 3" xfId="13010" xr:uid="{9E886191-6E45-4664-BC6F-71365E265EF3}"/>
    <cellStyle name="Calculation 3 2 2 2 7 2 3 2" xfId="21999" xr:uid="{58641070-EBA2-4E09-908E-77F04F669574}"/>
    <cellStyle name="Calculation 3 2 2 2 7 2 3 2 2" xfId="30756" xr:uid="{750C7054-6F07-4B21-A46B-134D364BD7C5}"/>
    <cellStyle name="Calculation 3 2 2 2 7 2 3 3" xfId="40755" xr:uid="{D96CB409-2894-4726-BEE5-AEC831CC0A99}"/>
    <cellStyle name="Calculation 3 2 2 2 7 2 4" xfId="16080" xr:uid="{0F3CF468-D80A-466F-A289-E4B645729955}"/>
    <cellStyle name="Calculation 3 2 2 2 7 2 4 2" xfId="26023" xr:uid="{BF05B7FD-619B-45C9-B0FE-3E37026AF1E5}"/>
    <cellStyle name="Calculation 3 2 2 2 7 2 5" xfId="36914" xr:uid="{493C42E3-C7E9-4C75-BB9B-C23D7D881FC1}"/>
    <cellStyle name="Calculation 3 2 2 2 7 3" xfId="9654" xr:uid="{94BBD92C-D7CD-4E10-B937-75AE8018D63C}"/>
    <cellStyle name="Calculation 3 2 2 2 7 3 2" xfId="18643" xr:uid="{39CEDB1C-48B3-488A-BD23-D9FE5D18A1E3}"/>
    <cellStyle name="Calculation 3 2 2 2 7 3 2 2" xfId="23321" xr:uid="{AA4991AE-444B-4E95-84DA-1EF5C0D751D8}"/>
    <cellStyle name="Calculation 3 2 2 2 7 3 3" xfId="36555" xr:uid="{61F4ED86-563B-41C0-BD80-0F6AFD911F37}"/>
    <cellStyle name="Calculation 3 2 2 2 7 4" xfId="35017" xr:uid="{D802BE25-521A-405E-8026-1F2708BFE798}"/>
    <cellStyle name="Calculation 3 2 2 2 8" xfId="4868" xr:uid="{96B17D49-1C1F-483E-905A-5B1FDA0B6160}"/>
    <cellStyle name="Calculation 3 2 2 2 8 2" xfId="7454" xr:uid="{B88AC630-9A3C-4302-95D6-58545C20AE8B}"/>
    <cellStyle name="Calculation 3 2 2 2 8 2 2" xfId="16443" xr:uid="{8FF73BCB-FD5D-42B5-B776-39CE8CE4F8E6}"/>
    <cellStyle name="Calculation 3 2 2 2 8 2 2 2" xfId="39572" xr:uid="{C239C8F5-BB19-4F34-B4F6-97916FC2F47A}"/>
    <cellStyle name="Calculation 3 2 2 2 8 2 3" xfId="33180" xr:uid="{C4A8845E-E2A2-44B6-B9B7-240343535198}"/>
    <cellStyle name="Calculation 3 2 2 2 8 3" xfId="10091" xr:uid="{274B68EF-00A6-4C9D-B4BA-744A86A7A703}"/>
    <cellStyle name="Calculation 3 2 2 2 8 3 2" xfId="19080" xr:uid="{2436E5A5-615E-41C1-98CE-CF3B92BBF646}"/>
    <cellStyle name="Calculation 3 2 2 2 8 3 2 2" xfId="24334" xr:uid="{9425BF80-E224-4274-B4EC-077E7C77B485}"/>
    <cellStyle name="Calculation 3 2 2 2 8 3 3" xfId="34803" xr:uid="{4109C8C3-EB40-41E9-8A75-782807173F4E}"/>
    <cellStyle name="Calculation 3 2 2 2 8 4" xfId="13857" xr:uid="{35397732-C5B3-4644-B224-18C96865FBF5}"/>
    <cellStyle name="Calculation 3 2 2 2 8 4 2" xfId="24149" xr:uid="{1A71A0C0-97C8-4684-9F73-829C4C2DE6B5}"/>
    <cellStyle name="Calculation 3 2 2 2 8 5" xfId="25135" xr:uid="{A1B19D61-9F6A-4DBB-B3B6-7DF77C358E1F}"/>
    <cellStyle name="Calculation 3 2 2 2 9" xfId="6776" xr:uid="{398D2E1B-E6D8-41D5-A503-B880571848B2}"/>
    <cellStyle name="Calculation 3 2 2 2 9 2" xfId="11975" xr:uid="{B0D27FBA-ECA3-494D-B31C-C48D97053A70}"/>
    <cellStyle name="Calculation 3 2 2 2 9 2 2" xfId="20964" xr:uid="{9D3CD007-D9BB-4B99-B4BC-21A5D43C816E}"/>
    <cellStyle name="Calculation 3 2 2 2 9 2 2 2" xfId="27610" xr:uid="{CF9C0D7D-6467-4A02-B4B2-C5A64AA998B5}"/>
    <cellStyle name="Calculation 3 2 2 2 9 2 3" xfId="26434" xr:uid="{4226206A-0664-4ECE-96D5-FBCE759B91E9}"/>
    <cellStyle name="Calculation 3 2 2 2 9 3" xfId="15765" xr:uid="{A6D70AC2-B806-4152-9BCF-44C16F93E8EB}"/>
    <cellStyle name="Calculation 3 2 2 2 9 3 2" xfId="38293" xr:uid="{B8F14208-E4AD-4FBA-8313-D7FA7E28FF20}"/>
    <cellStyle name="Calculation 3 2 2 2 9 4" xfId="25355" xr:uid="{3D78BBD6-92AE-4FD4-B097-D398BABB5599}"/>
    <cellStyle name="Calculation 3 2 2 3" xfId="691" xr:uid="{7E27D069-67B1-4365-83F9-3468E9C0B38D}"/>
    <cellStyle name="Calculation 3 2 2 3 2" xfId="5067" xr:uid="{8E96120C-0BD9-4BE6-8C80-E91691F14577}"/>
    <cellStyle name="Calculation 3 2 2 3 2 2" xfId="7653" xr:uid="{D6449D56-5178-41FE-ADFD-8B410B7C4169}"/>
    <cellStyle name="Calculation 3 2 2 3 2 2 2" xfId="16642" xr:uid="{FB6B167A-ADDE-49B9-A17E-3163E3228494}"/>
    <cellStyle name="Calculation 3 2 2 3 2 2 2 2" xfId="32369" xr:uid="{CF499C40-D535-4F31-9815-BA5C87C2F376}"/>
    <cellStyle name="Calculation 3 2 2 3 2 2 3" xfId="33486" xr:uid="{F9A2199E-78DC-4C61-9560-A225C8820C93}"/>
    <cellStyle name="Calculation 3 2 2 3 2 3" xfId="10290" xr:uid="{FD1054E5-2AAE-4645-B583-E664B501210D}"/>
    <cellStyle name="Calculation 3 2 2 3 2 3 2" xfId="19279" xr:uid="{1993BAAD-CAF8-4977-9BEB-49F4197FB4A5}"/>
    <cellStyle name="Calculation 3 2 2 3 2 3 2 2" xfId="25781" xr:uid="{6EC53A29-57AC-478E-857D-45AC6B7B2E1E}"/>
    <cellStyle name="Calculation 3 2 2 3 2 3 3" xfId="22339" xr:uid="{EBF1D800-9304-4B3D-909F-5D8A9C394335}"/>
    <cellStyle name="Calculation 3 2 2 3 2 4" xfId="14056" xr:uid="{182106FF-4C7A-407A-9C20-86C2F75DF0A9}"/>
    <cellStyle name="Calculation 3 2 2 3 2 4 2" xfId="22598" xr:uid="{722766A3-F26E-4876-94E9-EA151AC4F7C2}"/>
    <cellStyle name="Calculation 3 2 2 3 2 5" xfId="42104" xr:uid="{AE67F4E5-7CD7-450D-B1EB-83A045E4EFB9}"/>
    <cellStyle name="Calculation 3 2 2 3 2 6" xfId="58508" xr:uid="{2AEECB90-28FA-4E87-9F4B-390E4B750D64}"/>
    <cellStyle name="Calculation 3 2 2 3 3" xfId="3128" xr:uid="{00C2CE13-0EE9-4000-9C8E-C9A696440553}"/>
    <cellStyle name="Calculation 3 2 2 3 3 2" xfId="38398" xr:uid="{8F8411DD-B990-4A25-BF99-434911D089B2}"/>
    <cellStyle name="Calculation 3 2 2 3 4" xfId="37930" xr:uid="{17D5770C-AD49-4AD5-B0C9-B7F5777A9096}"/>
    <cellStyle name="Calculation 3 2 2 3 5" xfId="51727" xr:uid="{5BB57699-D1C9-4CDB-A49D-78546B950A79}"/>
    <cellStyle name="Calculation 3 2 2 4" xfId="1036" xr:uid="{A02379E1-F297-459A-BDE0-47C5050756BB}"/>
    <cellStyle name="Calculation 3 2 2 4 2" xfId="5388" xr:uid="{6DC60100-9076-4DEF-84C5-8F5A3387BDFC}"/>
    <cellStyle name="Calculation 3 2 2 4 2 2" xfId="7974" xr:uid="{3D6032F6-0C0A-402B-8860-B2F4DA722F34}"/>
    <cellStyle name="Calculation 3 2 2 4 2 2 2" xfId="16963" xr:uid="{CA3CF5D1-E11C-402C-A8BB-9521239ADBA2}"/>
    <cellStyle name="Calculation 3 2 2 4 2 2 2 2" xfId="33858" xr:uid="{9BF8452F-3DA3-48FC-A63F-79B975903D1B}"/>
    <cellStyle name="Calculation 3 2 2 4 2 2 3" xfId="31387" xr:uid="{41F93824-D43E-40C2-8ED1-F51265C1EBE6}"/>
    <cellStyle name="Calculation 3 2 2 4 2 3" xfId="10611" xr:uid="{1D9BD5A7-3D79-4F4E-95CF-9CCB04F76A56}"/>
    <cellStyle name="Calculation 3 2 2 4 2 3 2" xfId="19600" xr:uid="{C7A5B00E-B888-473D-9807-B48CF9FC5CA7}"/>
    <cellStyle name="Calculation 3 2 2 4 2 3 2 2" xfId="35200" xr:uid="{05F5028D-0F7B-4B63-9A48-C1E4F5AD3562}"/>
    <cellStyle name="Calculation 3 2 2 4 2 3 3" xfId="38753" xr:uid="{1E126D7B-B1E2-4CAF-A421-2BB6046C3A05}"/>
    <cellStyle name="Calculation 3 2 2 4 2 4" xfId="14377" xr:uid="{606197ED-A11F-4861-BD0F-80120BEB1489}"/>
    <cellStyle name="Calculation 3 2 2 4 2 4 2" xfId="44022" xr:uid="{6E4299FB-9453-4E1F-AD1A-AADFF223E92D}"/>
    <cellStyle name="Calculation 3 2 2 4 2 5" xfId="43208" xr:uid="{CBA8F2E3-BFB1-47BF-92FB-CDE3F36B6CDB}"/>
    <cellStyle name="Calculation 3 2 2 4 2 6" xfId="54455" xr:uid="{42CA68CA-22C9-4922-B71B-13207E729F31}"/>
    <cellStyle name="Calculation 3 2 2 4 3" xfId="3473" xr:uid="{77CD0BAC-FF04-41E2-921B-EB9E12E456F1}"/>
    <cellStyle name="Calculation 3 2 2 4 3 2" xfId="27595" xr:uid="{3D1F6055-D61A-40F1-BEB2-C9F1A2B0C0E1}"/>
    <cellStyle name="Calculation 3 2 2 4 4" xfId="27515" xr:uid="{C5AA2F50-2D89-4FFF-9DD7-0A821A3B67A7}"/>
    <cellStyle name="Calculation 3 2 2 4 5" xfId="47645" xr:uid="{F109B6C1-FE48-4138-AAC8-62C66DCCEE21}"/>
    <cellStyle name="Calculation 3 2 2 5" xfId="1380" xr:uid="{3A670CD4-00FF-4A31-8D73-D1D69113D242}"/>
    <cellStyle name="Calculation 3 2 2 5 2" xfId="5725" xr:uid="{8B236B2A-B965-4E9F-87F6-90E4B2F260BF}"/>
    <cellStyle name="Calculation 3 2 2 5 2 2" xfId="8311" xr:uid="{EC13E278-A888-4A2D-9E29-BC7220750572}"/>
    <cellStyle name="Calculation 3 2 2 5 2 2 2" xfId="17300" xr:uid="{5CFD0410-FE07-4678-BB30-609F9F6B1F7F}"/>
    <cellStyle name="Calculation 3 2 2 5 2 2 2 2" xfId="30405" xr:uid="{691F6BD5-53D5-4CD5-9EB6-CAF99E2E90AB}"/>
    <cellStyle name="Calculation 3 2 2 5 2 2 3" xfId="23621" xr:uid="{D390F06F-3FFE-4BAC-931F-7AB29A13A1B3}"/>
    <cellStyle name="Calculation 3 2 2 5 2 3" xfId="10948" xr:uid="{3390D5DD-AD16-4A2C-8730-38B7396C32D9}"/>
    <cellStyle name="Calculation 3 2 2 5 2 3 2" xfId="19937" xr:uid="{25D813F1-8D16-4689-A152-20DCA1478113}"/>
    <cellStyle name="Calculation 3 2 2 5 2 3 2 2" xfId="34111" xr:uid="{0D755780-F9DA-4772-91A6-7EE9A1366581}"/>
    <cellStyle name="Calculation 3 2 2 5 2 3 3" xfId="38956" xr:uid="{DFE96762-687B-41CD-8394-834ADC8A6505}"/>
    <cellStyle name="Calculation 3 2 2 5 2 4" xfId="14714" xr:uid="{9C911CFF-10CF-4CA0-8BF1-A2079B3E0A75}"/>
    <cellStyle name="Calculation 3 2 2 5 2 4 2" xfId="33643" xr:uid="{736096DF-542A-40BC-9B15-38B0B98A26DD}"/>
    <cellStyle name="Calculation 3 2 2 5 2 5" xfId="24987" xr:uid="{ECCD2B93-2521-488E-A29F-BE53A3F63D8D}"/>
    <cellStyle name="Calculation 3 2 2 5 3" xfId="3817" xr:uid="{44128DC6-9A5D-4E30-8068-12C575028CAE}"/>
    <cellStyle name="Calculation 3 2 2 5 3 2" xfId="27761" xr:uid="{D4F1DB38-7D93-4992-B267-9FE44093B9D7}"/>
    <cellStyle name="Calculation 3 2 2 5 4" xfId="39917" xr:uid="{A401E7AC-66F2-477C-B70A-4ED4E3467CDA}"/>
    <cellStyle name="Calculation 3 2 2 5 5" xfId="52911" xr:uid="{B5B845EC-3E79-4123-8E9A-25250F934E1E}"/>
    <cellStyle name="Calculation 3 2 2 6" xfId="1716" xr:uid="{A4883A69-1C90-49E5-A11D-6A62E478C446}"/>
    <cellStyle name="Calculation 3 2 2 6 2" xfId="6042" xr:uid="{D60F266F-32F9-4F95-A41C-7BA4C265C570}"/>
    <cellStyle name="Calculation 3 2 2 6 2 2" xfId="8628" xr:uid="{BAACA752-2AD4-4141-9C58-0CB50A3DA080}"/>
    <cellStyle name="Calculation 3 2 2 6 2 2 2" xfId="17617" xr:uid="{B40E5153-81F6-4E5B-B5B2-2A671018B16F}"/>
    <cellStyle name="Calculation 3 2 2 6 2 2 2 2" xfId="35436" xr:uid="{98123EC0-CD96-4049-BC34-31B369ED45B9}"/>
    <cellStyle name="Calculation 3 2 2 6 2 2 3" xfId="43416" xr:uid="{6B5F6676-4990-44A3-947F-583037B7685E}"/>
    <cellStyle name="Calculation 3 2 2 6 2 3" xfId="11265" xr:uid="{8F1EE7EE-7E5A-46DC-9707-1D3B7C56DB2E}"/>
    <cellStyle name="Calculation 3 2 2 6 2 3 2" xfId="20254" xr:uid="{722E8303-E8CB-4BAE-A833-6E0B34B88044}"/>
    <cellStyle name="Calculation 3 2 2 6 2 3 2 2" xfId="26399" xr:uid="{365F5B7A-8004-4D05-957A-9DA9EA05C3B2}"/>
    <cellStyle name="Calculation 3 2 2 6 2 3 3" xfId="26519" xr:uid="{0A10B128-2A35-4D23-A286-46DDA12415A5}"/>
    <cellStyle name="Calculation 3 2 2 6 2 4" xfId="15031" xr:uid="{79C06DAB-6EB1-41E4-9324-E1E4DC955095}"/>
    <cellStyle name="Calculation 3 2 2 6 2 4 2" xfId="36455" xr:uid="{03946B69-0116-430E-BC9D-7D8F85D1B8AF}"/>
    <cellStyle name="Calculation 3 2 2 6 2 5" xfId="34882" xr:uid="{71BD761D-A08F-44F2-A565-31E414E5ECD9}"/>
    <cellStyle name="Calculation 3 2 2 6 3" xfId="4153" xr:uid="{3F525630-BF4F-486B-B3B0-814F0337B645}"/>
    <cellStyle name="Calculation 3 2 2 6 3 2" xfId="35704" xr:uid="{BDF7985E-B867-40FE-96FF-1125D0A321B1}"/>
    <cellStyle name="Calculation 3 2 2 6 4" xfId="38669" xr:uid="{8B6A7D7E-9A5D-4EEB-B7B8-F3A55641694F}"/>
    <cellStyle name="Calculation 3 2 2 7" xfId="1999" xr:uid="{E8774E93-673B-43CB-8F21-8FC2D0E0B83C}"/>
    <cellStyle name="Calculation 3 2 2 7 2" xfId="6307" xr:uid="{17E54284-D288-4FBC-AC35-933B20ED993A}"/>
    <cellStyle name="Calculation 3 2 2 7 2 2" xfId="8893" xr:uid="{6EF7132A-8958-4788-A113-3C5758262025}"/>
    <cellStyle name="Calculation 3 2 2 7 2 2 2" xfId="17882" xr:uid="{A848C1B4-AD32-4E19-BF64-E5B926615983}"/>
    <cellStyle name="Calculation 3 2 2 7 2 2 2 2" xfId="23789" xr:uid="{70354246-B1F7-4BF5-ACC4-9F358819B45D}"/>
    <cellStyle name="Calculation 3 2 2 7 2 2 3" xfId="35254" xr:uid="{F7E9A5CB-3591-4011-BD72-11B02A88C2A4}"/>
    <cellStyle name="Calculation 3 2 2 7 2 3" xfId="11530" xr:uid="{CBF5E59F-3426-4AC5-A47C-5207D0002630}"/>
    <cellStyle name="Calculation 3 2 2 7 2 3 2" xfId="20519" xr:uid="{E14DDEA4-6263-4541-9ED6-6BCA0B0901BC}"/>
    <cellStyle name="Calculation 3 2 2 7 2 3 2 2" xfId="28313" xr:uid="{D6349A4A-5815-461E-925A-4E8B51A8D7F4}"/>
    <cellStyle name="Calculation 3 2 2 7 2 3 3" xfId="39987" xr:uid="{CB2C2A7A-C076-4CF1-B1F8-DE2A840AEF4A}"/>
    <cellStyle name="Calculation 3 2 2 7 2 4" xfId="15296" xr:uid="{4391B75F-D28A-4889-8FAC-68FF45F5A533}"/>
    <cellStyle name="Calculation 3 2 2 7 2 4 2" xfId="42014" xr:uid="{67751821-462D-43D0-96F3-BA940654465F}"/>
    <cellStyle name="Calculation 3 2 2 7 2 5" xfId="37884" xr:uid="{8010878D-5C4E-4B91-ADFD-9D3685BDD054}"/>
    <cellStyle name="Calculation 3 2 2 7 3" xfId="4436" xr:uid="{B380D0D6-728D-4004-81C0-7A4B3BA35FD7}"/>
    <cellStyle name="Calculation 3 2 2 7 3 2" xfId="22322" xr:uid="{CD2BBD3D-A58F-4CE3-B880-CC3ED6E7096F}"/>
    <cellStyle name="Calculation 3 2 2 7 4" xfId="26935" xr:uid="{A4B041B2-066C-47F0-867B-FC7AF2E4A4D5}"/>
    <cellStyle name="Calculation 3 2 2 8" xfId="2810" xr:uid="{F9662A7E-8FAB-4B7A-9922-B775855C018A}"/>
    <cellStyle name="Calculation 3 2 2 8 2" xfId="6960" xr:uid="{C58EF7F3-CF7C-4616-B4FB-3AA662AAEAE3}"/>
    <cellStyle name="Calculation 3 2 2 8 2 2" xfId="12089" xr:uid="{5E63F14F-446C-4D5A-878A-F545D7C99E28}"/>
    <cellStyle name="Calculation 3 2 2 8 2 2 2" xfId="21078" xr:uid="{2C4DBB3B-58C4-4FC0-A996-6E33EF6B586C}"/>
    <cellStyle name="Calculation 3 2 2 8 2 2 2 2" xfId="30112" xr:uid="{91240AEE-A17F-4419-8DBC-845DED01C0FE}"/>
    <cellStyle name="Calculation 3 2 2 8 2 2 3" xfId="31016" xr:uid="{3F4CE243-FD07-4E1D-BEBC-96B42CE56B3A}"/>
    <cellStyle name="Calculation 3 2 2 8 2 3" xfId="12910" xr:uid="{373DB6CF-78B7-409C-B989-91F438DD6D6E}"/>
    <cellStyle name="Calculation 3 2 2 8 2 3 2" xfId="21899" xr:uid="{F7CB2524-2E6A-4811-AF0A-1B109B8B8248}"/>
    <cellStyle name="Calculation 3 2 2 8 2 3 2 2" xfId="35710" xr:uid="{7187AC2C-F006-4C9E-A668-812D734FE071}"/>
    <cellStyle name="Calculation 3 2 2 8 2 3 3" xfId="40855" xr:uid="{6413B18C-0120-40CC-A501-A601B49052F8}"/>
    <cellStyle name="Calculation 3 2 2 8 2 4" xfId="15949" xr:uid="{A8FB0578-8224-4FA6-8C27-CCDF1D2B0F13}"/>
    <cellStyle name="Calculation 3 2 2 8 2 4 2" xfId="43556" xr:uid="{802841A1-EE26-40BC-B5E8-4E47D34DB3DD}"/>
    <cellStyle name="Calculation 3 2 2 8 2 5" xfId="40867" xr:uid="{82BAC46E-F7A3-4BE7-9B75-816B11196B25}"/>
    <cellStyle name="Calculation 3 2 2 8 3" xfId="9523" xr:uid="{5702BC32-EFCF-4DFB-B8DE-BF8EE8FA786E}"/>
    <cellStyle name="Calculation 3 2 2 8 3 2" xfId="18512" xr:uid="{B5C1B00F-7AA3-4982-B52D-6D6F25EAEF09}"/>
    <cellStyle name="Calculation 3 2 2 8 3 2 2" xfId="24541" xr:uid="{C463229E-8770-4DAC-AE9C-9D3D8E37444E}"/>
    <cellStyle name="Calculation 3 2 2 8 3 3" xfId="35501" xr:uid="{98FE9112-8218-48E9-B3D9-BE5DBF194C14}"/>
    <cellStyle name="Calculation 3 2 2 8 4" xfId="38007" xr:uid="{2FA425A9-F361-4AF0-8C7C-DBA630E51AE2}"/>
    <cellStyle name="Calculation 3 2 2 9" xfId="4743" xr:uid="{4C474AB2-4B83-44AF-9362-01F1D7BF9BA7}"/>
    <cellStyle name="Calculation 3 2 2 9 2" xfId="7329" xr:uid="{049B8FFD-0940-45E2-AD81-B693BFCEF74A}"/>
    <cellStyle name="Calculation 3 2 2 9 2 2" xfId="16318" xr:uid="{677B823F-73FC-4D05-8A8B-77D47F0732C7}"/>
    <cellStyle name="Calculation 3 2 2 9 2 2 2" xfId="43532" xr:uid="{3C5C2230-B9C0-45AC-9369-CF1EF98493DC}"/>
    <cellStyle name="Calculation 3 2 2 9 2 3" xfId="26869" xr:uid="{C7053646-FF3A-41F5-A806-151BD9E3EE32}"/>
    <cellStyle name="Calculation 3 2 2 9 3" xfId="9966" xr:uid="{A64E01E0-2A78-4C37-B0E6-0954B820A1A7}"/>
    <cellStyle name="Calculation 3 2 2 9 3 2" xfId="18955" xr:uid="{8D0FAC46-251C-44F5-9D40-AEB5CC5CDA91}"/>
    <cellStyle name="Calculation 3 2 2 9 3 2 2" xfId="43661" xr:uid="{96C74AF1-45F8-409B-969C-EE8C093D8E1B}"/>
    <cellStyle name="Calculation 3 2 2 9 3 3" xfId="22343" xr:uid="{9AF6EE0F-84CB-4395-BB3E-0627285E31B4}"/>
    <cellStyle name="Calculation 3 2 2 9 4" xfId="13732" xr:uid="{576CBA58-9544-4501-81FA-17654C65D754}"/>
    <cellStyle name="Calculation 3 2 2 9 4 2" xfId="40427" xr:uid="{54149F69-561F-4954-B36D-CF99655E2F77}"/>
    <cellStyle name="Calculation 3 2 2 9 5" xfId="35803" xr:uid="{A4188380-1EB9-47CE-8079-7952A1863A48}"/>
    <cellStyle name="Calculation 3 2 3" xfId="432" xr:uid="{835DF2E6-B7C3-4400-AD98-5EDA392CB819}"/>
    <cellStyle name="Calculation 3 2 3 10" xfId="9297" xr:uid="{D2E509B6-DB64-47DB-93E4-38E1B43F5964}"/>
    <cellStyle name="Calculation 3 2 3 10 2" xfId="18286" xr:uid="{B8E2CBFA-3E7A-408C-BEA2-24891EE29005}"/>
    <cellStyle name="Calculation 3 2 3 10 2 2" xfId="30296" xr:uid="{95555F75-9089-4E19-86F0-A541C044CA05}"/>
    <cellStyle name="Calculation 3 2 3 10 3" xfId="43901" xr:uid="{D6E8FB4C-4E0E-4CB0-A6B4-1ED8D2462424}"/>
    <cellStyle name="Calculation 3 2 3 11" xfId="12760" xr:uid="{6B8B6785-D4B4-4F67-BB48-19FF7D1CB63F}"/>
    <cellStyle name="Calculation 3 2 3 11 2" xfId="21749" xr:uid="{EBA2993D-B443-42A0-8A36-F6329228BDCF}"/>
    <cellStyle name="Calculation 3 2 3 11 2 2" xfId="32059" xr:uid="{D075D830-F384-4679-BE81-D280D4714724}"/>
    <cellStyle name="Calculation 3 2 3 11 3" xfId="27960" xr:uid="{5578FBDF-BD17-4A71-BE63-5A2C34F79A07}"/>
    <cellStyle name="Calculation 3 2 3 12" xfId="2438" xr:uid="{5CCD5FDD-BA0B-42C9-9F87-4F6097BFA1AA}"/>
    <cellStyle name="Calculation 3 2 3 12 2" xfId="22957" xr:uid="{A09AC314-3768-487D-9F3C-DD2469329515}"/>
    <cellStyle name="Calculation 3 2 3 13" xfId="13347" xr:uid="{EE08D71F-719C-426D-86F4-8173F9D89174}"/>
    <cellStyle name="Calculation 3 2 3 13 2" xfId="37036" xr:uid="{07FC8935-A389-4314-8001-BA953A04878C}"/>
    <cellStyle name="Calculation 3 2 3 14" xfId="39095" xr:uid="{24F65442-399B-43C1-984C-F18A2ABF4B3D}"/>
    <cellStyle name="Calculation 3 2 3 15" xfId="46439" xr:uid="{F7F54A26-DFBA-4701-AF95-4FBAB62DEAB1}"/>
    <cellStyle name="Calculation 3 2 3 2" xfId="781" xr:uid="{4B58D074-5F2A-4AEC-A779-2E4DF08F4F17}"/>
    <cellStyle name="Calculation 3 2 3 2 2" xfId="5151" xr:uid="{4883E26D-C3FE-4847-8F6F-CB8335EF8EB3}"/>
    <cellStyle name="Calculation 3 2 3 2 2 2" xfId="7737" xr:uid="{EE48761B-8E03-4D91-89A7-A5BFEB282BFE}"/>
    <cellStyle name="Calculation 3 2 3 2 2 2 2" xfId="16726" xr:uid="{BA4475D0-6F3E-4B8C-AEC0-4BAB9A52D967}"/>
    <cellStyle name="Calculation 3 2 3 2 2 2 2 2" xfId="32925" xr:uid="{E571C0E9-6AD5-439F-BEDE-AF07D3E43A11}"/>
    <cellStyle name="Calculation 3 2 3 2 2 2 3" xfId="43398" xr:uid="{AEC0D13F-936F-4DBE-A76E-923BEA2F90AA}"/>
    <cellStyle name="Calculation 3 2 3 2 2 3" xfId="10374" xr:uid="{576C43D3-E185-477F-B9C0-A980059F4697}"/>
    <cellStyle name="Calculation 3 2 3 2 2 3 2" xfId="19363" xr:uid="{19F6F1CE-640E-4B8D-9EC0-9BC3E349E8A3}"/>
    <cellStyle name="Calculation 3 2 3 2 2 3 2 2" xfId="26873" xr:uid="{D76F04FF-DBF3-4DC5-B64A-0432263A52F9}"/>
    <cellStyle name="Calculation 3 2 3 2 2 3 3" xfId="39840" xr:uid="{F55BC769-099B-4EC2-B7D5-88CE78FB0396}"/>
    <cellStyle name="Calculation 3 2 3 2 2 4" xfId="14140" xr:uid="{455A203D-A821-479D-9EE8-B6FAAB77C20D}"/>
    <cellStyle name="Calculation 3 2 3 2 2 4 2" xfId="42586" xr:uid="{6A98B514-EC54-43CA-8A27-C1802790555C}"/>
    <cellStyle name="Calculation 3 2 3 2 2 5" xfId="29773" xr:uid="{982C08D2-F6F5-4EBD-8E14-A705BCE3EB62}"/>
    <cellStyle name="Calculation 3 2 3 2 2 6" xfId="56718" xr:uid="{04C6A11B-1663-41FB-B115-C308C507544C}"/>
    <cellStyle name="Calculation 3 2 3 2 3" xfId="3218" xr:uid="{EC0A9B16-DF6A-4B64-83B6-E33428596DA3}"/>
    <cellStyle name="Calculation 3 2 3 2 3 2" xfId="26752" xr:uid="{CF31E88A-7058-4F97-AEAA-898FCDD48F02}"/>
    <cellStyle name="Calculation 3 2 3 2 4" xfId="31793" xr:uid="{6D931952-76EE-46C6-876C-3E395B1E5379}"/>
    <cellStyle name="Calculation 3 2 3 2 5" xfId="49936" xr:uid="{6455399B-1AEB-4B02-9C47-C8143DA940BE}"/>
    <cellStyle name="Calculation 3 2 3 3" xfId="1126" xr:uid="{1363BA9D-444A-45B1-8EF0-F53581BA859C}"/>
    <cellStyle name="Calculation 3 2 3 3 2" xfId="5472" xr:uid="{11DD04CE-D146-4571-9264-07B0A898D2F5}"/>
    <cellStyle name="Calculation 3 2 3 3 2 2" xfId="8058" xr:uid="{59B30206-27A3-4FA9-83E4-B9B469A881F3}"/>
    <cellStyle name="Calculation 3 2 3 3 2 2 2" xfId="17047" xr:uid="{3F322DA5-4EE9-4949-9AFD-DFB06EC15F00}"/>
    <cellStyle name="Calculation 3 2 3 3 2 2 2 2" xfId="27775" xr:uid="{77789B90-36F7-41FA-A626-A61869706B9D}"/>
    <cellStyle name="Calculation 3 2 3 3 2 2 3" xfId="24403" xr:uid="{A9498F57-0B4D-4120-8D83-86EF45AD1770}"/>
    <cellStyle name="Calculation 3 2 3 3 2 3" xfId="10695" xr:uid="{37EB4546-5410-4394-88F8-E40735F85DB2}"/>
    <cellStyle name="Calculation 3 2 3 3 2 3 2" xfId="19684" xr:uid="{B6DED13B-C125-4DCD-8FBC-0A0A732B13E9}"/>
    <cellStyle name="Calculation 3 2 3 3 2 3 2 2" xfId="28803" xr:uid="{F50F0F1A-B8B1-43B3-88F3-7D30BA0432C0}"/>
    <cellStyle name="Calculation 3 2 3 3 2 3 3" xfId="41691" xr:uid="{0DFA5978-88F6-4D76-B67F-CF6065926A24}"/>
    <cellStyle name="Calculation 3 2 3 3 2 4" xfId="14461" xr:uid="{1E19FECB-57DB-4449-8A94-4539F703D44C}"/>
    <cellStyle name="Calculation 3 2 3 3 2 4 2" xfId="33835" xr:uid="{3CF1BC55-7A20-4567-8E6C-727229253BE3}"/>
    <cellStyle name="Calculation 3 2 3 3 2 5" xfId="36725" xr:uid="{372E7DE2-C866-4669-81AA-37892B8E1472}"/>
    <cellStyle name="Calculation 3 2 3 3 2 6" xfId="57884" xr:uid="{16A6439B-60DD-4432-94AE-955FA56A4552}"/>
    <cellStyle name="Calculation 3 2 3 3 3" xfId="3563" xr:uid="{F741C390-D579-4BBB-B0BC-AD52FBCA0BE3}"/>
    <cellStyle name="Calculation 3 2 3 3 3 2" xfId="36977" xr:uid="{E3D9AB24-D7DC-469C-8710-E582D1B09B24}"/>
    <cellStyle name="Calculation 3 2 3 3 4" xfId="24572" xr:uid="{C8B31E3C-3015-427F-8065-7AC03531047C}"/>
    <cellStyle name="Calculation 3 2 3 3 5" xfId="51102" xr:uid="{094BF02C-276D-4F73-BA45-B1F5D95835F2}"/>
    <cellStyle name="Calculation 3 2 3 4" xfId="1470" xr:uid="{4C65D90A-0095-42A5-890A-F34C1EFFCC02}"/>
    <cellStyle name="Calculation 3 2 3 4 2" xfId="5815" xr:uid="{101103F9-76A5-4FAD-9799-ECFC0DC81334}"/>
    <cellStyle name="Calculation 3 2 3 4 2 2" xfId="8401" xr:uid="{CCF6A291-1B0C-438C-935B-74FA6D6B2FAA}"/>
    <cellStyle name="Calculation 3 2 3 4 2 2 2" xfId="17390" xr:uid="{7CD71C20-B0AE-4DBD-9F5C-3377D53204C2}"/>
    <cellStyle name="Calculation 3 2 3 4 2 2 2 2" xfId="36894" xr:uid="{120FE62D-6B14-4D57-9B78-18D2A4E942CD}"/>
    <cellStyle name="Calculation 3 2 3 4 2 2 3" xfId="40621" xr:uid="{C0FAC391-CC5F-4FD2-A3F1-46F6887A9838}"/>
    <cellStyle name="Calculation 3 2 3 4 2 3" xfId="11038" xr:uid="{20624F96-8320-4754-A9FB-94A172EA5D8B}"/>
    <cellStyle name="Calculation 3 2 3 4 2 3 2" xfId="20027" xr:uid="{FC61CC24-2739-44D1-982B-EF2106BC52B6}"/>
    <cellStyle name="Calculation 3 2 3 4 2 3 2 2" xfId="31528" xr:uid="{DB3E3F89-073F-4477-9767-77FCA60DA9E1}"/>
    <cellStyle name="Calculation 3 2 3 4 2 3 3" xfId="36150" xr:uid="{982B720F-5D76-423D-BE4B-799B88723D43}"/>
    <cellStyle name="Calculation 3 2 3 4 2 4" xfId="14804" xr:uid="{44676EAB-42CA-4E78-887A-BCF97954B211}"/>
    <cellStyle name="Calculation 3 2 3 4 2 4 2" xfId="41811" xr:uid="{A85C9451-B241-43DD-8CE9-6C9FD5F0C8DE}"/>
    <cellStyle name="Calculation 3 2 3 4 2 5" xfId="38213" xr:uid="{4AE0AEC0-0B25-4124-B8F9-43D65B20A896}"/>
    <cellStyle name="Calculation 3 2 3 4 2 6" xfId="54845" xr:uid="{199A1E50-96B6-42A2-A365-4F4A867317BC}"/>
    <cellStyle name="Calculation 3 2 3 4 3" xfId="3907" xr:uid="{82BE2FAB-3519-48D4-B0B6-B04C8C3F6C7E}"/>
    <cellStyle name="Calculation 3 2 3 4 3 2" xfId="23914" xr:uid="{6D38C2CA-90DD-4CEF-9191-2F9EA932E7BC}"/>
    <cellStyle name="Calculation 3 2 3 4 4" xfId="39400" xr:uid="{48309D2B-FC75-4C98-8CDB-FC9AF753960D}"/>
    <cellStyle name="Calculation 3 2 3 4 5" xfId="48053" xr:uid="{017A5798-98C8-482A-AD86-12A53CBCF917}"/>
    <cellStyle name="Calculation 3 2 3 5" xfId="1744" xr:uid="{AA238BC8-39A2-4BAA-8D03-5F5E18A6183E}"/>
    <cellStyle name="Calculation 3 2 3 5 2" xfId="6069" xr:uid="{B34BDBCF-E276-44B4-8F26-F898DF94817D}"/>
    <cellStyle name="Calculation 3 2 3 5 2 2" xfId="8655" xr:uid="{1A78CB13-2E4E-49F9-8B66-70BAC986D61C}"/>
    <cellStyle name="Calculation 3 2 3 5 2 2 2" xfId="17644" xr:uid="{FFF0495B-3DE9-4873-8199-D4C9E762A2A3}"/>
    <cellStyle name="Calculation 3 2 3 5 2 2 2 2" xfId="28712" xr:uid="{AC4C6C04-8B34-4AE1-9B6C-B4497175F30D}"/>
    <cellStyle name="Calculation 3 2 3 5 2 2 3" xfId="36660" xr:uid="{A9DF955F-D18A-48EA-BD41-AD16CD17F09D}"/>
    <cellStyle name="Calculation 3 2 3 5 2 3" xfId="11292" xr:uid="{01D57BAB-CAC3-4337-A249-B441990F57CD}"/>
    <cellStyle name="Calculation 3 2 3 5 2 3 2" xfId="20281" xr:uid="{DC680CC1-1B76-416D-BBD0-0623B0DB7B04}"/>
    <cellStyle name="Calculation 3 2 3 5 2 3 2 2" xfId="34389" xr:uid="{13A476CD-B4E1-4470-AB5F-AB6F999FEAB0}"/>
    <cellStyle name="Calculation 3 2 3 5 2 3 3" xfId="37782" xr:uid="{ECCABD7C-EEED-4435-BE0A-8FB5BF4DA214}"/>
    <cellStyle name="Calculation 3 2 3 5 2 4" xfId="15058" xr:uid="{38C9303D-914F-444B-ADF0-130091E0BBE8}"/>
    <cellStyle name="Calculation 3 2 3 5 2 4 2" xfId="39897" xr:uid="{74FACC20-933A-48D0-A24B-DF709D1BD3AC}"/>
    <cellStyle name="Calculation 3 2 3 5 2 5" xfId="25756" xr:uid="{CF96FA28-C780-4009-82B0-9357B219E33C}"/>
    <cellStyle name="Calculation 3 2 3 5 3" xfId="4181" xr:uid="{FFBB958D-0B49-48FA-B027-0508A51F886B}"/>
    <cellStyle name="Calculation 3 2 3 5 3 2" xfId="40294" xr:uid="{6F0283AA-A53C-4598-8FA5-7B38C51DD474}"/>
    <cellStyle name="Calculation 3 2 3 5 4" xfId="36068" xr:uid="{15642AA7-43AA-4AE3-A364-B222D2804D31}"/>
    <cellStyle name="Calculation 3 2 3 5 5" xfId="53145" xr:uid="{58C3137C-2845-4904-B858-1869B93057D7}"/>
    <cellStyle name="Calculation 3 2 3 6" xfId="2089" xr:uid="{FF4BE841-2592-4224-A2F6-E76F2F5332E1}"/>
    <cellStyle name="Calculation 3 2 3 6 2" xfId="6391" xr:uid="{B190D354-1619-42BD-8523-B247F3C77B27}"/>
    <cellStyle name="Calculation 3 2 3 6 2 2" xfId="8977" xr:uid="{7C8479F7-585C-4E6E-A9A5-D728AEC6981F}"/>
    <cellStyle name="Calculation 3 2 3 6 2 2 2" xfId="17966" xr:uid="{FE82A83E-8651-4C6C-8BFD-7070AFB62D10}"/>
    <cellStyle name="Calculation 3 2 3 6 2 2 2 2" xfId="29883" xr:uid="{48302351-C3CA-4BD4-B7DE-733CC769267D}"/>
    <cellStyle name="Calculation 3 2 3 6 2 2 3" xfId="43612" xr:uid="{2B3249AE-E482-4718-8B58-8E2A748585BF}"/>
    <cellStyle name="Calculation 3 2 3 6 2 3" xfId="11614" xr:uid="{BB0A863F-C5D5-4504-A218-73A9EAB02CB9}"/>
    <cellStyle name="Calculation 3 2 3 6 2 3 2" xfId="20603" xr:uid="{576201FF-72BB-4283-930B-226A2AC20369}"/>
    <cellStyle name="Calculation 3 2 3 6 2 3 2 2" xfId="25616" xr:uid="{B92DF9E5-C97F-462E-AA5D-9A9EBE60E32D}"/>
    <cellStyle name="Calculation 3 2 3 6 2 3 3" xfId="37799" xr:uid="{E13CA89B-F37F-48D6-B299-449EC4DA6D8E}"/>
    <cellStyle name="Calculation 3 2 3 6 2 4" xfId="15380" xr:uid="{AB609C96-4220-46E8-A871-F4E0D586BD9D}"/>
    <cellStyle name="Calculation 3 2 3 6 2 4 2" xfId="32142" xr:uid="{D1DE92CB-3BD5-4874-BE48-27A5E25E5D48}"/>
    <cellStyle name="Calculation 3 2 3 6 2 5" xfId="23783" xr:uid="{82FA2FBC-86E9-4CD1-9578-A2E026A50B1C}"/>
    <cellStyle name="Calculation 3 2 3 6 3" xfId="4526" xr:uid="{EDFB6A37-1556-4DF9-838D-8B05CBD1CE96}"/>
    <cellStyle name="Calculation 3 2 3 6 3 2" xfId="35184" xr:uid="{187E4E8D-18BD-44D7-B29C-159D0ABD075B}"/>
    <cellStyle name="Calculation 3 2 3 6 4" xfId="30407" xr:uid="{37414C7F-49D8-47D7-9B87-07784217ECC9}"/>
    <cellStyle name="Calculation 3 2 3 7" xfId="2899" xr:uid="{1D3F2137-BE48-4084-B1E6-1A1C8FBECE96}"/>
    <cellStyle name="Calculation 3 2 3 7 2" xfId="7049" xr:uid="{6CE33FED-C2DB-4E7A-AD86-2690151E2A6A}"/>
    <cellStyle name="Calculation 3 2 3 7 2 2" xfId="12175" xr:uid="{F48B3EC5-C139-49D3-84CA-1AFFA0D84DEA}"/>
    <cellStyle name="Calculation 3 2 3 7 2 2 2" xfId="21164" xr:uid="{494533F6-515B-4D40-81F2-9527F59802BF}"/>
    <cellStyle name="Calculation 3 2 3 7 2 2 2 2" xfId="38846" xr:uid="{DB7158A0-BF8C-4BCD-A390-E4C1EF226F55}"/>
    <cellStyle name="Calculation 3 2 3 7 2 2 3" xfId="41601" xr:uid="{158CE075-42E4-471E-BA93-61641319CB5F}"/>
    <cellStyle name="Calculation 3 2 3 7 2 3" xfId="12979" xr:uid="{34AFB96F-1875-4A6C-8B38-6381C0C923DA}"/>
    <cellStyle name="Calculation 3 2 3 7 2 3 2" xfId="21968" xr:uid="{87EAD939-BB00-4FB1-B284-C8942AA9EEE8}"/>
    <cellStyle name="Calculation 3 2 3 7 2 3 2 2" xfId="35050" xr:uid="{A70A68DC-5C38-4CB9-A0EE-6FA8A0772EE9}"/>
    <cellStyle name="Calculation 3 2 3 7 2 3 3" xfId="40300" xr:uid="{4E132314-F265-4E75-ADA2-7342C568DA78}"/>
    <cellStyle name="Calculation 3 2 3 7 2 4" xfId="16038" xr:uid="{80408A7E-AEF6-446C-B103-03DD68B8D3E1}"/>
    <cellStyle name="Calculation 3 2 3 7 2 4 2" xfId="32673" xr:uid="{491A0C0B-C2A3-4EE8-8C4A-64E48E771785}"/>
    <cellStyle name="Calculation 3 2 3 7 2 5" xfId="28752" xr:uid="{D7C20A6E-1FE6-4B54-A168-C6172E8DD997}"/>
    <cellStyle name="Calculation 3 2 3 7 3" xfId="9612" xr:uid="{DAFDB46D-263B-4688-A601-6EF5CD4229B8}"/>
    <cellStyle name="Calculation 3 2 3 7 3 2" xfId="18601" xr:uid="{7E235C20-1041-4465-B176-E3A425E4ADE4}"/>
    <cellStyle name="Calculation 3 2 3 7 3 2 2" xfId="37467" xr:uid="{66551BD0-FAA4-470A-A529-50E68B5624A4}"/>
    <cellStyle name="Calculation 3 2 3 7 3 3" xfId="40842" xr:uid="{87C26BE1-8EA1-468C-BD7A-7FAC3E46658C}"/>
    <cellStyle name="Calculation 3 2 3 7 4" xfId="43856" xr:uid="{6BCD017D-941A-4637-9452-BF917C5607BE}"/>
    <cellStyle name="Calculation 3 2 3 8" xfId="4827" xr:uid="{4E13FAC3-A97F-4570-A5FF-D3DFB3DE2C0D}"/>
    <cellStyle name="Calculation 3 2 3 8 2" xfId="7413" xr:uid="{DD1855A7-6706-47F8-94EF-CAAFDE44EAD1}"/>
    <cellStyle name="Calculation 3 2 3 8 2 2" xfId="16402" xr:uid="{7E42F7DC-FA5E-4DAC-91D9-4A4964E59AD1}"/>
    <cellStyle name="Calculation 3 2 3 8 2 2 2" xfId="33694" xr:uid="{C7C5BF8E-DCF4-48D5-BE5D-5625CE0579D9}"/>
    <cellStyle name="Calculation 3 2 3 8 2 3" xfId="29305" xr:uid="{5D07BFF4-5B5F-4840-ABAD-E384E2EC41AF}"/>
    <cellStyle name="Calculation 3 2 3 8 3" xfId="10050" xr:uid="{6E267EEB-F1C9-4ED3-A731-89F6B3E04AFB}"/>
    <cellStyle name="Calculation 3 2 3 8 3 2" xfId="19039" xr:uid="{3BC0832F-9B0D-4C98-80FF-A48A2459FE38}"/>
    <cellStyle name="Calculation 3 2 3 8 3 2 2" xfId="23839" xr:uid="{4DB94D0F-C70E-4AB3-8FA8-91E08E7A831B}"/>
    <cellStyle name="Calculation 3 2 3 8 3 3" xfId="40024" xr:uid="{584B40D3-DDEA-424B-AE23-C6A3C7552897}"/>
    <cellStyle name="Calculation 3 2 3 8 4" xfId="13816" xr:uid="{0DDD30ED-0686-4F8D-843D-4CA2168EC304}"/>
    <cellStyle name="Calculation 3 2 3 8 4 2" xfId="36367" xr:uid="{4A61E03D-1D65-4EED-A21D-D70B731D53EA}"/>
    <cellStyle name="Calculation 3 2 3 8 5" xfId="38434" xr:uid="{C498FDEC-7878-4440-8FC3-8F1875FAC4B0}"/>
    <cellStyle name="Calculation 3 2 3 9" xfId="6734" xr:uid="{4801CA9F-E0BF-4601-B494-783B3D5A9DFD}"/>
    <cellStyle name="Calculation 3 2 3 9 2" xfId="11934" xr:uid="{0997ACAA-5DB9-46CD-86E3-28FE6E801FDF}"/>
    <cellStyle name="Calculation 3 2 3 9 2 2" xfId="20923" xr:uid="{A5FF8F44-A697-4635-A26A-FB9BA8B3BED1}"/>
    <cellStyle name="Calculation 3 2 3 9 2 2 2" xfId="28131" xr:uid="{5B8FAA67-BA15-4711-A869-48FE6676422F}"/>
    <cellStyle name="Calculation 3 2 3 9 2 3" xfId="26721" xr:uid="{E4617209-DB1D-4B7E-922C-3F4CE29AA8CB}"/>
    <cellStyle name="Calculation 3 2 3 9 3" xfId="15723" xr:uid="{25CA0199-D615-4D0B-A426-08B816C1C7D0}"/>
    <cellStyle name="Calculation 3 2 3 9 3 2" xfId="24478" xr:uid="{01449062-E438-404C-B81C-328185FB2327}"/>
    <cellStyle name="Calculation 3 2 3 9 4" xfId="25410" xr:uid="{B128E346-E6D8-4B13-BBFE-9DA5E587B489}"/>
    <cellStyle name="Calculation 3 2 4" xfId="530" xr:uid="{B079DF2B-8D51-4521-9B61-FD354B7F2742}"/>
    <cellStyle name="Calculation 3 2 4 10" xfId="49056" xr:uid="{7587048F-E6E8-4E47-99B9-69E6F462A34B}"/>
    <cellStyle name="Calculation 3 2 4 2" xfId="879" xr:uid="{D5F7226A-79F1-4B20-AAB7-5F600482E199}"/>
    <cellStyle name="Calculation 3 2 4 2 2" xfId="5248" xr:uid="{8619CD9D-E7BE-4A9C-A1A4-806B66CC2302}"/>
    <cellStyle name="Calculation 3 2 4 2 2 2" xfId="7834" xr:uid="{DC65293B-B905-4DED-A69F-7BAB79DD9D46}"/>
    <cellStyle name="Calculation 3 2 4 2 2 2 2" xfId="16823" xr:uid="{6EEF6A45-7A87-4D4C-8747-0D17E3767896}"/>
    <cellStyle name="Calculation 3 2 4 2 2 2 2 2" xfId="38141" xr:uid="{361F6987-7CB2-4245-828A-420E8FEE5E47}"/>
    <cellStyle name="Calculation 3 2 4 2 2 2 3" xfId="36911" xr:uid="{93E40BA3-4474-46E9-87E3-94690536B3D5}"/>
    <cellStyle name="Calculation 3 2 4 2 2 3" xfId="10471" xr:uid="{922C5827-7C5F-47E9-82B8-A1B097600E94}"/>
    <cellStyle name="Calculation 3 2 4 2 2 3 2" xfId="19460" xr:uid="{96487F45-ACF3-4BC5-8984-C7969ECE1F5D}"/>
    <cellStyle name="Calculation 3 2 4 2 2 3 2 2" xfId="35467" xr:uid="{650C955C-2E0B-42C1-B0A1-21592B83DAEB}"/>
    <cellStyle name="Calculation 3 2 4 2 2 3 3" xfId="24292" xr:uid="{CA4DAE83-25AD-432D-945E-7C82998151BD}"/>
    <cellStyle name="Calculation 3 2 4 2 2 4" xfId="14237" xr:uid="{97EBABB2-E6AE-4B8A-9803-B6FC2275A81D}"/>
    <cellStyle name="Calculation 3 2 4 2 2 4 2" xfId="39770" xr:uid="{7567DFC4-0FF7-4ADA-8DE4-768BCDE2F7C5}"/>
    <cellStyle name="Calculation 3 2 4 2 2 5" xfId="39415" xr:uid="{FFB53D3C-9140-4D8B-BC62-2D12FB4B2DDC}"/>
    <cellStyle name="Calculation 3 2 4 2 3" xfId="3316" xr:uid="{0E579243-4DAB-4A1F-8F8E-E9755B93E41F}"/>
    <cellStyle name="Calculation 3 2 4 2 3 2" xfId="23866" xr:uid="{272A9AF7-6376-42F1-8B7D-1941EF227C14}"/>
    <cellStyle name="Calculation 3 2 4 2 4" xfId="27193" xr:uid="{1CA13968-CC67-4E88-BF35-BE582604F837}"/>
    <cellStyle name="Calculation 3 2 4 2 5" xfId="55838" xr:uid="{E6E0BF0F-4D27-4BDD-9572-35FF4CEC29E8}"/>
    <cellStyle name="Calculation 3 2 4 3" xfId="1224" xr:uid="{39AD8C8A-9BD9-4EA5-ABDA-4062964730CE}"/>
    <cellStyle name="Calculation 3 2 4 3 2" xfId="5569" xr:uid="{60B19ED1-5D85-4160-B54F-47B11C52CF31}"/>
    <cellStyle name="Calculation 3 2 4 3 2 2" xfId="8155" xr:uid="{32A82131-1FC2-490C-B0BD-1F4F8454DD8B}"/>
    <cellStyle name="Calculation 3 2 4 3 2 2 2" xfId="17144" xr:uid="{EB100BA4-E6EB-4DCA-9325-3989F889E3D5}"/>
    <cellStyle name="Calculation 3 2 4 3 2 2 2 2" xfId="43378" xr:uid="{84908DCD-56A5-4759-B09E-108D184472BC}"/>
    <cellStyle name="Calculation 3 2 4 3 2 2 3" xfId="42221" xr:uid="{8973F9DB-8FA0-4428-AAAA-88D0A1DAE97D}"/>
    <cellStyle name="Calculation 3 2 4 3 2 3" xfId="10792" xr:uid="{D4AE433F-30B8-4FC1-BE02-97E58E0B706B}"/>
    <cellStyle name="Calculation 3 2 4 3 2 3 2" xfId="19781" xr:uid="{A9963873-2066-46C2-854E-01EB4F8808D8}"/>
    <cellStyle name="Calculation 3 2 4 3 2 3 2 2" xfId="23088" xr:uid="{B543F1A2-4F75-4FA0-8944-9DB7EC2E1CAB}"/>
    <cellStyle name="Calculation 3 2 4 3 2 3 3" xfId="36655" xr:uid="{4C54FD95-E0BE-4FCE-8694-04ED95CB4845}"/>
    <cellStyle name="Calculation 3 2 4 3 2 4" xfId="14558" xr:uid="{B66E6103-2636-4134-A107-6BEC28C5F6C6}"/>
    <cellStyle name="Calculation 3 2 4 3 2 4 2" xfId="26840" xr:uid="{FA8C46D8-0F22-460C-8E77-218839355DAE}"/>
    <cellStyle name="Calculation 3 2 4 3 2 5" xfId="42299" xr:uid="{C1041FEA-4043-4461-9D59-9BC22CFE65E3}"/>
    <cellStyle name="Calculation 3 2 4 3 3" xfId="3661" xr:uid="{8D6D37DF-4BBE-4CAE-80ED-2B6117491BB8}"/>
    <cellStyle name="Calculation 3 2 4 3 3 2" xfId="23937" xr:uid="{C3D8B418-1177-4AFE-9C85-CD06D62D93EC}"/>
    <cellStyle name="Calculation 3 2 4 3 4" xfId="32299" xr:uid="{25A46595-9377-46B7-9127-7D4EE1697B38}"/>
    <cellStyle name="Calculation 3 2 4 4" xfId="1568" xr:uid="{6CF8180E-D680-4811-B2FB-210191748077}"/>
    <cellStyle name="Calculation 3 2 4 4 2" xfId="5913" xr:uid="{798ECA4E-F694-4DD3-B3EC-7B105ADA999F}"/>
    <cellStyle name="Calculation 3 2 4 4 2 2" xfId="8499" xr:uid="{2C7F63B9-63C8-49B2-B83D-F9C69DEF1044}"/>
    <cellStyle name="Calculation 3 2 4 4 2 2 2" xfId="17488" xr:uid="{D86F297A-80E2-476A-B739-38B5F64CBA71}"/>
    <cellStyle name="Calculation 3 2 4 4 2 2 2 2" xfId="42641" xr:uid="{A885BDBE-5DDD-42AD-B804-11245481A3CC}"/>
    <cellStyle name="Calculation 3 2 4 4 2 2 3" xfId="43411" xr:uid="{B4492E9F-4351-4113-9B92-0D52B92E2C2A}"/>
    <cellStyle name="Calculation 3 2 4 4 2 3" xfId="11136" xr:uid="{BEAE4D67-A931-4AFD-A6CC-67A212E8DB51}"/>
    <cellStyle name="Calculation 3 2 4 4 2 3 2" xfId="20125" xr:uid="{601962A7-49E0-4AB8-97CD-C60B26CE0111}"/>
    <cellStyle name="Calculation 3 2 4 4 2 3 2 2" xfId="26958" xr:uid="{F52070DA-6892-43B1-8B38-4D5D80A862DE}"/>
    <cellStyle name="Calculation 3 2 4 4 2 3 3" xfId="36525" xr:uid="{5F626DB8-0776-4ED6-AA95-A8AD894CE9ED}"/>
    <cellStyle name="Calculation 3 2 4 4 2 4" xfId="14902" xr:uid="{8A870DB3-184A-46DC-BCFC-93BD1543402D}"/>
    <cellStyle name="Calculation 3 2 4 4 2 4 2" xfId="26017" xr:uid="{A0613407-655D-4670-B4B8-F0485B9F02A8}"/>
    <cellStyle name="Calculation 3 2 4 4 2 5" xfId="29586" xr:uid="{4410B85A-5CCC-455C-8422-7916E9DF1158}"/>
    <cellStyle name="Calculation 3 2 4 4 3" xfId="4005" xr:uid="{23552A6F-C497-4C5C-BF6D-93CD3DAC82DA}"/>
    <cellStyle name="Calculation 3 2 4 4 3 2" xfId="42078" xr:uid="{80E60D1D-16A5-45F3-A776-58361DC44486}"/>
    <cellStyle name="Calculation 3 2 4 4 4" xfId="34776" xr:uid="{1F92CA3A-80AC-473D-A383-D1F278F76440}"/>
    <cellStyle name="Calculation 3 2 4 5" xfId="1880" xr:uid="{BFE1E1C6-B1AF-4DEE-A4F0-3EFE92249588}"/>
    <cellStyle name="Calculation 3 2 4 5 2" xfId="6196" xr:uid="{14F18CA9-067E-4858-A343-CF5D17F27581}"/>
    <cellStyle name="Calculation 3 2 4 5 2 2" xfId="8782" xr:uid="{B9593AB8-689C-41E9-B1E1-B8A3695CA83E}"/>
    <cellStyle name="Calculation 3 2 4 5 2 2 2" xfId="17771" xr:uid="{D329442D-2A9F-430A-83C0-39957E049D78}"/>
    <cellStyle name="Calculation 3 2 4 5 2 2 2 2" xfId="28402" xr:uid="{9D473A80-DD85-4580-A967-296964C08351}"/>
    <cellStyle name="Calculation 3 2 4 5 2 2 3" xfId="23909" xr:uid="{01923107-3EC5-4AEE-86C1-CC896C978630}"/>
    <cellStyle name="Calculation 3 2 4 5 2 3" xfId="11419" xr:uid="{33FEE7D1-FBFF-42BD-A19C-FD4E6634FE1F}"/>
    <cellStyle name="Calculation 3 2 4 5 2 3 2" xfId="20408" xr:uid="{6F40AA75-07D0-46DD-8770-D017697A5B68}"/>
    <cellStyle name="Calculation 3 2 4 5 2 3 2 2" xfId="26625" xr:uid="{E53CFDA1-070F-4B3A-90A8-0F641D3BFAD6}"/>
    <cellStyle name="Calculation 3 2 4 5 2 3 3" xfId="43775" xr:uid="{82EE4715-B8D3-4E21-8F14-AD79EFD5A319}"/>
    <cellStyle name="Calculation 3 2 4 5 2 4" xfId="15185" xr:uid="{013FE237-3255-4BAA-ABEA-9CCB2AC0A354}"/>
    <cellStyle name="Calculation 3 2 4 5 2 4 2" xfId="30362" xr:uid="{E2F6398B-5B93-4C28-86BA-A4312EAC6274}"/>
    <cellStyle name="Calculation 3 2 4 5 2 5" xfId="39125" xr:uid="{37D952E6-E23B-4694-A56B-DB1A2E61D677}"/>
    <cellStyle name="Calculation 3 2 4 5 3" xfId="4317" xr:uid="{F2FA00BA-8A98-467A-9866-E843258E439C}"/>
    <cellStyle name="Calculation 3 2 4 5 3 2" xfId="24356" xr:uid="{FF1E4E08-734E-438A-B51C-51BAB6C658BC}"/>
    <cellStyle name="Calculation 3 2 4 5 4" xfId="29986" xr:uid="{402310CD-4411-4073-B239-27BC01D8183B}"/>
    <cellStyle name="Calculation 3 2 4 6" xfId="2187" xr:uid="{5D5023D3-1DD7-4EBD-80A7-953492B44C49}"/>
    <cellStyle name="Calculation 3 2 4 6 2" xfId="6488" xr:uid="{740D6332-07BA-4249-B28B-369687A79AD6}"/>
    <cellStyle name="Calculation 3 2 4 6 2 2" xfId="9074" xr:uid="{F4C5237A-5E09-4286-9161-F35EDD1153C0}"/>
    <cellStyle name="Calculation 3 2 4 6 2 2 2" xfId="18063" xr:uid="{56589796-C85A-49CC-A67C-2BD3EA11D856}"/>
    <cellStyle name="Calculation 3 2 4 6 2 2 2 2" xfId="33143" xr:uid="{5CE88482-962A-462D-8E7E-9BC5CAF3CE16}"/>
    <cellStyle name="Calculation 3 2 4 6 2 2 3" xfId="24082" xr:uid="{AB9D42F2-169D-46AB-BA10-C5FA9A8B7D92}"/>
    <cellStyle name="Calculation 3 2 4 6 2 3" xfId="11711" xr:uid="{E9A05AE7-CB57-4E42-A112-DDB948CD8846}"/>
    <cellStyle name="Calculation 3 2 4 6 2 3 2" xfId="20700" xr:uid="{E5EA068D-F088-4CC5-9A4B-D7847B991BBD}"/>
    <cellStyle name="Calculation 3 2 4 6 2 3 2 2" xfId="44006" xr:uid="{EB49E4BB-24A4-44A2-A1C7-95169F227644}"/>
    <cellStyle name="Calculation 3 2 4 6 2 3 3" xfId="27238" xr:uid="{D0C45631-E551-43F6-8319-DC751F09BCB6}"/>
    <cellStyle name="Calculation 3 2 4 6 2 4" xfId="15477" xr:uid="{F0A98929-600B-4B91-BFE9-FE866B858668}"/>
    <cellStyle name="Calculation 3 2 4 6 2 4 2" xfId="29226" xr:uid="{DAE9E1F5-1CC2-47C8-AB48-1F640F0E463A}"/>
    <cellStyle name="Calculation 3 2 4 6 2 5" xfId="31392" xr:uid="{F3CEAC83-B1F7-4579-AFC5-FC5EC9173F09}"/>
    <cellStyle name="Calculation 3 2 4 6 3" xfId="4624" xr:uid="{399CA915-3C57-4799-8052-CB7E9EE3EF70}"/>
    <cellStyle name="Calculation 3 2 4 6 3 2" xfId="43657" xr:uid="{32F5808F-D870-44FF-9728-56CAFEAF6A04}"/>
    <cellStyle name="Calculation 3 2 4 6 4" xfId="25366" xr:uid="{80F1345C-8727-4DE3-85E3-638C258FE485}"/>
    <cellStyle name="Calculation 3 2 4 7" xfId="4924" xr:uid="{3D3D3896-595F-440B-9910-97F012F5E133}"/>
    <cellStyle name="Calculation 3 2 4 7 2" xfId="7510" xr:uid="{AB70CB6F-FCA3-4A7C-BF9C-69A736115587}"/>
    <cellStyle name="Calculation 3 2 4 7 2 2" xfId="16499" xr:uid="{4620E19A-4222-42A5-968E-5E1301073166}"/>
    <cellStyle name="Calculation 3 2 4 7 2 2 2" xfId="33435" xr:uid="{0B3A1C17-E11D-4F27-84EF-5AF08483B1C5}"/>
    <cellStyle name="Calculation 3 2 4 7 2 3" xfId="30931" xr:uid="{7DA2DD7A-72B1-4E1C-9187-E8616F9E1427}"/>
    <cellStyle name="Calculation 3 2 4 7 3" xfId="10147" xr:uid="{DA9125BD-C96D-4D80-A5B9-C838A285ED7B}"/>
    <cellStyle name="Calculation 3 2 4 7 3 2" xfId="19136" xr:uid="{266D78C4-80B4-47D6-935C-3BF1AD9E729E}"/>
    <cellStyle name="Calculation 3 2 4 7 3 2 2" xfId="25743" xr:uid="{B555E615-84C3-479B-833D-226E40813C7E}"/>
    <cellStyle name="Calculation 3 2 4 7 3 3" xfId="24288" xr:uid="{2536E232-61F5-48E8-8205-05658D9B0BFF}"/>
    <cellStyle name="Calculation 3 2 4 7 4" xfId="13913" xr:uid="{FC6485F8-0EDD-4976-B307-7AB556EDBABB}"/>
    <cellStyle name="Calculation 3 2 4 7 4 2" xfId="43037" xr:uid="{B091F803-99B7-4159-8A2B-08574757CA3D}"/>
    <cellStyle name="Calculation 3 2 4 7 5" xfId="32748" xr:uid="{4A5F3228-1BB4-4D01-8655-696E6D64F1B6}"/>
    <cellStyle name="Calculation 3 2 4 8" xfId="2536" xr:uid="{5E8C013A-3125-4DF3-9278-01A8BCC479C9}"/>
    <cellStyle name="Calculation 3 2 4 8 2" xfId="25620" xr:uid="{5E531777-FE11-4D89-8DC1-18730C02C716}"/>
    <cellStyle name="Calculation 3 2 4 9" xfId="28618" xr:uid="{A1CB946F-8F66-474F-8B27-97557C3A049F}"/>
    <cellStyle name="Calculation 3 2 5" xfId="299" xr:uid="{C209090B-07F4-4A64-8CBE-AA59E1CFB485}"/>
    <cellStyle name="Calculation 3 2 5 2" xfId="4702" xr:uid="{E7C016BC-EC24-4F71-BCC9-031E2D03E389}"/>
    <cellStyle name="Calculation 3 2 5 2 2" xfId="7288" xr:uid="{383F34C5-83CF-484E-96C2-FB4F64D5C1B2}"/>
    <cellStyle name="Calculation 3 2 5 2 2 2" xfId="16277" xr:uid="{87CEAF44-DE56-4285-A1F1-302C640B0189}"/>
    <cellStyle name="Calculation 3 2 5 2 2 2 2" xfId="38331" xr:uid="{D1088B4A-D91D-4865-B7D6-AEE57F9DA5A4}"/>
    <cellStyle name="Calculation 3 2 5 2 2 3" xfId="31780" xr:uid="{0B201008-CAE9-4E2A-9E45-30C3D7904153}"/>
    <cellStyle name="Calculation 3 2 5 2 3" xfId="9925" xr:uid="{0E242BAC-2C25-488A-9FB0-9B21F10AE3F1}"/>
    <cellStyle name="Calculation 3 2 5 2 3 2" xfId="18914" xr:uid="{4DC5D738-9685-4B4D-80B2-1666A41FCF61}"/>
    <cellStyle name="Calculation 3 2 5 2 3 2 2" xfId="35611" xr:uid="{981D921E-EAF7-4644-9814-09F84D7D0455}"/>
    <cellStyle name="Calculation 3 2 5 2 3 3" xfId="41488" xr:uid="{30B086BE-B2B8-4C78-985D-EC3E86D92989}"/>
    <cellStyle name="Calculation 3 2 5 2 4" xfId="13691" xr:uid="{C6157740-6043-4A70-990F-E62AF121B1DF}"/>
    <cellStyle name="Calculation 3 2 5 2 4 2" xfId="31715" xr:uid="{C6899287-2E57-4FDC-9349-20671C79EC4F}"/>
    <cellStyle name="Calculation 3 2 5 2 5" xfId="41201" xr:uid="{3FFDBBBD-0207-4F7C-8EB2-568F163039E5}"/>
    <cellStyle name="Calculation 3 2 5 2 6" xfId="58538" xr:uid="{A6DC6C88-B54D-4B69-976A-4CD231372077}"/>
    <cellStyle name="Calculation 3 2 5 3" xfId="2767" xr:uid="{BA3F154E-8854-48B5-BF5C-8CD29DBDD358}"/>
    <cellStyle name="Calculation 3 2 5 3 2" xfId="23285" xr:uid="{867A59F5-6209-4061-B623-5094AE452AD2}"/>
    <cellStyle name="Calculation 3 2 5 4" xfId="23482" xr:uid="{A57F7093-292E-4D3D-891C-4E7A1AC520B0}"/>
    <cellStyle name="Calculation 3 2 5 5" xfId="51757" xr:uid="{3D0C2AC3-1C69-40CE-B483-E32EB0960417}"/>
    <cellStyle name="Calculation 3 2 6" xfId="648" xr:uid="{05386FEC-F80D-428B-8A8B-93BD8CA39913}"/>
    <cellStyle name="Calculation 3 2 6 2" xfId="5026" xr:uid="{4117A8A6-0B6D-4082-B7C8-8020E7C8DC5B}"/>
    <cellStyle name="Calculation 3 2 6 2 2" xfId="7612" xr:uid="{32FB587D-A010-4660-BD53-76AE39FA0192}"/>
    <cellStyle name="Calculation 3 2 6 2 2 2" xfId="16601" xr:uid="{892E2A5A-2D7F-4B21-8185-E55B9C7283C6}"/>
    <cellStyle name="Calculation 3 2 6 2 2 2 2" xfId="25019" xr:uid="{669CE3E0-373F-41D2-8D64-DDECDDD61957}"/>
    <cellStyle name="Calculation 3 2 6 2 2 3" xfId="26136" xr:uid="{1C7CDC2A-E338-42FA-BFDF-FD4C174ED1EC}"/>
    <cellStyle name="Calculation 3 2 6 2 3" xfId="10249" xr:uid="{F216393D-FBC0-48F3-BA87-D6C3103E9D72}"/>
    <cellStyle name="Calculation 3 2 6 2 3 2" xfId="19238" xr:uid="{4A45B7C2-9A9C-43BF-940B-F65FED0949A4}"/>
    <cellStyle name="Calculation 3 2 6 2 3 2 2" xfId="31227" xr:uid="{7056E102-7411-491C-8004-B3C003CBCB43}"/>
    <cellStyle name="Calculation 3 2 6 2 3 3" xfId="27460" xr:uid="{14488849-976B-46E2-966C-3BB4C7343168}"/>
    <cellStyle name="Calculation 3 2 6 2 4" xfId="14015" xr:uid="{829B6D7E-D3BE-412E-AC6B-4F5617B73713}"/>
    <cellStyle name="Calculation 3 2 6 2 4 2" xfId="35785" xr:uid="{22CB5D44-866D-4A95-ACEC-B8251F65FBBC}"/>
    <cellStyle name="Calculation 3 2 6 2 5" xfId="23314" xr:uid="{26665FBA-D484-488B-A71D-AFD27C51948A}"/>
    <cellStyle name="Calculation 3 2 6 2 6" xfId="54007" xr:uid="{F9E6D602-4D18-4F09-BFD3-5EA2B3ABE5A3}"/>
    <cellStyle name="Calculation 3 2 6 3" xfId="3085" xr:uid="{2DFFEF0C-A5EB-4158-AC10-4B3DD555E2F9}"/>
    <cellStyle name="Calculation 3 2 6 3 2" xfId="23448" xr:uid="{0DE47DAD-FE39-4068-A2EE-523C809546FB}"/>
    <cellStyle name="Calculation 3 2 6 4" xfId="33003" xr:uid="{B2D7C9A2-5B20-4A43-8FA8-F99463826625}"/>
    <cellStyle name="Calculation 3 2 6 5" xfId="47339" xr:uid="{D6C2C377-06FA-492F-9C83-40FB46C6C8B8}"/>
    <cellStyle name="Calculation 3 2 7" xfId="993" xr:uid="{93F6AE71-ECB4-4C36-93E9-06020025234B}"/>
    <cellStyle name="Calculation 3 2 7 2" xfId="5347" xr:uid="{F260A863-A791-45DF-8D2F-4D1DF04629C0}"/>
    <cellStyle name="Calculation 3 2 7 2 2" xfId="7933" xr:uid="{3A8C2DBA-2D81-4555-9C8F-810CEF92EB08}"/>
    <cellStyle name="Calculation 3 2 7 2 2 2" xfId="16922" xr:uid="{0CC1F3B5-C026-4464-A747-97D5C9DB262A}"/>
    <cellStyle name="Calculation 3 2 7 2 2 2 2" xfId="28901" xr:uid="{2164F558-0E14-42AD-8C74-FC4C27DCADFD}"/>
    <cellStyle name="Calculation 3 2 7 2 2 3" xfId="29665" xr:uid="{2B97C19C-41BD-4F3B-A285-F20039737C62}"/>
    <cellStyle name="Calculation 3 2 7 2 3" xfId="10570" xr:uid="{469631AD-22D8-494B-943F-BAA6CC3020F2}"/>
    <cellStyle name="Calculation 3 2 7 2 3 2" xfId="19559" xr:uid="{87591FE9-42EE-4683-8F0F-B5E88E30794B}"/>
    <cellStyle name="Calculation 3 2 7 2 3 2 2" xfId="35780" xr:uid="{AA9C6D43-0DE1-4105-83FA-0A9E9B0D612F}"/>
    <cellStyle name="Calculation 3 2 7 2 3 3" xfId="32273" xr:uid="{7AD6A48A-A429-4EBC-A575-906C0CBBD1FF}"/>
    <cellStyle name="Calculation 3 2 7 2 4" xfId="14336" xr:uid="{2E1A4260-707B-41B7-BE7E-7C89102969CA}"/>
    <cellStyle name="Calculation 3 2 7 2 4 2" xfId="38491" xr:uid="{6175C7C6-1083-484F-B547-07C84F6CE3CD}"/>
    <cellStyle name="Calculation 3 2 7 2 5" xfId="37986" xr:uid="{B4F67BEE-12A6-4CC5-B277-DB904D41B1B9}"/>
    <cellStyle name="Calculation 3 2 7 3" xfId="3430" xr:uid="{7E25DF0F-1553-4A8A-A299-FD18DFF92892}"/>
    <cellStyle name="Calculation 3 2 7 3 2" xfId="39364" xr:uid="{542FCC44-81B5-4F52-AA1D-0BDE00F203BB}"/>
    <cellStyle name="Calculation 3 2 7 4" xfId="39283" xr:uid="{B0355D07-CF02-4D7B-9F42-439F664FEDC9}"/>
    <cellStyle name="Calculation 3 2 7 5" xfId="52648" xr:uid="{AAC395A5-BC18-4D7B-8D94-8106105A3949}"/>
    <cellStyle name="Calculation 3 2 8" xfId="1337" xr:uid="{F8BDB1A1-9614-4D27-AC8B-9F2CFBB29323}"/>
    <cellStyle name="Calculation 3 2 8 2" xfId="5682" xr:uid="{3711585F-4C92-44EA-A7F0-8E1AD48EAFA7}"/>
    <cellStyle name="Calculation 3 2 8 2 2" xfId="8268" xr:uid="{1222E857-EC4B-4A90-8F0C-3898E43462C3}"/>
    <cellStyle name="Calculation 3 2 8 2 2 2" xfId="17257" xr:uid="{46A527AA-060B-4BB7-A6B9-F285EE7DB2B8}"/>
    <cellStyle name="Calculation 3 2 8 2 2 2 2" xfId="29065" xr:uid="{DD7F1DE3-D33D-47D2-9AD3-3E1FDF29445E}"/>
    <cellStyle name="Calculation 3 2 8 2 2 3" xfId="35735" xr:uid="{00A855C0-23A7-4E24-ABD3-2B2C69FD3148}"/>
    <cellStyle name="Calculation 3 2 8 2 3" xfId="10905" xr:uid="{E30C10CE-3DFF-4AC3-8039-C2107748FE21}"/>
    <cellStyle name="Calculation 3 2 8 2 3 2" xfId="19894" xr:uid="{6904869C-B900-408C-8E91-75391E9AD759}"/>
    <cellStyle name="Calculation 3 2 8 2 3 2 2" xfId="32757" xr:uid="{3FBBC732-E991-47A8-9AAE-DA9F79A1E430}"/>
    <cellStyle name="Calculation 3 2 8 2 3 3" xfId="40187" xr:uid="{47E773AB-F205-49C7-8DEE-98AF0112C122}"/>
    <cellStyle name="Calculation 3 2 8 2 4" xfId="14671" xr:uid="{541560E4-8C73-4C81-BCA0-9D757C616C4F}"/>
    <cellStyle name="Calculation 3 2 8 2 4 2" xfId="41572" xr:uid="{65C7AD90-D00B-4805-A628-E5EEC699E75D}"/>
    <cellStyle name="Calculation 3 2 8 2 5" xfId="27215" xr:uid="{6A6F79D3-2024-4FBC-8D7D-EAA817B9DF84}"/>
    <cellStyle name="Calculation 3 2 8 3" xfId="3774" xr:uid="{53D58134-30AD-41AF-A12D-AB13520B87CE}"/>
    <cellStyle name="Calculation 3 2 8 3 2" xfId="39648" xr:uid="{DED6417C-504B-42B8-A175-917DE192D25B}"/>
    <cellStyle name="Calculation 3 2 8 4" xfId="23813" xr:uid="{43C61991-B141-4FAD-8539-66AC72048027}"/>
    <cellStyle name="Calculation 3 2 9" xfId="1681" xr:uid="{E3077E3E-EC84-4982-964A-67DAD81CB752}"/>
    <cellStyle name="Calculation 3 2 9 2" xfId="6008" xr:uid="{6C31362F-859E-4BEA-9D86-88888934580E}"/>
    <cellStyle name="Calculation 3 2 9 2 2" xfId="8594" xr:uid="{38464DDC-8DD2-44B3-BED1-E0C8753208FA}"/>
    <cellStyle name="Calculation 3 2 9 2 2 2" xfId="17583" xr:uid="{7A89AD0D-6685-400E-9520-67B14808821C}"/>
    <cellStyle name="Calculation 3 2 9 2 2 2 2" xfId="32901" xr:uid="{8CD820EE-B2F8-44F6-8018-13CD5C6633D9}"/>
    <cellStyle name="Calculation 3 2 9 2 2 3" xfId="40889" xr:uid="{31694EE5-520B-4B4B-A346-B4339E3E14E6}"/>
    <cellStyle name="Calculation 3 2 9 2 3" xfId="11231" xr:uid="{6AE03CC8-C054-4EEA-9ADA-1015E1019FB5}"/>
    <cellStyle name="Calculation 3 2 9 2 3 2" xfId="20220" xr:uid="{0A2CA20F-2D27-4876-BDA5-63705D624557}"/>
    <cellStyle name="Calculation 3 2 9 2 3 2 2" xfId="37379" xr:uid="{76A58430-B8E9-4B2A-849B-C035353FC8AB}"/>
    <cellStyle name="Calculation 3 2 9 2 3 3" xfId="34676" xr:uid="{D13B4DB7-4EA3-438C-A5F8-D62BBDCDCB84}"/>
    <cellStyle name="Calculation 3 2 9 2 4" xfId="14997" xr:uid="{CF146A24-383C-45B9-AF2B-FF90FEB9890C}"/>
    <cellStyle name="Calculation 3 2 9 2 4 2" xfId="24768" xr:uid="{9D21F9BA-6147-4189-8A2C-3328023B65A2}"/>
    <cellStyle name="Calculation 3 2 9 2 5" xfId="31975" xr:uid="{6AC3F72E-10EA-41FE-8C85-DE26C05DF003}"/>
    <cellStyle name="Calculation 3 2 9 3" xfId="4118" xr:uid="{63C34666-BB57-4BB7-8CB6-744596CC84B2}"/>
    <cellStyle name="Calculation 3 2 9 3 2" xfId="24160" xr:uid="{0FA8F7FF-6F40-4634-842E-46C1B082BAF6}"/>
    <cellStyle name="Calculation 3 2 9 4" xfId="33197" xr:uid="{E00FD9D6-2C43-4619-AC74-142A52156B11}"/>
    <cellStyle name="Calculation 3 20" xfId="33996" xr:uid="{01A9FBB1-A52E-4B4F-B12E-F31D5DBBCD97}"/>
    <cellStyle name="Calculation 3 20 2" xfId="44983" xr:uid="{5D5DA9DD-BFA2-4E7D-98E5-582A3B759850}"/>
    <cellStyle name="Calculation 3 20 2 2" xfId="57223" xr:uid="{EAFF04EF-7B95-4A79-BF4F-D547581FEF7D}"/>
    <cellStyle name="Calculation 3 20 2 3" xfId="50441" xr:uid="{610DB399-DDCA-4D50-B076-F636AB1BD59D}"/>
    <cellStyle name="Calculation 3 20 3" xfId="52043" xr:uid="{70993648-AC1C-4145-851F-AFBDE0C728ED}"/>
    <cellStyle name="Calculation 3 20 3 2" xfId="58824" xr:uid="{B656424F-C870-41E8-AAC1-EC7C8C4597BF}"/>
    <cellStyle name="Calculation 3 20 4" xfId="50932" xr:uid="{AA5CD4A9-D6D4-4693-BC01-F985FC593E62}"/>
    <cellStyle name="Calculation 3 20 4 2" xfId="57714" xr:uid="{B62C05A0-3AE8-4A06-8FFE-E8575F8EAFE6}"/>
    <cellStyle name="Calculation 3 20 5" xfId="48558" xr:uid="{57F9E94B-66DE-477A-B3B8-2A5720FDBB32}"/>
    <cellStyle name="Calculation 3 20 5 2" xfId="55347" xr:uid="{1FDD0148-A0B0-47B3-A7F3-9439EF141E75}"/>
    <cellStyle name="Calculation 3 20 6" xfId="53633" xr:uid="{BF6DF74D-0E4A-4336-A758-CA34C8DEAC38}"/>
    <cellStyle name="Calculation 3 20 7" xfId="46944" xr:uid="{5D55C665-40BC-40EE-961A-008364E95ED7}"/>
    <cellStyle name="Calculation 3 21" xfId="45037" xr:uid="{48890613-47BE-4248-BC23-C624480CE0AB}"/>
    <cellStyle name="Calculation 3 21 2" xfId="50579" xr:uid="{70FA24EA-BCBC-480E-A3B9-D9BFC3A3173E}"/>
    <cellStyle name="Calculation 3 21 2 2" xfId="57361" xr:uid="{9AADF62A-1FE9-44EC-AF9C-ABDCC0B972E3}"/>
    <cellStyle name="Calculation 3 21 3" xfId="52393" xr:uid="{76B54474-52A0-4357-A7C3-018F667DECB5}"/>
    <cellStyle name="Calculation 3 21 3 2" xfId="59174" xr:uid="{D9F5F692-77B1-4C21-B25D-EB4EA19C0C7D}"/>
    <cellStyle name="Calculation 3 21 4" xfId="48696" xr:uid="{389BBD92-D6E8-44BB-8849-3E1232EF468A}"/>
    <cellStyle name="Calculation 3 21 4 2" xfId="55485" xr:uid="{8DB66F13-848C-4AD6-8FE9-7D4B82A8DFD4}"/>
    <cellStyle name="Calculation 3 21 5" xfId="53771" xr:uid="{BE3178FA-2DDD-4FAC-A18E-9E175FA821B1}"/>
    <cellStyle name="Calculation 3 21 6" xfId="47082" xr:uid="{AEEBA159-35ED-43C3-B12B-C986E57C95B9}"/>
    <cellStyle name="Calculation 3 22" xfId="45088" xr:uid="{BA06FEAD-5585-4A1F-ABC3-DDE7491B33C3}"/>
    <cellStyle name="Calculation 3 22 2" xfId="50632" xr:uid="{98AC24DE-EF16-4561-815B-73D0B887314F}"/>
    <cellStyle name="Calculation 3 22 2 2" xfId="57414" xr:uid="{9EBB50C3-FBFC-40C6-B357-D774B966355F}"/>
    <cellStyle name="Calculation 3 22 3" xfId="52446" xr:uid="{4E22DFF1-9C9A-4A27-BC63-69C072A0EA23}"/>
    <cellStyle name="Calculation 3 22 3 2" xfId="59227" xr:uid="{56AAC4E0-4661-446C-A87D-EAA07E6F9D0F}"/>
    <cellStyle name="Calculation 3 22 4" xfId="48749" xr:uid="{C01A521D-40A4-407D-AB99-AF9622AB0DD6}"/>
    <cellStyle name="Calculation 3 22 4 2" xfId="55538" xr:uid="{9134088E-2BAE-429B-8308-0F9C6B662274}"/>
    <cellStyle name="Calculation 3 22 5" xfId="53824" xr:uid="{5A24569D-A316-4283-B3EA-81D0FC927805}"/>
    <cellStyle name="Calculation 3 22 6" xfId="47135" xr:uid="{7DB90752-3271-4DAE-872C-29CC6A543FBE}"/>
    <cellStyle name="Calculation 3 23" xfId="45070" xr:uid="{9FBF74F7-041A-4B55-A299-7086C25EEB02}"/>
    <cellStyle name="Calculation 3 23 2" xfId="50569" xr:uid="{F8A7D83E-DBB9-4257-A893-D88C0F975183}"/>
    <cellStyle name="Calculation 3 23 2 2" xfId="57351" xr:uid="{7C4374A3-2FC3-40B6-BB47-CC6ACC785F02}"/>
    <cellStyle name="Calculation 3 23 3" xfId="52383" xr:uid="{C5C49412-E78F-406A-B1D7-4DF976F1DE6A}"/>
    <cellStyle name="Calculation 3 23 3 2" xfId="59164" xr:uid="{BDA0C047-7F2D-4B47-B2E1-F5DDAD7D3361}"/>
    <cellStyle name="Calculation 3 23 4" xfId="48686" xr:uid="{6582F498-DBC6-4ED9-A1ED-02BD34408E51}"/>
    <cellStyle name="Calculation 3 23 4 2" xfId="55475" xr:uid="{D1662172-7DB6-4306-874C-096E2A328136}"/>
    <cellStyle name="Calculation 3 23 5" xfId="53761" xr:uid="{985C0DD6-766F-47D4-93B2-49BCCC18DC28}"/>
    <cellStyle name="Calculation 3 23 6" xfId="47072" xr:uid="{2B9613AC-3E14-4519-8990-B5E9E20B5004}"/>
    <cellStyle name="Calculation 3 24" xfId="45132" xr:uid="{4D0E0F16-BC68-499A-A6EF-53BDAF8F8163}"/>
    <cellStyle name="Calculation 3 24 2" xfId="50716" xr:uid="{F4ECCD7C-8454-4C34-AD65-34F4C7BB3DEF}"/>
    <cellStyle name="Calculation 3 24 2 2" xfId="57498" xr:uid="{AFC9A66F-CD2A-4692-857F-7E9DFF93DD1F}"/>
    <cellStyle name="Calculation 3 24 3" xfId="52527" xr:uid="{42D77F76-5699-4120-9A24-6451129B200B}"/>
    <cellStyle name="Calculation 3 24 3 2" xfId="59308" xr:uid="{5E04D3F5-91A1-450B-A019-D01A9C6627B8}"/>
    <cellStyle name="Calculation 3 24 4" xfId="48827" xr:uid="{0DADBFEA-CB76-4A34-BA23-DC684E39BC33}"/>
    <cellStyle name="Calculation 3 24 4 2" xfId="55612" xr:uid="{9B83681F-E58A-4D03-8E8F-0DAAC4D0C256}"/>
    <cellStyle name="Calculation 3 24 5" xfId="53905" xr:uid="{7CA05D57-517B-4F4F-869F-461DEF8B0391}"/>
    <cellStyle name="Calculation 3 24 6" xfId="47219" xr:uid="{A6AF9DA1-E87F-496A-A08F-1B3B02D06AC3}"/>
    <cellStyle name="Calculation 3 25" xfId="45199" xr:uid="{2BE039F5-3BAB-434D-8641-E343DAF81687}"/>
    <cellStyle name="Calculation 3 25 2" xfId="50750" xr:uid="{6DFBBC7E-440A-4F97-B439-3E1EA672D319}"/>
    <cellStyle name="Calculation 3 25 2 2" xfId="57532" xr:uid="{8CDA1182-48CA-48EF-9B8E-0C879273DDAF}"/>
    <cellStyle name="Calculation 3 25 3" xfId="52559" xr:uid="{816B8E65-D459-4791-A3A1-B4F43FDE95B7}"/>
    <cellStyle name="Calculation 3 25 3 2" xfId="59340" xr:uid="{25A409D1-34AC-48C1-A0CD-211D0E231254}"/>
    <cellStyle name="Calculation 3 25 4" xfId="48856" xr:uid="{825DEF3E-EA99-4AED-86E2-292438C89EE3}"/>
    <cellStyle name="Calculation 3 25 4 2" xfId="55638" xr:uid="{A8AF6FD8-7ACD-4C09-9698-6ACF91B3EC3D}"/>
    <cellStyle name="Calculation 3 25 5" xfId="53937" xr:uid="{6A594E89-C2F5-406C-88F9-5FF1FE945171}"/>
    <cellStyle name="Calculation 3 25 6" xfId="47254" xr:uid="{052CF2BF-9751-447A-8469-ED89B933171B}"/>
    <cellStyle name="Calculation 3 26" xfId="45225" xr:uid="{C5DEB8C4-12B2-48A5-9822-1D02E825EB9B}"/>
    <cellStyle name="Calculation 3 26 2" xfId="50734" xr:uid="{E12F5CA8-D28D-4776-928A-DB8652AAB076}"/>
    <cellStyle name="Calculation 3 26 2 2" xfId="57516" xr:uid="{64EC4822-754B-48A6-BA77-EC4C595B5F3F}"/>
    <cellStyle name="Calculation 3 26 3" xfId="52543" xr:uid="{A512BDBE-9A3B-404D-AE19-0CAE1F344A3C}"/>
    <cellStyle name="Calculation 3 26 3 2" xfId="59324" xr:uid="{D0FA5C10-B0A1-45B8-8D33-B5F89463D051}"/>
    <cellStyle name="Calculation 3 26 4" xfId="53921" xr:uid="{7F9C915F-5D50-4E7D-AAD5-AAAF947717DD}"/>
    <cellStyle name="Calculation 3 26 5" xfId="47238" xr:uid="{26905A62-F52E-4ED1-BE71-933B7D738CD6}"/>
    <cellStyle name="Calculation 3 27" xfId="45285" xr:uid="{9DAADD3A-3D19-4637-89D1-4D91A3CB86E2}"/>
    <cellStyle name="Calculation 3 27 2" xfId="55800" xr:uid="{C5792CD3-91B6-403D-9CD5-F4DEAD0613BD}"/>
    <cellStyle name="Calculation 3 27 3" xfId="49017" xr:uid="{4F945F4E-F73C-42AC-84C0-05B901EB2CDB}"/>
    <cellStyle name="Calculation 3 28" xfId="45333" xr:uid="{4542BB15-A8C8-4F51-9B31-4EE8982D7CA3}"/>
    <cellStyle name="Calculation 3 28 2" xfId="58258" xr:uid="{1069F1DB-30DD-4B3E-A721-849FABFC6C6B}"/>
    <cellStyle name="Calculation 3 28 3" xfId="51476" xr:uid="{30376121-5A7E-4504-A8FB-3929CEE5A606}"/>
    <cellStyle name="Calculation 3 29" xfId="45301" xr:uid="{1ABBBA4A-DF2E-4DCD-A409-8483686C4CD7}"/>
    <cellStyle name="Calculation 3 29 2" xfId="52631" xr:uid="{56372C0E-4E3A-45C4-90F0-A3BB3970E8E4}"/>
    <cellStyle name="Calculation 3 3" xfId="262" xr:uid="{6B97FBBD-6C33-4787-9FCD-5F68BA565960}"/>
    <cellStyle name="Calculation 3 3 10" xfId="6564" xr:uid="{A629D769-0078-4BDE-BC34-65AABB68D650}"/>
    <cellStyle name="Calculation 3 3 10 2" xfId="11781" xr:uid="{8283F2BA-33FA-4A22-92BD-A66862FBD4A5}"/>
    <cellStyle name="Calculation 3 3 10 2 2" xfId="20770" xr:uid="{BF2E781B-44B1-47C4-8826-71A70E6E3129}"/>
    <cellStyle name="Calculation 3 3 10 2 2 2" xfId="31527" xr:uid="{774C6FA6-4DAE-4457-87E2-79B27B8B5CAC}"/>
    <cellStyle name="Calculation 3 3 10 2 3" xfId="26948" xr:uid="{8979923A-1F4E-4FCF-A67E-F4056A8F15C5}"/>
    <cellStyle name="Calculation 3 3 10 3" xfId="15553" xr:uid="{34E366E5-16F6-4D8A-9DB5-322E9BF0DC14}"/>
    <cellStyle name="Calculation 3 3 10 3 2" xfId="26431" xr:uid="{C32D045F-7395-4438-AE56-D7BBD9F39F5C}"/>
    <cellStyle name="Calculation 3 3 10 4" xfId="31900" xr:uid="{F59EFFC2-55B6-46B8-B9D2-0D2BF77D9155}"/>
    <cellStyle name="Calculation 3 3 11" xfId="9144" xr:uid="{1651DEB0-49D5-4176-BA8B-5F6D51A42750}"/>
    <cellStyle name="Calculation 3 3 11 2" xfId="18133" xr:uid="{3D1F4CBE-A3F2-45D7-9912-70E4B3F8E832}"/>
    <cellStyle name="Calculation 3 3 11 2 2" xfId="35331" xr:uid="{F57F6C62-96C0-4EA9-947C-AFDD384BD308}"/>
    <cellStyle name="Calculation 3 3 11 3" xfId="40650" xr:uid="{9513C155-5E3A-4E7D-9102-8FFDCD215DFC}"/>
    <cellStyle name="Calculation 3 3 12" xfId="12612" xr:uid="{BD729385-5B7D-4E84-978F-B532407027F9}"/>
    <cellStyle name="Calculation 3 3 12 2" xfId="21601" xr:uid="{A8BF4E4D-877E-4711-85D1-3DB5A7B4E737}"/>
    <cellStyle name="Calculation 3 3 12 2 2" xfId="37876" xr:uid="{1FB97120-8C94-4CD6-9705-B7FB52BE2081}"/>
    <cellStyle name="Calculation 3 3 12 3" xfId="43019" xr:uid="{F301E75C-1F92-485D-AA7B-5687BFA28AAC}"/>
    <cellStyle name="Calculation 3 3 13" xfId="2268" xr:uid="{CBD6AF58-DFF3-4E1C-9DB2-76DD7BFA0361}"/>
    <cellStyle name="Calculation 3 3 13 2" xfId="30107" xr:uid="{18CF7BB5-653C-4250-8CFE-336C36A768C8}"/>
    <cellStyle name="Calculation 3 3 14" xfId="13177" xr:uid="{03864782-AEDC-4C5D-8E3E-3F920EC3E658}"/>
    <cellStyle name="Calculation 3 3 14 2" xfId="22773" xr:uid="{CD5CC4BC-E1F1-441A-8C0B-0CC1C497144A}"/>
    <cellStyle name="Calculation 3 3 15" xfId="34781" xr:uid="{7CC5554B-AC80-4FC8-9365-12E35440697C}"/>
    <cellStyle name="Calculation 3 3 16" xfId="44270" xr:uid="{F8A74F92-9506-44FB-839D-FE7F9C568D44}"/>
    <cellStyle name="Calculation 3 3 17" xfId="45555" xr:uid="{B54B50CE-DA5B-4D0F-B41F-1F62C59C8E05}"/>
    <cellStyle name="Calculation 3 3 2" xfId="400" xr:uid="{6A600C4B-4A74-494D-8346-BB51BAC6B016}"/>
    <cellStyle name="Calculation 3 3 2 10" xfId="9269" xr:uid="{22BCEDEE-2D04-4CC6-96E4-4EBFFCC2119D}"/>
    <cellStyle name="Calculation 3 3 2 10 2" xfId="18258" xr:uid="{31FE10E5-E487-4621-BE78-6780EF15C954}"/>
    <cellStyle name="Calculation 3 3 2 10 2 2" xfId="23603" xr:uid="{0FFD7D88-3BF7-4F01-95A8-9AC5C36DC4D3}"/>
    <cellStyle name="Calculation 3 3 2 10 3" xfId="33219" xr:uid="{90DADA0A-DC0D-408B-8689-73675EC93B6D}"/>
    <cellStyle name="Calculation 3 3 2 11" xfId="12711" xr:uid="{BA7F0B49-2E07-4C01-B1B5-1A820E4454AF}"/>
    <cellStyle name="Calculation 3 3 2 11 2" xfId="21700" xr:uid="{A0BB5F93-D3B9-4711-B3FF-7BE571B2A0B1}"/>
    <cellStyle name="Calculation 3 3 2 11 2 2" xfId="39973" xr:uid="{1D06156B-4566-4858-AEBC-0C41ACC8ED1B}"/>
    <cellStyle name="Calculation 3 3 2 11 3" xfId="41576" xr:uid="{8C826660-1A25-476A-B146-D56892679752}"/>
    <cellStyle name="Calculation 3 3 2 12" xfId="2406" xr:uid="{A930BA1E-8822-4D0A-A220-B67747AA93B6}"/>
    <cellStyle name="Calculation 3 3 2 12 2" xfId="38150" xr:uid="{73E92208-6CF4-45F5-AFE4-0B075A96C58E}"/>
    <cellStyle name="Calculation 3 3 2 13" xfId="13315" xr:uid="{44CD2331-1628-4684-818A-937D883391E1}"/>
    <cellStyle name="Calculation 3 3 2 13 2" xfId="24488" xr:uid="{2BC0BEDA-5F52-4AB4-A0E9-5A5753B9DB16}"/>
    <cellStyle name="Calculation 3 3 2 14" xfId="28763" xr:uid="{A782EBCD-DB3A-4849-8CF3-7098E2A6B8BB}"/>
    <cellStyle name="Calculation 3 3 2 15" xfId="46070" xr:uid="{B9695FAF-3A5F-45C1-A465-3785AFBCA198}"/>
    <cellStyle name="Calculation 3 3 2 2" xfId="749" xr:uid="{B18CD79B-2F5F-43B2-BF80-1B408DA22B19}"/>
    <cellStyle name="Calculation 3 3 2 2 2" xfId="5123" xr:uid="{B27632FD-A37D-4608-BE27-2C7FBE45645B}"/>
    <cellStyle name="Calculation 3 3 2 2 2 2" xfId="7709" xr:uid="{559C2DB9-CF8E-4719-9878-AD22DA5E1073}"/>
    <cellStyle name="Calculation 3 3 2 2 2 2 2" xfId="16698" xr:uid="{0FB321C0-2C69-4BE0-A28F-47881A443CF6}"/>
    <cellStyle name="Calculation 3 3 2 2 2 2 2 2" xfId="40944" xr:uid="{E9232E6B-4636-49A9-AA26-02A39F076475}"/>
    <cellStyle name="Calculation 3 3 2 2 2 2 3" xfId="22803" xr:uid="{2B8D51EA-8AC2-40D3-AC2E-CA20FABBD9AF}"/>
    <cellStyle name="Calculation 3 3 2 2 2 3" xfId="10346" xr:uid="{6950BCFD-CD92-458A-957F-8F65CF8992CC}"/>
    <cellStyle name="Calculation 3 3 2 2 2 3 2" xfId="19335" xr:uid="{7B967DE5-481A-46C4-8F16-E3E4C21B508F}"/>
    <cellStyle name="Calculation 3 3 2 2 2 3 2 2" xfId="38595" xr:uid="{9CCFD0E1-2AC7-4963-A9B2-090C8A474A94}"/>
    <cellStyle name="Calculation 3 3 2 2 2 3 3" xfId="26686" xr:uid="{5557909D-29F4-4B19-91F0-2BA7C5FE11A7}"/>
    <cellStyle name="Calculation 3 3 2 2 2 4" xfId="14112" xr:uid="{CCF9B8FA-8E55-413B-AAF2-2D305D38CA77}"/>
    <cellStyle name="Calculation 3 3 2 2 2 4 2" xfId="35371" xr:uid="{5C84E713-D023-4144-A2B2-BBCDDEA03E03}"/>
    <cellStyle name="Calculation 3 3 2 2 2 5" xfId="34291" xr:uid="{DFDBE1A9-0B0B-491B-8833-1F4374BD8378}"/>
    <cellStyle name="Calculation 3 3 2 2 2 6" xfId="56343" xr:uid="{DC62EA5E-6EF8-4687-990E-D0C600877191}"/>
    <cellStyle name="Calculation 3 3 2 2 3" xfId="3186" xr:uid="{E3FB0696-23A8-4E49-B855-586897CBD02F}"/>
    <cellStyle name="Calculation 3 3 2 2 3 2" xfId="28729" xr:uid="{A0ED9511-2F6D-4878-A8B3-5C826B1AAA9B}"/>
    <cellStyle name="Calculation 3 3 2 2 4" xfId="35224" xr:uid="{2B4F75DB-0AA1-469A-91C2-519E055F020F}"/>
    <cellStyle name="Calculation 3 3 2 2 5" xfId="49561" xr:uid="{3EEBF7E9-0F2D-42C3-A765-7EB3376BA0C0}"/>
    <cellStyle name="Calculation 3 3 2 3" xfId="1094" xr:uid="{5AA4321C-C4D3-452B-A26A-5DC8A7BBB077}"/>
    <cellStyle name="Calculation 3 3 2 3 2" xfId="5444" xr:uid="{3260E8B7-58B6-4624-A2E9-68C7D1B216DD}"/>
    <cellStyle name="Calculation 3 3 2 3 2 2" xfId="8030" xr:uid="{8F298430-6CC6-49A5-8536-86EAC4F0D930}"/>
    <cellStyle name="Calculation 3 3 2 3 2 2 2" xfId="17019" xr:uid="{139BB99C-19A8-42A2-86B9-83CE2E838978}"/>
    <cellStyle name="Calculation 3 3 2 3 2 2 2 2" xfId="26599" xr:uid="{B6343836-F382-41F6-8333-E4301E4E0183}"/>
    <cellStyle name="Calculation 3 3 2 3 2 2 3" xfId="39583" xr:uid="{D52FD64A-4E91-4556-8F98-99D93140B76A}"/>
    <cellStyle name="Calculation 3 3 2 3 2 3" xfId="10667" xr:uid="{C6B720C8-A125-4FE7-AA46-2DEC1C8A4CA4}"/>
    <cellStyle name="Calculation 3 3 2 3 2 3 2" xfId="19656" xr:uid="{05994B80-FE6F-44B8-A89C-D76B3F7E02F4}"/>
    <cellStyle name="Calculation 3 3 2 3 2 3 2 2" xfId="36694" xr:uid="{1E1CFACC-6766-4850-A11F-E0A83E35E374}"/>
    <cellStyle name="Calculation 3 3 2 3 2 3 3" xfId="31107" xr:uid="{A772B883-58F7-459F-B53F-CE2CFA7F6DE0}"/>
    <cellStyle name="Calculation 3 3 2 3 2 4" xfId="14433" xr:uid="{0CC8773D-C2E6-4ED6-A6FE-01B38D880D7E}"/>
    <cellStyle name="Calculation 3 3 2 3 2 4 2" xfId="34985" xr:uid="{9A79D757-5BD0-49E9-B207-D49F8B7BC9D5}"/>
    <cellStyle name="Calculation 3 3 2 3 2 5" xfId="34533" xr:uid="{0DCCD1AE-5DCC-4DCF-AF7D-733970D17767}"/>
    <cellStyle name="Calculation 3 3 2 3 2 6" xfId="57848" xr:uid="{07A4CDA6-B936-4B3D-9BFB-AB82D37753CD}"/>
    <cellStyle name="Calculation 3 3 2 3 3" xfId="3531" xr:uid="{A2D33B03-01CE-4F49-8FE5-0AC102B09F26}"/>
    <cellStyle name="Calculation 3 3 2 3 3 2" xfId="24429" xr:uid="{F77E905D-EA34-4A43-B437-61D2A2D1D522}"/>
    <cellStyle name="Calculation 3 3 2 3 4" xfId="36780" xr:uid="{773C5CF5-FE7F-4E92-A55F-935456CC12FD}"/>
    <cellStyle name="Calculation 3 3 2 3 5" xfId="51066" xr:uid="{3A2BE9FA-41E1-4274-ABDC-5B2AF974C4EF}"/>
    <cellStyle name="Calculation 3 3 2 4" xfId="1438" xr:uid="{BA366F7F-9C3A-4DCD-82EF-E3BC3DB942A6}"/>
    <cellStyle name="Calculation 3 3 2 4 2" xfId="5783" xr:uid="{ACF33D98-6BB8-41B8-B379-46F4D5F9A3B1}"/>
    <cellStyle name="Calculation 3 3 2 4 2 2" xfId="8369" xr:uid="{21E4F126-5598-4BEE-920C-1485C8A48048}"/>
    <cellStyle name="Calculation 3 3 2 4 2 2 2" xfId="17358" xr:uid="{0CDADF9B-FAF7-4CD6-AD69-7B394B6BF103}"/>
    <cellStyle name="Calculation 3 3 2 4 2 2 2 2" xfId="42906" xr:uid="{63098D66-2629-43C0-BA69-BE043F9209A9}"/>
    <cellStyle name="Calculation 3 3 2 4 2 2 3" xfId="26331" xr:uid="{53869591-038C-4FC8-A8E7-7CC9504EFCB1}"/>
    <cellStyle name="Calculation 3 3 2 4 2 3" xfId="11006" xr:uid="{6BC66838-CF97-45DA-8FC5-A79988F83F4E}"/>
    <cellStyle name="Calculation 3 3 2 4 2 3 2" xfId="19995" xr:uid="{A09FA38D-14AF-4306-92EF-4B83F0F185B8}"/>
    <cellStyle name="Calculation 3 3 2 4 2 3 2 2" xfId="22251" xr:uid="{41350700-CD2F-4EF0-B178-CBD23E8A72E8}"/>
    <cellStyle name="Calculation 3 3 2 4 2 3 3" xfId="22449" xr:uid="{7F4A36B6-CFCC-45E3-8392-E5B54BB86AFF}"/>
    <cellStyle name="Calculation 3 3 2 4 2 4" xfId="14772" xr:uid="{5C746211-AAAC-46FE-81A4-A7E409AFAE9D}"/>
    <cellStyle name="Calculation 3 3 2 4 2 4 2" xfId="43443" xr:uid="{E72B48B3-7494-4844-BF61-4447B4B76CF1}"/>
    <cellStyle name="Calculation 3 3 2 4 2 5" xfId="30575" xr:uid="{7AAAC56C-2FF9-4A41-AC03-5B21AB78D1DF}"/>
    <cellStyle name="Calculation 3 3 2 4 2 6" xfId="54488" xr:uid="{82004F6B-12E3-4987-8CAD-08FFF0112B1F}"/>
    <cellStyle name="Calculation 3 3 2 4 3" xfId="3875" xr:uid="{BE622272-62B9-4F0F-8858-8120F8B42484}"/>
    <cellStyle name="Calculation 3 3 2 4 3 2" xfId="25916" xr:uid="{52F1CCB9-81DC-4BCF-BE53-2C5B80DF822D}"/>
    <cellStyle name="Calculation 3 3 2 4 4" xfId="36059" xr:uid="{069A6A0E-0C51-478A-A679-95DE733FFB5E}"/>
    <cellStyle name="Calculation 3 3 2 4 5" xfId="47678" xr:uid="{94D5E26D-5326-42B2-BFAA-DB2118562D95}"/>
    <cellStyle name="Calculation 3 3 2 5" xfId="1700" xr:uid="{E7067C49-A73A-4C30-8EF7-B1B53E5E0016}"/>
    <cellStyle name="Calculation 3 3 2 5 2" xfId="6026" xr:uid="{1EBD83B5-B998-46D6-83E9-F79CCF8222A2}"/>
    <cellStyle name="Calculation 3 3 2 5 2 2" xfId="8612" xr:uid="{70A3C98B-FBB9-4D7C-B060-AFAA94E3DF2C}"/>
    <cellStyle name="Calculation 3 3 2 5 2 2 2" xfId="17601" xr:uid="{986A3B8F-044D-4643-A70E-084E53558E94}"/>
    <cellStyle name="Calculation 3 3 2 5 2 2 2 2" xfId="24870" xr:uid="{6D2E8DE2-4B28-4C6B-A489-89A116850462}"/>
    <cellStyle name="Calculation 3 3 2 5 2 2 3" xfId="31617" xr:uid="{117C93AB-3E4E-4319-AEF3-42AA5DACA915}"/>
    <cellStyle name="Calculation 3 3 2 5 2 3" xfId="11249" xr:uid="{468A110C-7D31-4E3D-A7B1-5ADC6F6FD192}"/>
    <cellStyle name="Calculation 3 3 2 5 2 3 2" xfId="20238" xr:uid="{3FBCB24D-187D-4253-B24A-D6FC638EAFE9}"/>
    <cellStyle name="Calculation 3 3 2 5 2 3 2 2" xfId="35982" xr:uid="{AC2AC161-38DF-41CE-B581-C3643B56F9D9}"/>
    <cellStyle name="Calculation 3 3 2 5 2 3 3" xfId="34683" xr:uid="{5CF94374-58ED-4602-A19C-012FABB60A9F}"/>
    <cellStyle name="Calculation 3 3 2 5 2 4" xfId="15015" xr:uid="{1EF60756-4B83-432A-86FC-267BAEA50E01}"/>
    <cellStyle name="Calculation 3 3 2 5 2 4 2" xfId="23702" xr:uid="{8152D017-71BC-443E-9F30-0B71E4EB362A}"/>
    <cellStyle name="Calculation 3 3 2 5 2 5" xfId="34824" xr:uid="{0DC673CC-6C4F-49AB-BC90-EB5627E10FD6}"/>
    <cellStyle name="Calculation 3 3 2 5 3" xfId="4137" xr:uid="{2ADD9857-63D5-41C1-843F-B045264E8E96}"/>
    <cellStyle name="Calculation 3 3 2 5 3 2" xfId="39758" xr:uid="{D8FA9B36-949D-4A12-AF6E-46ACFED68832}"/>
    <cellStyle name="Calculation 3 3 2 5 4" xfId="35808" xr:uid="{05CB8188-6611-4DB7-A319-E2D0F16D508E}"/>
    <cellStyle name="Calculation 3 3 2 5 5" xfId="52928" xr:uid="{547628B5-B347-456E-988B-E9374FACF897}"/>
    <cellStyle name="Calculation 3 3 2 6" xfId="2057" xr:uid="{C3B467F2-9A55-44AB-9CBD-9637DEA8DD30}"/>
    <cellStyle name="Calculation 3 3 2 6 2" xfId="6363" xr:uid="{D3C57B4A-082D-48CF-89B9-14BFD4E167EC}"/>
    <cellStyle name="Calculation 3 3 2 6 2 2" xfId="8949" xr:uid="{E88AF211-C4A7-4D03-936D-D7F525DA5328}"/>
    <cellStyle name="Calculation 3 3 2 6 2 2 2" xfId="17938" xr:uid="{2988AE1D-E5EF-4BFB-9561-988F6F3A08E3}"/>
    <cellStyle name="Calculation 3 3 2 6 2 2 2 2" xfId="22264" xr:uid="{75171344-5684-424C-99E7-F9C79D72C074}"/>
    <cellStyle name="Calculation 3 3 2 6 2 2 3" xfId="26197" xr:uid="{BB42FF87-31C4-4995-95F2-B2A8A8EDE250}"/>
    <cellStyle name="Calculation 3 3 2 6 2 3" xfId="11586" xr:uid="{02363230-CCD4-4AF3-9609-9A572064B25A}"/>
    <cellStyle name="Calculation 3 3 2 6 2 3 2" xfId="20575" xr:uid="{2BA1EC36-0686-4709-95D1-8D041A6B7253}"/>
    <cellStyle name="Calculation 3 3 2 6 2 3 2 2" xfId="39001" xr:uid="{1995E0FD-ABE8-4317-B9DF-020877497B55}"/>
    <cellStyle name="Calculation 3 3 2 6 2 3 3" xfId="40457" xr:uid="{9F3C42C6-9FFC-47E2-8A12-7A760FF636E4}"/>
    <cellStyle name="Calculation 3 3 2 6 2 4" xfId="15352" xr:uid="{79B53282-F054-4DB3-8BC7-61DE953E7ADA}"/>
    <cellStyle name="Calculation 3 3 2 6 2 4 2" xfId="32982" xr:uid="{A31563E6-CAAD-43F0-9F91-A5A0F04D7829}"/>
    <cellStyle name="Calculation 3 3 2 6 2 5" xfId="39290" xr:uid="{058D1381-AAAC-40B8-ACC1-49F2F80BA1FE}"/>
    <cellStyle name="Calculation 3 3 2 6 3" xfId="4494" xr:uid="{285936CE-87F5-498D-BCA8-2D3B8C94568B}"/>
    <cellStyle name="Calculation 3 3 2 6 3 2" xfId="28917" xr:uid="{6B3796FA-E5F2-478C-9D58-3ADB86950D06}"/>
    <cellStyle name="Calculation 3 3 2 6 4" xfId="27294" xr:uid="{45E9BF56-80B9-45E3-9C01-CC3AD939CF01}"/>
    <cellStyle name="Calculation 3 3 2 7" xfId="2868" xr:uid="{AFC27B73-ECD1-44EE-B8C5-A6ABA1CDA920}"/>
    <cellStyle name="Calculation 3 3 2 7 2" xfId="7018" xr:uid="{3955742A-0C09-4685-9B23-005245FD9B5E}"/>
    <cellStyle name="Calculation 3 3 2 7 2 2" xfId="12146" xr:uid="{9093C8D2-2B32-4D97-B3ED-3F6D1FA4F340}"/>
    <cellStyle name="Calculation 3 3 2 7 2 2 2" xfId="21135" xr:uid="{A74AAC1D-A581-4607-BE12-36D047082A9E}"/>
    <cellStyle name="Calculation 3 3 2 7 2 2 2 2" xfId="30489" xr:uid="{946B8E83-6E20-408A-90C1-04433B7F96FE}"/>
    <cellStyle name="Calculation 3 3 2 7 2 2 3" xfId="31706" xr:uid="{8F7D93F2-72A2-4916-A6E3-68545438CC52}"/>
    <cellStyle name="Calculation 3 3 2 7 2 3" xfId="12958" xr:uid="{C31CC445-AEBC-4A62-91A8-1DC83DED0F71}"/>
    <cellStyle name="Calculation 3 3 2 7 2 3 2" xfId="21947" xr:uid="{156C80D8-AC4F-40D2-B4A8-316E382483A7}"/>
    <cellStyle name="Calculation 3 3 2 7 2 3 2 2" xfId="24528" xr:uid="{4D4A702C-DD48-4DE3-A386-CA475412DCB2}"/>
    <cellStyle name="Calculation 3 3 2 7 2 3 3" xfId="34177" xr:uid="{5A8A9089-D9B0-4691-859D-71163EFC0BE9}"/>
    <cellStyle name="Calculation 3 3 2 7 2 4" xfId="16007" xr:uid="{3E0B7374-2EA5-478A-B262-3C850D6DF0CC}"/>
    <cellStyle name="Calculation 3 3 2 7 2 4 2" xfId="39083" xr:uid="{0FF01FE6-292F-4BFE-8575-1B8B47D3B415}"/>
    <cellStyle name="Calculation 3 3 2 7 2 5" xfId="28392" xr:uid="{DA766832-C0E0-4CE9-A8F3-F6B39A3069FC}"/>
    <cellStyle name="Calculation 3 3 2 7 3" xfId="9581" xr:uid="{7A973AFC-2726-477F-94B2-76A558B77F51}"/>
    <cellStyle name="Calculation 3 3 2 7 3 2" xfId="18570" xr:uid="{E5095F54-7DB8-4411-B951-E18952F571CD}"/>
    <cellStyle name="Calculation 3 3 2 7 3 2 2" xfId="32916" xr:uid="{10024B79-A21C-4CFB-8D53-336525A3BF76}"/>
    <cellStyle name="Calculation 3 3 2 7 3 3" xfId="23316" xr:uid="{5525CFA8-60AB-40E7-B70C-37F954C629BB}"/>
    <cellStyle name="Calculation 3 3 2 7 4" xfId="25968" xr:uid="{6A11FC22-6680-4D22-BEA1-B099F45C5E07}"/>
    <cellStyle name="Calculation 3 3 2 8" xfId="4799" xr:uid="{41EE35BA-331C-4378-8D47-C74ED91E93C4}"/>
    <cellStyle name="Calculation 3 3 2 8 2" xfId="7385" xr:uid="{7155B7F2-EF80-467D-A35F-4B4DA0868DFC}"/>
    <cellStyle name="Calculation 3 3 2 8 2 2" xfId="16374" xr:uid="{F8727413-43B2-457B-AA6E-784CA9F11F45}"/>
    <cellStyle name="Calculation 3 3 2 8 2 2 2" xfId="37598" xr:uid="{EF73536C-94C9-46F9-A8FD-0997ED8BC6C8}"/>
    <cellStyle name="Calculation 3 3 2 8 2 3" xfId="36995" xr:uid="{8A85B00E-A047-45C7-872B-CA558378908C}"/>
    <cellStyle name="Calculation 3 3 2 8 3" xfId="10022" xr:uid="{E26C8D85-933A-4960-A815-222E7616894E}"/>
    <cellStyle name="Calculation 3 3 2 8 3 2" xfId="19011" xr:uid="{46D324F9-5AC0-40D4-9E40-F863B0A23E1E}"/>
    <cellStyle name="Calculation 3 3 2 8 3 2 2" xfId="39391" xr:uid="{756CF7B1-7EF2-4388-B11A-CB8083B08D2C}"/>
    <cellStyle name="Calculation 3 3 2 8 3 3" xfId="26689" xr:uid="{28412C3D-2BCE-4B35-9084-246FB714EDB2}"/>
    <cellStyle name="Calculation 3 3 2 8 4" xfId="13788" xr:uid="{5C2DA126-7B0F-4F7F-AE11-0C1E72D2CF65}"/>
    <cellStyle name="Calculation 3 3 2 8 4 2" xfId="33710" xr:uid="{14E3C9EE-02A9-4698-B704-475C8B460B13}"/>
    <cellStyle name="Calculation 3 3 2 8 5" xfId="27192" xr:uid="{55C8C68A-8616-4A29-BFDD-517043914C79}"/>
    <cellStyle name="Calculation 3 3 2 9" xfId="6702" xr:uid="{1737FAFB-FD9F-4A99-99A6-BBA63D4A46C3}"/>
    <cellStyle name="Calculation 3 3 2 9 2" xfId="11906" xr:uid="{88EF1055-D43E-4B72-A1D4-3F358B245507}"/>
    <cellStyle name="Calculation 3 3 2 9 2 2" xfId="20895" xr:uid="{F4E6CF54-A3CE-4F18-BA31-92B24CA1BF0D}"/>
    <cellStyle name="Calculation 3 3 2 9 2 2 2" xfId="28992" xr:uid="{90FE802C-E015-466E-A493-9E66274388DC}"/>
    <cellStyle name="Calculation 3 3 2 9 2 3" xfId="34412" xr:uid="{1DA7EC31-719B-4191-B3BA-131317AC4A7E}"/>
    <cellStyle name="Calculation 3 3 2 9 3" xfId="15691" xr:uid="{385FA6CB-688A-4CA1-9129-8BF2B3C778EF}"/>
    <cellStyle name="Calculation 3 3 2 9 3 2" xfId="31005" xr:uid="{8FE6B78B-5037-4E18-A296-1779F5A636CC}"/>
    <cellStyle name="Calculation 3 3 2 9 4" xfId="36532" xr:uid="{F62A85E6-22D0-4AA6-A03E-5F57FFC643D9}"/>
    <cellStyle name="Calculation 3 3 3" xfId="611" xr:uid="{85AD4334-B853-4EC2-9FC0-10A76E2C31B3}"/>
    <cellStyle name="Calculation 3 3 3 2" xfId="4998" xr:uid="{3D5A2DF3-22EC-41A1-A914-ABDF6BB1D43A}"/>
    <cellStyle name="Calculation 3 3 3 2 2" xfId="7584" xr:uid="{B635B853-A4D9-443A-967D-663CF35C311B}"/>
    <cellStyle name="Calculation 3 3 3 2 2 2" xfId="16573" xr:uid="{77E27E93-B6E0-4FD9-9725-38FAAE39C7C3}"/>
    <cellStyle name="Calculation 3 3 3 2 2 2 2" xfId="31634" xr:uid="{034D5342-C3D6-49EF-B445-01E0EE1B4B67}"/>
    <cellStyle name="Calculation 3 3 3 2 2 3" xfId="36402" xr:uid="{6D1D2075-DD5D-4D63-8BB9-890905D8CA63}"/>
    <cellStyle name="Calculation 3 3 3 2 2 4" xfId="56751" xr:uid="{ACACF95E-B7B2-45D1-B512-041647AEDD3F}"/>
    <cellStyle name="Calculation 3 3 3 2 3" xfId="10221" xr:uid="{CF3C6C48-A693-4624-92B6-3F002A257013}"/>
    <cellStyle name="Calculation 3 3 3 2 3 2" xfId="19210" xr:uid="{567C1192-619B-447F-B5D4-DEC4DDE64391}"/>
    <cellStyle name="Calculation 3 3 3 2 3 2 2" xfId="30685" xr:uid="{DDEEC170-F8DD-4A8F-8F9C-9A5119A7465F}"/>
    <cellStyle name="Calculation 3 3 3 2 3 3" xfId="34658" xr:uid="{5A3EED77-2432-460B-B2BF-5E28C54282FE}"/>
    <cellStyle name="Calculation 3 3 3 2 4" xfId="13987" xr:uid="{34AA5C1C-A2AF-474E-AA0A-47A51D95A189}"/>
    <cellStyle name="Calculation 3 3 3 2 4 2" xfId="26148" xr:uid="{E319ED29-439A-4CAB-9E75-8632EA185E84}"/>
    <cellStyle name="Calculation 3 3 3 2 5" xfId="38814" xr:uid="{167FF5E6-05ED-464A-BBE7-32F9B4ECC5E3}"/>
    <cellStyle name="Calculation 3 3 3 2 6" xfId="49969" xr:uid="{D5A86BC2-975D-4628-960E-3FEB30B8A54B}"/>
    <cellStyle name="Calculation 3 3 3 3" xfId="3048" xr:uid="{7FFD2980-BD61-4129-A9FA-27894E04226C}"/>
    <cellStyle name="Calculation 3 3 3 3 2" xfId="42879" xr:uid="{DF5DCB9B-AF4F-4F07-9D36-20B31D912041}"/>
    <cellStyle name="Calculation 3 3 3 3 2 2" xfId="59031" xr:uid="{B447AEA3-E4A9-4E41-B91A-C79FFC133350}"/>
    <cellStyle name="Calculation 3 3 3 3 3" xfId="52250" xr:uid="{FE4B2533-1EFD-4B19-9080-A886B2987248}"/>
    <cellStyle name="Calculation 3 3 3 4" xfId="42172" xr:uid="{52B90334-9A95-41DF-B9FB-35211DE59A31}"/>
    <cellStyle name="Calculation 3 3 3 4 2" xfId="54878" xr:uid="{476DA991-CBCA-48B4-8679-CA95943F9A93}"/>
    <cellStyle name="Calculation 3 3 3 4 3" xfId="48086" xr:uid="{3201CE96-32AA-4B31-B879-186C2B50E6BC}"/>
    <cellStyle name="Calculation 3 3 3 5" xfId="53178" xr:uid="{141A6717-D252-495B-80DD-91A6C738062C}"/>
    <cellStyle name="Calculation 3 3 3 6" xfId="46472" xr:uid="{A3112923-C649-459C-968F-BB1EAFE73980}"/>
    <cellStyle name="Calculation 3 3 4" xfId="956" xr:uid="{B4176712-6C55-44F3-B3F4-8434499FAF09}"/>
    <cellStyle name="Calculation 3 3 4 2" xfId="5319" xr:uid="{B0244EE9-A921-48FA-AA46-E5B2AAD3A190}"/>
    <cellStyle name="Calculation 3 3 4 2 2" xfId="7905" xr:uid="{ED255A2E-135B-46B9-8709-3FCBFEC180CA}"/>
    <cellStyle name="Calculation 3 3 4 2 2 2" xfId="16894" xr:uid="{651F6A27-36FC-47E1-A681-3A637735C463}"/>
    <cellStyle name="Calculation 3 3 4 2 2 2 2" xfId="30732" xr:uid="{0A62317F-8C54-4CD0-BC05-4C48EE847172}"/>
    <cellStyle name="Calculation 3 3 4 2 2 3" xfId="30457" xr:uid="{603C5F03-2617-40EC-9EF5-27595D32D3D9}"/>
    <cellStyle name="Calculation 3 3 4 2 3" xfId="10542" xr:uid="{4D19C6DF-12CD-45FD-B7E0-E54E64E02403}"/>
    <cellStyle name="Calculation 3 3 4 2 3 2" xfId="19531" xr:uid="{4864FB53-DF62-44CE-913D-270C2C038024}"/>
    <cellStyle name="Calculation 3 3 4 2 3 2 2" xfId="37548" xr:uid="{7D5D0327-2FC5-4FC8-BB24-9240DFA158A8}"/>
    <cellStyle name="Calculation 3 3 4 2 3 3" xfId="36104" xr:uid="{C2507133-592C-4FA6-9BDE-EB54E31C72D2}"/>
    <cellStyle name="Calculation 3 3 4 2 4" xfId="14308" xr:uid="{15804015-0517-49C0-A02B-D77B069A345B}"/>
    <cellStyle name="Calculation 3 3 4 2 4 2" xfId="27262" xr:uid="{357437ED-C474-418D-BE4F-7C9A8F52F1CD}"/>
    <cellStyle name="Calculation 3 3 4 2 5" xfId="41753" xr:uid="{C9BAEDC6-D8DD-4F22-AC9A-25BD705DDE6C}"/>
    <cellStyle name="Calculation 3 3 4 2 6" xfId="55871" xr:uid="{C0630FD1-7223-4FB7-9A62-C6677360B269}"/>
    <cellStyle name="Calculation 3 3 4 3" xfId="3393" xr:uid="{83C3FF97-65A2-4ABC-B417-B41022CD5E16}"/>
    <cellStyle name="Calculation 3 3 4 3 2" xfId="31295" xr:uid="{683E437A-7B98-416C-959A-ABD0BD81B93B}"/>
    <cellStyle name="Calculation 3 3 4 4" xfId="29733" xr:uid="{A20FA481-D736-4A57-948D-D79E7CA8B837}"/>
    <cellStyle name="Calculation 3 3 4 5" xfId="49089" xr:uid="{6F118ADD-C12C-48D5-BC9B-83A290438823}"/>
    <cellStyle name="Calculation 3 3 5" xfId="1300" xr:uid="{BEFF61CB-BA0D-4F5F-8082-993301E8651E}"/>
    <cellStyle name="Calculation 3 3 5 2" xfId="5645" xr:uid="{F3C51689-992C-4E7A-B2A4-7D9A362929A5}"/>
    <cellStyle name="Calculation 3 3 5 2 2" xfId="8231" xr:uid="{E5CFBEFF-687B-48DD-838E-FFEEAFE096E7}"/>
    <cellStyle name="Calculation 3 3 5 2 2 2" xfId="17220" xr:uid="{77626CC6-13AB-4CB1-AA51-2C2EC5C3466A}"/>
    <cellStyle name="Calculation 3 3 5 2 2 2 2" xfId="42562" xr:uid="{B388967F-116F-497B-978A-2980211C2955}"/>
    <cellStyle name="Calculation 3 3 5 2 2 3" xfId="23946" xr:uid="{FC99267E-2FDA-4FA9-BDA8-0A7894349D24}"/>
    <cellStyle name="Calculation 3 3 5 2 3" xfId="10868" xr:uid="{8339B63B-4C20-4669-9EB7-7316923DBDC4}"/>
    <cellStyle name="Calculation 3 3 5 2 3 2" xfId="19857" xr:uid="{3FEBE8C5-8285-4DBE-9AB8-2115F9738B15}"/>
    <cellStyle name="Calculation 3 3 5 2 3 2 2" xfId="41900" xr:uid="{1A967029-D7CC-4BC8-B3AB-CC81FA1B0F18}"/>
    <cellStyle name="Calculation 3 3 5 2 3 3" xfId="26714" xr:uid="{7FA2F6F4-2601-462D-8BFF-B0C47A2E47C7}"/>
    <cellStyle name="Calculation 3 3 5 2 4" xfId="14634" xr:uid="{524E4046-BDFE-4FF6-B210-A75A026E866E}"/>
    <cellStyle name="Calculation 3 3 5 2 4 2" xfId="28275" xr:uid="{8422A3AF-4148-4613-B4F8-EAB314209FC1}"/>
    <cellStyle name="Calculation 3 3 5 2 5" xfId="40354" xr:uid="{49BCD01B-98DC-48B6-843E-00F84BEB6F8D}"/>
    <cellStyle name="Calculation 3 3 5 2 6" xfId="57994" xr:uid="{5DBEE5F5-8E49-4892-AF75-47D44A9AFC16}"/>
    <cellStyle name="Calculation 3 3 5 3" xfId="3737" xr:uid="{CF6E8E68-10BE-44A1-889A-F2989E07A9FA}"/>
    <cellStyle name="Calculation 3 3 5 3 2" xfId="31601" xr:uid="{0FA13E03-C24F-46CD-8ECF-F0348518EC5C}"/>
    <cellStyle name="Calculation 3 3 5 4" xfId="24652" xr:uid="{55231FB4-1C88-42F9-8FC5-3EF7457AA476}"/>
    <cellStyle name="Calculation 3 3 5 5" xfId="51212" xr:uid="{DCDB3A9F-202B-48D1-965D-7E9AB2EDA8FE}"/>
    <cellStyle name="Calculation 3 3 6" xfId="1664" xr:uid="{0824BBD5-48C6-42FC-BA2B-95E0B048C523}"/>
    <cellStyle name="Calculation 3 3 6 2" xfId="5992" xr:uid="{13DCB338-377A-48BB-BB33-90540A1EEFF2}"/>
    <cellStyle name="Calculation 3 3 6 2 2" xfId="8578" xr:uid="{B736BFB7-C933-4545-BD48-146E8F0FAAA5}"/>
    <cellStyle name="Calculation 3 3 6 2 2 2" xfId="17567" xr:uid="{B6E4A72D-8DD1-4AA5-A372-11426665CCEF}"/>
    <cellStyle name="Calculation 3 3 6 2 2 2 2" xfId="38244" xr:uid="{3093F26F-D87F-472A-AF88-F0C24B70DC36}"/>
    <cellStyle name="Calculation 3 3 6 2 2 3" xfId="27077" xr:uid="{1AD92A1B-48C5-444A-97E0-5CE5840F5599}"/>
    <cellStyle name="Calculation 3 3 6 2 3" xfId="11215" xr:uid="{AC907DA1-2B0E-4EDA-9046-502389B7B9A3}"/>
    <cellStyle name="Calculation 3 3 6 2 3 2" xfId="20204" xr:uid="{848BFDA4-CED9-48FC-81AE-D4195B6841D4}"/>
    <cellStyle name="Calculation 3 3 6 2 3 2 2" xfId="22150" xr:uid="{395B38B0-D951-4685-B538-0A0CD20A245B}"/>
    <cellStyle name="Calculation 3 3 6 2 3 3" xfId="40218" xr:uid="{5468A0D3-DC3F-4240-99A1-27F949BA22B0}"/>
    <cellStyle name="Calculation 3 3 6 2 4" xfId="14981" xr:uid="{CCBE55FE-30A7-41C2-9EB7-9879616D91FB}"/>
    <cellStyle name="Calculation 3 3 6 2 4 2" xfId="29040" xr:uid="{907DBC47-0A0A-4F88-A219-06D3898ABD5C}"/>
    <cellStyle name="Calculation 3 3 6 2 5" xfId="33192" xr:uid="{3C3D7791-75AC-437E-99BF-BE2735347D3C}"/>
    <cellStyle name="Calculation 3 3 6 2 6" xfId="54040" xr:uid="{D1E0F443-0AC8-4E5A-B2D8-BB3F9D75B784}"/>
    <cellStyle name="Calculation 3 3 6 3" xfId="4101" xr:uid="{6EB898D5-B4E9-4743-9E61-9F4E968B3822}"/>
    <cellStyle name="Calculation 3 3 6 3 2" xfId="32951" xr:uid="{33B8A522-0DBD-4622-B630-BBDBE3402D7A}"/>
    <cellStyle name="Calculation 3 3 6 4" xfId="22317" xr:uid="{783A40FC-DA26-47FE-B732-2AA1FC52AB1E}"/>
    <cellStyle name="Calculation 3 3 6 5" xfId="47372" xr:uid="{1B79727A-8B41-4DA8-862E-A29BC9D7DE7C}"/>
    <cellStyle name="Calculation 3 3 7" xfId="1743" xr:uid="{2CFB46F9-BE48-4F27-86C3-ECFC963091D3}"/>
    <cellStyle name="Calculation 3 3 7 2" xfId="6068" xr:uid="{0831454E-BB73-44BD-92FE-9875D2BAF953}"/>
    <cellStyle name="Calculation 3 3 7 2 2" xfId="8654" xr:uid="{75611716-563F-4A0D-8C69-29B0B0198FE0}"/>
    <cellStyle name="Calculation 3 3 7 2 2 2" xfId="17643" xr:uid="{D54D8FEC-C894-424E-B46A-B258662D6D1A}"/>
    <cellStyle name="Calculation 3 3 7 2 2 2 2" xfId="41699" xr:uid="{58F9B0BD-3F8D-4FB1-BB9A-E43DB78F2477}"/>
    <cellStyle name="Calculation 3 3 7 2 2 3" xfId="27654" xr:uid="{2D5C5FFE-159C-4C96-9F74-2BF9134CAC2A}"/>
    <cellStyle name="Calculation 3 3 7 2 3" xfId="11291" xr:uid="{79426D69-418E-4622-A9BD-BDD76E64D20E}"/>
    <cellStyle name="Calculation 3 3 7 2 3 2" xfId="20280" xr:uid="{EECB8312-28F7-4623-8B36-1E656023E658}"/>
    <cellStyle name="Calculation 3 3 7 2 3 2 2" xfId="26403" xr:uid="{ABDA4EB9-A1E9-4064-85E2-A406AF1DD315}"/>
    <cellStyle name="Calculation 3 3 7 2 3 3" xfId="41628" xr:uid="{F49E2A8A-7B70-4AE4-8E5F-E0333EB61B58}"/>
    <cellStyle name="Calculation 3 3 7 2 4" xfId="15057" xr:uid="{31C16827-7C30-4BC8-AE08-1E605E534B60}"/>
    <cellStyle name="Calculation 3 3 7 2 4 2" xfId="30687" xr:uid="{FD34525B-B87C-4051-8F6E-1C390DE50E70}"/>
    <cellStyle name="Calculation 3 3 7 2 5" xfId="38193" xr:uid="{EE65E64D-DD67-42A5-8BDD-04552AAC4661}"/>
    <cellStyle name="Calculation 3 3 7 3" xfId="4180" xr:uid="{B83E3AE4-8898-48F5-B40F-9F9C54743973}"/>
    <cellStyle name="Calculation 3 3 7 3 2" xfId="30885" xr:uid="{167498E7-BFA8-485B-A147-3B097A78E0EB}"/>
    <cellStyle name="Calculation 3 3 7 4" xfId="27061" xr:uid="{AAA10946-C099-4709-BCC3-7FF3890F367F}"/>
    <cellStyle name="Calculation 3 3 7 5" xfId="52665" xr:uid="{76B6C6D8-6F59-43A3-81CE-25F9CF16D71C}"/>
    <cellStyle name="Calculation 3 3 8" xfId="2730" xr:uid="{788D51A6-9813-47D8-BE7B-06D79F2CDB7B}"/>
    <cellStyle name="Calculation 3 3 8 2" xfId="6914" xr:uid="{F9849664-CC2F-4CEB-8652-76B8664AA024}"/>
    <cellStyle name="Calculation 3 3 8 2 2" xfId="12054" xr:uid="{4BAAC815-4225-416A-9AC4-865CEC041A70}"/>
    <cellStyle name="Calculation 3 3 8 2 2 2" xfId="21043" xr:uid="{FF922CE6-C9F0-4141-9E16-064F8D7E7213}"/>
    <cellStyle name="Calculation 3 3 8 2 2 2 2" xfId="40039" xr:uid="{DA2157AD-6EC3-48A5-A446-C0D6F77BBEDA}"/>
    <cellStyle name="Calculation 3 3 8 2 2 3" xfId="40524" xr:uid="{0CB37767-5317-4A54-8A1E-F20FE40CD03E}"/>
    <cellStyle name="Calculation 3 3 8 2 3" xfId="12873" xr:uid="{A915D162-BA88-448C-8A3A-40C29D2C7569}"/>
    <cellStyle name="Calculation 3 3 8 2 3 2" xfId="21862" xr:uid="{E1BD2331-D931-4D96-ABB3-3F6F97F2E3DE}"/>
    <cellStyle name="Calculation 3 3 8 2 3 2 2" xfId="43743" xr:uid="{7F85CA57-EE06-4C9D-8DFE-D31073D4D64F}"/>
    <cellStyle name="Calculation 3 3 8 2 3 3" xfId="27743" xr:uid="{0135EE8F-B31A-4445-BEF9-849F68B94687}"/>
    <cellStyle name="Calculation 3 3 8 2 4" xfId="15903" xr:uid="{4D3CB438-A4CF-4FA0-930B-6389A714C87E}"/>
    <cellStyle name="Calculation 3 3 8 2 4 2" xfId="23675" xr:uid="{B56F0749-6F89-409E-994F-4E30C192F758}"/>
    <cellStyle name="Calculation 3 3 8 2 5" xfId="31249" xr:uid="{AB20AC53-9CD5-4AE8-975B-5A0CE677AB43}"/>
    <cellStyle name="Calculation 3 3 8 3" xfId="9484" xr:uid="{0E91EE19-FB87-4E8D-BFF2-AF558D8C320F}"/>
    <cellStyle name="Calculation 3 3 8 3 2" xfId="18473" xr:uid="{E1F07256-1E49-425F-BD77-526DACBDCB15}"/>
    <cellStyle name="Calculation 3 3 8 3 2 2" xfId="40158" xr:uid="{6E0DFAC6-A112-4531-A3CD-C1915B5798C0}"/>
    <cellStyle name="Calculation 3 3 8 3 3" xfId="36284" xr:uid="{7BF6F51D-27FB-4BB3-99FE-9A75621912E6}"/>
    <cellStyle name="Calculation 3 3 8 4" xfId="23804" xr:uid="{A3FC7E60-8854-4AD6-BD8D-D36A2C7AD4E4}"/>
    <cellStyle name="Calculation 3 3 9" xfId="4674" xr:uid="{FFBCC9BB-3460-41CB-9A1B-BA69991CBA36}"/>
    <cellStyle name="Calculation 3 3 9 2" xfId="7260" xr:uid="{4E36B207-2A12-4AAD-A7FE-8F411A33F0E1}"/>
    <cellStyle name="Calculation 3 3 9 2 2" xfId="16249" xr:uid="{57B154B7-1F5F-44AF-A225-8F9E681372A6}"/>
    <cellStyle name="Calculation 3 3 9 2 2 2" xfId="27103" xr:uid="{4DC793BD-D67D-42E4-9B83-648D59BF0F6B}"/>
    <cellStyle name="Calculation 3 3 9 2 3" xfId="32787" xr:uid="{B674B11B-36AC-4966-AD16-885C58C4B2E7}"/>
    <cellStyle name="Calculation 3 3 9 3" xfId="9897" xr:uid="{D3DFD888-A6D9-4D9C-812E-BD53F0AFF72E}"/>
    <cellStyle name="Calculation 3 3 9 3 2" xfId="18886" xr:uid="{31DD0D5C-F235-489D-A01C-34E012E0FB73}"/>
    <cellStyle name="Calculation 3 3 9 3 2 2" xfId="42608" xr:uid="{3E692E49-20DC-4442-92B5-D35C3D5C4B4C}"/>
    <cellStyle name="Calculation 3 3 9 3 3" xfId="31067" xr:uid="{ACE02390-49AE-452B-9DDF-6368E5AC47DE}"/>
    <cellStyle name="Calculation 3 3 9 4" xfId="13663" xr:uid="{C0A32D2E-5491-489D-B5AA-5C6452BFF57F}"/>
    <cellStyle name="Calculation 3 3 9 4 2" xfId="32864" xr:uid="{FC9E90A8-2FD3-4E66-8EE6-C06A660808D1}"/>
    <cellStyle name="Calculation 3 3 9 5" xfId="42209" xr:uid="{A61C75AF-5620-4856-A36C-78CFE62CE575}"/>
    <cellStyle name="Calculation 3 30" xfId="45357" xr:uid="{C492C358-23D0-44CF-B0CD-57C79B6E1B01}"/>
    <cellStyle name="Calculation 3 31" xfId="45426" xr:uid="{C2D5FA54-E67C-4897-BA1B-B91EE01A1E05}"/>
    <cellStyle name="Calculation 3 32" xfId="44250" xr:uid="{89A2B774-0336-4301-BA41-84922A8EC740}"/>
    <cellStyle name="Calculation 3 33" xfId="44147" xr:uid="{024406BD-4D3B-4993-9D3F-7553E0117C45}"/>
    <cellStyle name="Calculation 3 34" xfId="45497" xr:uid="{D73B7E8A-0DDC-4537-8114-C6A3C36652D2}"/>
    <cellStyle name="Calculation 3 4" xfId="244" xr:uid="{40162897-D785-463F-A7BA-19F06EC1B1B8}"/>
    <cellStyle name="Calculation 3 4 10" xfId="6546" xr:uid="{6B999F7D-6C94-490C-BA81-C690812B8BAE}"/>
    <cellStyle name="Calculation 3 4 10 2" xfId="11765" xr:uid="{785D6801-3D27-4B1C-A6CE-C1861A326E53}"/>
    <cellStyle name="Calculation 3 4 10 2 2" xfId="20754" xr:uid="{F28A6C12-0977-4325-8D87-941A4EBBAF3D}"/>
    <cellStyle name="Calculation 3 4 10 2 2 2" xfId="36959" xr:uid="{BB95B0C9-3BB6-41A8-8A48-2C2240540DF0}"/>
    <cellStyle name="Calculation 3 4 10 2 3" xfId="35752" xr:uid="{C7DFB288-8FC3-48C7-871D-D326D96E0991}"/>
    <cellStyle name="Calculation 3 4 10 3" xfId="15535" xr:uid="{09F68CF8-8054-408E-89E3-6402006A2443}"/>
    <cellStyle name="Calculation 3 4 10 3 2" xfId="41705" xr:uid="{CAC60191-3F13-47D7-8185-D4E9AE01EA3B}"/>
    <cellStyle name="Calculation 3 4 10 4" xfId="41191" xr:uid="{081E0544-0AFA-4495-BC55-50B11DBD7112}"/>
    <cellStyle name="Calculation 3 4 11" xfId="9128" xr:uid="{AF233950-7868-4884-9C0B-81676D3E5480}"/>
    <cellStyle name="Calculation 3 4 11 2" xfId="18117" xr:uid="{D8A6835D-7154-4C77-AED6-938F00F9927E}"/>
    <cellStyle name="Calculation 3 4 11 2 2" xfId="24784" xr:uid="{00E1B389-8C7D-4637-B846-D4DDDA3A33C1}"/>
    <cellStyle name="Calculation 3 4 11 3" xfId="42682" xr:uid="{90060ACC-0CF4-4757-9D40-77DE42AE6850}"/>
    <cellStyle name="Calculation 3 4 12" xfId="12394" xr:uid="{5E0F8BE7-B84F-498C-8B29-C86E8F7C44F4}"/>
    <cellStyle name="Calculation 3 4 12 2" xfId="21383" xr:uid="{E6971615-68F0-4905-B3D5-2178926A2247}"/>
    <cellStyle name="Calculation 3 4 12 2 2" xfId="38321" xr:uid="{F37F46CF-9075-4398-AA1B-E6C619EACB01}"/>
    <cellStyle name="Calculation 3 4 12 3" xfId="29441" xr:uid="{4D17FDED-21B5-4D41-82CD-AD1F3581B622}"/>
    <cellStyle name="Calculation 3 4 13" xfId="2250" xr:uid="{55571EC9-A6AC-49E4-9AC5-86D9B2790B61}"/>
    <cellStyle name="Calculation 3 4 13 2" xfId="39182" xr:uid="{B34D333C-FCA1-40AA-85BF-E5EE9BD3B9D2}"/>
    <cellStyle name="Calculation 3 4 14" xfId="13159" xr:uid="{BE55F069-CC8E-41F6-85F6-D2AC10FEB574}"/>
    <cellStyle name="Calculation 3 4 14 2" xfId="23439" xr:uid="{479F91F0-44A9-477D-AADD-C3D1985615F0}"/>
    <cellStyle name="Calculation 3 4 15" xfId="31931" xr:uid="{E124B4EC-EC80-49B0-9168-6719F45CBFB0}"/>
    <cellStyle name="Calculation 3 4 16" xfId="44277" xr:uid="{B0C6BFAB-6B4B-4E06-92F6-D751AA697C56}"/>
    <cellStyle name="Calculation 3 4 17" xfId="45606" xr:uid="{5FAB97DB-C927-424F-9A08-BF659289D195}"/>
    <cellStyle name="Calculation 3 4 2" xfId="382" xr:uid="{4028A736-EED6-42A6-A05D-BE97F7C204EA}"/>
    <cellStyle name="Calculation 3 4 2 10" xfId="9253" xr:uid="{479C5690-940F-4A96-B0EF-DDA8D86C3DBE}"/>
    <cellStyle name="Calculation 3 4 2 10 2" xfId="18242" xr:uid="{2FC93A87-F860-4CE8-9529-48D9CD9E4A86}"/>
    <cellStyle name="Calculation 3 4 2 10 2 2" xfId="41993" xr:uid="{EC85EEF4-E67A-49BF-A049-1EDF000495A4}"/>
    <cellStyle name="Calculation 3 4 2 10 3" xfId="24132" xr:uid="{8A3DCFC4-0F70-4A98-8BD2-0B0D97161168}"/>
    <cellStyle name="Calculation 3 4 2 11" xfId="12381" xr:uid="{C5976654-4767-482B-8995-0970CADECCBA}"/>
    <cellStyle name="Calculation 3 4 2 11 2" xfId="21370" xr:uid="{31B152B8-EE5B-4B3C-868B-BAF6DD8A3F8D}"/>
    <cellStyle name="Calculation 3 4 2 11 2 2" xfId="31491" xr:uid="{EBC4AD4C-92EC-4EE8-A4E2-131C67E8E3C4}"/>
    <cellStyle name="Calculation 3 4 2 11 3" xfId="39609" xr:uid="{BEADABBF-5792-4E4C-AE8D-630D44C1067E}"/>
    <cellStyle name="Calculation 3 4 2 12" xfId="2388" xr:uid="{3632A092-DE2A-4185-839F-38CB5888CF4D}"/>
    <cellStyle name="Calculation 3 4 2 12 2" xfId="25583" xr:uid="{743D7694-0D5C-4122-BA61-7847F0EE0AF8}"/>
    <cellStyle name="Calculation 3 4 2 13" xfId="13297" xr:uid="{1CCEF9F3-D36C-4A6C-B893-6374DE94DBF3}"/>
    <cellStyle name="Calculation 3 4 2 13 2" xfId="22189" xr:uid="{CB233899-721B-4238-99A3-5E80516C0A92}"/>
    <cellStyle name="Calculation 3 4 2 14" xfId="34576" xr:uid="{99895DC2-0C5C-4D9E-9895-5C2C679A16F8}"/>
    <cellStyle name="Calculation 3 4 2 15" xfId="46118" xr:uid="{0C492363-643E-4A5E-958B-37E9DEC46E48}"/>
    <cellStyle name="Calculation 3 4 2 2" xfId="731" xr:uid="{DC219131-53AC-42E7-A0C6-DE2A1777EA59}"/>
    <cellStyle name="Calculation 3 4 2 2 2" xfId="5107" xr:uid="{FF8FD27A-2ACE-444F-9949-69B40B669881}"/>
    <cellStyle name="Calculation 3 4 2 2 2 2" xfId="7693" xr:uid="{137A98AA-8B93-4349-B2CA-12A495A19871}"/>
    <cellStyle name="Calculation 3 4 2 2 2 2 2" xfId="16682" xr:uid="{E1C589F6-C596-4011-8310-615076F77BD0}"/>
    <cellStyle name="Calculation 3 4 2 2 2 2 2 2" xfId="27137" xr:uid="{AD3550EC-55D0-4039-9D1D-E77A2E0D66DE}"/>
    <cellStyle name="Calculation 3 4 2 2 2 2 3" xfId="32583" xr:uid="{86C9DA68-D26F-4DCF-895F-73AF580F5C18}"/>
    <cellStyle name="Calculation 3 4 2 2 2 3" xfId="10330" xr:uid="{CA8143E7-59E6-46E5-92B1-EAAAFB290162}"/>
    <cellStyle name="Calculation 3 4 2 2 2 3 2" xfId="19319" xr:uid="{DF56CA6D-57D8-426E-ACD5-EF65AA522731}"/>
    <cellStyle name="Calculation 3 4 2 2 2 3 2 2" xfId="43437" xr:uid="{70C2FE7A-72A2-46B6-831D-6E88C22EFD2A}"/>
    <cellStyle name="Calculation 3 4 2 2 2 3 3" xfId="44061" xr:uid="{06DB5BA4-F137-48BE-BAC5-07CE7FB20225}"/>
    <cellStyle name="Calculation 3 4 2 2 2 4" xfId="14096" xr:uid="{0F00EC63-031D-4598-8C59-4CFEFBA71674}"/>
    <cellStyle name="Calculation 3 4 2 2 2 4 2" xfId="24823" xr:uid="{7A685483-DE23-4C49-ADFD-2F0D5E519203}"/>
    <cellStyle name="Calculation 3 4 2 2 2 5" xfId="38420" xr:uid="{4EDBB07A-516C-44AA-B53C-B6CB1E55C67C}"/>
    <cellStyle name="Calculation 3 4 2 2 2 6" xfId="56394" xr:uid="{EE5E26FA-98BC-4C66-A25D-A640BBB4BE4B}"/>
    <cellStyle name="Calculation 3 4 2 2 3" xfId="3168" xr:uid="{7439DD19-6CC6-4162-9DBC-D3F01CD72811}"/>
    <cellStyle name="Calculation 3 4 2 2 3 2" xfId="34542" xr:uid="{972B56F3-6DD6-4A5B-A6FE-A6B9B17DE408}"/>
    <cellStyle name="Calculation 3 4 2 2 4" xfId="22748" xr:uid="{A3844DD7-1B7F-4AC6-9F38-4929DC2A3AA4}"/>
    <cellStyle name="Calculation 3 4 2 2 5" xfId="49612" xr:uid="{CA866E23-4196-4C06-B646-6727F5E4D566}"/>
    <cellStyle name="Calculation 3 4 2 3" xfId="1076" xr:uid="{221F8558-2FC7-4BB5-B5EA-A0B27AC961FF}"/>
    <cellStyle name="Calculation 3 4 2 3 2" xfId="5428" xr:uid="{8A56BEF6-A59B-4359-B707-C9128C4CE2C0}"/>
    <cellStyle name="Calculation 3 4 2 3 2 2" xfId="8014" xr:uid="{986B931F-0352-43BA-ABB9-9B4151AC9EB7}"/>
    <cellStyle name="Calculation 3 4 2 3 2 2 2" xfId="17003" xr:uid="{1B8C7E07-E3AB-4E1B-A41B-E7A742C94490}"/>
    <cellStyle name="Calculation 3 4 2 3 2 2 2 2" xfId="30456" xr:uid="{7B314272-41E9-4575-A2E0-C87648727AB2}"/>
    <cellStyle name="Calculation 3 4 2 3 2 2 3" xfId="28210" xr:uid="{D4C84733-7B26-40D1-A830-6AF744C64F46}"/>
    <cellStyle name="Calculation 3 4 2 3 2 3" xfId="10651" xr:uid="{ED3C778A-9CD3-43E9-9563-877A6BD8514C}"/>
    <cellStyle name="Calculation 3 4 2 3 2 3 2" xfId="19640" xr:uid="{DC097751-21BD-4EF2-A223-89062EA95DE8}"/>
    <cellStyle name="Calculation 3 4 2 3 2 3 2 2" xfId="23900" xr:uid="{DBD18C43-3868-4724-9B97-D4C8C54337B8}"/>
    <cellStyle name="Calculation 3 4 2 3 2 3 3" xfId="34975" xr:uid="{86194C5D-E168-40A4-A3B8-97C994BC8B75}"/>
    <cellStyle name="Calculation 3 4 2 3 2 4" xfId="14417" xr:uid="{1DEC00AD-F527-488D-8DF1-8BB93A6D3BBD}"/>
    <cellStyle name="Calculation 3 4 2 3 2 4 2" xfId="24470" xr:uid="{8F48EC54-0D91-4BE1-8EB7-42EEDF02FDD7}"/>
    <cellStyle name="Calculation 3 4 2 3 2 5" xfId="39499" xr:uid="{871358DD-9856-4A0E-BB64-7C744FC44657}"/>
    <cellStyle name="Calculation 3 4 2 3 2 6" xfId="58521" xr:uid="{6DF0AB86-3C61-4880-A757-57E1F4841F5D}"/>
    <cellStyle name="Calculation 3 4 2 3 3" xfId="3513" xr:uid="{BE089BD1-307B-4917-9622-C171A7D3F810}"/>
    <cellStyle name="Calculation 3 4 2 3 3 2" xfId="22113" xr:uid="{35694F78-4E58-4896-8B9E-38648A259267}"/>
    <cellStyle name="Calculation 3 4 2 3 4" xfId="42656" xr:uid="{989DAF0B-DE68-4ED0-BCF2-980805125E23}"/>
    <cellStyle name="Calculation 3 4 2 3 5" xfId="51740" xr:uid="{8FCE820B-39C5-4874-B3AA-580604856658}"/>
    <cellStyle name="Calculation 3 4 2 4" xfId="1420" xr:uid="{696D65A7-A474-460E-8F26-9C90B0F9C69D}"/>
    <cellStyle name="Calculation 3 4 2 4 2" xfId="5765" xr:uid="{DB10BBB5-5353-4426-B030-62435273DE9A}"/>
    <cellStyle name="Calculation 3 4 2 4 2 2" xfId="8351" xr:uid="{A48962C5-B59E-4508-B3D3-F9D491A1B195}"/>
    <cellStyle name="Calculation 3 4 2 4 2 2 2" xfId="17340" xr:uid="{99D43F84-FA37-495F-9BD9-415EE2F44505}"/>
    <cellStyle name="Calculation 3 4 2 4 2 2 2 2" xfId="32183" xr:uid="{C1412727-3B67-4B1B-A171-61C2A4F73FD5}"/>
    <cellStyle name="Calculation 3 4 2 4 2 2 3" xfId="32979" xr:uid="{D372D4EE-88CE-453E-918F-7ADB7011292D}"/>
    <cellStyle name="Calculation 3 4 2 4 2 3" xfId="10988" xr:uid="{4F413A79-1EE1-40AB-9442-C99C1949DDE4}"/>
    <cellStyle name="Calculation 3 4 2 4 2 3 2" xfId="19977" xr:uid="{CA397F02-4125-4CC3-B23F-CD5511B225A8}"/>
    <cellStyle name="Calculation 3 4 2 4 2 3 2 2" xfId="33474" xr:uid="{39EAE668-179C-4226-9405-1ADE28C36840}"/>
    <cellStyle name="Calculation 3 4 2 4 2 3 3" xfId="22311" xr:uid="{94F079B7-048D-4617-A9E1-C05C58F4D49D}"/>
    <cellStyle name="Calculation 3 4 2 4 2 4" xfId="14754" xr:uid="{71D9D159-E091-4B0D-8EE9-9118A7A14362}"/>
    <cellStyle name="Calculation 3 4 2 4 2 4 2" xfId="30267" xr:uid="{BC9078CF-C8B1-4CD9-9D10-8EFBA1DA0473}"/>
    <cellStyle name="Calculation 3 4 2 4 2 5" xfId="24351" xr:uid="{E155D25D-3DD3-4F1B-BCDD-C73894922F36}"/>
    <cellStyle name="Calculation 3 4 2 4 2 6" xfId="54536" xr:uid="{3C21FD43-2422-4B68-90C6-FA0B7059ECF9}"/>
    <cellStyle name="Calculation 3 4 2 4 3" xfId="3857" xr:uid="{DDABE7A5-B1A4-40CB-9EA4-34DC93794460}"/>
    <cellStyle name="Calculation 3 4 2 4 3 2" xfId="33766" xr:uid="{3DD93EFD-7624-4D7A-B6B8-A596E6D57075}"/>
    <cellStyle name="Calculation 3 4 2 4 4" xfId="37604" xr:uid="{400AAFA3-C1EF-4301-A278-571C170B506B}"/>
    <cellStyle name="Calculation 3 4 2 4 5" xfId="47729" xr:uid="{3E7C2F06-D099-4A86-BDBA-C728CDF3715A}"/>
    <cellStyle name="Calculation 3 4 2 5" xfId="1341" xr:uid="{98F2496D-04F6-46B4-907E-AC536EF31BE6}"/>
    <cellStyle name="Calculation 3 4 2 5 2" xfId="5686" xr:uid="{85BC3672-41D0-43E6-9757-344860D26BEE}"/>
    <cellStyle name="Calculation 3 4 2 5 2 2" xfId="8272" xr:uid="{6BC0C15E-5D1F-4AB5-A5E9-85C130F1AA48}"/>
    <cellStyle name="Calculation 3 4 2 5 2 2 2" xfId="17261" xr:uid="{6E996B16-20E7-4CD0-A2D9-37D97A4ADBD6}"/>
    <cellStyle name="Calculation 3 4 2 5 2 2 2 2" xfId="43166" xr:uid="{48EF09FA-9EAD-4374-A36E-A4A37298380A}"/>
    <cellStyle name="Calculation 3 4 2 5 2 2 3" xfId="22525" xr:uid="{446235FD-918D-4CE7-9913-7D07028FDEBC}"/>
    <cellStyle name="Calculation 3 4 2 5 2 3" xfId="10909" xr:uid="{A2DF598B-062A-4D2C-93BC-7DE055D7E157}"/>
    <cellStyle name="Calculation 3 4 2 5 2 3 2" xfId="19898" xr:uid="{79A0C0BE-679B-4BC0-8D9A-EB037F02D930}"/>
    <cellStyle name="Calculation 3 4 2 5 2 3 2 2" xfId="25883" xr:uid="{7BC81B8F-4E69-4CB3-B45A-0FF0FA087811}"/>
    <cellStyle name="Calculation 3 4 2 5 2 3 3" xfId="26458" xr:uid="{251B881F-9D1B-4928-A1D8-08C11A0D38F5}"/>
    <cellStyle name="Calculation 3 4 2 5 2 4" xfId="14675" xr:uid="{D2ADA803-C2E3-4491-8D70-9BB14485F43D}"/>
    <cellStyle name="Calculation 3 4 2 5 2 4 2" xfId="33264" xr:uid="{3F25E800-FE00-40DD-8946-55EE85E8BF22}"/>
    <cellStyle name="Calculation 3 4 2 5 2 5" xfId="23615" xr:uid="{83F0A7D9-1633-4243-BCDF-70CED96FE8F8}"/>
    <cellStyle name="Calculation 3 4 2 5 3" xfId="3778" xr:uid="{12E9C8F4-E9C5-4631-AAED-E5D502B96CDF}"/>
    <cellStyle name="Calculation 3 4 2 5 3 2" xfId="37405" xr:uid="{1107ABD8-4260-4AEE-BBB5-16800415EC3C}"/>
    <cellStyle name="Calculation 3 4 2 5 4" xfId="29353" xr:uid="{F30A1B1B-EA48-4F1E-BC9D-49D0F34B0715}"/>
    <cellStyle name="Calculation 3 4 2 5 5" xfId="52957" xr:uid="{A424FB53-16AD-454F-97AE-2761444546FB}"/>
    <cellStyle name="Calculation 3 4 2 6" xfId="2039" xr:uid="{A6E0C590-B641-46D0-A71B-6A138B7F3E52}"/>
    <cellStyle name="Calculation 3 4 2 6 2" xfId="6347" xr:uid="{732094DE-6043-4E82-BA8C-D76DBB96C27E}"/>
    <cellStyle name="Calculation 3 4 2 6 2 2" xfId="8933" xr:uid="{3E45CA1F-4A18-45AE-AD46-E66CB1E65758}"/>
    <cellStyle name="Calculation 3 4 2 6 2 2 2" xfId="17922" xr:uid="{B22E9AA1-1572-4BAC-A28C-5D48F00D832F}"/>
    <cellStyle name="Calculation 3 4 2 6 2 2 2 2" xfId="41797" xr:uid="{9084E154-FC6B-4623-8A75-11E6F617A310}"/>
    <cellStyle name="Calculation 3 4 2 6 2 2 3" xfId="22442" xr:uid="{95017D17-E57A-4A99-B1E3-884B4F47388E}"/>
    <cellStyle name="Calculation 3 4 2 6 2 3" xfId="11570" xr:uid="{A699CECF-CE5E-404F-9210-DC7023C2622F}"/>
    <cellStyle name="Calculation 3 4 2 6 2 3 2" xfId="20559" xr:uid="{76AF35B0-68E9-495D-9C71-930FF5E4D6DD}"/>
    <cellStyle name="Calculation 3 4 2 6 2 3 2 2" xfId="25237" xr:uid="{8FEC340E-5831-42DA-B7F2-D2D7CA7BE703}"/>
    <cellStyle name="Calculation 3 4 2 6 2 3 3" xfId="22352" xr:uid="{512E295B-4B8B-4163-A86C-34C3663932BB}"/>
    <cellStyle name="Calculation 3 4 2 6 2 4" xfId="15336" xr:uid="{03E025BD-7F9F-486A-BFD9-B965BE9A15DE}"/>
    <cellStyle name="Calculation 3 4 2 6 2 4 2" xfId="38234" xr:uid="{CFDC312C-A431-45B1-8109-413FE0843A46}"/>
    <cellStyle name="Calculation 3 4 2 6 2 5" xfId="27910" xr:uid="{6E5F6472-BA96-4E9D-98FA-E034BA5D6FCF}"/>
    <cellStyle name="Calculation 3 4 2 6 3" xfId="4476" xr:uid="{C363A24A-9ECC-4639-A86C-715DFD07820B}"/>
    <cellStyle name="Calculation 3 4 2 6 3 2" xfId="42544" xr:uid="{225D4C22-D518-4999-90CB-1F32874422CD}"/>
    <cellStyle name="Calculation 3 4 2 6 4" xfId="36147" xr:uid="{CEAA5CDC-5427-4C04-A9E9-A9D05062564A}"/>
    <cellStyle name="Calculation 3 4 2 7" xfId="2850" xr:uid="{EE776E09-6C66-45E3-A72B-C1A39B388EFE}"/>
    <cellStyle name="Calculation 3 4 2 7 2" xfId="7000" xr:uid="{FA18C3B2-562C-416B-8320-8E46FC34743A}"/>
    <cellStyle name="Calculation 3 4 2 7 2 2" xfId="12129" xr:uid="{48174F7C-0CDB-4C89-8A7A-16285CBBCBB5}"/>
    <cellStyle name="Calculation 3 4 2 7 2 2 2" xfId="21118" xr:uid="{99F7B4FB-FC96-4555-A460-995E980D926D}"/>
    <cellStyle name="Calculation 3 4 2 7 2 2 2 2" xfId="31804" xr:uid="{34D18F5F-AB9B-4740-84E2-7B9BF64B9B05}"/>
    <cellStyle name="Calculation 3 4 2 7 2 2 3" xfId="28098" xr:uid="{69E136BD-EA66-47AD-BF47-C388F49948C5}"/>
    <cellStyle name="Calculation 3 4 2 7 2 3" xfId="12943" xr:uid="{73BA7118-EA57-4786-9818-B74C825E6B7F}"/>
    <cellStyle name="Calculation 3 4 2 7 2 3 2" xfId="21932" xr:uid="{CFA079D4-BF76-4E9D-9D2B-75EC59185036}"/>
    <cellStyle name="Calculation 3 4 2 7 2 3 2 2" xfId="42563" xr:uid="{8240B93A-32C7-4C5D-9B84-3BC711D47747}"/>
    <cellStyle name="Calculation 3 4 2 7 2 3 3" xfId="33961" xr:uid="{7FF45868-4B13-4CE9-96D5-C192D36AA858}"/>
    <cellStyle name="Calculation 3 4 2 7 2 4" xfId="15989" xr:uid="{682CD723-BEBC-4C58-87E0-2B30D85ECCE4}"/>
    <cellStyle name="Calculation 3 4 2 7 2 4 2" xfId="31011" xr:uid="{EC6CD415-367B-4475-BC3E-F1ABBDDA2CD0}"/>
    <cellStyle name="Calculation 3 4 2 7 2 5" xfId="37298" xr:uid="{7B024F10-C26A-4CEE-9390-6D61A14B06C6}"/>
    <cellStyle name="Calculation 3 4 2 7 3" xfId="9563" xr:uid="{9244DEA1-819F-4FA9-8DBD-0114ABC80E7E}"/>
    <cellStyle name="Calculation 3 4 2 7 3 2" xfId="18552" xr:uid="{E20AEFC9-1919-4EE0-A3BB-093741E571C9}"/>
    <cellStyle name="Calculation 3 4 2 7 3 2 2" xfId="42203" xr:uid="{12C6A0D8-9DAE-49BC-A6F2-46EE31D798A1}"/>
    <cellStyle name="Calculation 3 4 2 7 3 3" xfId="24319" xr:uid="{9607B878-5866-4CC5-9668-E017AB770261}"/>
    <cellStyle name="Calculation 3 4 2 7 4" xfId="33822" xr:uid="{4BA0F676-46D4-49E1-9262-0AD69C70E3DE}"/>
    <cellStyle name="Calculation 3 4 2 8" xfId="4783" xr:uid="{6E0A3B93-BD64-42E1-8BDD-4E4C0EB81EBA}"/>
    <cellStyle name="Calculation 3 4 2 8 2" xfId="7369" xr:uid="{979195B6-538D-4C6A-AD8E-25B3C25AA467}"/>
    <cellStyle name="Calculation 3 4 2 8 2 2" xfId="16358" xr:uid="{AA29515A-70CA-4A7F-8F64-8220A3B5DDA1}"/>
    <cellStyle name="Calculation 3 4 2 8 2 2 2" xfId="42895" xr:uid="{FBAE3185-79BC-40E4-A156-69CB7ABB9683}"/>
    <cellStyle name="Calculation 3 4 2 8 2 3" xfId="34951" xr:uid="{2F952C5D-13CB-42E5-AAFC-2AC49665C6F2}"/>
    <cellStyle name="Calculation 3 4 2 8 3" xfId="10006" xr:uid="{D6C73330-F023-40B0-B0FE-D2BC7DC06958}"/>
    <cellStyle name="Calculation 3 4 2 8 3 2" xfId="18995" xr:uid="{6FBF54D5-EBD6-4CA6-818E-BBD51BD557C7}"/>
    <cellStyle name="Calculation 3 4 2 8 3 2 2" xfId="28004" xr:uid="{0C340D0A-F207-4635-B548-5FE19BA9F8C5}"/>
    <cellStyle name="Calculation 3 4 2 8 3 3" xfId="44064" xr:uid="{91CA3D94-9DD7-47A5-849F-DC21A933E83D}"/>
    <cellStyle name="Calculation 3 4 2 8 4" xfId="13772" xr:uid="{70B6EB51-DDFE-4B8B-BD28-37F0DF6F87E5}"/>
    <cellStyle name="Calculation 3 4 2 8 4 2" xfId="39143" xr:uid="{D500726B-3B2F-45CA-BCEA-82A05CEC68D8}"/>
    <cellStyle name="Calculation 3 4 2 8 5" xfId="22650" xr:uid="{66C58CFF-F69F-4DDE-AC63-AFCEE31FE873}"/>
    <cellStyle name="Calculation 3 4 2 9" xfId="6684" xr:uid="{245975E9-A3CB-4C88-9986-612594517D6D}"/>
    <cellStyle name="Calculation 3 4 2 9 2" xfId="11890" xr:uid="{00C5C02B-B97E-4F30-9C15-06DCF0D88EB7}"/>
    <cellStyle name="Calculation 3 4 2 9 2 2" xfId="20879" xr:uid="{1F97263D-5649-4BEF-A5D0-CD156F9AA74B}"/>
    <cellStyle name="Calculation 3 4 2 9 2 2 2" xfId="33552" xr:uid="{D2A0B166-05CC-442A-A013-104E01E28C67}"/>
    <cellStyle name="Calculation 3 4 2 9 2 3" xfId="40051" xr:uid="{69EE8226-EACA-416F-B4AC-ACAEAC29974C}"/>
    <cellStyle name="Calculation 3 4 2 9 3" xfId="15673" xr:uid="{02C4D766-77AA-4EC9-B2C0-79D9BAFC8EF8}"/>
    <cellStyle name="Calculation 3 4 2 9 3 2" xfId="37647" xr:uid="{27E2A9BE-5288-43B3-AA0C-F6A269408110}"/>
    <cellStyle name="Calculation 3 4 2 9 4" xfId="22135" xr:uid="{C97AD5E9-52EB-451D-99AA-D01415DF370E}"/>
    <cellStyle name="Calculation 3 4 3" xfId="593" xr:uid="{C5432840-FF60-481E-BA82-61AED92BB897}"/>
    <cellStyle name="Calculation 3 4 3 2" xfId="4982" xr:uid="{8491A867-7CB7-48B5-8E45-A931B3EEBA08}"/>
    <cellStyle name="Calculation 3 4 3 2 2" xfId="7568" xr:uid="{662E9E0D-6F2F-408E-8A39-F36A1760FF27}"/>
    <cellStyle name="Calculation 3 4 3 2 2 2" xfId="16557" xr:uid="{BFB969D2-073C-4EB0-BA97-8CB6E286B8F3}"/>
    <cellStyle name="Calculation 3 4 3 2 2 2 2" xfId="37060" xr:uid="{3C0C1EAF-FDF2-4B17-8926-7FB40CC57E5B}"/>
    <cellStyle name="Calculation 3 4 3 2 2 3" xfId="23652" xr:uid="{6018D674-C561-4B37-8E97-757A028CA8AD}"/>
    <cellStyle name="Calculation 3 4 3 2 2 4" xfId="56799" xr:uid="{6B6E0898-60B8-49EF-8F27-E72246790963}"/>
    <cellStyle name="Calculation 3 4 3 2 3" xfId="10205" xr:uid="{7A5BCF21-15C3-4B0E-BF50-A3B73D029FC3}"/>
    <cellStyle name="Calculation 3 4 3 2 3 2" xfId="19194" xr:uid="{BCF9A38A-8004-4FA8-B2FB-8533E7A03B2B}"/>
    <cellStyle name="Calculation 3 4 3 2 3 2 2" xfId="34107" xr:uid="{B636DFBB-4B3B-4FE8-9DB0-66DE02F43657}"/>
    <cellStyle name="Calculation 3 4 3 2 3 3" xfId="40197" xr:uid="{D4A0A84A-4508-42DE-82C6-A45B90719CB1}"/>
    <cellStyle name="Calculation 3 4 3 2 4" xfId="13971" xr:uid="{0A7AFEA3-91CA-4609-A29C-E4FB35D8ECB3}"/>
    <cellStyle name="Calculation 3 4 3 2 4 2" xfId="30374" xr:uid="{F2A0E140-3630-404D-AAD4-5AB70DCF19AF}"/>
    <cellStyle name="Calculation 3 4 3 2 5" xfId="43737" xr:uid="{ED0C506D-600B-462D-A907-64424494870A}"/>
    <cellStyle name="Calculation 3 4 3 2 6" xfId="50017" xr:uid="{2BD27E67-F7A3-4F75-9587-B79B79EFB5F1}"/>
    <cellStyle name="Calculation 3 4 3 3" xfId="3030" xr:uid="{54E7054E-D01A-43C3-A681-AEB85CD2A59F}"/>
    <cellStyle name="Calculation 3 4 3 3 2" xfId="32154" xr:uid="{5A23365D-513F-4DD2-8853-B8F936FD1C24}"/>
    <cellStyle name="Calculation 3 4 3 3 2 2" xfId="58660" xr:uid="{44BAE5D1-CF45-4585-A71F-25F5543EC272}"/>
    <cellStyle name="Calculation 3 4 3 3 3" xfId="51879" xr:uid="{F31B648D-4932-484A-8FD5-A3FBFC002B57}"/>
    <cellStyle name="Calculation 3 4 3 4" xfId="29048" xr:uid="{37A44D93-675F-4CDA-BB27-D340BA707453}"/>
    <cellStyle name="Calculation 3 4 3 4 2" xfId="54926" xr:uid="{191F258F-4C8D-4FFF-BF63-971EEC6CC4C3}"/>
    <cellStyle name="Calculation 3 4 3 4 3" xfId="48134" xr:uid="{32BD760A-851C-47D6-A5A7-E277679DE996}"/>
    <cellStyle name="Calculation 3 4 3 5" xfId="53226" xr:uid="{4A16E730-88CA-4B99-AE45-8819FD59E784}"/>
    <cellStyle name="Calculation 3 4 3 6" xfId="46520" xr:uid="{F55B4E59-394C-499D-82D9-91FED5C5C69E}"/>
    <cellStyle name="Calculation 3 4 4" xfId="938" xr:uid="{FD3BB92B-9CDE-46AA-8931-7334CD6144B3}"/>
    <cellStyle name="Calculation 3 4 4 2" xfId="5303" xr:uid="{6F19F3CE-9A46-4AA8-B000-9A80F3CF3E21}"/>
    <cellStyle name="Calculation 3 4 4 2 2" xfId="7889" xr:uid="{2A76DEEE-F5EB-496D-94E2-BBED3B045DF8}"/>
    <cellStyle name="Calculation 3 4 4 2 2 2" xfId="16878" xr:uid="{FC3F2DCD-1305-45C0-A36D-A48BFE407794}"/>
    <cellStyle name="Calculation 3 4 4 2 2 2 2" xfId="34179" xr:uid="{E5FCD684-F8EA-4A9F-AD5E-8FC5AC694D3C}"/>
    <cellStyle name="Calculation 3 4 4 2 2 3" xfId="41145" xr:uid="{C4481787-ECCC-4951-9DAE-88555A0AF03D}"/>
    <cellStyle name="Calculation 3 4 4 2 3" xfId="10526" xr:uid="{5AC25844-A4BA-4B3E-B147-DE38B14ACC2F}"/>
    <cellStyle name="Calculation 3 4 4 2 3 2" xfId="19515" xr:uid="{EA1686EB-159E-4D48-B2BC-75A2B4E63DB8}"/>
    <cellStyle name="Calculation 3 4 4 2 3 2 2" xfId="40018" xr:uid="{192EF5C9-8A64-4285-9D86-DEB95F426626}"/>
    <cellStyle name="Calculation 3 4 4 2 3 3" xfId="22218" xr:uid="{A47DBB9B-7AF1-48B3-8523-E7100B681BFF}"/>
    <cellStyle name="Calculation 3 4 4 2 4" xfId="14292" xr:uid="{82D6148A-A7D2-45F5-901A-57B9F4E93C37}"/>
    <cellStyle name="Calculation 3 4 4 2 4 2" xfId="22720" xr:uid="{244E99FB-950C-4ABE-9289-378A3C2302E9}"/>
    <cellStyle name="Calculation 3 4 4 2 5" xfId="43989" xr:uid="{02415F76-BA76-482B-BCA6-E01322A4638A}"/>
    <cellStyle name="Calculation 3 4 4 2 6" xfId="55922" xr:uid="{422D3341-6273-408C-B8DC-6DFDDFD4F2D0}"/>
    <cellStyle name="Calculation 3 4 4 3" xfId="3375" xr:uid="{8E52E157-DA0D-48F2-A5CA-8A4BC02921DF}"/>
    <cellStyle name="Calculation 3 4 4 3 2" xfId="30585" xr:uid="{FE70E6AD-91FB-47E4-A610-CBFD11657E61}"/>
    <cellStyle name="Calculation 3 4 4 4" xfId="33344" xr:uid="{46D57541-327C-497F-B786-E8F0CBD2345E}"/>
    <cellStyle name="Calculation 3 4 4 5" xfId="49140" xr:uid="{C1DC1FC4-8FC6-47EA-B378-0DA4B408F3F5}"/>
    <cellStyle name="Calculation 3 4 5" xfId="1282" xr:uid="{252ABB94-CEFA-462F-B4BE-AD04643476B7}"/>
    <cellStyle name="Calculation 3 4 5 2" xfId="5627" xr:uid="{717F38A4-2471-44A7-89F6-26BE0CF232C5}"/>
    <cellStyle name="Calculation 3 4 5 2 2" xfId="8213" xr:uid="{C034E5B1-E58F-476A-A57E-01B387937AF3}"/>
    <cellStyle name="Calculation 3 4 5 2 2 2" xfId="17202" xr:uid="{8D54FB17-568F-46AE-8C51-2546A0F41BF1}"/>
    <cellStyle name="Calculation 3 4 5 2 2 2 2" xfId="25115" xr:uid="{6CF56E12-D7D7-4FA0-90E8-68D221EB7653}"/>
    <cellStyle name="Calculation 3 4 5 2 2 3" xfId="28494" xr:uid="{83D1FA73-F398-46FE-BF53-DC08C313E88B}"/>
    <cellStyle name="Calculation 3 4 5 2 3" xfId="10850" xr:uid="{2FADF3BF-C399-44AB-A091-D3F6F7EE229B}"/>
    <cellStyle name="Calculation 3 4 5 2 3 2" xfId="19839" xr:uid="{F0924D24-0A2B-4011-8094-5DF1301855E4}"/>
    <cellStyle name="Calculation 3 4 5 2 3 2 2" xfId="33130" xr:uid="{E65CF813-8F14-4ABC-BE9B-97F2879734F9}"/>
    <cellStyle name="Calculation 3 4 5 2 3 3" xfId="26684" xr:uid="{9FC97FD3-C7A0-47DD-8BB1-09352CFABF73}"/>
    <cellStyle name="Calculation 3 4 5 2 4" xfId="14616" xr:uid="{779AD493-9710-42F2-8876-8F5508CD0936}"/>
    <cellStyle name="Calculation 3 4 5 2 4 2" xfId="37192" xr:uid="{611CFE1D-DB88-4169-B0C3-9A693BC5EBF2}"/>
    <cellStyle name="Calculation 3 4 5 2 5" xfId="31925" xr:uid="{91CE6588-BE01-4733-9C90-3731372F1732}"/>
    <cellStyle name="Calculation 3 4 5 2 6" xfId="57580" xr:uid="{7B4D7207-07D5-48DE-B987-B50F2A4C54F6}"/>
    <cellStyle name="Calculation 3 4 5 3" xfId="3719" xr:uid="{CC8B87D5-536A-4B15-9D17-49075F9ACB7E}"/>
    <cellStyle name="Calculation 3 4 5 3 2" xfId="40873" xr:uid="{B7FE7300-ACA7-4CEF-8EB0-2AC14111703D}"/>
    <cellStyle name="Calculation 3 4 5 4" xfId="32508" xr:uid="{B0D5C441-F1A9-49D4-81A4-DE3167923056}"/>
    <cellStyle name="Calculation 3 4 5 5" xfId="50798" xr:uid="{EF819F00-6CAF-4412-B4B6-37C26526067F}"/>
    <cellStyle name="Calculation 3 4 6" xfId="1822" xr:uid="{211F39EB-AF74-49FF-9D67-76AFB76D8B01}"/>
    <cellStyle name="Calculation 3 4 6 2" xfId="6139" xr:uid="{D1742C13-5FE0-4657-A2DC-BC9740E55A37}"/>
    <cellStyle name="Calculation 3 4 6 2 2" xfId="8725" xr:uid="{6961E059-65F9-436F-BC92-A673B29997D8}"/>
    <cellStyle name="Calculation 3 4 6 2 2 2" xfId="17714" xr:uid="{42AE051A-57AD-4F2D-AB3B-384D79175D43}"/>
    <cellStyle name="Calculation 3 4 6 2 2 2 2" xfId="28024" xr:uid="{01B40BD0-818F-4A4E-8C06-C48BE7FFA000}"/>
    <cellStyle name="Calculation 3 4 6 2 2 3" xfId="23531" xr:uid="{C96DA65D-ED35-4FDC-83CE-BFEA1E572685}"/>
    <cellStyle name="Calculation 3 4 6 2 3" xfId="11362" xr:uid="{BAED1592-A0D4-48D2-83A7-74B2624B24B8}"/>
    <cellStyle name="Calculation 3 4 6 2 3 2" xfId="20351" xr:uid="{4C5418EE-9AD5-4E90-A15B-72C93BE9B29E}"/>
    <cellStyle name="Calculation 3 4 6 2 3 2 2" xfId="25897" xr:uid="{EC8BE95D-B908-422A-9994-E93E82BCE74A}"/>
    <cellStyle name="Calculation 3 4 6 2 3 3" xfId="41427" xr:uid="{CCBEA87C-D3B4-448A-97D1-500809F4DCC3}"/>
    <cellStyle name="Calculation 3 4 6 2 4" xfId="15128" xr:uid="{8F8E70B8-3259-423E-8A4E-B458E3172DBB}"/>
    <cellStyle name="Calculation 3 4 6 2 4 2" xfId="30038" xr:uid="{DD75BD30-00EB-45C2-B1A5-738651608E2F}"/>
    <cellStyle name="Calculation 3 4 6 2 5" xfId="24184" xr:uid="{09502834-9D54-4803-882C-BE84BEE4BFBE}"/>
    <cellStyle name="Calculation 3 4 6 2 6" xfId="54088" xr:uid="{D9356BAB-C607-4EEB-8BB0-E53DD701A14B}"/>
    <cellStyle name="Calculation 3 4 6 3" xfId="4259" xr:uid="{42B8686F-F841-479A-8C26-84A59FDFE608}"/>
    <cellStyle name="Calculation 3 4 6 3 2" xfId="32833" xr:uid="{822A91B4-67F0-4C1B-B7B3-FB37963D5DEE}"/>
    <cellStyle name="Calculation 3 4 6 4" xfId="22380" xr:uid="{9728F2F5-A72F-42F1-BAF5-F0BEFE53172B}"/>
    <cellStyle name="Calculation 3 4 6 5" xfId="47411" xr:uid="{A42EBA47-0C5F-46B0-8558-BCEB1C599C2B}"/>
    <cellStyle name="Calculation 3 4 7" xfId="1921" xr:uid="{17076412-30C6-4ACA-BC12-DF5D9E3087D9}"/>
    <cellStyle name="Calculation 3 4 7 2" xfId="6236" xr:uid="{BFDCC793-C397-4A4E-AE58-2A1918DCD686}"/>
    <cellStyle name="Calculation 3 4 7 2 2" xfId="8822" xr:uid="{A1E2D981-DCC0-43A9-9631-A6CDF2A3F165}"/>
    <cellStyle name="Calculation 3 4 7 2 2 2" xfId="17811" xr:uid="{5E08BD61-B335-42F3-B218-B18D904B1678}"/>
    <cellStyle name="Calculation 3 4 7 2 2 2 2" xfId="27765" xr:uid="{4EBC6899-B9AF-4790-ADFC-6744F402518E}"/>
    <cellStyle name="Calculation 3 4 7 2 2 3" xfId="41711" xr:uid="{4D37DAE4-6C27-492C-8898-8E11B9E71A09}"/>
    <cellStyle name="Calculation 3 4 7 2 3" xfId="11459" xr:uid="{E2A22B26-42A9-49C3-BC0E-007FEA7FDDFB}"/>
    <cellStyle name="Calculation 3 4 7 2 3 2" xfId="20448" xr:uid="{D473ADCE-5971-4272-9F75-50212920884C}"/>
    <cellStyle name="Calculation 3 4 7 2 3 2 2" xfId="22508" xr:uid="{374AE6AD-9A9F-4EBC-97F0-A6C53D944990}"/>
    <cellStyle name="Calculation 3 4 7 2 3 3" xfId="31133" xr:uid="{12E8D2F1-6841-460D-AB5C-0C61A931C60B}"/>
    <cellStyle name="Calculation 3 4 7 2 4" xfId="15225" xr:uid="{62BE06D4-53CE-433B-B48C-25975733718A}"/>
    <cellStyle name="Calculation 3 4 7 2 4 2" xfId="29779" xr:uid="{988095AE-B2AF-4AA8-B0DC-DA65B3ECBB80}"/>
    <cellStyle name="Calculation 3 4 7 2 5" xfId="40995" xr:uid="{62F80F57-7233-4991-B194-D30EDE2EF533}"/>
    <cellStyle name="Calculation 3 4 7 3" xfId="4358" xr:uid="{E21EA549-CB67-4867-AECE-32977C5CCDB9}"/>
    <cellStyle name="Calculation 3 4 7 3 2" xfId="36009" xr:uid="{1C7138C5-93C5-4A9A-B480-E748EC4CD7B9}"/>
    <cellStyle name="Calculation 3 4 7 4" xfId="41061" xr:uid="{762B495B-8092-465D-85A0-D4FAFD2139F4}"/>
    <cellStyle name="Calculation 3 4 7 5" xfId="52694" xr:uid="{7C464B1B-31D1-4A10-A8F6-FA1B54849303}"/>
    <cellStyle name="Calculation 3 4 8" xfId="2712" xr:uid="{97AF878B-5EEB-4A19-8CD5-0CDE46EAE6E2}"/>
    <cellStyle name="Calculation 3 4 8 2" xfId="6902" xr:uid="{0DA6643F-2EE4-403D-916F-DE2C65221A7F}"/>
    <cellStyle name="Calculation 3 4 8 2 2" xfId="12043" xr:uid="{BA1E2141-D755-49E5-84E4-B4E91903A125}"/>
    <cellStyle name="Calculation 3 4 8 2 2 2" xfId="21032" xr:uid="{D01606A1-7E0C-4146-8D16-58BF7220F03A}"/>
    <cellStyle name="Calculation 3 4 8 2 2 2 2" xfId="34836" xr:uid="{F7445E21-EEF0-4D78-A70F-6BDD916AA343}"/>
    <cellStyle name="Calculation 3 4 8 2 2 3" xfId="40232" xr:uid="{60FC7E67-ECC9-4028-A9BB-135E6CCF2DC8}"/>
    <cellStyle name="Calculation 3 4 8 2 3" xfId="12863" xr:uid="{8598C93C-171F-40E9-B424-6F3107CE29D2}"/>
    <cellStyle name="Calculation 3 4 8 2 3 2" xfId="21852" xr:uid="{3DC330B2-D2CD-4E3D-B0D8-93EC7CEAB544}"/>
    <cellStyle name="Calculation 3 4 8 2 3 2 2" xfId="41234" xr:uid="{909B0F3F-F4DC-4516-8BF5-1D2849CA25A5}"/>
    <cellStyle name="Calculation 3 4 8 2 3 3" xfId="41727" xr:uid="{0CC39C6B-68C7-4659-A98A-B72087008299}"/>
    <cellStyle name="Calculation 3 4 8 2 4" xfId="15891" xr:uid="{00BF91A2-9790-4E2C-BF43-ED9A568FBFE4}"/>
    <cellStyle name="Calculation 3 4 8 2 4 2" xfId="33768" xr:uid="{71A85593-ECF6-4E83-B223-C70DFD621091}"/>
    <cellStyle name="Calculation 3 4 8 2 5" xfId="35973" xr:uid="{180C4DE6-223C-4A2E-85EC-77AC342DF8E9}"/>
    <cellStyle name="Calculation 3 4 8 3" xfId="9473" xr:uid="{A718887D-872E-4D92-8FF3-B5EC8046FD43}"/>
    <cellStyle name="Calculation 3 4 8 3 2" xfId="18462" xr:uid="{B5FA995E-DB96-40CD-BCB4-D3EF977D007A}"/>
    <cellStyle name="Calculation 3 4 8 3 2 2" xfId="22404" xr:uid="{6904E04A-4302-4FF1-8F03-C6D30B4809B1}"/>
    <cellStyle name="Calculation 3 4 8 3 3" xfId="38215" xr:uid="{3D9B3ED2-3E72-471B-B678-67ECF67DD7A4}"/>
    <cellStyle name="Calculation 3 4 8 4" xfId="24812" xr:uid="{D23DC615-D0D0-44DC-885F-B1BDF93C2B0D}"/>
    <cellStyle name="Calculation 3 4 9" xfId="4658" xr:uid="{DD4893B9-AAAD-4CB9-92D9-EDD93821252E}"/>
    <cellStyle name="Calculation 3 4 9 2" xfId="7244" xr:uid="{09104BEA-C4CD-4BFA-904A-AC5732D86F85}"/>
    <cellStyle name="Calculation 3 4 9 2 2" xfId="16233" xr:uid="{EA8E5ACF-99FE-4B1D-9A47-3BA76FAAD38F}"/>
    <cellStyle name="Calculation 3 4 9 2 2 2" xfId="22562" xr:uid="{AF5D6527-3E79-4D96-BC05-4184400CBCE8}"/>
    <cellStyle name="Calculation 3 4 9 2 3" xfId="38214" xr:uid="{DDDC8B86-CA27-4551-8A35-B1E34780EAAC}"/>
    <cellStyle name="Calculation 3 4 9 3" xfId="9881" xr:uid="{92C071A1-7EF9-4DB0-8E69-E42776C3297B}"/>
    <cellStyle name="Calculation 3 4 9 3 2" xfId="18870" xr:uid="{4D850309-6C7E-4B43-AD0F-C7100A0ABABA}"/>
    <cellStyle name="Calculation 3 4 9 3 2 2" xfId="31635" xr:uid="{DE681694-03E7-46DB-BF62-17369FB805AF}"/>
    <cellStyle name="Calculation 3 4 9 3 3" xfId="34769" xr:uid="{E867A26C-67E4-471F-91D0-2AEF8EDCE9CE}"/>
    <cellStyle name="Calculation 3 4 9 4" xfId="13647" xr:uid="{E8B40206-8BB3-4A5C-AADA-11EB15D31889}"/>
    <cellStyle name="Calculation 3 4 9 4 2" xfId="38243" xr:uid="{BB08439B-A5DC-4F09-8B4B-4EDEB007FFE9}"/>
    <cellStyle name="Calculation 3 4 9 5" xfId="25789" xr:uid="{726251C7-C6C3-4B34-9EB7-7ED8405B6223}"/>
    <cellStyle name="Calculation 3 5" xfId="218" xr:uid="{1D304D4D-C81D-48D2-8114-C35B5241FAF0}"/>
    <cellStyle name="Calculation 3 5 10" xfId="9104" xr:uid="{74CCC3B7-959A-4E9E-96B7-3D17BA50126F}"/>
    <cellStyle name="Calculation 3 5 10 2" xfId="18093" xr:uid="{42AE254A-5BF6-422A-B6ED-2E00689D7FC9}"/>
    <cellStyle name="Calculation 3 5 10 2 2" xfId="27105" xr:uid="{31799CA7-442B-4221-ABEC-ADE812CD6585}"/>
    <cellStyle name="Calculation 3 5 10 3" xfId="41287" xr:uid="{33410017-6487-4A3E-91B0-7B7EF82DCF25}"/>
    <cellStyle name="Calculation 3 5 11" xfId="9739" xr:uid="{D8E26DB6-1F31-4D65-AAE1-10104CAB5125}"/>
    <cellStyle name="Calculation 3 5 11 2" xfId="18728" xr:uid="{597C6E8D-F881-44D1-82CA-918458047507}"/>
    <cellStyle name="Calculation 3 5 11 2 2" xfId="43375" xr:uid="{807BD052-6A15-4E31-944E-7958E573F734}"/>
    <cellStyle name="Calculation 3 5 11 3" xfId="31130" xr:uid="{B5D800EA-1839-45A7-AE25-C47E85B71272}"/>
    <cellStyle name="Calculation 3 5 12" xfId="2224" xr:uid="{DE253C3B-044D-4F8B-B5AC-3910501E01C4}"/>
    <cellStyle name="Calculation 3 5 12 2" xfId="25160" xr:uid="{2CA18F37-5EA7-49B2-B6DE-3F915ACF0E97}"/>
    <cellStyle name="Calculation 3 5 13" xfId="13133" xr:uid="{1E5FA8B4-70DB-4C81-9EEF-829EE6F392B0}"/>
    <cellStyle name="Calculation 3 5 13 2" xfId="30586" xr:uid="{E585CFF5-94A5-407E-B081-C299EF7539BA}"/>
    <cellStyle name="Calculation 3 5 14" xfId="31968" xr:uid="{1F1E79EE-6B6D-4ECC-A541-421809484164}"/>
    <cellStyle name="Calculation 3 5 15" xfId="44401" xr:uid="{4D380ED9-9510-4846-A2FB-C542B1E527E8}"/>
    <cellStyle name="Calculation 3 5 16" xfId="45610" xr:uid="{B8B9FBF2-66FD-4C53-B0B9-5B20ADC26E84}"/>
    <cellStyle name="Calculation 3 5 2" xfId="567" xr:uid="{D5206851-D737-48F0-AB75-C4BB42B5760E}"/>
    <cellStyle name="Calculation 3 5 2 2" xfId="4958" xr:uid="{811F95F3-12E6-4CA2-8368-D50790025F2F}"/>
    <cellStyle name="Calculation 3 5 2 2 2" xfId="7544" xr:uid="{40C5784B-804F-4504-BB59-D3A374107672}"/>
    <cellStyle name="Calculation 3 5 2 2 2 2" xfId="16533" xr:uid="{C956AC13-5B67-4FFC-AAE6-0353F187B3AA}"/>
    <cellStyle name="Calculation 3 5 2 2 2 2 2" xfId="29968" xr:uid="{725DEAE4-39E3-4422-908C-075C13071306}"/>
    <cellStyle name="Calculation 3 5 2 2 2 3" xfId="36934" xr:uid="{4973BC2B-DC76-4733-8A2A-B561CAE394A2}"/>
    <cellStyle name="Calculation 3 5 2 2 2 4" xfId="56398" xr:uid="{96E99C16-A3B1-48A5-8A21-419C6CD6CA3F}"/>
    <cellStyle name="Calculation 3 5 2 2 3" xfId="10181" xr:uid="{89BF7756-4EC1-4221-81BD-B01C19301C51}"/>
    <cellStyle name="Calculation 3 5 2 2 3 2" xfId="19170" xr:uid="{14AD3760-0D31-4BDF-926A-56863FEA1862}"/>
    <cellStyle name="Calculation 3 5 2 2 3 2 2" xfId="32869" xr:uid="{844BDF51-4BC4-4AC9-96B5-0D43DAECC364}"/>
    <cellStyle name="Calculation 3 5 2 2 3 3" xfId="34736" xr:uid="{1AF40530-E1D7-429B-8649-4915F2076BC3}"/>
    <cellStyle name="Calculation 3 5 2 2 4" xfId="13947" xr:uid="{92CFF5D8-C0E4-4F0A-9558-EFC27C773B9F}"/>
    <cellStyle name="Calculation 3 5 2 2 4 2" xfId="29204" xr:uid="{F75260DE-2922-404D-A648-8523EC6E8104}"/>
    <cellStyle name="Calculation 3 5 2 2 5" xfId="35423" xr:uid="{1F5FFA17-D983-4452-A54A-D743E0F8402C}"/>
    <cellStyle name="Calculation 3 5 2 2 6" xfId="49616" xr:uid="{2A157B48-F531-4B72-B52C-DC4AD081F761}"/>
    <cellStyle name="Calculation 3 5 2 3" xfId="3004" xr:uid="{8C3BEF76-CDAE-4F8C-9508-425B9A295A47}"/>
    <cellStyle name="Calculation 3 5 2 3 2" xfId="29416" xr:uid="{5E73274C-0165-4374-A067-BFFECD032B67}"/>
    <cellStyle name="Calculation 3 5 2 3 2 2" xfId="58134" xr:uid="{3B83EF14-ED75-4E00-BF1A-2CB9DEFE0EFA}"/>
    <cellStyle name="Calculation 3 5 2 3 3" xfId="51352" xr:uid="{10B0B4EC-4281-4DA6-AC64-35E01FA20D33}"/>
    <cellStyle name="Calculation 3 5 2 4" xfId="40390" xr:uid="{67E2CE75-BAAA-4B22-B964-7F9EF14214F3}"/>
    <cellStyle name="Calculation 3 5 2 4 2" xfId="54540" xr:uid="{C5E9883C-2C49-4976-A3F2-E2C87FB87BF5}"/>
    <cellStyle name="Calculation 3 5 2 4 3" xfId="47733" xr:uid="{60BF15FB-50F0-4A13-93C7-827C533F98E4}"/>
    <cellStyle name="Calculation 3 5 2 5" xfId="52961" xr:uid="{94BFE446-A4CF-45AD-966A-0E75D463BD47}"/>
    <cellStyle name="Calculation 3 5 2 6" xfId="46122" xr:uid="{F8D6A685-C157-40BF-9557-74BF89DA5508}"/>
    <cellStyle name="Calculation 3 5 3" xfId="912" xr:uid="{22936654-6D6A-4392-A508-EAC327EC365C}"/>
    <cellStyle name="Calculation 3 5 3 2" xfId="5279" xr:uid="{F7FCF8D7-5F8A-4DFB-A0E5-C64B4523562D}"/>
    <cellStyle name="Calculation 3 5 3 2 2" xfId="7865" xr:uid="{FC6FB53E-E934-47CA-98B2-08A60C8936EA}"/>
    <cellStyle name="Calculation 3 5 3 2 2 2" xfId="16854" xr:uid="{D1686C07-6EE2-420A-A685-9C8DE2AC4491}"/>
    <cellStyle name="Calculation 3 5 3 2 2 2 2" xfId="35275" xr:uid="{A02023B0-D47A-42DE-9291-E9824D904D13}"/>
    <cellStyle name="Calculation 3 5 3 2 2 3" xfId="33859" xr:uid="{7EB91AF0-C6B1-4123-8A20-BA8360B4F486}"/>
    <cellStyle name="Calculation 3 5 3 2 2 4" xfId="56803" xr:uid="{D7AE781F-712F-4C96-A486-2E11C53EF862}"/>
    <cellStyle name="Calculation 3 5 3 2 3" xfId="10502" xr:uid="{21B7D0CB-94AE-4052-AE46-D7F52F07266F}"/>
    <cellStyle name="Calculation 3 5 3 2 3 2" xfId="19491" xr:uid="{0F2817DC-BC98-4840-BDDC-00CF02CFCA3E}"/>
    <cellStyle name="Calculation 3 5 3 2 3 2 2" xfId="38859" xr:uid="{D9A7519E-2826-4A30-96AD-FAAD956B074D}"/>
    <cellStyle name="Calculation 3 5 3 2 3 3" xfId="22108" xr:uid="{724375D2-C7FE-4B88-869A-C4A985B6ECCB}"/>
    <cellStyle name="Calculation 3 5 3 2 4" xfId="14268" xr:uid="{90982A8A-A85C-47A3-8A52-1B48CF25C258}"/>
    <cellStyle name="Calculation 3 5 3 2 4 2" xfId="26854" xr:uid="{C03C4268-C8C3-47DD-9B17-D5E39FFDEEA6}"/>
    <cellStyle name="Calculation 3 5 3 2 5" xfId="42390" xr:uid="{D46990A2-0376-406F-BD46-D8320749216D}"/>
    <cellStyle name="Calculation 3 5 3 2 6" xfId="50021" xr:uid="{D0C9EA45-0EA5-490B-B018-C115B568663B}"/>
    <cellStyle name="Calculation 3 5 3 3" xfId="3349" xr:uid="{F4C39390-C531-4518-B458-A283C8BF2C0E}"/>
    <cellStyle name="Calculation 3 5 3 3 2" xfId="37706" xr:uid="{2F69A4F5-B247-4B75-AD17-73AD2E049254}"/>
    <cellStyle name="Calculation 3 5 3 3 2 2" xfId="58279" xr:uid="{86473388-6378-4906-BF58-3BD5FC702E5F}"/>
    <cellStyle name="Calculation 3 5 3 3 3" xfId="51497" xr:uid="{DED02A6A-8C7B-430F-8E73-52499D5988E9}"/>
    <cellStyle name="Calculation 3 5 3 4" xfId="39498" xr:uid="{22039170-212A-4305-B8B9-CB711B18FF21}"/>
    <cellStyle name="Calculation 3 5 3 4 2" xfId="54930" xr:uid="{8ACF6437-10AB-4825-96D6-11842A7DAACA}"/>
    <cellStyle name="Calculation 3 5 3 4 3" xfId="48138" xr:uid="{DCEA5048-B14F-44B6-BBAA-37996234AC56}"/>
    <cellStyle name="Calculation 3 5 3 5" xfId="53230" xr:uid="{D034CB4B-5AF1-43FD-88C7-0A07DCAD95F8}"/>
    <cellStyle name="Calculation 3 5 3 6" xfId="46524" xr:uid="{E97E70E9-B235-48B3-A24D-B53D4F78F6FB}"/>
    <cellStyle name="Calculation 3 5 4" xfId="1256" xr:uid="{2A27E6B2-1070-494C-8D5D-BEC98C00213A}"/>
    <cellStyle name="Calculation 3 5 4 2" xfId="5601" xr:uid="{8EFE3794-133B-4A9E-84EE-FA0840612861}"/>
    <cellStyle name="Calculation 3 5 4 2 2" xfId="8187" xr:uid="{F85CDD13-07BD-43D0-8D41-F14CA1CE4E25}"/>
    <cellStyle name="Calculation 3 5 4 2 2 2" xfId="17176" xr:uid="{998A4E45-FCC8-47C4-B989-7F1DBC36AC85}"/>
    <cellStyle name="Calculation 3 5 4 2 2 2 2" xfId="23182" xr:uid="{E52F046F-30AC-4061-86C5-D7729D558803}"/>
    <cellStyle name="Calculation 3 5 4 2 2 3" xfId="27438" xr:uid="{CF648E09-2413-4F94-A3F3-60091E28DF1D}"/>
    <cellStyle name="Calculation 3 5 4 2 3" xfId="10824" xr:uid="{85887CFC-3098-408B-9AD0-86152637F711}"/>
    <cellStyle name="Calculation 3 5 4 2 3 2" xfId="19813" xr:uid="{88839508-BE0B-40A4-A67B-BB954BAFCFF1}"/>
    <cellStyle name="Calculation 3 5 4 2 3 2 2" xfId="41536" xr:uid="{0A0E4AC4-055D-471F-ABDD-A4BB6F272E1C}"/>
    <cellStyle name="Calculation 3 5 4 2 3 3" xfId="39972" xr:uid="{237F99C3-45FB-46D7-8401-96C3CC7743A9}"/>
    <cellStyle name="Calculation 3 5 4 2 4" xfId="14590" xr:uid="{44FFA471-2BB7-4D10-9990-4CD2BA253855}"/>
    <cellStyle name="Calculation 3 5 4 2 4 2" xfId="33735" xr:uid="{632C3E8A-B312-4CD1-8E8A-6A90953D3875}"/>
    <cellStyle name="Calculation 3 5 4 2 5" xfId="33196" xr:uid="{5B746455-B958-4FFE-BBDF-2AB474E32A7E}"/>
    <cellStyle name="Calculation 3 5 4 2 6" xfId="55926" xr:uid="{50EC1500-0FB6-4D8E-BED6-C9BBF167232C}"/>
    <cellStyle name="Calculation 3 5 4 3" xfId="3693" xr:uid="{92789DE3-84BC-42A1-B59F-E132824BAA01}"/>
    <cellStyle name="Calculation 3 5 4 3 2" xfId="38028" xr:uid="{55FF3B07-D080-4601-B872-79F4BCFCA991}"/>
    <cellStyle name="Calculation 3 5 4 4" xfId="29742" xr:uid="{AA523A73-A95A-42EF-80EB-92CB6A9E1C4D}"/>
    <cellStyle name="Calculation 3 5 4 5" xfId="49144" xr:uid="{4A206B09-9D7B-4F89-942B-77249981B488}"/>
    <cellStyle name="Calculation 3 5 5" xfId="1646" xr:uid="{66B8AEFC-CD98-4AEA-BA31-04020952125E}"/>
    <cellStyle name="Calculation 3 5 5 2" xfId="5979" xr:uid="{F8448374-CBE1-464B-B711-2940EE645FBA}"/>
    <cellStyle name="Calculation 3 5 5 2 2" xfId="8565" xr:uid="{3ACE971E-FBD9-4315-9EAE-ED51CDE0FC33}"/>
    <cellStyle name="Calculation 3 5 5 2 2 2" xfId="17554" xr:uid="{73D9A3C8-0786-411C-B7BA-D4C9544C4D89}"/>
    <cellStyle name="Calculation 3 5 5 2 2 2 2" xfId="31418" xr:uid="{0834D95E-B0E2-489B-805F-3A374C55F780}"/>
    <cellStyle name="Calculation 3 5 5 2 2 3" xfId="32481" xr:uid="{7D2BE895-02D6-417D-ACD5-F53AD90384A9}"/>
    <cellStyle name="Calculation 3 5 5 2 3" xfId="11202" xr:uid="{68E53050-4EA6-472E-BB88-FC31DACF284E}"/>
    <cellStyle name="Calculation 3 5 5 2 3 2" xfId="20191" xr:uid="{B950F33D-ACEA-466D-814A-96C088BE149B}"/>
    <cellStyle name="Calculation 3 5 5 2 3 2 2" xfId="38368" xr:uid="{FC30539E-C8C7-4D8B-B088-7A408DCBD946}"/>
    <cellStyle name="Calculation 3 5 5 2 3 3" xfId="33369" xr:uid="{E665B217-540E-451C-9723-BD6D0003356C}"/>
    <cellStyle name="Calculation 3 5 5 2 4" xfId="14968" xr:uid="{46A49038-B9F0-413B-916B-62BD149B28FE}"/>
    <cellStyle name="Calculation 3 5 5 2 4 2" xfId="39163" xr:uid="{92667D0B-5118-4636-95DF-F397D04034AD}"/>
    <cellStyle name="Calculation 3 5 5 2 5" xfId="43595" xr:uid="{525AAC8A-DC03-4344-ACDD-6F008C83B414}"/>
    <cellStyle name="Calculation 3 5 5 2 6" xfId="58665" xr:uid="{746046E6-F521-45F5-AB26-A33BFAEE0700}"/>
    <cellStyle name="Calculation 3 5 5 3" xfId="4083" xr:uid="{7A2952F9-1467-4F43-95D5-CC05B4B2F2F1}"/>
    <cellStyle name="Calculation 3 5 5 3 2" xfId="25060" xr:uid="{2EADC27A-8074-44C6-B16D-349740C2207D}"/>
    <cellStyle name="Calculation 3 5 5 4" xfId="23712" xr:uid="{7EEC6F12-881D-4936-9B39-06BA15F6F113}"/>
    <cellStyle name="Calculation 3 5 5 5" xfId="51884" xr:uid="{EBB30AA1-66D2-4F17-A695-68730867E865}"/>
    <cellStyle name="Calculation 3 5 6" xfId="1774" xr:uid="{1DCDFF8B-AAEC-4C24-A29D-0095F7582730}"/>
    <cellStyle name="Calculation 3 5 6 2" xfId="6093" xr:uid="{D7D62FF0-3098-4082-8A4A-D33B65CCDA23}"/>
    <cellStyle name="Calculation 3 5 6 2 2" xfId="8679" xr:uid="{5AA0BC9A-A3B3-4498-86CD-7618BC6FBE48}"/>
    <cellStyle name="Calculation 3 5 6 2 2 2" xfId="17668" xr:uid="{3DCCE51F-F341-484A-8F52-CEDFC7992197}"/>
    <cellStyle name="Calculation 3 5 6 2 2 2 2" xfId="42518" xr:uid="{1FC11C9A-1E90-4461-8614-68F9A5ACB28D}"/>
    <cellStyle name="Calculation 3 5 6 2 2 3" xfId="23234" xr:uid="{2C3BB2CA-ECC9-4750-80EF-3F8055304BE3}"/>
    <cellStyle name="Calculation 3 5 6 2 3" xfId="11316" xr:uid="{3B8642D4-7178-4DE1-BCFA-A7B55E86BB76}"/>
    <cellStyle name="Calculation 3 5 6 2 3 2" xfId="20305" xr:uid="{79AE3495-04BF-49B0-A0FE-907FE71F4262}"/>
    <cellStyle name="Calculation 3 5 6 2 3 2 2" xfId="34887" xr:uid="{BE9BEDD5-796A-4061-90DD-F64388DB3AC7}"/>
    <cellStyle name="Calculation 3 5 6 2 3 3" xfId="36247" xr:uid="{D903C3B1-E475-4E8B-98DD-A156DC8FB8AF}"/>
    <cellStyle name="Calculation 3 5 6 2 4" xfId="15082" xr:uid="{4A0CFA01-2F34-47E2-80BA-E33959DC5EE8}"/>
    <cellStyle name="Calculation 3 5 6 2 4 2" xfId="42881" xr:uid="{922AD08A-0482-4D73-88AB-6B319C7E0EF3}"/>
    <cellStyle name="Calculation 3 5 6 2 5" xfId="31636" xr:uid="{7AECBAC5-7948-415D-B046-AE1BF095AE31}"/>
    <cellStyle name="Calculation 3 5 6 2 6" xfId="54092" xr:uid="{EA6987A8-CB35-4EC3-9E53-ADFF297B077A}"/>
    <cellStyle name="Calculation 3 5 6 3" xfId="4211" xr:uid="{FCBA843B-9E47-4614-BE79-3CD34576BA35}"/>
    <cellStyle name="Calculation 3 5 6 3 2" xfId="31340" xr:uid="{9A1BAFBB-A848-4066-BDCD-7FA862AFF860}"/>
    <cellStyle name="Calculation 3 5 6 4" xfId="43256" xr:uid="{D9E3D849-2F20-4A3E-B19F-6AE4FEB019DE}"/>
    <cellStyle name="Calculation 3 5 6 5" xfId="47415" xr:uid="{165D7551-2C5F-41D6-A0CA-DD05D609991F}"/>
    <cellStyle name="Calculation 3 5 7" xfId="2686" xr:uid="{40ABBCCB-92C5-4459-BCCB-058F65ECDAFF}"/>
    <cellStyle name="Calculation 3 5 7 2" xfId="6876" xr:uid="{F0052094-05CB-4CE1-88E1-928C0B9BCEA2}"/>
    <cellStyle name="Calculation 3 5 7 2 2" xfId="12018" xr:uid="{C75984D8-0A2F-4EFA-B9C4-EB3779515C3A}"/>
    <cellStyle name="Calculation 3 5 7 2 2 2" xfId="21007" xr:uid="{4A39ED4C-5482-421A-91D3-002FA46FE311}"/>
    <cellStyle name="Calculation 3 5 7 2 2 2 2" xfId="22176" xr:uid="{95FC15B1-9C79-4948-8537-D54F5B2D2E1A}"/>
    <cellStyle name="Calculation 3 5 7 2 2 3" xfId="40505" xr:uid="{FEAF6020-03D5-4670-B2AF-310244B21514}"/>
    <cellStyle name="Calculation 3 5 7 2 3" xfId="12843" xr:uid="{479FA2EE-D4EF-42D9-B7FD-D4DB197B73EB}"/>
    <cellStyle name="Calculation 3 5 7 2 3 2" xfId="21832" xr:uid="{457688F2-C788-4215-8E07-E58E651780A2}"/>
    <cellStyle name="Calculation 3 5 7 2 3 2 2" xfId="40284" xr:uid="{71FCB1A6-61C6-4F91-8A69-32A4B9694190}"/>
    <cellStyle name="Calculation 3 5 7 2 3 3" xfId="32406" xr:uid="{F40467C4-8DEF-430B-BE1E-4256337605AE}"/>
    <cellStyle name="Calculation 3 5 7 2 4" xfId="15865" xr:uid="{9A79A6EF-1D93-4C96-BC50-A479F399A748}"/>
    <cellStyle name="Calculation 3 5 7 2 4 2" xfId="23408" xr:uid="{C24E1870-D7EF-43C8-B671-30DF5E588AE4}"/>
    <cellStyle name="Calculation 3 5 7 2 5" xfId="28442" xr:uid="{2DE866A8-6D9B-402F-9231-43F792FD753F}"/>
    <cellStyle name="Calculation 3 5 7 3" xfId="9447" xr:uid="{C5E4FA8C-43EA-4C2C-BF8F-A62694CCD6FB}"/>
    <cellStyle name="Calculation 3 5 7 3 2" xfId="18436" xr:uid="{F5E0296C-9331-4B98-9705-40BAB3E91850}"/>
    <cellStyle name="Calculation 3 5 7 3 2 2" xfId="31054" xr:uid="{1F604EE1-E142-4A24-8D7A-37C88CA21BBC}"/>
    <cellStyle name="Calculation 3 5 7 3 3" xfId="22244" xr:uid="{D096A8B4-A9DF-484E-A886-AFAF95E3A130}"/>
    <cellStyle name="Calculation 3 5 7 4" xfId="27957" xr:uid="{468B04B8-96F5-4561-8595-C04B17244A06}"/>
    <cellStyle name="Calculation 3 5 7 5" xfId="52698" xr:uid="{C7CCEB72-CC39-434D-889F-A9C4B8A2458D}"/>
    <cellStyle name="Calculation 3 5 8" xfId="2553" xr:uid="{07102F74-7355-4FCF-9E29-DDF0DCFC9CF9}"/>
    <cellStyle name="Calculation 3 5 8 2" xfId="6794" xr:uid="{2335258F-5B3C-46E1-B37C-215DE026AB4F}"/>
    <cellStyle name="Calculation 3 5 8 2 2" xfId="15783" xr:uid="{22F09484-C1DA-42E3-AD09-3831851646A7}"/>
    <cellStyle name="Calculation 3 5 8 2 2 2" xfId="29293" xr:uid="{BB40F614-F29C-46E1-981F-E871DC63A1CE}"/>
    <cellStyle name="Calculation 3 5 8 2 3" xfId="33621" xr:uid="{16DBD8FA-621A-40FA-A81C-6E7C6B48E5C6}"/>
    <cellStyle name="Calculation 3 5 8 3" xfId="9364" xr:uid="{DB4152C7-1B37-4A9D-9DA5-EBEC83CB5B8A}"/>
    <cellStyle name="Calculation 3 5 8 3 2" xfId="18353" xr:uid="{E25DA3D9-9F73-4C94-AB7D-E8ED8B6A4720}"/>
    <cellStyle name="Calculation 3 5 8 3 2 2" xfId="33128" xr:uid="{559102F1-092C-4C93-84AF-1B9F01098772}"/>
    <cellStyle name="Calculation 3 5 8 3 3" xfId="24882" xr:uid="{3043EE04-CB9F-48EA-80A4-C2D1059258A2}"/>
    <cellStyle name="Calculation 3 5 8 4" xfId="13407" xr:uid="{FB74C6F8-0D8F-4909-A2A9-B1D53963B2D3}"/>
    <cellStyle name="Calculation 3 5 8 4 2" xfId="35579" xr:uid="{DBC94994-8393-4EFE-810E-A37ED3DC51A4}"/>
    <cellStyle name="Calculation 3 5 8 5" xfId="29046" xr:uid="{946A80BD-F4B7-41AA-87DC-D1FDCFD430CB}"/>
    <cellStyle name="Calculation 3 5 9" xfId="6520" xr:uid="{365FA535-C5E6-4BC9-B9B8-121C7A5B6B58}"/>
    <cellStyle name="Calculation 3 5 9 2" xfId="11741" xr:uid="{5CABF8A0-A8CA-4232-9384-5C299185A0F3}"/>
    <cellStyle name="Calculation 3 5 9 2 2" xfId="20730" xr:uid="{1288B863-9454-44B9-839D-C88CEC8F1E05}"/>
    <cellStyle name="Calculation 3 5 9 2 2 2" xfId="34242" xr:uid="{710F2C61-24F7-490A-8E69-7326677EC447}"/>
    <cellStyle name="Calculation 3 5 9 2 3" xfId="41694" xr:uid="{4793C8B5-B2E6-404B-A801-6EA5C60B7234}"/>
    <cellStyle name="Calculation 3 5 9 3" xfId="15509" xr:uid="{DF2C2AA7-A184-4AED-A735-52ABEDBB4D3B}"/>
    <cellStyle name="Calculation 3 5 9 3 2" xfId="35530" xr:uid="{FCF4EB3D-646C-4054-9CF2-42434E201C62}"/>
    <cellStyle name="Calculation 3 5 9 4" xfId="38352" xr:uid="{40F0585C-62AC-4D48-B728-C02ED0309805}"/>
    <cellStyle name="Calculation 3 6" xfId="358" xr:uid="{61C82770-CE3B-40C6-872A-95ACCB5EB4CB}"/>
    <cellStyle name="Calculation 3 6 10" xfId="9229" xr:uid="{F84AE7C4-B4A6-4976-BAAE-65DEF091E524}"/>
    <cellStyle name="Calculation 3 6 10 2" xfId="18218" xr:uid="{FE363732-5EDE-4F53-939E-0FC0BC210929}"/>
    <cellStyle name="Calculation 3 6 10 2 2" xfId="37600" xr:uid="{6284AACA-3AC2-4D24-829D-944F68C60056}"/>
    <cellStyle name="Calculation 3 6 10 3" xfId="37311" xr:uid="{3AA8A55A-6B52-46F8-8D98-BD248A3FF367}"/>
    <cellStyle name="Calculation 3 6 11" xfId="12489" xr:uid="{86008C5D-E12E-488B-BEAC-DB2DCF168CF5}"/>
    <cellStyle name="Calculation 3 6 11 2" xfId="21478" xr:uid="{89E7A8F2-FF2B-402B-8859-2A791AEF2A2B}"/>
    <cellStyle name="Calculation 3 6 11 2 2" xfId="41433" xr:uid="{EBFAFB5C-959C-465D-85BF-64A7AD6788AA}"/>
    <cellStyle name="Calculation 3 6 11 3" xfId="37023" xr:uid="{0BA561C5-9E01-4E5B-941D-1680605DB86F}"/>
    <cellStyle name="Calculation 3 6 12" xfId="2364" xr:uid="{AE8F6A23-6863-41AB-B3EB-A88501A14806}"/>
    <cellStyle name="Calculation 3 6 12 2" xfId="42900" xr:uid="{464D6CB9-FD1A-4A74-BDA1-0DC79D5B8423}"/>
    <cellStyle name="Calculation 3 6 13" xfId="13273" xr:uid="{7773D456-EE8F-4DE9-9207-3B1A028A1433}"/>
    <cellStyle name="Calculation 3 6 13 2" xfId="26187" xr:uid="{CB5B3E93-16EA-4F89-AD2C-E2581629D627}"/>
    <cellStyle name="Calculation 3 6 14" xfId="32977" xr:uid="{61CBFD08-AB61-4ED5-91DE-ED9841EBFEEC}"/>
    <cellStyle name="Calculation 3 6 15" xfId="44436" xr:uid="{252094C2-4722-41B1-B648-7133F45B2677}"/>
    <cellStyle name="Calculation 3 6 16" xfId="45669" xr:uid="{DAA0202B-6A42-47BB-913A-CCF337688215}"/>
    <cellStyle name="Calculation 3 6 2" xfId="707" xr:uid="{7E5AAF79-A0BD-4CC6-B17A-428E035AA38B}"/>
    <cellStyle name="Calculation 3 6 2 2" xfId="5083" xr:uid="{4F5788AD-D963-44DC-9035-31B205D97CCE}"/>
    <cellStyle name="Calculation 3 6 2 2 2" xfId="7669" xr:uid="{0528DD45-960C-4625-B85A-F284A5F52330}"/>
    <cellStyle name="Calculation 3 6 2 2 2 2" xfId="16658" xr:uid="{74F80C3B-9DD9-48A8-9CE3-C28374D10C2D}"/>
    <cellStyle name="Calculation 3 6 2 2 2 2 2" xfId="43660" xr:uid="{F8AE2621-844D-4EDA-B56B-AA2AE2FF25F6}"/>
    <cellStyle name="Calculation 3 6 2 2 2 3" xfId="28568" xr:uid="{385E00FE-1C22-4FCC-BA5C-6E3962028AA3}"/>
    <cellStyle name="Calculation 3 6 2 2 2 4" xfId="56457" xr:uid="{8F14614A-FFDF-4D83-A8E0-AAD5F328CFEE}"/>
    <cellStyle name="Calculation 3 6 2 2 3" xfId="10306" xr:uid="{B26F5B14-CF29-415C-B44B-ECF4CC477B97}"/>
    <cellStyle name="Calculation 3 6 2 2 3 2" xfId="19295" xr:uid="{911605DD-D2AD-4E41-B3A4-AC2EC632FAAB}"/>
    <cellStyle name="Calculation 3 6 2 2 3 2 2" xfId="42201" xr:uid="{61671430-7080-4AA0-BCAA-181DD45C0912}"/>
    <cellStyle name="Calculation 3 6 2 2 3 3" xfId="40449" xr:uid="{C687ED60-BCF3-4D6C-8513-CC821C0A41AD}"/>
    <cellStyle name="Calculation 3 6 2 2 4" xfId="14072" xr:uid="{0A5A11B8-0631-4566-81EA-B9A960B1AD21}"/>
    <cellStyle name="Calculation 3 6 2 2 4 2" xfId="27139" xr:uid="{FAF95BCD-6A40-4C40-BFCE-BD3BD7F2B392}"/>
    <cellStyle name="Calculation 3 6 2 2 5" xfId="23696" xr:uid="{F2FE8353-0C22-47CE-9E8D-847F1657E419}"/>
    <cellStyle name="Calculation 3 6 2 2 6" xfId="49675" xr:uid="{38BA2EBF-71DA-48EB-9A8E-9F1519BF941A}"/>
    <cellStyle name="Calculation 3 6 2 3" xfId="3144" xr:uid="{F74F04BF-F157-4E68-A049-E1FC75B04FCE}"/>
    <cellStyle name="Calculation 3 6 2 3 2" xfId="32862" xr:uid="{BB47BE94-D975-4381-82A2-E77BE171C701}"/>
    <cellStyle name="Calculation 3 6 2 3 2 2" xfId="57589" xr:uid="{B516038B-9649-4CEC-9A52-8252E58A55BB}"/>
    <cellStyle name="Calculation 3 6 2 3 3" xfId="50807" xr:uid="{D6D451F2-7398-401E-9E95-21447E6EDDBC}"/>
    <cellStyle name="Calculation 3 6 2 4" xfId="32028" xr:uid="{B3945045-FF4C-436A-97F2-67229D13D5E8}"/>
    <cellStyle name="Calculation 3 6 2 4 2" xfId="54596" xr:uid="{E82AA6D9-B30D-4340-AA85-0E850558ADE1}"/>
    <cellStyle name="Calculation 3 6 2 4 3" xfId="47792" xr:uid="{189719D8-7F3B-4FD3-B5D6-CADAED84B7EE}"/>
    <cellStyle name="Calculation 3 6 2 5" xfId="52991" xr:uid="{F3E041E2-338C-40ED-A35A-757A13F9DA08}"/>
    <cellStyle name="Calculation 3 6 2 6" xfId="46178" xr:uid="{5531B8EA-F96B-4D34-9C38-058F28A80C0A}"/>
    <cellStyle name="Calculation 3 6 3" xfId="1052" xr:uid="{A6BF9FF1-A9E1-4C68-9E71-9FC64B70B4E7}"/>
    <cellStyle name="Calculation 3 6 3 2" xfId="5404" xr:uid="{5C2FEFB1-180D-4236-8C20-3B32636A3573}"/>
    <cellStyle name="Calculation 3 6 3 2 2" xfId="7990" xr:uid="{EF092CA5-80E2-4EF1-AA1E-A6684D87E3F9}"/>
    <cellStyle name="Calculation 3 6 3 2 2 2" xfId="16979" xr:uid="{A45D687B-83C4-4416-8E34-011F747483DD}"/>
    <cellStyle name="Calculation 3 6 3 2 2 2 2" xfId="29241" xr:uid="{C2F83B03-D28D-4777-938E-FAECA102D7F5}"/>
    <cellStyle name="Calculation 3 6 3 2 2 3" xfId="43171" xr:uid="{0C9DF72E-028B-4189-9089-052202D6A88D}"/>
    <cellStyle name="Calculation 3 6 3 2 2 4" xfId="56859" xr:uid="{0DF0D65B-D507-4CC3-81C4-FEB0833596E4}"/>
    <cellStyle name="Calculation 3 6 3 2 3" xfId="10627" xr:uid="{D227094C-1E7B-436C-AD47-593068D47AD9}"/>
    <cellStyle name="Calculation 3 6 3 2 3 2" xfId="19616" xr:uid="{E7ABD9EC-C5A0-4944-8261-1887935CE882}"/>
    <cellStyle name="Calculation 3 6 3 2 3 2 2" xfId="37209" xr:uid="{5E190ED8-2C32-4133-989E-C9E411AD3C5F}"/>
    <cellStyle name="Calculation 3 6 3 2 3 3" xfId="42755" xr:uid="{E976EB11-5DCA-4059-8BF9-DB053F9B0A8C}"/>
    <cellStyle name="Calculation 3 6 3 2 4" xfId="14393" xr:uid="{EAACC04C-725F-4F88-9850-91E099FB5FE0}"/>
    <cellStyle name="Calculation 3 6 3 2 4 2" xfId="41786" xr:uid="{76B4D974-9F2D-4E7A-9B2B-8F60C37BAA5C}"/>
    <cellStyle name="Calculation 3 6 3 2 5" xfId="38409" xr:uid="{E7037068-7247-4D80-8A51-3103795AEBCC}"/>
    <cellStyle name="Calculation 3 6 3 2 6" xfId="50077" xr:uid="{E26F54C2-E41E-4E88-A8F7-BB2FFF3D6499}"/>
    <cellStyle name="Calculation 3 6 3 3" xfId="3489" xr:uid="{16A7D7C9-1AC3-4094-9503-44AC9274B676}"/>
    <cellStyle name="Calculation 3 6 3 3 2" xfId="41506" xr:uid="{40817C9F-EECD-47C3-A458-87EEAC770063}"/>
    <cellStyle name="Calculation 3 6 3 3 2 2" xfId="58060" xr:uid="{135CADE3-1D7C-4F79-8D30-71DC21A6A259}"/>
    <cellStyle name="Calculation 3 6 3 3 3" xfId="51278" xr:uid="{8F7AB505-FAC3-4048-9F57-5C42D22DB9D1}"/>
    <cellStyle name="Calculation 3 6 3 4" xfId="41264" xr:uid="{9C62F56A-BF41-4B75-9928-D873C7C8FB7B}"/>
    <cellStyle name="Calculation 3 6 3 4 2" xfId="54986" xr:uid="{01A91965-0AB0-4193-B363-0BC0A536339F}"/>
    <cellStyle name="Calculation 3 6 3 4 3" xfId="48194" xr:uid="{6D623F5D-C2A9-49D7-82ED-2A72EA35C2A7}"/>
    <cellStyle name="Calculation 3 6 3 5" xfId="53286" xr:uid="{A1E79E47-A80F-41F0-8428-F8ABE96B1B90}"/>
    <cellStyle name="Calculation 3 6 3 6" xfId="46580" xr:uid="{167C9849-F701-459F-9D4A-C94DB33EAFE0}"/>
    <cellStyle name="Calculation 3 6 4" xfId="1396" xr:uid="{A2AA0A9F-A241-4A42-9C6F-4D966E4EEAEB}"/>
    <cellStyle name="Calculation 3 6 4 2" xfId="5741" xr:uid="{1566FD17-CF2D-4909-B5AB-7451ECF5E5DE}"/>
    <cellStyle name="Calculation 3 6 4 2 2" xfId="8327" xr:uid="{CE1B4A8F-3BC0-451C-9656-52F87CD9C7CD}"/>
    <cellStyle name="Calculation 3 6 4 2 2 2" xfId="17316" xr:uid="{E289868D-7E52-4BE8-9BC8-2E5F78409377}"/>
    <cellStyle name="Calculation 3 6 4 2 2 2 2" xfId="26146" xr:uid="{58A4E22E-9EC4-4A0A-9554-D71D4ECBF3FA}"/>
    <cellStyle name="Calculation 3 6 4 2 2 3" xfId="36371" xr:uid="{7482743D-71C7-4271-BA0E-AC91B974F17A}"/>
    <cellStyle name="Calculation 3 6 4 2 3" xfId="10964" xr:uid="{B674E3D5-4512-466C-A4F3-CBC47E201479}"/>
    <cellStyle name="Calculation 3 6 4 2 3 2" xfId="19953" xr:uid="{EF14780A-4D57-4D93-B157-342AC4AC01DC}"/>
    <cellStyle name="Calculation 3 6 4 2 3 2 2" xfId="30690" xr:uid="{5722C063-E1E8-4800-AEF2-464EAFBF026E}"/>
    <cellStyle name="Calculation 3 6 4 2 3 3" xfId="33380" xr:uid="{23FD1748-E0F5-414C-A4BF-3ED7454DD39E}"/>
    <cellStyle name="Calculation 3 6 4 2 4" xfId="14730" xr:uid="{80BB3D4C-C694-4659-B839-133F96998FA4}"/>
    <cellStyle name="Calculation 3 6 4 2 4 2" xfId="29083" xr:uid="{C659EC5A-0442-4FA9-B2D4-9C6071ED6DC9}"/>
    <cellStyle name="Calculation 3 6 4 2 5" xfId="35571" xr:uid="{5829BDCF-96D6-492F-A051-026DA64162F6}"/>
    <cellStyle name="Calculation 3 6 4 2 6" xfId="55985" xr:uid="{FF218AB2-A679-4947-B123-0C6A88BB01FA}"/>
    <cellStyle name="Calculation 3 6 4 3" xfId="3833" xr:uid="{32B54DD0-EE65-4D5C-ADF5-90C09EFA8DAA}"/>
    <cellStyle name="Calculation 3 6 4 3 2" xfId="32524" xr:uid="{6468D5EC-4825-4A91-98F3-E28F48067D48}"/>
    <cellStyle name="Calculation 3 6 4 4" xfId="23261" xr:uid="{27C5858F-4307-4247-9AF4-F0DF420570E9}"/>
    <cellStyle name="Calculation 3 6 4 5" xfId="49203" xr:uid="{061EDC4E-C62C-4F6E-8E87-D394FB4EA7C3}"/>
    <cellStyle name="Calculation 3 6 5" xfId="1628" xr:uid="{12A5ECE2-AE9F-4DD9-985D-5040CDB88775}"/>
    <cellStyle name="Calculation 3 6 5 2" xfId="5964" xr:uid="{A5695047-E875-471B-8C73-ECA6F855EB85}"/>
    <cellStyle name="Calculation 3 6 5 2 2" xfId="8550" xr:uid="{80D3B72D-F44F-4944-A054-D18283F4C511}"/>
    <cellStyle name="Calculation 3 6 5 2 2 2" xfId="17539" xr:uid="{B367417F-8555-4FE2-9BB5-8E19A9542D9F}"/>
    <cellStyle name="Calculation 3 6 5 2 2 2 2" xfId="27000" xr:uid="{36EDD4BC-DCE8-42E5-B8F5-F3C310AB19E7}"/>
    <cellStyle name="Calculation 3 6 5 2 2 3" xfId="29543" xr:uid="{C3B9AEA4-167A-4964-9413-BD6270D62EFA}"/>
    <cellStyle name="Calculation 3 6 5 2 3" xfId="11187" xr:uid="{CF705E8F-B61A-468E-A16E-C8DDB7B89CA9}"/>
    <cellStyle name="Calculation 3 6 5 2 3 2" xfId="20176" xr:uid="{849A898E-74C5-44C5-859C-2DF2EFC4BA9B}"/>
    <cellStyle name="Calculation 3 6 5 2 3 2 2" xfId="30176" xr:uid="{FD0F806F-757A-429D-A443-08E7CA341175}"/>
    <cellStyle name="Calculation 3 6 5 2 3 3" xfId="26952" xr:uid="{4F64614D-2CE9-451B-8196-75282FBF30B7}"/>
    <cellStyle name="Calculation 3 6 5 2 4" xfId="14953" xr:uid="{ED83C740-09BF-4463-ACAB-1C5BD25894A5}"/>
    <cellStyle name="Calculation 3 6 5 2 4 2" xfId="35756" xr:uid="{3A3DF895-EFBB-4230-BACA-BA73FF00BC9C}"/>
    <cellStyle name="Calculation 3 6 5 2 5" xfId="41487" xr:uid="{30A517A3-EB4E-4751-A6E0-ADFC9697EFCB}"/>
    <cellStyle name="Calculation 3 6 5 2 6" xfId="57665" xr:uid="{EFECC5B4-DF4C-41E9-9378-DCD930BE789C}"/>
    <cellStyle name="Calculation 3 6 5 3" xfId="4065" xr:uid="{2646493E-57E4-4C38-B716-52CE87C4E67C}"/>
    <cellStyle name="Calculation 3 6 5 3 2" xfId="33183" xr:uid="{AD9F279C-6131-42A0-91D0-D15796D29353}"/>
    <cellStyle name="Calculation 3 6 5 4" xfId="24916" xr:uid="{D172CA98-5170-4058-951E-EEC58FAA1DEA}"/>
    <cellStyle name="Calculation 3 6 5 5" xfId="50883" xr:uid="{CF929F21-0057-41FA-BCE5-84B8D5CF78D0}"/>
    <cellStyle name="Calculation 3 6 6" xfId="2015" xr:uid="{D5F78365-A865-4278-81DA-B40F4D10C3F1}"/>
    <cellStyle name="Calculation 3 6 6 2" xfId="6323" xr:uid="{1C12B4A3-4792-4E17-9DE1-DF4D3CA64E08}"/>
    <cellStyle name="Calculation 3 6 6 2 2" xfId="8909" xr:uid="{1E7AC334-92A5-4057-ACD1-866A6AF5FBFA}"/>
    <cellStyle name="Calculation 3 6 6 2 2 2" xfId="17898" xr:uid="{43073701-3CC4-4FB7-B7A8-0A158F1C6E7E}"/>
    <cellStyle name="Calculation 3 6 6 2 2 2 2" xfId="36568" xr:uid="{2D63F9CF-B788-4377-920A-8ECBA2CA83D0}"/>
    <cellStyle name="Calculation 3 6 6 2 2 3" xfId="37294" xr:uid="{BE59CC8C-8966-4E32-8C23-7936353015BE}"/>
    <cellStyle name="Calculation 3 6 6 2 3" xfId="11546" xr:uid="{7BD89D48-BF76-4127-BD43-A8706DADEADA}"/>
    <cellStyle name="Calculation 3 6 6 2 3 2" xfId="20535" xr:uid="{0E19B045-0DE7-43CB-8427-F06AD874B96C}"/>
    <cellStyle name="Calculation 3 6 6 2 3 2 2" xfId="39638" xr:uid="{8ECC57FA-777D-4125-9EC3-12069F8E8185}"/>
    <cellStyle name="Calculation 3 6 6 2 3 3" xfId="34370" xr:uid="{BF29C475-178B-4AA0-A9DA-E4E71AF1AC1F}"/>
    <cellStyle name="Calculation 3 6 6 2 4" xfId="15312" xr:uid="{6370A5A2-A6E9-4E41-B8D4-70A58A894E42}"/>
    <cellStyle name="Calculation 3 6 6 2 4 2" xfId="23624" xr:uid="{5AAA255A-7FDF-4779-979D-31316CFBA3E3}"/>
    <cellStyle name="Calculation 3 6 6 2 5" xfId="25414" xr:uid="{DFB25EF5-D93D-4F7A-A64D-5BBEE5A1DA53}"/>
    <cellStyle name="Calculation 3 6 6 2 6" xfId="54148" xr:uid="{182CE1BB-4C67-4FD4-8A77-BD37DA9A75C8}"/>
    <cellStyle name="Calculation 3 6 6 3" xfId="4452" xr:uid="{3D8AAE41-93F3-4434-AB28-B2A1756EBAE9}"/>
    <cellStyle name="Calculation 3 6 6 3 2" xfId="25216" xr:uid="{6E02EA83-E8F1-43EF-8FD1-C4FD5DD090BA}"/>
    <cellStyle name="Calculation 3 6 6 4" xfId="40689" xr:uid="{CD82B423-6598-4E78-B196-BDDC2D675E9B}"/>
    <cellStyle name="Calculation 3 6 6 5" xfId="47436" xr:uid="{40536242-2BA1-4F21-9F94-C30BC0D392FC}"/>
    <cellStyle name="Calculation 3 6 7" xfId="2826" xr:uid="{E61EDCA9-8082-4F00-8E71-EE1B86180504}"/>
    <cellStyle name="Calculation 3 6 7 2" xfId="6976" xr:uid="{5CA4FC85-CE9B-49FC-811B-4A4816DFBCC7}"/>
    <cellStyle name="Calculation 3 6 7 2 2" xfId="12105" xr:uid="{68E36349-158B-4F52-8C21-09C8861049E4}"/>
    <cellStyle name="Calculation 3 6 7 2 2 2" xfId="21094" xr:uid="{175F0A1A-2E92-4766-9729-E637EC2D8EF4}"/>
    <cellStyle name="Calculation 3 6 7 2 2 2 2" xfId="25904" xr:uid="{286C2125-DAB8-4FC8-91C3-F3827F2F98BA}"/>
    <cellStyle name="Calculation 3 6 7 2 2 3" xfId="43064" xr:uid="{2C225D2A-E7A0-452A-9050-4D82DA0B6895}"/>
    <cellStyle name="Calculation 3 6 7 2 3" xfId="12923" xr:uid="{3E1AEC8D-05F2-4B3C-ABFE-F1BB385A0AFE}"/>
    <cellStyle name="Calculation 3 6 7 2 3 2" xfId="21912" xr:uid="{DB5E4CB1-2D72-48DA-82B7-E64D1030C622}"/>
    <cellStyle name="Calculation 3 6 7 2 3 2 2" xfId="28528" xr:uid="{DE9B4B2E-EC4B-4C11-90E5-0EE3E4D7E3B4}"/>
    <cellStyle name="Calculation 3 6 7 2 3 3" xfId="25839" xr:uid="{2DA317A7-B98F-44FB-8C60-D73B223C4AA1}"/>
    <cellStyle name="Calculation 3 6 7 2 4" xfId="15965" xr:uid="{D919BD83-B950-4BC0-B4F1-047C636AB9BC}"/>
    <cellStyle name="Calculation 3 6 7 2 4 2" xfId="25523" xr:uid="{87A55F57-1478-496E-B2FE-5CCC77029FD9}"/>
    <cellStyle name="Calculation 3 6 7 2 5" xfId="30195" xr:uid="{DA9DD301-B40B-427C-B6BD-8B9F48E435E1}"/>
    <cellStyle name="Calculation 3 6 7 3" xfId="9539" xr:uid="{3EFA63FF-EDF5-4C55-8BDC-7E11F81017FC}"/>
    <cellStyle name="Calculation 3 6 7 3 2" xfId="18528" xr:uid="{3EB6CDBC-E6A4-4208-AA44-AF6A4BE28E6B}"/>
    <cellStyle name="Calculation 3 6 7 3 2 2" xfId="35063" xr:uid="{D4743608-7615-458D-A253-4DA64CC094E5}"/>
    <cellStyle name="Calculation 3 6 7 3 3" xfId="37462" xr:uid="{9EDCF87E-B78F-4DAA-824C-155E6071BF40}"/>
    <cellStyle name="Calculation 3 6 7 4" xfId="32574" xr:uid="{0D6B2261-A22E-4D42-8923-5DDD637EE978}"/>
    <cellStyle name="Calculation 3 6 7 5" xfId="52728" xr:uid="{9715EC8F-4D50-4CFD-A8FE-38DC2BC0DD08}"/>
    <cellStyle name="Calculation 3 6 8" xfId="4759" xr:uid="{DE8B4134-2E99-4E08-B647-E5CF0AA1DDC3}"/>
    <cellStyle name="Calculation 3 6 8 2" xfId="7345" xr:uid="{191A214A-B465-4DDE-A318-6F94A5140E3A}"/>
    <cellStyle name="Calculation 3 6 8 2 2" xfId="16334" xr:uid="{A934A3E1-0034-43DB-9178-CC016B06EAE5}"/>
    <cellStyle name="Calculation 3 6 8 2 2 2" xfId="39911" xr:uid="{91E2978A-7C9D-44AF-BC9C-BBD7F82133AC}"/>
    <cellStyle name="Calculation 3 6 8 2 3" xfId="40582" xr:uid="{DAD096EA-71ED-4310-A88F-16AC5A93D6EB}"/>
    <cellStyle name="Calculation 3 6 8 3" xfId="9982" xr:uid="{BC2A99A4-5B58-4133-8C34-46C9C58B8A13}"/>
    <cellStyle name="Calculation 3 6 8 3 2" xfId="18971" xr:uid="{3C099588-0F7A-4CEF-8039-4EC132878324}"/>
    <cellStyle name="Calculation 3 6 8 3 2 2" xfId="42971" xr:uid="{5E7B7E79-75EE-4317-9DC8-C7E1DDDABE6D}"/>
    <cellStyle name="Calculation 3 6 8 3 3" xfId="40452" xr:uid="{44B82C22-9826-44FC-A17E-32BB55EEACCF}"/>
    <cellStyle name="Calculation 3 6 8 4" xfId="13748" xr:uid="{02E7B519-F358-42D2-9A64-5849D950503A}"/>
    <cellStyle name="Calculation 3 6 8 4 2" xfId="42517" xr:uid="{499322A3-4892-4D53-A390-F6F1FF2B6AE4}"/>
    <cellStyle name="Calculation 3 6 8 5" xfId="27741" xr:uid="{EE7A25B3-459F-4D3F-B6CE-49CB1938F115}"/>
    <cellStyle name="Calculation 3 6 9" xfId="6660" xr:uid="{97A82DA7-7691-4068-82B7-8F1E22A3E7F6}"/>
    <cellStyle name="Calculation 3 6 9 2" xfId="11866" xr:uid="{F47132A7-0A57-433B-B52B-1A8183F4BA50}"/>
    <cellStyle name="Calculation 3 6 9 2 2" xfId="20855" xr:uid="{A21FE892-EF0D-4F35-9D79-7FFD523A59A6}"/>
    <cellStyle name="Calculation 3 6 9 2 2 2" xfId="32311" xr:uid="{1F11B1E0-2CDF-4473-8BAD-54DC049FDBDA}"/>
    <cellStyle name="Calculation 3 6 9 2 3" xfId="26439" xr:uid="{DECF9873-73F3-419E-A695-FBEAC2D41E39}"/>
    <cellStyle name="Calculation 3 6 9 3" xfId="15649" xr:uid="{6E0D1976-9C6A-4467-9045-5137307B60BB}"/>
    <cellStyle name="Calculation 3 6 9 3 2" xfId="30310" xr:uid="{12B045A2-49B9-4DAC-8EAD-959AF3ED89A2}"/>
    <cellStyle name="Calculation 3 6 9 4" xfId="28123" xr:uid="{F7E7FC88-1664-40E6-8CE6-F40C1336F231}"/>
    <cellStyle name="Calculation 3 7" xfId="502" xr:uid="{2522B406-F9A1-431F-A3BE-16087D16EC97}"/>
    <cellStyle name="Calculation 3 7 10" xfId="44471" xr:uid="{82E9E08B-9CAE-4C91-8314-B48EFC1D39AE}"/>
    <cellStyle name="Calculation 3 7 11" xfId="45705" xr:uid="{0E08B32D-521A-4D94-9805-5D55083259BA}"/>
    <cellStyle name="Calculation 3 7 2" xfId="851" xr:uid="{F6FC71F0-AEE3-403F-9C04-C717C3A596E4}"/>
    <cellStyle name="Calculation 3 7 2 2" xfId="5220" xr:uid="{769279E3-212F-4383-BD7A-4477E1795D6D}"/>
    <cellStyle name="Calculation 3 7 2 2 2" xfId="7806" xr:uid="{25C80659-2BCE-4FD9-9CA3-B92745A79591}"/>
    <cellStyle name="Calculation 3 7 2 2 2 2" xfId="16795" xr:uid="{EDF52337-E93F-4DD5-8C4B-E295602D5993}"/>
    <cellStyle name="Calculation 3 7 2 2 2 2 2" xfId="26968" xr:uid="{7B13A592-E421-47AE-A8BC-C2DFC4E628EA}"/>
    <cellStyle name="Calculation 3 7 2 2 2 3" xfId="42529" xr:uid="{FEA88C47-9E48-45DB-9239-028212DA72B1}"/>
    <cellStyle name="Calculation 3 7 2 2 2 4" xfId="56493" xr:uid="{38A028BE-4CF0-421C-B0CC-FC6336956E2E}"/>
    <cellStyle name="Calculation 3 7 2 2 3" xfId="10443" xr:uid="{00F88182-9132-483E-A448-100353F39BDC}"/>
    <cellStyle name="Calculation 3 7 2 2 3 2" xfId="19432" xr:uid="{C44428F4-EA44-4D94-BC06-E78F950AD0BA}"/>
    <cellStyle name="Calculation 3 7 2 2 3 2 2" xfId="43222" xr:uid="{E17AD10F-2880-42A4-990C-B160E4274C29}"/>
    <cellStyle name="Calculation 3 7 2 2 3 3" xfId="25314" xr:uid="{B948F433-DF4C-4B32-B8DC-7DC3AB949A2E}"/>
    <cellStyle name="Calculation 3 7 2 2 4" xfId="14209" xr:uid="{EABF6066-C856-4BFA-A791-B4594D4A2598}"/>
    <cellStyle name="Calculation 3 7 2 2 4 2" xfId="43603" xr:uid="{6A83571B-5BF8-4F78-AFF3-37171172DE3A}"/>
    <cellStyle name="Calculation 3 7 2 2 5" xfId="24617" xr:uid="{DDE7720D-EB0E-4C56-8E04-D0BED8C7D536}"/>
    <cellStyle name="Calculation 3 7 2 2 6" xfId="49711" xr:uid="{CA51C298-25F4-417C-991D-1E39D66490D3}"/>
    <cellStyle name="Calculation 3 7 2 3" xfId="3288" xr:uid="{F9AD7D08-5DCE-4D8E-BACA-AA1905DD6EE6}"/>
    <cellStyle name="Calculation 3 7 2 3 2" xfId="39418" xr:uid="{B6A4D63B-C353-4B5B-A0A5-B3325AD745AD}"/>
    <cellStyle name="Calculation 3 7 2 3 2 2" xfId="58144" xr:uid="{1926E8A9-4334-488E-8402-1C0B6B6EFA76}"/>
    <cellStyle name="Calculation 3 7 2 3 3" xfId="51362" xr:uid="{67536D02-8E39-4220-BFF3-65FA9E0BB3EE}"/>
    <cellStyle name="Calculation 3 7 2 4" xfId="25572" xr:uid="{EC17095B-02C9-4215-BF2A-4250592CE70B}"/>
    <cellStyle name="Calculation 3 7 2 4 2" xfId="54632" xr:uid="{093BF6A6-89C8-40E5-BC52-242DF437EDE8}"/>
    <cellStyle name="Calculation 3 7 2 4 3" xfId="47828" xr:uid="{291E26DD-AA95-46EC-B59D-C6A5597FA746}"/>
    <cellStyle name="Calculation 3 7 2 5" xfId="53012" xr:uid="{784A55DF-EF27-4EC8-9F1D-19FE16ECFE24}"/>
    <cellStyle name="Calculation 3 7 2 6" xfId="46214" xr:uid="{E73C9C84-580B-4289-B6E8-184E3AFED70C}"/>
    <cellStyle name="Calculation 3 7 3" xfId="1196" xr:uid="{B7AAB4D6-E2AB-4C7F-9E4C-1911E0675603}"/>
    <cellStyle name="Calculation 3 7 3 2" xfId="5541" xr:uid="{B34B4190-D505-443A-93B0-FB017AD957FE}"/>
    <cellStyle name="Calculation 3 7 3 2 2" xfId="8127" xr:uid="{E31276BF-E750-4BFB-A67F-7E86C2933FE7}"/>
    <cellStyle name="Calculation 3 7 3 2 2 2" xfId="17116" xr:uid="{08D44D2B-0A38-47A5-9821-493D96EC3465}"/>
    <cellStyle name="Calculation 3 7 3 2 2 2 2" xfId="22962" xr:uid="{72F72EC2-C14E-4AC8-8F33-D1508321E995}"/>
    <cellStyle name="Calculation 3 7 3 2 2 3" xfId="27985" xr:uid="{D7447758-F0F6-4A89-A20E-C164B9B41789}"/>
    <cellStyle name="Calculation 3 7 3 2 2 4" xfId="56895" xr:uid="{1770E729-7962-4CF7-AC67-DCA51B6E1BD5}"/>
    <cellStyle name="Calculation 3 7 3 2 3" xfId="10764" xr:uid="{350FF189-11E5-4BDC-BD4C-5C03C9A78CCF}"/>
    <cellStyle name="Calculation 3 7 3 2 3 2" xfId="19753" xr:uid="{B9157759-F01F-4FDA-9541-24F96E0E6BB3}"/>
    <cellStyle name="Calculation 3 7 3 2 3 2 2" xfId="30196" xr:uid="{C54CD7CE-FFDC-42C0-9154-6B307059352F}"/>
    <cellStyle name="Calculation 3 7 3 2 3 3" xfId="44098" xr:uid="{A967C14A-A025-471D-BFF5-D613C2D2AFAE}"/>
    <cellStyle name="Calculation 3 7 3 2 4" xfId="14530" xr:uid="{F6170B84-DC4D-4222-A950-ACF7F256FDC7}"/>
    <cellStyle name="Calculation 3 7 3 2 4 2" xfId="38787" xr:uid="{509B40DC-D40B-4162-A3E2-009F007B4DE9}"/>
    <cellStyle name="Calculation 3 7 3 2 5" xfId="28103" xr:uid="{9002C5ED-A0D1-485F-8A86-472908721750}"/>
    <cellStyle name="Calculation 3 7 3 2 6" xfId="50113" xr:uid="{D47E82DA-4C6E-4423-9C7B-B0ECE51878A3}"/>
    <cellStyle name="Calculation 3 7 3 3" xfId="3633" xr:uid="{15F6A667-0890-46C2-B201-242353D7E98D}"/>
    <cellStyle name="Calculation 3 7 3 3 2" xfId="43935" xr:uid="{F7E28DF8-2F54-4BEB-B439-4FCB5901EF5F}"/>
    <cellStyle name="Calculation 3 7 3 3 2 2" xfId="57933" xr:uid="{8494DC3D-DE8A-45A5-9ADD-1FE34605E5BC}"/>
    <cellStyle name="Calculation 3 7 3 3 3" xfId="51151" xr:uid="{B29323C4-BD17-4564-9642-C624F27DACD1}"/>
    <cellStyle name="Calculation 3 7 3 4" xfId="37376" xr:uid="{BF838549-044E-4014-9525-8D4E5E3CB15B}"/>
    <cellStyle name="Calculation 3 7 3 4 2" xfId="55022" xr:uid="{701832C8-EF4C-4162-B11A-05980A0C313B}"/>
    <cellStyle name="Calculation 3 7 3 4 3" xfId="48230" xr:uid="{CA76D1C1-D76F-4119-AE72-02EEF005CF27}"/>
    <cellStyle name="Calculation 3 7 3 5" xfId="53322" xr:uid="{79AC7421-F472-4AC7-AC89-2920EED580CB}"/>
    <cellStyle name="Calculation 3 7 3 6" xfId="46616" xr:uid="{DF1EF18C-AE51-4C89-A5DE-87F7A125C428}"/>
    <cellStyle name="Calculation 3 7 4" xfId="1540" xr:uid="{97E52B88-4797-4403-857A-21F001AA3AD4}"/>
    <cellStyle name="Calculation 3 7 4 2" xfId="5885" xr:uid="{659F29D5-02F6-4BB0-B5F5-5E870E968D97}"/>
    <cellStyle name="Calculation 3 7 4 2 2" xfId="8471" xr:uid="{5B12BFD9-BF8D-48A8-8D4B-0B7A2AAFABBB}"/>
    <cellStyle name="Calculation 3 7 4 2 2 2" xfId="17460" xr:uid="{91B0FC1F-2BF0-4537-A2E9-442A8CDAE492}"/>
    <cellStyle name="Calculation 3 7 4 2 2 2 2" xfId="43493" xr:uid="{2489AE19-C804-4C92-B105-DBB556EA752D}"/>
    <cellStyle name="Calculation 3 7 4 2 2 3" xfId="22996" xr:uid="{B7C16D05-13B6-477A-8015-3FD8D968FF3B}"/>
    <cellStyle name="Calculation 3 7 4 2 3" xfId="11108" xr:uid="{EA519666-871D-44FF-BE5E-D9D4FECE7B8B}"/>
    <cellStyle name="Calculation 3 7 4 2 3 2" xfId="20097" xr:uid="{9563C1C7-E911-4C79-8108-08A41D863E8E}"/>
    <cellStyle name="Calculation 3 7 4 2 3 2 2" xfId="25526" xr:uid="{4721A926-320F-4F3E-86E1-4B892C05606D}"/>
    <cellStyle name="Calculation 3 7 4 2 3 3" xfId="44075" xr:uid="{6805803C-281C-4CAF-BDAE-305437E13395}"/>
    <cellStyle name="Calculation 3 7 4 2 4" xfId="14874" xr:uid="{81FC0442-2854-4953-9088-A895897FADEA}"/>
    <cellStyle name="Calculation 3 7 4 2 4 2" xfId="36196" xr:uid="{40C03426-DDE0-4ACC-B52C-580E258A00C3}"/>
    <cellStyle name="Calculation 3 7 4 2 5" xfId="23273" xr:uid="{0FBEA622-CF09-4ED9-99C7-866F1222A260}"/>
    <cellStyle name="Calculation 3 7 4 2 6" xfId="56021" xr:uid="{9F5B121D-0D54-4A2A-8007-A1E037C24813}"/>
    <cellStyle name="Calculation 3 7 4 3" xfId="3977" xr:uid="{AE522D2F-CF32-492B-B0AF-7E407DD25DD4}"/>
    <cellStyle name="Calculation 3 7 4 3 2" xfId="36840" xr:uid="{7A43E710-4C76-4C54-B84F-C911C9B48AEC}"/>
    <cellStyle name="Calculation 3 7 4 4" xfId="32329" xr:uid="{D859D74B-6FFE-488D-BA02-785A1FA269ED}"/>
    <cellStyle name="Calculation 3 7 4 5" xfId="49239" xr:uid="{EAD2F929-9EC4-4F6D-BCAE-23B404CC7D21}"/>
    <cellStyle name="Calculation 3 7 5" xfId="1852" xr:uid="{7A4F8145-407C-4F3C-9CAC-1AC484BF4AE2}"/>
    <cellStyle name="Calculation 3 7 5 2" xfId="6168" xr:uid="{A1811A9A-9FC0-4219-A2D1-ED7749EF6471}"/>
    <cellStyle name="Calculation 3 7 5 2 2" xfId="8754" xr:uid="{58859B33-7A59-4CD3-88E9-4F707E536A4C}"/>
    <cellStyle name="Calculation 3 7 5 2 2 2" xfId="17743" xr:uid="{B3D1470E-7BE5-4A34-9E81-5AFA1D558B06}"/>
    <cellStyle name="Calculation 3 7 5 2 2 2 2" xfId="29254" xr:uid="{FF7AEF49-094C-4889-9F82-49CD2EA149AE}"/>
    <cellStyle name="Calculation 3 7 5 2 2 3" xfId="39461" xr:uid="{0630F6C9-3E37-44E2-878D-D8173BD74C24}"/>
    <cellStyle name="Calculation 3 7 5 2 3" xfId="11391" xr:uid="{0E3B2886-890F-4847-9D98-19DA53C6F861}"/>
    <cellStyle name="Calculation 3 7 5 2 3 2" xfId="20380" xr:uid="{7EC271CA-69DE-42B9-83FD-3B2B0B2307B0}"/>
    <cellStyle name="Calculation 3 7 5 2 3 2 2" xfId="36589" xr:uid="{824AEFA6-45C5-4D87-BBA7-3D16220F8E6B}"/>
    <cellStyle name="Calculation 3 7 5 2 3 3" xfId="24223" xr:uid="{711C09FA-F5EB-4993-95BC-A3961B846086}"/>
    <cellStyle name="Calculation 3 7 5 2 4" xfId="15157" xr:uid="{886ED1F3-4417-46E3-B78E-A5E91BF709CB}"/>
    <cellStyle name="Calculation 3 7 5 2 4 2" xfId="23769" xr:uid="{9F5DAF7F-9D4C-4EC5-91F4-B231D71B7D71}"/>
    <cellStyle name="Calculation 3 7 5 2 5" xfId="42893" xr:uid="{1FA67AAF-0DCE-460D-9D20-8802D1E156A7}"/>
    <cellStyle name="Calculation 3 7 5 2 6" xfId="58536" xr:uid="{D75AE62E-4B31-4997-85D6-07EB55F4891D}"/>
    <cellStyle name="Calculation 3 7 5 3" xfId="4289" xr:uid="{CF30B0F8-CB9A-4439-9842-D81A3C462D1E}"/>
    <cellStyle name="Calculation 3 7 5 3 2" xfId="28404" xr:uid="{36C8B578-FE8E-486E-B4FF-31F8944F64A5}"/>
    <cellStyle name="Calculation 3 7 5 4" xfId="42860" xr:uid="{CDBB6BFD-04A2-41ED-B23C-AB5193C85C36}"/>
    <cellStyle name="Calculation 3 7 5 5" xfId="51755" xr:uid="{DBC09A98-804D-41A9-A8CC-3B5009EEE971}"/>
    <cellStyle name="Calculation 3 7 6" xfId="2159" xr:uid="{6696AD9F-F768-4CAF-9405-047DFA41119B}"/>
    <cellStyle name="Calculation 3 7 6 2" xfId="6460" xr:uid="{381537D0-E4A1-47E6-A285-ADFD3ECC8AFE}"/>
    <cellStyle name="Calculation 3 7 6 2 2" xfId="9046" xr:uid="{762644E2-3B90-419C-AF6D-6ADD0AF7E834}"/>
    <cellStyle name="Calculation 3 7 6 2 2 2" xfId="18035" xr:uid="{478A450A-29B2-475C-8643-79EB5CDC3401}"/>
    <cellStyle name="Calculation 3 7 6 2 2 2 2" xfId="22168" xr:uid="{0E12DC1F-B6FF-4A63-B253-1A7DBF408DE3}"/>
    <cellStyle name="Calculation 3 7 6 2 2 3" xfId="31500" xr:uid="{23679E86-398A-4E76-800C-EF8CC4912D43}"/>
    <cellStyle name="Calculation 3 7 6 2 3" xfId="11683" xr:uid="{008CF496-BEBA-4F1A-BDBD-3F064FE3AF59}"/>
    <cellStyle name="Calculation 3 7 6 2 3 2" xfId="20672" xr:uid="{16285E9F-A13A-42D4-91DC-4A5ECF498E1D}"/>
    <cellStyle name="Calculation 3 7 6 2 3 2 2" xfId="23123" xr:uid="{B05ED0B0-0139-4418-96A9-DA183729C081}"/>
    <cellStyle name="Calculation 3 7 6 2 3 3" xfId="34640" xr:uid="{A2C4BA7C-1BE0-4C0B-8F18-5A50245875C0}"/>
    <cellStyle name="Calculation 3 7 6 2 4" xfId="15449" xr:uid="{6922FF1B-09CC-4D05-9155-64F7F17C75C0}"/>
    <cellStyle name="Calculation 3 7 6 2 4 2" xfId="36987" xr:uid="{42D95080-22A2-42E2-8CBF-C7105D5AD378}"/>
    <cellStyle name="Calculation 3 7 6 2 5" xfId="39031" xr:uid="{7CAE0652-F45E-4093-9C16-E442586E9044}"/>
    <cellStyle name="Calculation 3 7 6 2 6" xfId="54184" xr:uid="{C347DAE8-BF9A-4036-984A-DBD103EC512B}"/>
    <cellStyle name="Calculation 3 7 6 3" xfId="4596" xr:uid="{E5F10CC8-5818-4251-A18E-A716875ABA39}"/>
    <cellStyle name="Calculation 3 7 6 3 2" xfId="32165" xr:uid="{5FC14B38-2D01-4EF5-8E3E-0E3043E65A62}"/>
    <cellStyle name="Calculation 3 7 6 4" xfId="32060" xr:uid="{720B897F-C85F-4670-B538-03E19138F91C}"/>
    <cellStyle name="Calculation 3 7 6 5" xfId="47447" xr:uid="{65CA51F2-40F8-4C16-93CF-F0F4F77697E2}"/>
    <cellStyle name="Calculation 3 7 7" xfId="4896" xr:uid="{F0E3CF25-E072-473B-8D8B-5BCE6A20299D}"/>
    <cellStyle name="Calculation 3 7 7 2" xfId="7482" xr:uid="{1F0E34E7-8B6B-4C86-B20F-742C92E5AD08}"/>
    <cellStyle name="Calculation 3 7 7 2 2" xfId="16471" xr:uid="{5F83C48E-393A-4DED-B579-A89C4AF7DF49}"/>
    <cellStyle name="Calculation 3 7 7 2 2 2" xfId="24133" xr:uid="{8FE386C4-A490-4709-B99A-6E0E899BB9B5}"/>
    <cellStyle name="Calculation 3 7 7 2 3" xfId="26758" xr:uid="{FAA0E381-5B5E-4AB5-BBAF-FE82ADACEBD8}"/>
    <cellStyle name="Calculation 3 7 7 3" xfId="10119" xr:uid="{398B4F78-195D-4B2E-94B6-6194A54194A7}"/>
    <cellStyle name="Calculation 3 7 7 3 2" xfId="19108" xr:uid="{F01C8EF8-C48A-4478-B134-0AAC3D7EE8FD}"/>
    <cellStyle name="Calculation 3 7 7 3 2 2" xfId="40378" xr:uid="{942C5169-B17A-4690-9792-16F7E8EF4F42}"/>
    <cellStyle name="Calculation 3 7 7 3 3" xfId="25349" xr:uid="{8F49ADC0-043C-450F-818D-19B0B235DA1A}"/>
    <cellStyle name="Calculation 3 7 7 4" xfId="13885" xr:uid="{34050975-A212-474E-BE27-395B61572AB5}"/>
    <cellStyle name="Calculation 3 7 7 4 2" xfId="33451" xr:uid="{834A1275-683B-42B6-8DFF-353D69C43306}"/>
    <cellStyle name="Calculation 3 7 7 5" xfId="40760" xr:uid="{A8C1A437-BD64-4B80-85FB-40CC6FE91693}"/>
    <cellStyle name="Calculation 3 7 7 6" xfId="52749" xr:uid="{443712AC-0976-413E-A8A2-1326EF5CC6BF}"/>
    <cellStyle name="Calculation 3 7 8" xfId="2508" xr:uid="{85D62FE3-D355-45A7-B9AE-1FB8D3EFA827}"/>
    <cellStyle name="Calculation 3 7 8 2" xfId="39003" xr:uid="{69ED36E6-EB66-44A5-8B68-53FF47319BC7}"/>
    <cellStyle name="Calculation 3 7 9" xfId="29308" xr:uid="{17614158-E480-4D76-8E49-A3CAB56C7E05}"/>
    <cellStyle name="Calculation 3 8" xfId="201" xr:uid="{032077D8-0571-4692-AFA2-BB2FF8A8AE99}"/>
    <cellStyle name="Calculation 3 8 2" xfId="2568" xr:uid="{4A405CBD-141F-4AE3-85DE-FB1B7C9F8105}"/>
    <cellStyle name="Calculation 3 8 2 2" xfId="6809" xr:uid="{EBD72FF3-C31B-466A-B70E-196569676358}"/>
    <cellStyle name="Calculation 3 8 2 2 2" xfId="15798" xr:uid="{ACEFC968-6C34-488F-AFFE-DB5A0EACB279}"/>
    <cellStyle name="Calculation 3 8 2 2 2 2" xfId="23854" xr:uid="{2EF5801B-89A0-4D2E-86E4-F9A2E8FA1B71}"/>
    <cellStyle name="Calculation 3 8 2 2 2 3" xfId="56540" xr:uid="{73470851-E00D-41BB-B06E-268CE85422BF}"/>
    <cellStyle name="Calculation 3 8 2 2 3" xfId="42048" xr:uid="{AAA50F07-561C-4784-BF0C-1665FB45988B}"/>
    <cellStyle name="Calculation 3 8 2 2 4" xfId="49758" xr:uid="{985A284D-C0D2-4A2D-B676-52696A34FAD1}"/>
    <cellStyle name="Calculation 3 8 2 3" xfId="9379" xr:uid="{C9A203B9-3648-4D39-82DE-EB827A94AC38}"/>
    <cellStyle name="Calculation 3 8 2 3 2" xfId="18368" xr:uid="{C4CBA9B8-12A6-42FC-8FBF-C1ED74EDA8E0}"/>
    <cellStyle name="Calculation 3 8 2 3 2 2" xfId="23371" xr:uid="{38D09888-1A71-46FC-8946-6EF4E600E1D5}"/>
    <cellStyle name="Calculation 3 8 2 3 2 3" xfId="57672" xr:uid="{5C6BC214-5DCC-4FEE-B436-21F5F804BB44}"/>
    <cellStyle name="Calculation 3 8 2 3 3" xfId="36522" xr:uid="{3F2667F1-5F2C-4237-B533-4AF06B3D5356}"/>
    <cellStyle name="Calculation 3 8 2 3 4" xfId="50890" xr:uid="{DCC4B759-F79A-4FCC-B232-067945522F4A}"/>
    <cellStyle name="Calculation 3 8 2 4" xfId="13422" xr:uid="{DD1957B9-8147-4B67-9925-0A97203A0775}"/>
    <cellStyle name="Calculation 3 8 2 4 2" xfId="28656" xr:uid="{0FF620AF-6DF6-43F3-94EA-88B2DA51AB7B}"/>
    <cellStyle name="Calculation 3 8 2 4 2 2" xfId="54676" xr:uid="{8B7D2D23-AAB7-4B05-A1B6-A047EB9B21C6}"/>
    <cellStyle name="Calculation 3 8 2 4 3" xfId="47875" xr:uid="{6102F250-8B99-4724-A164-B208A2314D55}"/>
    <cellStyle name="Calculation 3 8 2 5" xfId="23643" xr:uid="{26661BCD-F714-41C2-B6ED-3ACF4D1048A7}"/>
    <cellStyle name="Calculation 3 8 2 5 2" xfId="53036" xr:uid="{0B3015A8-A419-4106-B008-DF51C9282ED9}"/>
    <cellStyle name="Calculation 3 8 2 6" xfId="46261" xr:uid="{89F73E01-B442-477D-ACC9-F423B90F1595}"/>
    <cellStyle name="Calculation 3 8 3" xfId="2669" xr:uid="{6578AFF9-0296-40CD-8189-D7178E83F5F0}"/>
    <cellStyle name="Calculation 3 8 3 2" xfId="28559" xr:uid="{84237BC3-37B7-4422-A7F2-93540E4673A3}"/>
    <cellStyle name="Calculation 3 8 3 2 2" xfId="56939" xr:uid="{D4BC3A98-162A-404E-9806-7E74BA54D324}"/>
    <cellStyle name="Calculation 3 8 3 2 3" xfId="50157" xr:uid="{96EA833D-C7F7-4E0F-92E7-927F44CD7B3F}"/>
    <cellStyle name="Calculation 3 8 3 3" xfId="48978" xr:uid="{D8E6EC38-65C5-4A51-BCE9-5A7639587EC5}"/>
    <cellStyle name="Calculation 3 8 3 3 2" xfId="55761" xr:uid="{9B405DE2-702E-457B-BE51-92EDF272D006}"/>
    <cellStyle name="Calculation 3 8 3 4" xfId="48274" xr:uid="{469DC158-C77E-4867-AFDD-0B7AEE73C8A6}"/>
    <cellStyle name="Calculation 3 8 3 4 2" xfId="55066" xr:uid="{18567FE5-8614-4467-AA69-6171AFF37FC3}"/>
    <cellStyle name="Calculation 3 8 3 5" xfId="53366" xr:uid="{BAB2F389-8FDF-4815-AAD3-FDCDEAD71644}"/>
    <cellStyle name="Calculation 3 8 3 6" xfId="46660" xr:uid="{49566CDE-1F7D-4B63-B54D-A2C29C7D788D}"/>
    <cellStyle name="Calculation 3 8 4" xfId="28598" xr:uid="{49B54F76-94E7-41BB-9044-21A9B9CC15C8}"/>
    <cellStyle name="Calculation 3 8 4 2" xfId="56068" xr:uid="{63AB6E92-74B8-4438-A1B5-264EA6D47D0E}"/>
    <cellStyle name="Calculation 3 8 4 3" xfId="49286" xr:uid="{457EF0C3-2979-4B12-A220-1E104AD252CA}"/>
    <cellStyle name="Calculation 3 8 5" xfId="44501" xr:uid="{5A70897E-A7F7-4757-BDD0-40678B0FEB66}"/>
    <cellStyle name="Calculation 3 8 5 2" xfId="58083" xr:uid="{695C0D39-B341-4177-BC88-366BA09332FD}"/>
    <cellStyle name="Calculation 3 8 5 3" xfId="51301" xr:uid="{C5FD66D7-BF8F-4A21-93B1-3EBFB3C90A89}"/>
    <cellStyle name="Calculation 3 8 6" xfId="45752" xr:uid="{773A3A45-3CA3-441A-9950-728BDC51E14E}"/>
    <cellStyle name="Calculation 3 8 6 2" xfId="54228" xr:uid="{969954B7-4FC4-44C9-9660-39F5BEEFEDE1}"/>
    <cellStyle name="Calculation 3 8 7" xfId="52773" xr:uid="{FCE2C5A0-075C-45E1-ADC8-C746D023BC9B}"/>
    <cellStyle name="Calculation 3 9" xfId="550" xr:uid="{DE5D17C9-3B00-45C2-AFCE-69457E04DBA2}"/>
    <cellStyle name="Calculation 3 9 2" xfId="4943" xr:uid="{C75007A5-4BDC-4C26-AF0C-5FA2CB3362EA}"/>
    <cellStyle name="Calculation 3 9 2 2" xfId="7529" xr:uid="{FBE50B5E-DB75-4543-A6FF-29AC830B2462}"/>
    <cellStyle name="Calculation 3 9 2 2 2" xfId="16518" xr:uid="{80AF1284-E0D5-4AB8-B1D8-6E8FCBFD61BC}"/>
    <cellStyle name="Calculation 3 9 2 2 2 2" xfId="26846" xr:uid="{7AA39DC4-499F-42A3-9EDA-CD9771D25A5F}"/>
    <cellStyle name="Calculation 3 9 2 2 2 3" xfId="56581" xr:uid="{C200D29F-41F5-4FE0-8434-7530808A9CDD}"/>
    <cellStyle name="Calculation 3 9 2 2 3" xfId="22563" xr:uid="{F507A97A-5556-4748-BD52-A87F33531C75}"/>
    <cellStyle name="Calculation 3 9 2 2 4" xfId="49799" xr:uid="{FA55856E-3F37-4DF9-A996-5F3E1B316313}"/>
    <cellStyle name="Calculation 3 9 2 3" xfId="10166" xr:uid="{F722C567-3326-418D-8CE7-3AF6B4FF46D8}"/>
    <cellStyle name="Calculation 3 9 2 3 2" xfId="19155" xr:uid="{2B8DC5B6-BBB3-4826-8C22-F715C1FA46C1}"/>
    <cellStyle name="Calculation 3 9 2 3 2 2" xfId="25879" xr:uid="{8F896BD1-46BD-41DB-8A3A-7BC906BB0C45}"/>
    <cellStyle name="Calculation 3 9 2 3 2 3" xfId="58460" xr:uid="{790F721B-F589-4A2E-92C3-5C7802783F06}"/>
    <cellStyle name="Calculation 3 9 2 3 3" xfId="34503" xr:uid="{75973423-4BDD-4A17-AC51-E61347FE11D6}"/>
    <cellStyle name="Calculation 3 9 2 3 4" xfId="51679" xr:uid="{C2106D72-B5A0-4488-9A3C-DDADA9D22F29}"/>
    <cellStyle name="Calculation 3 9 2 4" xfId="13932" xr:uid="{EF10B9F2-F594-489B-9AF7-30548E2E36B0}"/>
    <cellStyle name="Calculation 3 9 2 4 2" xfId="43168" xr:uid="{22C0B9EE-9D9C-4AD8-9F4D-04E350190180}"/>
    <cellStyle name="Calculation 3 9 2 4 2 2" xfId="54714" xr:uid="{A3FC00B5-07BB-4002-AAF8-D6CF9628CCC7}"/>
    <cellStyle name="Calculation 3 9 2 4 3" xfId="47916" xr:uid="{970E527D-36F8-4263-A387-C2BAAA640B2D}"/>
    <cellStyle name="Calculation 3 9 2 5" xfId="32843" xr:uid="{965496C1-05E0-4792-A02E-73FBF2EC23F3}"/>
    <cellStyle name="Calculation 3 9 2 5 2" xfId="53059" xr:uid="{4B5D10F0-D3E6-4C29-A225-1AE1AD73441E}"/>
    <cellStyle name="Calculation 3 9 2 6" xfId="46302" xr:uid="{5B1AC1E5-CB21-4DB3-B1B0-2B532E21D088}"/>
    <cellStyle name="Calculation 3 9 3" xfId="2987" xr:uid="{531ED41A-599B-4CB8-9C1E-FD28B17735EA}"/>
    <cellStyle name="Calculation 3 9 3 2" xfId="25976" xr:uid="{033F5590-7E3B-489C-9950-469CC7AF9DAB}"/>
    <cellStyle name="Calculation 3 9 3 2 2" xfId="56977" xr:uid="{BFEF9FA9-7925-40BB-8B7E-F337112415B1}"/>
    <cellStyle name="Calculation 3 9 3 2 3" xfId="50195" xr:uid="{E6C23687-C04F-43F8-805E-60328A933044}"/>
    <cellStyle name="Calculation 3 9 3 3" xfId="50818" xr:uid="{148EA8B3-3F84-4C7B-8FE0-D910EF67E42A}"/>
    <cellStyle name="Calculation 3 9 3 3 2" xfId="57600" xr:uid="{0C857B55-ACC6-4B64-86F0-91B6D84FC00C}"/>
    <cellStyle name="Calculation 3 9 3 4" xfId="48312" xr:uid="{2B60B69F-E380-49F6-9BA3-2EB9DB35DF69}"/>
    <cellStyle name="Calculation 3 9 3 4 2" xfId="55104" xr:uid="{F47778F8-E5A1-4E42-8E9B-FF62D4FF3B06}"/>
    <cellStyle name="Calculation 3 9 3 5" xfId="53404" xr:uid="{F09B73E9-F810-4A87-A1BD-000F4F0BA8F7}"/>
    <cellStyle name="Calculation 3 9 3 6" xfId="46698" xr:uid="{36056DB9-F00A-4E7D-B2CB-EBC00502E84F}"/>
    <cellStyle name="Calculation 3 9 4" xfId="40569" xr:uid="{17EA71F4-B11A-4D3F-9634-C2F3DD04F351}"/>
    <cellStyle name="Calculation 3 9 4 2" xfId="56109" xr:uid="{44B0F1E5-BF31-4813-9F12-3033CCFE7072}"/>
    <cellStyle name="Calculation 3 9 4 3" xfId="49327" xr:uid="{5778D22C-2C02-4376-9061-6AE4C823E4ED}"/>
    <cellStyle name="Calculation 3 9 5" xfId="44540" xr:uid="{593170FE-C3DD-41B7-97D8-95BE72635641}"/>
    <cellStyle name="Calculation 3 9 5 2" xfId="57661" xr:uid="{D3E778B0-CF73-4A11-B821-27A0AE7CE699}"/>
    <cellStyle name="Calculation 3 9 5 3" xfId="50879" xr:uid="{8C3C5BB3-D08A-4EC2-BF05-851F00ED41B8}"/>
    <cellStyle name="Calculation 3 9 6" xfId="45793" xr:uid="{5513B626-51D4-4FCA-B85B-DB2E0F790627}"/>
    <cellStyle name="Calculation 3 9 6 2" xfId="54266" xr:uid="{AAC6C96F-8552-4A11-B506-10C72CE9B8F5}"/>
    <cellStyle name="Calculation 3 9 7" xfId="52796" xr:uid="{84B73F33-031D-4A81-A2F2-73F0895BB0B7}"/>
    <cellStyle name="Calculation 4" xfId="104" xr:uid="{38E82E29-901B-4B47-A2BA-43AF441E6008}"/>
    <cellStyle name="Calculation 4 10" xfId="896" xr:uid="{3B2073F3-9518-4E7F-9773-B5F5F4BDBAB9}"/>
    <cellStyle name="Calculation 4 10 2" xfId="5265" xr:uid="{7ED7A76E-AB22-40B4-938B-178AE6DF7867}"/>
    <cellStyle name="Calculation 4 10 2 2" xfId="7851" xr:uid="{22D74B81-7282-4F1E-A7D2-C7568E79E0B2}"/>
    <cellStyle name="Calculation 4 10 2 2 2" xfId="16840" xr:uid="{EC628AE5-FC68-45A3-A4E0-98B7977E4F7C}"/>
    <cellStyle name="Calculation 4 10 2 2 2 2" xfId="42124" xr:uid="{5040526F-1749-420A-99F3-9DAA325F1009}"/>
    <cellStyle name="Calculation 4 10 2 2 2 3" xfId="56621" xr:uid="{C6A4D92F-4ACF-4962-AAE7-FE7064828E2E}"/>
    <cellStyle name="Calculation 4 10 2 2 3" xfId="40888" xr:uid="{FDCEEDB4-4954-4A72-8154-FA6A3B33565E}"/>
    <cellStyle name="Calculation 4 10 2 2 4" xfId="49839" xr:uid="{A13606B3-E2B1-4C3E-A6E8-8FF198C5017F}"/>
    <cellStyle name="Calculation 4 10 2 3" xfId="10488" xr:uid="{7B098575-9518-4B49-A890-C1CB43FBF20D}"/>
    <cellStyle name="Calculation 4 10 2 3 2" xfId="19477" xr:uid="{44C5E37F-0763-4BBB-AD64-3836009A2140}"/>
    <cellStyle name="Calculation 4 10 2 3 2 2" xfId="37380" xr:uid="{FB08EEE4-0799-4721-99C8-24F00C0D96FC}"/>
    <cellStyle name="Calculation 4 10 2 3 2 3" xfId="58547" xr:uid="{5FE27B40-6189-4821-B0B7-3E9D39D0BEF5}"/>
    <cellStyle name="Calculation 4 10 2 3 3" xfId="23972" xr:uid="{60A4A25A-0097-4F9A-8FA5-CCB661D5AF03}"/>
    <cellStyle name="Calculation 4 10 2 3 4" xfId="51766" xr:uid="{880B6986-CC5B-4D9C-9308-FC48F25515BB}"/>
    <cellStyle name="Calculation 4 10 2 4" xfId="14254" xr:uid="{A58D37BD-E1B8-43D6-894F-9D612F44EEE4}"/>
    <cellStyle name="Calculation 4 10 2 4 2" xfId="30934" xr:uid="{64DDC2DE-8D3B-4E7A-892E-0EBD1759E351}"/>
    <cellStyle name="Calculation 4 10 2 4 2 2" xfId="54754" xr:uid="{C284C358-05CE-4416-98A9-071A1E072956}"/>
    <cellStyle name="Calculation 4 10 2 4 3" xfId="47956" xr:uid="{47A5FFFF-AC55-4D9D-824F-C73F9FA863BB}"/>
    <cellStyle name="Calculation 4 10 2 5" xfId="43227" xr:uid="{B1A9ADDC-2A5D-4AC9-B549-AB78C401CD03}"/>
    <cellStyle name="Calculation 4 10 2 5 2" xfId="53082" xr:uid="{20964A61-2352-44A0-84F5-F5D44728E834}"/>
    <cellStyle name="Calculation 4 10 2 6" xfId="46342" xr:uid="{E6C62CC1-1BA7-44A7-AE31-E2311C9A76E9}"/>
    <cellStyle name="Calculation 4 10 3" xfId="3333" xr:uid="{CCE211A8-0305-479B-AE3A-081320AE5046}"/>
    <cellStyle name="Calculation 4 10 3 2" xfId="35581" xr:uid="{9A2D755E-C84C-4898-84C3-D47572B9604E}"/>
    <cellStyle name="Calculation 4 10 3 2 2" xfId="57017" xr:uid="{B15A3147-05C5-4029-A5D6-6C07F0D8F92C}"/>
    <cellStyle name="Calculation 4 10 3 2 3" xfId="50235" xr:uid="{A1E8B517-1BF7-4415-8696-F91B9B530C62}"/>
    <cellStyle name="Calculation 4 10 3 3" xfId="52234" xr:uid="{BEA04E69-B202-4933-9B5E-9ABDF991E1EF}"/>
    <cellStyle name="Calculation 4 10 3 3 2" xfId="59015" xr:uid="{B1DF8925-40FC-415F-9ED9-F9618AF19FDF}"/>
    <cellStyle name="Calculation 4 10 3 4" xfId="48352" xr:uid="{BF234CF3-93A8-4516-A8DE-9036422EB8B8}"/>
    <cellStyle name="Calculation 4 10 3 4 2" xfId="55144" xr:uid="{FE1DF6D3-CD6D-4FB9-9752-40152CCBCC73}"/>
    <cellStyle name="Calculation 4 10 3 5" xfId="53442" xr:uid="{5A469811-3548-45D3-8A11-53F91CE0F9D9}"/>
    <cellStyle name="Calculation 4 10 3 6" xfId="46738" xr:uid="{D2B45E14-C0DF-4AF3-A48C-A585A24B7834}"/>
    <cellStyle name="Calculation 4 10 4" xfId="28137" xr:uid="{6E650215-1B6C-411A-AB53-60819B42C05E}"/>
    <cellStyle name="Calculation 4 10 4 2" xfId="56149" xr:uid="{38442258-B96E-42C7-B4F1-C3E0C986E520}"/>
    <cellStyle name="Calculation 4 10 4 3" xfId="49367" xr:uid="{9BBEDB3B-7C3D-44DB-B8AE-8EC9132325F8}"/>
    <cellStyle name="Calculation 4 10 5" xfId="44535" xr:uid="{8E617E42-3C41-45CB-8D1F-03DF41AF9BB3}"/>
    <cellStyle name="Calculation 4 10 5 2" xfId="57594" xr:uid="{1A1A8707-5008-4BDA-9BE0-F53386AA248E}"/>
    <cellStyle name="Calculation 4 10 5 3" xfId="50812" xr:uid="{FCDB608A-D659-4C6D-9130-628B77BACCC7}"/>
    <cellStyle name="Calculation 4 10 6" xfId="47487" xr:uid="{39087A66-B1CE-4B2F-8EAE-40227DC509F4}"/>
    <cellStyle name="Calculation 4 10 6 2" xfId="54306" xr:uid="{1FC04D62-5DFD-4E84-B872-7265676A1DBB}"/>
    <cellStyle name="Calculation 4 10 7" xfId="52815" xr:uid="{CAAE3087-1B2B-4D6C-A738-0C97E0B534A3}"/>
    <cellStyle name="Calculation 4 10 8" xfId="45879" xr:uid="{6E9234D8-1F0E-4BA6-A8CB-D88EC651879C}"/>
    <cellStyle name="Calculation 4 11" xfId="1240" xr:uid="{91C0C542-5E91-4FAE-9BA1-CE4FDFECE8C0}"/>
    <cellStyle name="Calculation 4 11 2" xfId="5585" xr:uid="{A813DE4D-4132-45AC-9303-1562B4851CC6}"/>
    <cellStyle name="Calculation 4 11 2 2" xfId="8171" xr:uid="{83D7BF48-4833-45B6-B9C9-9F5E892FCE55}"/>
    <cellStyle name="Calculation 4 11 2 2 2" xfId="17160" xr:uid="{6A74B72B-E92E-44C5-9684-69F571C3C4A8}"/>
    <cellStyle name="Calculation 4 11 2 2 2 2" xfId="39853" xr:uid="{ED888491-FF7F-445F-BA17-D3A9DF5C4CBA}"/>
    <cellStyle name="Calculation 4 11 2 2 2 3" xfId="56660" xr:uid="{3B21DA4E-6012-446D-8BAB-7B09C9FB43D4}"/>
    <cellStyle name="Calculation 4 11 2 2 3" xfId="22895" xr:uid="{9758E952-977E-4DE2-969F-42BB2E77472D}"/>
    <cellStyle name="Calculation 4 11 2 2 4" xfId="49878" xr:uid="{F4F322F8-3FAE-4F6D-9B3C-3A8E5E12F640}"/>
    <cellStyle name="Calculation 4 11 2 3" xfId="10808" xr:uid="{9CBD6389-5566-4BEF-B83E-5001C8A59F0C}"/>
    <cellStyle name="Calculation 4 11 2 3 2" xfId="19797" xr:uid="{2C6C5F70-8DD7-46D0-90B6-991353A65604}"/>
    <cellStyle name="Calculation 4 11 2 3 2 2" xfId="27631" xr:uid="{0F35A335-6A6B-47F7-A538-AED7370BD277}"/>
    <cellStyle name="Calculation 4 11 2 3 2 3" xfId="57763" xr:uid="{FE5F4E68-C1D2-4E60-94DC-2AF133F65CF5}"/>
    <cellStyle name="Calculation 4 11 2 3 3" xfId="26819" xr:uid="{01AA9129-BE2F-41E1-9065-63869075EB96}"/>
    <cellStyle name="Calculation 4 11 2 3 4" xfId="50981" xr:uid="{ABDF51FE-AAE9-4656-96ED-F2FDA7C8DB91}"/>
    <cellStyle name="Calculation 4 11 2 4" xfId="14574" xr:uid="{9D846D11-F864-4DEC-AC00-539280D18BAF}"/>
    <cellStyle name="Calculation 4 11 2 4 2" xfId="39168" xr:uid="{10CB0AA8-195C-436D-89BF-369C1B5F35EC}"/>
    <cellStyle name="Calculation 4 11 2 4 2 2" xfId="54790" xr:uid="{AB4486A6-F13A-40E6-BE9F-ED9FA352D50C}"/>
    <cellStyle name="Calculation 4 11 2 4 3" xfId="47995" xr:uid="{B7BEA2EB-D98F-432A-87A5-5AA1EE341972}"/>
    <cellStyle name="Calculation 4 11 2 5" xfId="24100" xr:uid="{6032E9D3-FEF2-4BAA-A4BF-E3089D73D9AA}"/>
    <cellStyle name="Calculation 4 11 2 5 2" xfId="53103" xr:uid="{DB4714C1-635D-4F98-9CFD-A574F8BF278D}"/>
    <cellStyle name="Calculation 4 11 2 6" xfId="46381" xr:uid="{84DBCB7B-0738-4B0F-9D56-366283845649}"/>
    <cellStyle name="Calculation 4 11 3" xfId="3677" xr:uid="{8C552A66-6B1C-40E5-8C78-768AA989A60B}"/>
    <cellStyle name="Calculation 4 11 3 2" xfId="26436" xr:uid="{89BA2E5E-A5EF-496A-8974-D1422836F52B}"/>
    <cellStyle name="Calculation 4 11 3 2 2" xfId="57053" xr:uid="{C23160F4-4B0B-4682-BFB6-DDBF45E7C5F0}"/>
    <cellStyle name="Calculation 4 11 3 2 3" xfId="50271" xr:uid="{547514D4-333F-4FF7-AF17-C0E317E39495}"/>
    <cellStyle name="Calculation 4 11 3 3" xfId="52334" xr:uid="{B9661F20-BC67-4B8E-A33A-716104965965}"/>
    <cellStyle name="Calculation 4 11 3 3 2" xfId="59115" xr:uid="{AE5532AA-0413-436B-B397-FF29A45DD119}"/>
    <cellStyle name="Calculation 4 11 3 4" xfId="48388" xr:uid="{8D40248A-B871-475C-8461-D09B98ED076A}"/>
    <cellStyle name="Calculation 4 11 3 4 2" xfId="55180" xr:uid="{4D7941C7-51C7-454D-BDB5-F98BC193A04B}"/>
    <cellStyle name="Calculation 4 11 3 5" xfId="53470" xr:uid="{28E21BDA-EC50-4D87-AD19-4E3556BEB26B}"/>
    <cellStyle name="Calculation 4 11 3 6" xfId="46774" xr:uid="{CCDD71EC-14CF-4E7F-98D9-00BE93342E57}"/>
    <cellStyle name="Calculation 4 11 4" xfId="34209" xr:uid="{A3343012-C5C2-4003-8D2F-DBA2E2229E74}"/>
    <cellStyle name="Calculation 4 11 4 2" xfId="56188" xr:uid="{FD4CCF4D-3868-49A7-ADCF-1B0968EAA044}"/>
    <cellStyle name="Calculation 4 11 4 3" xfId="49406" xr:uid="{29F3E7D5-B4A4-410E-9E9F-4615F3759272}"/>
    <cellStyle name="Calculation 4 11 5" xfId="44591" xr:uid="{63D58F60-40E4-43D3-93E0-0F65471BE70C}"/>
    <cellStyle name="Calculation 4 11 5 2" xfId="57874" xr:uid="{1F7AA4BD-5716-4762-A90C-0D826976EB6E}"/>
    <cellStyle name="Calculation 4 11 5 3" xfId="51092" xr:uid="{59803820-0846-4C1C-A9DC-EA417C4D0A2B}"/>
    <cellStyle name="Calculation 4 11 6" xfId="47526" xr:uid="{C6E97A7A-968F-4336-8EB1-8575BDFDA352}"/>
    <cellStyle name="Calculation 4 11 6 2" xfId="54342" xr:uid="{5F021183-FAFA-4112-BD94-FEDE520295B0}"/>
    <cellStyle name="Calculation 4 11 7" xfId="52836" xr:uid="{0CB681BF-8515-41CA-9E44-FE72D13CBAA1}"/>
    <cellStyle name="Calculation 4 11 8" xfId="45915" xr:uid="{D2F3F7C7-D252-439C-A8C6-D2EC2A575901}"/>
    <cellStyle name="Calculation 4 12" xfId="1604" xr:uid="{96B01BCB-E4E0-4A31-8A51-7362B1680DE2}"/>
    <cellStyle name="Calculation 4 12 2" xfId="5948" xr:uid="{633C0074-C61D-4DEB-BE6F-644E945E8BFC}"/>
    <cellStyle name="Calculation 4 12 2 2" xfId="8534" xr:uid="{A19FF235-A99C-4704-A50C-02C80FCAE0E4}"/>
    <cellStyle name="Calculation 4 12 2 2 2" xfId="17523" xr:uid="{693CFFE9-B590-498B-A4C8-CA855AAE63FE}"/>
    <cellStyle name="Calculation 4 12 2 2 2 2" xfId="22459" xr:uid="{7D3231B9-BE0C-4D2D-B850-C1D219765B10}"/>
    <cellStyle name="Calculation 4 12 2 2 3" xfId="41702" xr:uid="{67BE8621-B5E6-4717-8DE3-9049149BB6EB}"/>
    <cellStyle name="Calculation 4 12 2 2 4" xfId="56232" xr:uid="{E44B5824-16D4-4510-8597-163129A15C2C}"/>
    <cellStyle name="Calculation 4 12 2 3" xfId="11171" xr:uid="{B7B46337-989B-4CC3-911D-5FF2101405B6}"/>
    <cellStyle name="Calculation 4 12 2 3 2" xfId="20160" xr:uid="{12C78BEF-D769-4B00-B11A-4132266B10BF}"/>
    <cellStyle name="Calculation 4 12 2 3 2 2" xfId="40849" xr:uid="{5E47D302-C76E-4B41-A902-580A2CCE4000}"/>
    <cellStyle name="Calculation 4 12 2 3 3" xfId="35754" xr:uid="{809B1196-EFDB-45B1-99E4-134D96F736D6}"/>
    <cellStyle name="Calculation 4 12 2 4" xfId="14937" xr:uid="{BDA5B712-03E9-43EB-84B7-DEDFF3C7AF68}"/>
    <cellStyle name="Calculation 4 12 2 4 2" xfId="35694" xr:uid="{323AD995-5AD6-42D0-805D-A31F186A34A6}"/>
    <cellStyle name="Calculation 4 12 2 5" xfId="38377" xr:uid="{4C809A29-E299-41C0-A1D5-5C7EE9916AF9}"/>
    <cellStyle name="Calculation 4 12 2 6" xfId="49450" xr:uid="{BCCB043C-6542-4D0D-AAAA-3D268F7BE366}"/>
    <cellStyle name="Calculation 4 12 3" xfId="4041" xr:uid="{373C61CB-B2E9-4426-939D-8F8EDA2FF285}"/>
    <cellStyle name="Calculation 4 12 3 2" xfId="24959" xr:uid="{138B3BD8-FB13-42E6-AFF6-6DF8826799B1}"/>
    <cellStyle name="Calculation 4 12 3 2 2" xfId="59076" xr:uid="{D3CA313A-EB31-4BC7-9401-58BF5FA5F68B}"/>
    <cellStyle name="Calculation 4 12 3 3" xfId="52295" xr:uid="{6AED6A8E-AAA7-4652-A593-A6ED704FC9D6}"/>
    <cellStyle name="Calculation 4 12 4" xfId="27151" xr:uid="{65C80F3B-77A2-4287-B66B-ADFB9C2904BC}"/>
    <cellStyle name="Calculation 4 12 4 2" xfId="54381" xr:uid="{DD3923B3-CCB7-480D-915C-1EFB60013D89}"/>
    <cellStyle name="Calculation 4 12 4 3" xfId="47568" xr:uid="{8E58F099-7D1D-4EA1-820E-94539A50BF43}"/>
    <cellStyle name="Calculation 4 12 5" xfId="44618" xr:uid="{E4D690E4-9A76-46F4-A925-9B41E2BD7255}"/>
    <cellStyle name="Calculation 4 12 5 2" xfId="52863" xr:uid="{FE8C9E33-949B-400E-9B66-0FF2CF72BAF7}"/>
    <cellStyle name="Calculation 4 12 6" xfId="45959" xr:uid="{A6EDE324-EA6C-4956-AD23-54EC82BD1511}"/>
    <cellStyle name="Calculation 4 13" xfId="1935" xr:uid="{E8A605C6-A565-4D52-B8ED-08BCF0E3BB01}"/>
    <cellStyle name="Calculation 4 13 2" xfId="6248" xr:uid="{A08EA497-DE1A-4F65-9909-6FA60717DE81}"/>
    <cellStyle name="Calculation 4 13 2 2" xfId="8834" xr:uid="{0D5F389B-C366-4D1F-97C6-84873DB7DACF}"/>
    <cellStyle name="Calculation 4 13 2 2 2" xfId="17823" xr:uid="{8ADB9609-7AE6-4E55-BBB9-F3DDC94A0EFF}"/>
    <cellStyle name="Calculation 4 13 2 2 2 2" xfId="22239" xr:uid="{BEEF3105-1AB5-4621-ADD8-4DA286E8472A}"/>
    <cellStyle name="Calculation 4 13 2 2 3" xfId="26943" xr:uid="{F6013E8D-1639-4680-B68F-4BDBFFFF71FC}"/>
    <cellStyle name="Calculation 4 13 2 2 4" xfId="56242" xr:uid="{93A3C29B-7A76-45F5-A670-F0034505B57E}"/>
    <cellStyle name="Calculation 4 13 2 3" xfId="11471" xr:uid="{A42EE461-1374-455E-BED0-D31510F2439C}"/>
    <cellStyle name="Calculation 4 13 2 3 2" xfId="20460" xr:uid="{F0BC2297-AA33-4776-B510-0BAB628DC1AD}"/>
    <cellStyle name="Calculation 4 13 2 3 2 2" xfId="31324" xr:uid="{53CE06E5-744F-4048-9F71-5C58E8930886}"/>
    <cellStyle name="Calculation 4 13 2 3 3" xfId="34474" xr:uid="{61F4B04F-79BB-482A-B7BB-CEBD133BA00D}"/>
    <cellStyle name="Calculation 4 13 2 4" xfId="15237" xr:uid="{282C2683-7C32-433D-9275-6F7C30DE5194}"/>
    <cellStyle name="Calculation 4 13 2 4 2" xfId="39738" xr:uid="{C634F5EA-5B12-419F-8556-420FD263DC97}"/>
    <cellStyle name="Calculation 4 13 2 5" xfId="38242" xr:uid="{686C580F-E2D6-48A1-B199-073611848B48}"/>
    <cellStyle name="Calculation 4 13 2 6" xfId="49460" xr:uid="{57BB9641-2B2D-46E4-B484-DC5DF7A7CF12}"/>
    <cellStyle name="Calculation 4 13 3" xfId="4372" xr:uid="{0C548AB2-1E88-4591-9537-1C66B4FA0DA9}"/>
    <cellStyle name="Calculation 4 13 3 2" xfId="31420" xr:uid="{CBECC972-D7EB-4CC5-8A9A-A7341817C176}"/>
    <cellStyle name="Calculation 4 13 3 2 2" xfId="58524" xr:uid="{458CBB54-4D51-485A-9836-CCDDB74AB797}"/>
    <cellStyle name="Calculation 4 13 3 3" xfId="51743" xr:uid="{420D49A1-91CD-4F62-8A79-36C1B7D55C92}"/>
    <cellStyle name="Calculation 4 13 4" xfId="34018" xr:uid="{0178522D-BFF2-41CE-BECA-B861FCAEFC2B}"/>
    <cellStyle name="Calculation 4 13 4 2" xfId="54390" xr:uid="{447AF75A-5D04-4032-9DEC-AAA17A98904F}"/>
    <cellStyle name="Calculation 4 13 4 3" xfId="47578" xr:uid="{F0AA7C45-B9DA-42E8-BC1D-8CDFCCF789CC}"/>
    <cellStyle name="Calculation 4 13 5" xfId="44640" xr:uid="{BEE06C2D-6444-40F4-8074-3A1E993F6BF1}"/>
    <cellStyle name="Calculation 4 13 5 2" xfId="52870" xr:uid="{AC607909-9B4A-4ACB-8DED-262790184FAD}"/>
    <cellStyle name="Calculation 4 13 6" xfId="45969" xr:uid="{10246874-7556-4FC2-9F98-6E0F594D9115}"/>
    <cellStyle name="Calculation 4 14" xfId="2615" xr:uid="{4E1874A1-3DF4-4F01-984B-D79D2CD2A1F9}"/>
    <cellStyle name="Calculation 4 14 2" xfId="6856" xr:uid="{19C428CA-E554-4C88-8FE1-CED2FF45F727}"/>
    <cellStyle name="Calculation 4 14 2 2" xfId="15845" xr:uid="{A6D8F13A-E940-4FAB-8DE5-6FFA26832527}"/>
    <cellStyle name="Calculation 4 14 2 2 2" xfId="33447" xr:uid="{08C06F9F-A2EB-4734-835B-5FF2A738D774}"/>
    <cellStyle name="Calculation 4 14 2 2 3" xfId="57173" xr:uid="{08CEA4A4-860E-4B13-B0C4-605A8942BD67}"/>
    <cellStyle name="Calculation 4 14 2 3" xfId="41210" xr:uid="{22C3C079-0387-4DE7-88AF-7BF939C28048}"/>
    <cellStyle name="Calculation 4 14 2 4" xfId="50391" xr:uid="{DF408FC9-FA63-4609-A3DB-CE1A5CF09128}"/>
    <cellStyle name="Calculation 4 14 3" xfId="9426" xr:uid="{85B1AEC0-45F4-45F3-B501-E099B18708A8}"/>
    <cellStyle name="Calculation 4 14 3 2" xfId="18415" xr:uid="{38FAAF74-B770-4765-B408-6950D17E72C2}"/>
    <cellStyle name="Calculation 4 14 3 2 2" xfId="30225" xr:uid="{13E6CF6F-C4ED-4CA5-9371-DF6253FC6599}"/>
    <cellStyle name="Calculation 4 14 3 2 3" xfId="58170" xr:uid="{F011C49D-B91C-405F-B100-91C57E40E0E7}"/>
    <cellStyle name="Calculation 4 14 3 3" xfId="28777" xr:uid="{DEC032BC-E6A1-4D82-BA94-81EF626326E6}"/>
    <cellStyle name="Calculation 4 14 3 4" xfId="51388" xr:uid="{7206CC88-7886-4709-8493-55AA2809E17A}"/>
    <cellStyle name="Calculation 4 14 4" xfId="13469" xr:uid="{963275D1-161C-4D6C-8EA1-867B1A4B3447}"/>
    <cellStyle name="Calculation 4 14 4 2" xfId="27849" xr:uid="{A61CB236-0511-4051-A9BF-4FFFEE510105}"/>
    <cellStyle name="Calculation 4 14 4 2 2" xfId="55300" xr:uid="{1C7CEC71-3F61-467C-A6DC-4458C48C60D4}"/>
    <cellStyle name="Calculation 4 14 4 3" xfId="48508" xr:uid="{469DB106-2B0C-4725-A334-655C70740322}"/>
    <cellStyle name="Calculation 4 14 5" xfId="30471" xr:uid="{472E3E93-7529-4EDC-AA33-92DC66F2A2F7}"/>
    <cellStyle name="Calculation 4 14 5 2" xfId="53586" xr:uid="{36087890-4E3E-41BA-A4DC-2D6933E7C826}"/>
    <cellStyle name="Calculation 4 14 6" xfId="44715" xr:uid="{6A66B21F-9F04-480F-82D5-7C38AC87D065}"/>
    <cellStyle name="Calculation 4 14 7" xfId="46894" xr:uid="{99002389-E732-451D-9C52-9BAD77E64D63}"/>
    <cellStyle name="Calculation 4 15" xfId="6504" xr:uid="{9B5414C3-23B1-4C96-9635-5B6515578751}"/>
    <cellStyle name="Calculation 4 15 2" xfId="11727" xr:uid="{8BCBF44C-7250-4C29-B88F-9015C3453D7F}"/>
    <cellStyle name="Calculation 4 15 2 2" xfId="20716" xr:uid="{1A4795A8-ADC0-4775-AFA6-A053691800E6}"/>
    <cellStyle name="Calculation 4 15 2 2 2" xfId="41770" xr:uid="{DB3BA14A-01C5-4D99-8F04-F14BECD3F0C9}"/>
    <cellStyle name="Calculation 4 15 2 2 3" xfId="57090" xr:uid="{CB7DE20F-F746-4915-9482-11BA23350A05}"/>
    <cellStyle name="Calculation 4 15 2 3" xfId="43781" xr:uid="{81A8D87C-5930-4083-8404-A788C98CC147}"/>
    <cellStyle name="Calculation 4 15 2 4" xfId="50308" xr:uid="{C250E516-EA15-4F58-844B-2E9B5B3831AE}"/>
    <cellStyle name="Calculation 4 15 3" xfId="15493" xr:uid="{CC2BAA13-D3E4-45A4-B23B-D80CD4B5B465}"/>
    <cellStyle name="Calculation 4 15 3 2" xfId="24953" xr:uid="{6E45BE10-CAC0-4E70-BC30-F4F25D9B4DE7}"/>
    <cellStyle name="Calculation 4 15 3 2 2" xfId="58695" xr:uid="{75685E25-7D74-4512-A404-B1765E96048E}"/>
    <cellStyle name="Calculation 4 15 3 3" xfId="51914" xr:uid="{0325D97A-34C2-4A78-AE28-B1FFC096C07E}"/>
    <cellStyle name="Calculation 4 15 4" xfId="43176" xr:uid="{72403084-DEC9-4F50-ACF3-29E5AC57945F}"/>
    <cellStyle name="Calculation 4 15 4 2" xfId="58033" xr:uid="{F35CE789-A76F-4A0C-ACCF-BD12E74A3B7C}"/>
    <cellStyle name="Calculation 4 15 4 3" xfId="51251" xr:uid="{86A625B9-11D7-4178-A648-63B8910943D0}"/>
    <cellStyle name="Calculation 4 15 5" xfId="44770" xr:uid="{9EC21D65-ECBA-4639-BCE3-470690DB356E}"/>
    <cellStyle name="Calculation 4 15 5 2" xfId="55217" xr:uid="{2FDD0D69-4F9D-4F1A-B21B-5E9BAE07E76D}"/>
    <cellStyle name="Calculation 4 15 5 3" xfId="48425" xr:uid="{AEC933BA-1830-4570-8D44-B65085E9938D}"/>
    <cellStyle name="Calculation 4 15 6" xfId="53503" xr:uid="{EC3C7654-2477-461E-8123-F37F1453B4DC}"/>
    <cellStyle name="Calculation 4 15 7" xfId="46811" xr:uid="{4EADE665-BBBE-43FE-9987-5202F3556281}"/>
    <cellStyle name="Calculation 4 16" xfId="9090" xr:uid="{7C83C8F6-4A08-4623-B6F6-BC1ACB67ED8E}"/>
    <cellStyle name="Calculation 4 16 2" xfId="18079" xr:uid="{BB1B5B3E-6610-4641-B716-15D3FA2F94E9}"/>
    <cellStyle name="Calculation 4 16 2 2" xfId="24518" xr:uid="{BCBA35AE-3D66-4F89-A7EA-A3EC3DCEDA58}"/>
    <cellStyle name="Calculation 4 16 2 2 2" xfId="57189" xr:uid="{837B7BAD-FB14-4ABC-894C-BEF40D49BB29}"/>
    <cellStyle name="Calculation 4 16 2 3" xfId="50407" xr:uid="{8700F48E-4DF9-4DB9-81C6-961B338A7497}"/>
    <cellStyle name="Calculation 4 16 3" xfId="34750" xr:uid="{247BE11B-4B41-413C-B1B7-2BAC00DC7047}"/>
    <cellStyle name="Calculation 4 16 3 2" xfId="58790" xr:uid="{96F159C6-08AF-4216-90B4-DB94679EA610}"/>
    <cellStyle name="Calculation 4 16 3 3" xfId="52009" xr:uid="{95C5D4E5-F28A-4849-9451-BE1D367B7CFB}"/>
    <cellStyle name="Calculation 4 16 4" xfId="44792" xr:uid="{3EE7D43D-43D4-4EEC-89AB-8FBAF9C2C93F}"/>
    <cellStyle name="Calculation 4 16 4 2" xfId="59099" xr:uid="{742A7E86-4B74-4BF6-8000-C8EA22152468}"/>
    <cellStyle name="Calculation 4 16 4 3" xfId="52318" xr:uid="{7A392315-3EAE-4C5D-A54A-F2EAC0EB7962}"/>
    <cellStyle name="Calculation 4 16 5" xfId="48524" xr:uid="{17F133D8-0A7A-4482-BC5D-AD1260ECC496}"/>
    <cellStyle name="Calculation 4 16 5 2" xfId="55313" xr:uid="{FF231650-1DCB-4E1E-A71D-AC8CFD665353}"/>
    <cellStyle name="Calculation 4 16 6" xfId="53599" xr:uid="{9457BE04-CAEA-4B68-99B1-875953AD3AA2}"/>
    <cellStyle name="Calculation 4 16 7" xfId="46910" xr:uid="{25A11028-0BE2-4E81-B68F-1347E95434A9}"/>
    <cellStyle name="Calculation 4 17" xfId="12720" xr:uid="{7A9B3C6D-C406-4AEC-A661-390F0D0847BB}"/>
    <cellStyle name="Calculation 4 17 2" xfId="21709" xr:uid="{E51D24B8-D3BE-415C-9C04-1ED9A39AC0E3}"/>
    <cellStyle name="Calculation 4 17 2 2" xfId="39218" xr:uid="{BAA49C24-C2A3-4472-A950-A281C089DEFC}"/>
    <cellStyle name="Calculation 4 17 2 2 2" xfId="57221" xr:uid="{DB9FB162-2D12-4DE8-996D-AEDB0DF7778A}"/>
    <cellStyle name="Calculation 4 17 2 3" xfId="50439" xr:uid="{73EFD684-EC8D-46D8-9216-3A98DFE959D9}"/>
    <cellStyle name="Calculation 4 17 3" xfId="23250" xr:uid="{7A49E640-4E7D-4E39-A541-9D78FBF531F0}"/>
    <cellStyle name="Calculation 4 17 3 2" xfId="58822" xr:uid="{1AAD57A1-8634-434A-84FC-C57C984BC4EA}"/>
    <cellStyle name="Calculation 4 17 3 3" xfId="52041" xr:uid="{B6E177A0-D9ED-41FA-9D38-E57566D08C76}"/>
    <cellStyle name="Calculation 4 17 4" xfId="44850" xr:uid="{E1CFC75C-2045-4B63-896E-BA81966075E2}"/>
    <cellStyle name="Calculation 4 17 4 2" xfId="58491" xr:uid="{6778BA69-9D19-4EBF-9248-9D4E9BE0867F}"/>
    <cellStyle name="Calculation 4 17 4 3" xfId="51710" xr:uid="{24AAAEFA-4C2E-4B44-ACEA-887F085AF087}"/>
    <cellStyle name="Calculation 4 17 5" xfId="48556" xr:uid="{40B24737-6C0E-4701-87A2-DFEA182B4332}"/>
    <cellStyle name="Calculation 4 17 5 2" xfId="55345" xr:uid="{53220D52-8F85-43CF-81EC-BA005D822538}"/>
    <cellStyle name="Calculation 4 17 6" xfId="53631" xr:uid="{B4849F8C-E622-4529-8E96-884F384C93BA}"/>
    <cellStyle name="Calculation 4 17 7" xfId="46942" xr:uid="{79E4F9DC-A7EB-40B7-90CA-0AFD0691EAE0}"/>
    <cellStyle name="Calculation 4 18" xfId="2208" xr:uid="{C6B81E47-46D7-4EC5-849E-D281B7A96D02}"/>
    <cellStyle name="Calculation 4 18 2" xfId="25109" xr:uid="{A3DA9DE6-A4BD-407D-8B07-CA85D39C2729}"/>
    <cellStyle name="Calculation 4 18 2 2" xfId="57079" xr:uid="{5CD2E0E0-5CEB-45AC-B398-22824AA89A58}"/>
    <cellStyle name="Calculation 4 18 2 3" xfId="50297" xr:uid="{F0A00FA4-12CB-4C14-9348-F1CE8FF995AC}"/>
    <cellStyle name="Calculation 4 18 3" xfId="44882" xr:uid="{BA74D80B-9862-4C1C-A209-A347129A4C93}"/>
    <cellStyle name="Calculation 4 18 3 2" xfId="58684" xr:uid="{A4E8A23D-9E6C-40A9-9B5F-796028A4AEE4}"/>
    <cellStyle name="Calculation 4 18 3 3" xfId="51903" xr:uid="{6051BB91-4983-4DD0-94EE-50304A6F7E58}"/>
    <cellStyle name="Calculation 4 18 4" xfId="50961" xr:uid="{9E4A3146-A608-4F56-9D6A-094B39B2599E}"/>
    <cellStyle name="Calculation 4 18 4 2" xfId="57743" xr:uid="{93C7C67C-6BEF-4AC7-9D20-B85E702D7054}"/>
    <cellStyle name="Calculation 4 18 5" xfId="48414" xr:uid="{F0643C04-D3BF-4EF5-9621-DEFD96D66276}"/>
    <cellStyle name="Calculation 4 18 5 2" xfId="55206" xr:uid="{55B2DA82-F47A-48B2-BF38-6C51F03936F1}"/>
    <cellStyle name="Calculation 4 18 6" xfId="53492" xr:uid="{B041474E-52AC-4001-B2FF-3B4904F5414E}"/>
    <cellStyle name="Calculation 4 18 7" xfId="46800" xr:uid="{D5FD6589-4DE5-4376-A9B7-57A79FD3CDA7}"/>
    <cellStyle name="Calculation 4 19" xfId="13117" xr:uid="{0E065B6F-A8B4-4316-B2BD-81C1273176A5}"/>
    <cellStyle name="Calculation 4 19 2" xfId="41757" xr:uid="{7AF3877F-A077-4E1B-9D8C-59B1DFD841DC}"/>
    <cellStyle name="Calculation 4 19 2 2" xfId="57108" xr:uid="{0A9AF769-417B-41CC-8190-31615F904E96}"/>
    <cellStyle name="Calculation 4 19 2 3" xfId="50326" xr:uid="{EDCDB3FE-6816-47D1-BF42-C11C00D77396}"/>
    <cellStyle name="Calculation 4 19 3" xfId="44913" xr:uid="{2D63FB95-0AB8-4672-BA82-A532231D9D43}"/>
    <cellStyle name="Calculation 4 19 3 2" xfId="58711" xr:uid="{9136B5EA-746C-4F40-8AAE-6EA1A0BCC319}"/>
    <cellStyle name="Calculation 4 19 3 3" xfId="51930" xr:uid="{7A2B5C1A-14B2-4ED4-A676-AC3EA0D44AE1}"/>
    <cellStyle name="Calculation 4 19 4" xfId="51495" xr:uid="{4EE46EC9-A417-4584-95B9-2C6792F0914F}"/>
    <cellStyle name="Calculation 4 19 4 2" xfId="58277" xr:uid="{BCC4CC92-99FA-4EC9-B9B3-62DB25640C89}"/>
    <cellStyle name="Calculation 4 19 5" xfId="48443" xr:uid="{0BDBBFCC-0E67-40E2-8189-34251FC4665B}"/>
    <cellStyle name="Calculation 4 19 5 2" xfId="55235" xr:uid="{E2F5C60B-B16C-4890-9DA2-4BEAB7C1047A}"/>
    <cellStyle name="Calculation 4 19 6" xfId="53521" xr:uid="{F6ED4CB7-B5B8-4C56-8E3F-987F967E383F}"/>
    <cellStyle name="Calculation 4 19 7" xfId="46829" xr:uid="{B324E819-32EA-40BD-98E3-40FC28CDBAD3}"/>
    <cellStyle name="Calculation 4 2" xfId="146" xr:uid="{E4C45A89-AF9E-4A3C-965D-9919DB26C343}"/>
    <cellStyle name="Calculation 4 2 10" xfId="1957" xr:uid="{19B831BB-1D20-40F3-890B-7163882CF92E}"/>
    <cellStyle name="Calculation 4 2 10 2" xfId="6267" xr:uid="{6E8D689A-5326-4568-BC8F-532FCF722F9D}"/>
    <cellStyle name="Calculation 4 2 10 2 2" xfId="8853" xr:uid="{62B80FB5-5150-48D4-B503-CA5819063F7D}"/>
    <cellStyle name="Calculation 4 2 10 2 2 2" xfId="17842" xr:uid="{06ED7F9A-956F-435D-AFDD-534569DE664E}"/>
    <cellStyle name="Calculation 4 2 10 2 2 2 2" xfId="35053" xr:uid="{3EDE2C2F-DA8D-412D-8B0E-AE4CE54EB4AF}"/>
    <cellStyle name="Calculation 4 2 10 2 2 3" xfId="27014" xr:uid="{9D73C781-EF7C-4426-B27F-BA0294FD6C8F}"/>
    <cellStyle name="Calculation 4 2 10 2 3" xfId="11490" xr:uid="{8CFEC929-1094-41B0-A41D-7AFDE7BE73D2}"/>
    <cellStyle name="Calculation 4 2 10 2 3 2" xfId="20479" xr:uid="{1E74C615-4D49-414C-AC0E-DB43261EF6F9}"/>
    <cellStyle name="Calculation 4 2 10 2 3 2 2" xfId="31454" xr:uid="{19F1E66F-9B05-48D1-BD75-59FAEE0B5127}"/>
    <cellStyle name="Calculation 4 2 10 2 3 3" xfId="37783" xr:uid="{4048BBE3-F46B-4190-8133-0522896C8AAB}"/>
    <cellStyle name="Calculation 4 2 10 2 4" xfId="15256" xr:uid="{E2FBE596-AB60-4B6C-80C8-D69B9BDCE65C}"/>
    <cellStyle name="Calculation 4 2 10 2 4 2" xfId="34786" xr:uid="{72027537-15C5-4CF3-9002-5C7CCDCD2CAA}"/>
    <cellStyle name="Calculation 4 2 10 2 5" xfId="38520" xr:uid="{A9CCBD4D-2019-4977-A6B3-80614231302A}"/>
    <cellStyle name="Calculation 4 2 10 3" xfId="4394" xr:uid="{2B4A12F5-903C-4BB1-9893-AAD333D7D3D9}"/>
    <cellStyle name="Calculation 4 2 10 3 2" xfId="37116" xr:uid="{F2FF4E67-63C9-42F4-ACB1-408298EB8B13}"/>
    <cellStyle name="Calculation 4 2 10 4" xfId="39699" xr:uid="{D68750F1-DA2C-4DB2-9683-B7ABE20818E6}"/>
    <cellStyle name="Calculation 4 2 11" xfId="2860" xr:uid="{61F6F658-BB49-4442-8AFC-205A98B358B2}"/>
    <cellStyle name="Calculation 4 2 11 2" xfId="7010" xr:uid="{2D2257A4-F478-42F3-B7FC-14EC929ED709}"/>
    <cellStyle name="Calculation 4 2 11 2 2" xfId="15999" xr:uid="{1592AC38-EED7-4CEB-AFD6-7E5EC358F3F7}"/>
    <cellStyle name="Calculation 4 2 11 2 2 2" xfId="32408" xr:uid="{566401B1-A7DD-4256-B711-A11E5CC45FCE}"/>
    <cellStyle name="Calculation 4 2 11 2 3" xfId="38529" xr:uid="{4AB24A19-82A9-420F-9D66-029F2ECE9D2B}"/>
    <cellStyle name="Calculation 4 2 11 3" xfId="9573" xr:uid="{072A70D8-9E0B-4A88-BE8D-B1C452E14D85}"/>
    <cellStyle name="Calculation 4 2 11 3 2" xfId="18562" xr:uid="{6367C9D0-6FEF-46C2-9F9A-39006751EC55}"/>
    <cellStyle name="Calculation 4 2 11 3 2 2" xfId="28219" xr:uid="{EC56E96D-E749-479E-B55C-A65649BA74AE}"/>
    <cellStyle name="Calculation 4 2 11 3 3" xfId="31174" xr:uid="{4F8D88D9-ABEC-4858-AF61-510EF026BE6D}"/>
    <cellStyle name="Calculation 4 2 11 4" xfId="13504" xr:uid="{EE0EAEE4-14E0-43C7-9E2E-4E39CD18B72C}"/>
    <cellStyle name="Calculation 4 2 11 4 2" xfId="39362" xr:uid="{0F738F38-40C1-4B08-B048-5E0182047F02}"/>
    <cellStyle name="Calculation 4 2 11 5" xfId="35270" xr:uid="{92494D71-43E9-4EB7-A68E-C228A88A6B88}"/>
    <cellStyle name="Calculation 4 2 12" xfId="6602" xr:uid="{95FC1587-F875-4646-A3CB-32B970FF5C38}"/>
    <cellStyle name="Calculation 4 2 12 2" xfId="11810" xr:uid="{A8DE9C74-CCAA-4F14-B31C-13AE1E8A4906}"/>
    <cellStyle name="Calculation 4 2 12 2 2" xfId="20799" xr:uid="{04B85E2B-C519-4911-BBA4-BB6DCAB3525A}"/>
    <cellStyle name="Calculation 4 2 12 2 2 2" xfId="32917" xr:uid="{5D1CE490-09D9-462A-9E20-C7D22EB96434}"/>
    <cellStyle name="Calculation 4 2 12 2 3" xfId="32229" xr:uid="{0523E049-A924-49F6-9698-1BF1062072B9}"/>
    <cellStyle name="Calculation 4 2 12 3" xfId="15591" xr:uid="{42FAD8B8-690D-464E-A5A0-36AD14BF5B9F}"/>
    <cellStyle name="Calculation 4 2 12 3 2" xfId="43067" xr:uid="{46DE3548-EA73-4E1B-A389-6E4E5927D4E3}"/>
    <cellStyle name="Calculation 4 2 12 4" xfId="40584" xr:uid="{E8B3E64B-3435-4861-AD68-8590021A3CC0}"/>
    <cellStyle name="Calculation 4 2 13" xfId="9173" xr:uid="{E969BA47-AF94-49CC-AF00-6383ABC9D7BD}"/>
    <cellStyle name="Calculation 4 2 13 2" xfId="18162" xr:uid="{A8278022-D225-4716-8001-4C44C8A36751}"/>
    <cellStyle name="Calculation 4 2 13 2 2" xfId="43534" xr:uid="{06F5644F-75C6-4899-B72D-32DEE8F9B211}"/>
    <cellStyle name="Calculation 4 2 13 3" xfId="27045" xr:uid="{77125BD5-13D6-4AE4-B982-F70F24C0491D}"/>
    <cellStyle name="Calculation 4 2 14" xfId="12494" xr:uid="{AF9F176A-DC66-4963-B6EC-94C52E0F6DA5}"/>
    <cellStyle name="Calculation 4 2 14 2" xfId="21483" xr:uid="{2D762393-EADA-4E94-B236-E5B867CB5DAC}"/>
    <cellStyle name="Calculation 4 2 14 2 2" xfId="23412" xr:uid="{076CCE44-EC41-4259-8AE0-718AFECBA993}"/>
    <cellStyle name="Calculation 4 2 14 3" xfId="23610" xr:uid="{5B5EDB16-4701-4BAC-848F-C4FFAB90D397}"/>
    <cellStyle name="Calculation 4 2 15" xfId="2306" xr:uid="{3A610FD2-F397-4F0E-B12F-6B3851F1A712}"/>
    <cellStyle name="Calculation 4 2 15 2" xfId="30399" xr:uid="{39921523-AD6A-47F0-A7F6-D06BD1DBE02A}"/>
    <cellStyle name="Calculation 4 2 16" xfId="13215" xr:uid="{BE05806F-7D42-4A86-9A6D-727DE631EDF3}"/>
    <cellStyle name="Calculation 4 2 16 2" xfId="23054" xr:uid="{6376DEAF-1887-425B-AC19-C8A07699208B}"/>
    <cellStyle name="Calculation 4 2 17" xfId="42595" xr:uid="{91F1367A-C719-4589-B1DF-8B7A7B28A031}"/>
    <cellStyle name="Calculation 4 2 18" xfId="44300" xr:uid="{50E0F927-9706-4329-B4E5-94C541A12166}"/>
    <cellStyle name="Calculation 4 2 19" xfId="45521" xr:uid="{158C5C5F-5CA7-49CF-83B2-F88B97E74B89}"/>
    <cellStyle name="Calculation 4 2 2" xfId="235" xr:uid="{83378467-B83A-436F-9EC1-E5C77E1AA2C9}"/>
    <cellStyle name="Calculation 4 2 2 10" xfId="6537" xr:uid="{A629697C-4C20-472A-8CDA-8A6883C66EA7}"/>
    <cellStyle name="Calculation 4 2 2 10 2" xfId="11756" xr:uid="{F9D90131-2FFF-487B-9B68-69A262EF0B32}"/>
    <cellStyle name="Calculation 4 2 2 10 2 2" xfId="20745" xr:uid="{6E8AA541-EA01-4DF3-85B1-33F29A870DE9}"/>
    <cellStyle name="Calculation 4 2 2 10 2 2 2" xfId="38091" xr:uid="{11DC1517-D37B-4F31-A339-4F84E3461A41}"/>
    <cellStyle name="Calculation 4 2 2 10 2 3" xfId="40077" xr:uid="{46939809-5193-4A52-85BA-CA12AC6CB76E}"/>
    <cellStyle name="Calculation 4 2 2 10 3" xfId="15526" xr:uid="{80850F31-33FF-4AA0-BE26-43354DE3340F}"/>
    <cellStyle name="Calculation 4 2 2 10 3 2" xfId="25220" xr:uid="{6D672459-48C1-4DCE-B532-9BC51CC2255A}"/>
    <cellStyle name="Calculation 4 2 2 10 4" xfId="42322" xr:uid="{08368359-8A6E-4939-B1AD-F4543C2A640E}"/>
    <cellStyle name="Calculation 4 2 2 11" xfId="9119" xr:uid="{4471AC4B-7FC9-433D-8E18-57955F2ED413}"/>
    <cellStyle name="Calculation 4 2 2 11 2" xfId="18108" xr:uid="{44817564-3F79-4451-B98F-03CF77A094AF}"/>
    <cellStyle name="Calculation 4 2 2 11 2 2" xfId="31503" xr:uid="{C97B803A-DFD4-47EA-BC36-651A1886647C}"/>
    <cellStyle name="Calculation 4 2 2 11 3" xfId="44017" xr:uid="{6DCDDD90-C1D2-4061-9489-70D961D0FC5D}"/>
    <cellStyle name="Calculation 4 2 2 12" xfId="12296" xr:uid="{D2F1C59F-FE4B-4E27-A3C3-A03AF4045AA3}"/>
    <cellStyle name="Calculation 4 2 2 12 2" xfId="21285" xr:uid="{3474B942-72D7-4D01-85C7-A3431BB8B3BB}"/>
    <cellStyle name="Calculation 4 2 2 12 2 2" xfId="35567" xr:uid="{D01BF449-2862-4B2D-BA0A-2E9BD848DB2F}"/>
    <cellStyle name="Calculation 4 2 2 12 3" xfId="34835" xr:uid="{F76A5F7B-BD5B-4B2F-9A40-DA2024481422}"/>
    <cellStyle name="Calculation 4 2 2 13" xfId="2241" xr:uid="{710EF19D-D451-470E-B92F-7E063A66345F}"/>
    <cellStyle name="Calculation 4 2 2 13 2" xfId="24521" xr:uid="{6069069F-2660-431C-A9D5-79528027D2C9}"/>
    <cellStyle name="Calculation 4 2 2 14" xfId="13150" xr:uid="{93D70713-83AE-4491-BCF9-752593493974}"/>
    <cellStyle name="Calculation 4 2 2 14 2" xfId="39102" xr:uid="{EBC8613F-9BA1-4D39-9522-51846AA113E0}"/>
    <cellStyle name="Calculation 4 2 2 15" xfId="40330" xr:uid="{4DCD59B6-B18B-492B-AD19-4BF6B8714F1F}"/>
    <cellStyle name="Calculation 4 2 2 16" xfId="46036" xr:uid="{66F536FA-4EAA-4B1B-A19F-691F2CC8E9D3}"/>
    <cellStyle name="Calculation 4 2 2 2" xfId="373" xr:uid="{6C29937B-D7BB-4816-815A-286AD1D7D142}"/>
    <cellStyle name="Calculation 4 2 2 2 10" xfId="9244" xr:uid="{C4180222-FA49-4909-97C8-C2A7AC7F442A}"/>
    <cellStyle name="Calculation 4 2 2 2 10 2" xfId="18233" xr:uid="{1742A036-51ED-46E0-AF52-B55EDCC9A79F}"/>
    <cellStyle name="Calculation 4 2 2 2 10 2 2" xfId="27879" xr:uid="{3DD303E8-151D-45A1-9434-2478030D1012}"/>
    <cellStyle name="Calculation 4 2 2 2 10 3" xfId="39634" xr:uid="{E1A69A88-9D1D-4710-8CFE-791CEB556A75}"/>
    <cellStyle name="Calculation 4 2 2 2 11" xfId="12284" xr:uid="{B1730CD9-EB73-4DA1-A9FB-13E042D08357}"/>
    <cellStyle name="Calculation 4 2 2 2 11 2" xfId="21273" xr:uid="{41C9ADB5-56CE-4028-98D5-1D61D4197526}"/>
    <cellStyle name="Calculation 4 2 2 2 11 2 2" xfId="38532" xr:uid="{BE2ACCF4-23D3-4743-94C0-F1BFE84DBDEF}"/>
    <cellStyle name="Calculation 4 2 2 2 11 3" xfId="42509" xr:uid="{6FDAADAB-3B28-469F-91AB-FB9E6FE4BE8C}"/>
    <cellStyle name="Calculation 4 2 2 2 12" xfId="2379" xr:uid="{5BD32FEA-B999-429A-939B-4A0197742333}"/>
    <cellStyle name="Calculation 4 2 2 2 12 2" xfId="28572" xr:uid="{DB74C0D7-7E98-4FD2-BE13-55CD5E4A3D7E}"/>
    <cellStyle name="Calculation 4 2 2 2 13" xfId="13288" xr:uid="{A4810B46-BAEC-4481-B47E-A1BEC9B19337}"/>
    <cellStyle name="Calculation 4 2 2 2 13 2" xfId="33353" xr:uid="{4F264ACB-6BE5-4093-98CE-F16BCB86F117}"/>
    <cellStyle name="Calculation 4 2 2 2 14" xfId="35575" xr:uid="{1D498618-9651-4220-AAC8-CC6EBF9E23A0}"/>
    <cellStyle name="Calculation 4 2 2 2 15" xfId="49527" xr:uid="{DA87765E-DDAC-48C9-80ED-FE7C94C7448C}"/>
    <cellStyle name="Calculation 4 2 2 2 2" xfId="722" xr:uid="{A9B20282-DBB9-4967-8275-A48DD005EC3A}"/>
    <cellStyle name="Calculation 4 2 2 2 2 2" xfId="5098" xr:uid="{59A941DD-3D11-45BB-A411-50F1826D3E8B}"/>
    <cellStyle name="Calculation 4 2 2 2 2 2 2" xfId="7684" xr:uid="{0A4F7538-990A-4B29-85B1-2B36F2038385}"/>
    <cellStyle name="Calculation 4 2 2 2 2 2 2 2" xfId="16673" xr:uid="{A819939E-0034-4772-A9AD-0A636E0C7B6B}"/>
    <cellStyle name="Calculation 4 2 2 2 2 2 2 2 2" xfId="25662" xr:uid="{F0D19CBC-F8A7-4F6C-A7DB-195AAA898D5E}"/>
    <cellStyle name="Calculation 4 2 2 2 2 2 2 3" xfId="40731" xr:uid="{DC9FBBDE-8876-4542-A498-A9971127BF8B}"/>
    <cellStyle name="Calculation 4 2 2 2 2 2 3" xfId="10321" xr:uid="{10582214-FD58-4B04-BD4A-71B8F931B4E9}"/>
    <cellStyle name="Calculation 4 2 2 2 2 2 3 2" xfId="19310" xr:uid="{A30C76FF-63CE-48B9-9FD0-F7B1433B8ACD}"/>
    <cellStyle name="Calculation 4 2 2 2 2 2 3 2 2" xfId="23027" xr:uid="{AD210590-143F-4805-AF3B-B4D4AFA3D573}"/>
    <cellStyle name="Calculation 4 2 2 2 2 2 3 3" xfId="27020" xr:uid="{191E3425-DCB4-4D7B-8285-F7C596D0DC70}"/>
    <cellStyle name="Calculation 4 2 2 2 2 2 4" xfId="14087" xr:uid="{F989A5B5-2783-4343-8498-3AB426ECC545}"/>
    <cellStyle name="Calculation 4 2 2 2 2 2 4 2" xfId="31536" xr:uid="{B957ACC4-7C41-4B88-B198-BF157426F733}"/>
    <cellStyle name="Calculation 4 2 2 2 2 2 5" xfId="27441" xr:uid="{AD306D4A-07EF-470B-9D5D-AF676D6AAC4A}"/>
    <cellStyle name="Calculation 4 2 2 2 2 3" xfId="3159" xr:uid="{39272AB2-965E-4FA6-A47F-4A1C947493D9}"/>
    <cellStyle name="Calculation 4 2 2 2 2 3 2" xfId="35443" xr:uid="{B8BD7EBC-BE16-4820-AFD6-0D0FB64265A8}"/>
    <cellStyle name="Calculation 4 2 2 2 2 4" xfId="30004" xr:uid="{16A49EA7-EDA4-4990-8622-B15FCDE566AB}"/>
    <cellStyle name="Calculation 4 2 2 2 2 5" xfId="56309" xr:uid="{996259BD-BF5D-4098-985B-52BF4C8F674E}"/>
    <cellStyle name="Calculation 4 2 2 2 3" xfId="1067" xr:uid="{C380B383-04FE-4AE9-A85B-D3A6FFDC9055}"/>
    <cellStyle name="Calculation 4 2 2 2 3 2" xfId="5419" xr:uid="{0BCAEC33-3BA3-41E8-99E8-9B64216AD183}"/>
    <cellStyle name="Calculation 4 2 2 2 3 2 2" xfId="8005" xr:uid="{5AD28244-652F-4F76-BC7F-CF4702E7C651}"/>
    <cellStyle name="Calculation 4 2 2 2 3 2 2 2" xfId="16994" xr:uid="{78DC254D-D24B-432D-8988-ACFDE3A4F191}"/>
    <cellStyle name="Calculation 4 2 2 2 3 2 2 2 2" xfId="23869" xr:uid="{974715E7-2939-4C5F-94F8-FEF5609F54F2}"/>
    <cellStyle name="Calculation 4 2 2 2 3 2 2 3" xfId="29207" xr:uid="{6D478978-035C-46EA-98E9-B4A9D9CC2A28}"/>
    <cellStyle name="Calculation 4 2 2 2 3 2 3" xfId="10642" xr:uid="{D9BE339F-5D68-430D-8D47-23B7AE8B3AB9}"/>
    <cellStyle name="Calculation 4 2 2 2 3 2 3 2" xfId="19631" xr:uid="{0E4718D7-D149-4C08-85A7-8B137543A9C7}"/>
    <cellStyle name="Calculation 4 2 2 2 3 2 3 2 2" xfId="39608" xr:uid="{09175696-9624-451E-9F1B-E1D9051DC1D6}"/>
    <cellStyle name="Calculation 4 2 2 2 3 2 3 3" xfId="37777" xr:uid="{FE350175-708B-491F-8341-1FE19B998CD2}"/>
    <cellStyle name="Calculation 4 2 2 2 3 2 4" xfId="14408" xr:uid="{40119A43-AB46-4B9B-A30A-9AEE8BE14F05}"/>
    <cellStyle name="Calculation 4 2 2 2 3 2 4 2" xfId="43668" xr:uid="{FD01A3A4-7B29-4668-BF00-96F3FB25F3DB}"/>
    <cellStyle name="Calculation 4 2 2 2 3 2 5" xfId="24837" xr:uid="{200760F2-D308-444F-A4A2-48CF946D07EA}"/>
    <cellStyle name="Calculation 4 2 2 2 3 3" xfId="3504" xr:uid="{1F9065D6-280B-4C7C-B224-11EEB8C36A3C}"/>
    <cellStyle name="Calculation 4 2 2 2 3 3 2" xfId="25423" xr:uid="{92C004C0-BC75-403B-9BBE-FF9CF32D3EE1}"/>
    <cellStyle name="Calculation 4 2 2 2 3 4" xfId="43994" xr:uid="{995F7B7F-3F2B-4969-A582-CC685D5542D0}"/>
    <cellStyle name="Calculation 4 2 2 2 4" xfId="1411" xr:uid="{008D84B8-B30C-47B5-9DF0-96926BBDB90F}"/>
    <cellStyle name="Calculation 4 2 2 2 4 2" xfId="5756" xr:uid="{7F8A2CBF-ADD5-4D83-B8B8-DA4DF923CCC5}"/>
    <cellStyle name="Calculation 4 2 2 2 4 2 2" xfId="8342" xr:uid="{15928ECE-37BB-4AAC-BF66-6B8F7DB72AEE}"/>
    <cellStyle name="Calculation 4 2 2 2 4 2 2 2" xfId="17331" xr:uid="{70FCD879-88BC-40FF-B233-1AFF67FCBC0F}"/>
    <cellStyle name="Calculation 4 2 2 2 4 2 2 2 2" xfId="34359" xr:uid="{7D2E2864-CCFC-4FF3-81D4-C940A52BB733}"/>
    <cellStyle name="Calculation 4 2 2 2 4 2 2 3" xfId="40979" xr:uid="{39EEBF0E-EA74-4E7C-8FF2-522E98FC9988}"/>
    <cellStyle name="Calculation 4 2 2 2 4 2 3" xfId="10979" xr:uid="{238243D3-4796-4C8C-B61C-1591C0DA126C}"/>
    <cellStyle name="Calculation 4 2 2 2 4 2 3 2" xfId="19968" xr:uid="{B7B8A8A2-991F-4DA3-85C7-0580FEDE8090}"/>
    <cellStyle name="Calculation 4 2 2 2 4 2 3 2 2" xfId="38824" xr:uid="{D3226B49-A16E-469C-B5C0-B4B518368742}"/>
    <cellStyle name="Calculation 4 2 2 2 4 2 3 3" xfId="37491" xr:uid="{9E6F33AD-D91C-4CD9-89C8-E9788455BD58}"/>
    <cellStyle name="Calculation 4 2 2 2 4 2 4" xfId="14745" xr:uid="{BEEF6E1D-411E-42EE-BA58-244E12668E38}"/>
    <cellStyle name="Calculation 4 2 2 2 4 2 4 2" xfId="23680" xr:uid="{5FFD5204-294A-4D61-8390-68ACB49949A8}"/>
    <cellStyle name="Calculation 4 2 2 2 4 2 5" xfId="28648" xr:uid="{6047118F-0A5B-4E28-9D9C-02BAEBAE3170}"/>
    <cellStyle name="Calculation 4 2 2 2 4 3" xfId="3848" xr:uid="{56BC1140-3BF5-4670-9A2A-1CCD137776B7}"/>
    <cellStyle name="Calculation 4 2 2 2 4 3 2" xfId="35060" xr:uid="{9D4363B2-CD40-4665-A857-6FAF6DE41B88}"/>
    <cellStyle name="Calculation 4 2 2 2 4 4" xfId="24054" xr:uid="{03F8DAD3-42BB-4182-B8BF-C76700A4DBEC}"/>
    <cellStyle name="Calculation 4 2 2 2 5" xfId="1661" xr:uid="{B3EE463D-1503-480D-8DC5-840AB9964D14}"/>
    <cellStyle name="Calculation 4 2 2 2 5 2" xfId="5989" xr:uid="{CF54C1E9-9FA1-401A-8C4F-4BEE2B74200E}"/>
    <cellStyle name="Calculation 4 2 2 2 5 2 2" xfId="8575" xr:uid="{38873126-EA76-48A2-AD6D-35D937B5322F}"/>
    <cellStyle name="Calculation 4 2 2 2 5 2 2 2" xfId="17564" xr:uid="{8E49B940-B060-4ED9-A6B1-AB291C169771}"/>
    <cellStyle name="Calculation 4 2 2 2 5 2 2 2 2" xfId="32681" xr:uid="{02D309D3-80F6-402D-A0AE-AF46A1F18334}"/>
    <cellStyle name="Calculation 4 2 2 2 5 2 2 3" xfId="40759" xr:uid="{34CBB129-EE89-4606-9801-C7DD2FD7EC13}"/>
    <cellStyle name="Calculation 4 2 2 2 5 2 3" xfId="11212" xr:uid="{7E4EAFFE-F7A3-48DA-B2F5-021A43B0835A}"/>
    <cellStyle name="Calculation 4 2 2 2 5 2 3 2" xfId="20201" xr:uid="{9D02CB70-0909-45FB-A717-94FC006B0DB2}"/>
    <cellStyle name="Calculation 4 2 2 2 5 2 3 2 2" xfId="27432" xr:uid="{FA9D10E7-24A0-4631-B47D-B1D2E1CA1FDF}"/>
    <cellStyle name="Calculation 4 2 2 2 5 2 3 3" xfId="26669" xr:uid="{79FC81DE-D346-44F6-8898-56E801DE1724}"/>
    <cellStyle name="Calculation 4 2 2 2 5 2 4" xfId="14978" xr:uid="{9430DB88-4111-4CCE-8A77-409E680580D8}"/>
    <cellStyle name="Calculation 4 2 2 2 5 2 4 2" xfId="24632" xr:uid="{C613A398-DA5C-44A1-A241-62464022786D}"/>
    <cellStyle name="Calculation 4 2 2 2 5 2 5" xfId="29495" xr:uid="{E6A2D539-EBD8-4E52-8334-F26689753F91}"/>
    <cellStyle name="Calculation 4 2 2 2 5 3" xfId="4098" xr:uid="{4F040743-2296-4CF9-A564-4074D427E2A9}"/>
    <cellStyle name="Calculation 4 2 2 2 5 3 2" xfId="23070" xr:uid="{3FCA2682-BAB8-4C4A-B294-80568A424C8D}"/>
    <cellStyle name="Calculation 4 2 2 2 5 4" xfId="27471" xr:uid="{19FCAC0E-8AFD-433B-9714-E6683B7C37BE}"/>
    <cellStyle name="Calculation 4 2 2 2 6" xfId="2030" xr:uid="{D1255011-C052-4C3D-BE05-817979CD8AB8}"/>
    <cellStyle name="Calculation 4 2 2 2 6 2" xfId="6338" xr:uid="{28F479F8-BD1C-4916-9E00-7AF33A19F2BA}"/>
    <cellStyle name="Calculation 4 2 2 2 6 2 2" xfId="8924" xr:uid="{005B8BFB-D23B-45C9-B16B-7ECAA9C07BDC}"/>
    <cellStyle name="Calculation 4 2 2 2 6 2 2 2" xfId="17913" xr:uid="{BCCFF17A-9228-46AF-918B-44F1DB807AAD}"/>
    <cellStyle name="Calculation 4 2 2 2 6 2 2 2 2" xfId="41303" xr:uid="{2DA3D15D-9B5E-44CF-9241-5A4E87439253}"/>
    <cellStyle name="Calculation 4 2 2 2 6 2 2 3" xfId="30294" xr:uid="{EE0C94D8-CAD2-4F15-8BD1-C32389A157BA}"/>
    <cellStyle name="Calculation 4 2 2 2 6 2 3" xfId="11561" xr:uid="{51DD331A-B9B9-4D25-BE07-3968DCADF460}"/>
    <cellStyle name="Calculation 4 2 2 2 6 2 3 2" xfId="20550" xr:uid="{64DD265F-D9A6-4259-A603-B9E46F7B0F1A}"/>
    <cellStyle name="Calculation 4 2 2 2 6 2 3 2 2" xfId="26575" xr:uid="{DC7495FB-E74E-4649-964A-E54DA675BD8C}"/>
    <cellStyle name="Calculation 4 2 2 2 6 2 3 3" xfId="37586" xr:uid="{720405F6-FA30-4BDE-BB7E-A03CCFC65403}"/>
    <cellStyle name="Calculation 4 2 2 2 6 2 4" xfId="15327" xr:uid="{03DCA899-6ED3-4286-9927-EC8BE5F28C68}"/>
    <cellStyle name="Calculation 4 2 2 2 6 2 4 2" xfId="27368" xr:uid="{AFE7B27B-33DC-475C-B8FE-5C44B4BE9C67}"/>
    <cellStyle name="Calculation 4 2 2 2 6 2 5" xfId="28907" xr:uid="{21E082B1-516D-4675-8004-ABAADF3D7AD7}"/>
    <cellStyle name="Calculation 4 2 2 2 6 3" xfId="4467" xr:uid="{DC8FA7ED-627B-4F55-8827-A761F638EE95}"/>
    <cellStyle name="Calculation 4 2 2 2 6 3 2" xfId="29762" xr:uid="{030069D2-B2F6-4CD9-9E3F-F724DF794120}"/>
    <cellStyle name="Calculation 4 2 2 2 6 4" xfId="33651" xr:uid="{0BCB4899-474A-4F34-BAB8-A447C2BB0C2A}"/>
    <cellStyle name="Calculation 4 2 2 2 7" xfId="2841" xr:uid="{63DD0C48-A9C3-415C-9445-8E9497CE4BF9}"/>
    <cellStyle name="Calculation 4 2 2 2 7 2" xfId="6991" xr:uid="{E1BD3B0A-57E8-4CA0-A8B4-F7BA7305FBD7}"/>
    <cellStyle name="Calculation 4 2 2 2 7 2 2" xfId="12120" xr:uid="{ADBA5087-9542-4212-B7BC-19692CBDB324}"/>
    <cellStyle name="Calculation 4 2 2 2 7 2 2 2" xfId="21109" xr:uid="{9CBF1FB7-277B-4527-ACE8-F397F0E337DA}"/>
    <cellStyle name="Calculation 4 2 2 2 7 2 2 2 2" xfId="32934" xr:uid="{E48D3778-0B8B-4252-B649-128EF5DA2945}"/>
    <cellStyle name="Calculation 4 2 2 2 7 2 2 3" xfId="29095" xr:uid="{5BF751C7-DFCF-4AD1-AA5B-3F92474B6E82}"/>
    <cellStyle name="Calculation 4 2 2 2 7 2 3" xfId="12935" xr:uid="{2B2D665F-98EE-4511-96BF-596B19C0AE47}"/>
    <cellStyle name="Calculation 4 2 2 2 7 2 3 2" xfId="21924" xr:uid="{4C4A3BC7-85DD-4EBE-9F55-E0ABA06D1C3C}"/>
    <cellStyle name="Calculation 4 2 2 2 7 2 3 2 2" xfId="26804" xr:uid="{5F6BE292-1393-46A6-9907-FA01AA2D96C4}"/>
    <cellStyle name="Calculation 4 2 2 2 7 2 3 3" xfId="22951" xr:uid="{F5650154-02F6-4C2A-A376-120A16CDAFA3}"/>
    <cellStyle name="Calculation 4 2 2 2 7 2 4" xfId="15980" xr:uid="{2844EA8B-985A-4E44-9CB4-3A229AA3B09B}"/>
    <cellStyle name="Calculation 4 2 2 2 7 2 4 2" xfId="32057" xr:uid="{AB8B45B6-7CC0-4CEE-BF16-BA1AD3D1F1EF}"/>
    <cellStyle name="Calculation 4 2 2 2 7 2 5" xfId="38428" xr:uid="{9DE7269E-3AB3-4276-9130-58F67EE333F0}"/>
    <cellStyle name="Calculation 4 2 2 2 7 3" xfId="9554" xr:uid="{80617AC9-D61F-413D-98C7-27E8CE553A63}"/>
    <cellStyle name="Calculation 4 2 2 2 7 3 2" xfId="18543" xr:uid="{3DD1D3EE-18C2-4195-9C24-96DBC737813E}"/>
    <cellStyle name="Calculation 4 2 2 2 7 3 2 2" xfId="28082" xr:uid="{870DF2DD-895B-4826-870F-C6527EC835AD}"/>
    <cellStyle name="Calculation 4 2 2 2 7 3 3" xfId="31262" xr:uid="{0497B0BB-05CE-4000-A0EF-2FB430CE4C51}"/>
    <cellStyle name="Calculation 4 2 2 2 7 4" xfId="35125" xr:uid="{18E22352-2B39-4FD4-BBCF-8D7501DBBED2}"/>
    <cellStyle name="Calculation 4 2 2 2 8" xfId="4774" xr:uid="{F78A9D6C-A5ED-4118-B59C-D9C361D65AEB}"/>
    <cellStyle name="Calculation 4 2 2 2 8 2" xfId="7360" xr:uid="{F601FF3B-779F-4740-BC0D-2A9B24441442}"/>
    <cellStyle name="Calculation 4 2 2 2 8 2 2" xfId="16349" xr:uid="{20793623-BF65-4097-945A-BFD029E6E46D}"/>
    <cellStyle name="Calculation 4 2 2 2 8 2 2 2" xfId="35966" xr:uid="{20ECC106-F58A-407D-8A98-06D66EEDCDBD}"/>
    <cellStyle name="Calculation 4 2 2 2 8 2 3" xfId="42955" xr:uid="{97D81B5D-05B4-48A8-9CC7-0731C545A23D}"/>
    <cellStyle name="Calculation 4 2 2 2 8 3" xfId="9997" xr:uid="{E383E6A7-2375-4E77-AD63-505AABF70374}"/>
    <cellStyle name="Calculation 4 2 2 2 8 3 2" xfId="18986" xr:uid="{61419826-B4E3-4AD7-848C-D4CD9C813D72}"/>
    <cellStyle name="Calculation 4 2 2 2 8 3 2 2" xfId="29001" xr:uid="{5B7A8366-CE8D-4071-90A3-A35C3755B9DF}"/>
    <cellStyle name="Calculation 4 2 2 2 8 3 3" xfId="27024" xr:uid="{BF42DCB7-3EFC-4D41-9677-CA46DB4925FD}"/>
    <cellStyle name="Calculation 4 2 2 2 8 4" xfId="13763" xr:uid="{7EDCD1DE-04B6-49CE-B8A5-5F22F878CA84}"/>
    <cellStyle name="Calculation 4 2 2 2 8 4 2" xfId="24482" xr:uid="{A916E807-EB7F-4533-A073-37AD32D9DAC8}"/>
    <cellStyle name="Calculation 4 2 2 2 8 5" xfId="29915" xr:uid="{FAFE2188-5E9D-4FF8-8AE3-AE8DD3044C92}"/>
    <cellStyle name="Calculation 4 2 2 2 9" xfId="6675" xr:uid="{5A3308C8-36ED-4E0C-B5DF-28CF7A583324}"/>
    <cellStyle name="Calculation 4 2 2 2 9 2" xfId="11881" xr:uid="{16A994AE-2060-4803-97EE-D6CC622C503B}"/>
    <cellStyle name="Calculation 4 2 2 2 9 2 2" xfId="20870" xr:uid="{FE158330-D54D-4BFE-B69C-FE4C5300393C}"/>
    <cellStyle name="Calculation 4 2 2 2 9 2 2 2" xfId="34811" xr:uid="{338F3AB8-4BE2-4588-A926-A251505CAF78}"/>
    <cellStyle name="Calculation 4 2 2 2 9 2 3" xfId="34639" xr:uid="{5BC14BCC-A02F-402E-986A-C68E7BF47020}"/>
    <cellStyle name="Calculation 4 2 2 2 9 3" xfId="15664" xr:uid="{47331849-A613-42CB-A24E-F677B61E5D61}"/>
    <cellStyle name="Calculation 4 2 2 2 9 3 2" xfId="39836" xr:uid="{F8F43D93-7B58-4B9D-9381-8FFAA778E5A3}"/>
    <cellStyle name="Calculation 4 2 2 2 9 4" xfId="30314" xr:uid="{34EDBF7D-18D8-482C-AF85-E7F18251AEC1}"/>
    <cellStyle name="Calculation 4 2 2 3" xfId="584" xr:uid="{CE996F2A-1ABD-414E-AE43-772786E59B5B}"/>
    <cellStyle name="Calculation 4 2 2 3 2" xfId="4973" xr:uid="{766A030D-DBCD-4A63-AF50-190283D3B407}"/>
    <cellStyle name="Calculation 4 2 2 3 2 2" xfId="7559" xr:uid="{3F3A6BCA-4789-4521-BDC2-C752E70727EF}"/>
    <cellStyle name="Calculation 4 2 2 3 2 2 2" xfId="16548" xr:uid="{F33545CF-F5FC-4DEC-93F1-533C132C9860}"/>
    <cellStyle name="Calculation 4 2 2 3 2 2 2 2" xfId="38191" xr:uid="{F5D82E7E-240E-46D7-9B75-056FCC2A7E19}"/>
    <cellStyle name="Calculation 4 2 2 3 2 2 3" xfId="39308" xr:uid="{624F5DF0-8AE5-44F5-8BC1-370DB3FAD6B6}"/>
    <cellStyle name="Calculation 4 2 2 3 2 3" xfId="10196" xr:uid="{CCD5B2C5-D4C7-4A32-8058-F3FC5839D89B}"/>
    <cellStyle name="Calculation 4 2 2 3 2 3 2" xfId="19185" xr:uid="{C7359BD0-148E-4AB7-9A59-42C0EE013E52}"/>
    <cellStyle name="Calculation 4 2 2 3 2 3 2 2" xfId="35451" xr:uid="{C4880854-5DC6-46C4-812F-70C02F8ADB07}"/>
    <cellStyle name="Calculation 4 2 2 3 2 3 3" xfId="35897" xr:uid="{073990A5-58EA-429F-ACA2-472D2D769BB5}"/>
    <cellStyle name="Calculation 4 2 2 3 2 4" xfId="13962" xr:uid="{89322821-7C0E-4471-9A70-852A32F4EB50}"/>
    <cellStyle name="Calculation 4 2 2 3 2 4 2" xfId="23787" xr:uid="{3A1B5B1A-561F-4F9A-A5D8-2F424636D554}"/>
    <cellStyle name="Calculation 4 2 2 3 2 5" xfId="28415" xr:uid="{7B1FFA78-E396-4857-95B1-9A4E81B1CA7C}"/>
    <cellStyle name="Calculation 4 2 2 3 2 6" xfId="57772" xr:uid="{20D686BA-A379-4FAE-BA1F-3CF7970F9780}"/>
    <cellStyle name="Calculation 4 2 2 3 3" xfId="3021" xr:uid="{4A967BCB-F084-49C4-AA2A-C2029DC941FC}"/>
    <cellStyle name="Calculation 4 2 2 3 3 2" xfId="34331" xr:uid="{B2F05D3C-521E-4886-8E06-C352F9C82D02}"/>
    <cellStyle name="Calculation 4 2 2 3 4" xfId="36927" xr:uid="{868A7519-1F96-4E18-B79C-A037820D45CD}"/>
    <cellStyle name="Calculation 4 2 2 3 5" xfId="50990" xr:uid="{AD338923-52B4-43C5-9626-10A63370E8BB}"/>
    <cellStyle name="Calculation 4 2 2 4" xfId="929" xr:uid="{ED22F8A8-5A7D-496B-B511-5389D2500065}"/>
    <cellStyle name="Calculation 4 2 2 4 2" xfId="5294" xr:uid="{AEC573FD-69D6-4B0C-AF03-AB1CA5E03BB7}"/>
    <cellStyle name="Calculation 4 2 2 4 2 2" xfId="7880" xr:uid="{887CAB48-79D2-4C9B-8EA2-61C902C75145}"/>
    <cellStyle name="Calculation 4 2 2 4 2 2 2" xfId="16869" xr:uid="{2D1A849A-EAC0-4708-83E7-394C0664AEF5}"/>
    <cellStyle name="Calculation 4 2 2 4 2 2 2 2" xfId="28263" xr:uid="{BB77C37B-633B-4E71-9752-4F9B3A4172DD}"/>
    <cellStyle name="Calculation 4 2 2 4 2 2 3" xfId="42276" xr:uid="{418747A8-89B6-4F9B-B538-7890FF96D24C}"/>
    <cellStyle name="Calculation 4 2 2 4 2 3" xfId="10517" xr:uid="{1FEDCEAF-92E5-426A-81E4-ED1683D40558}"/>
    <cellStyle name="Calculation 4 2 2 4 2 3 2" xfId="19506" xr:uid="{CBCBE4E5-29AB-4660-8036-16CD0B811749}"/>
    <cellStyle name="Calculation 4 2 2 4 2 3 2 2" xfId="25092" xr:uid="{828D81FA-699B-4714-BD9F-92EA5F7BE08D}"/>
    <cellStyle name="Calculation 4 2 2 4 2 3 3" xfId="30872" xr:uid="{3F314CD4-B843-4211-A2C0-AD300FAE3320}"/>
    <cellStyle name="Calculation 4 2 2 4 2 4" xfId="14283" xr:uid="{6C8C93FE-7F09-4154-9C2D-62C76EBC1B08}"/>
    <cellStyle name="Calculation 4 2 2 4 2 4 2" xfId="29976" xr:uid="{9A157950-587A-4A06-B8C4-AA6EE799FFE8}"/>
    <cellStyle name="Calculation 4 2 2 4 2 5" xfId="22386" xr:uid="{19497F71-C520-4D49-98A2-B282867C52B9}"/>
    <cellStyle name="Calculation 4 2 2 4 2 6" xfId="54454" xr:uid="{D5A58DC1-FC5E-4E19-ADE0-76AD5CBFDD22}"/>
    <cellStyle name="Calculation 4 2 2 4 3" xfId="3366" xr:uid="{9B7C1A36-3B05-4E9E-AA99-0DAF875952E5}"/>
    <cellStyle name="Calculation 4 2 2 4 3 2" xfId="39022" xr:uid="{A73D4DC3-E59A-436C-8E9A-265E5D29DFBE}"/>
    <cellStyle name="Calculation 4 2 2 4 4" xfId="41349" xr:uid="{33AE6746-59AD-49E8-8858-B897A0D21744}"/>
    <cellStyle name="Calculation 4 2 2 4 5" xfId="47644" xr:uid="{E19B586C-F42C-4297-9E2E-274A225F6E38}"/>
    <cellStyle name="Calculation 4 2 2 5" xfId="1273" xr:uid="{CE94D33F-1C72-4041-85B4-DD6EEBBFEE8E}"/>
    <cellStyle name="Calculation 4 2 2 5 2" xfId="5618" xr:uid="{8FC13D88-0934-40C5-9A4F-53C971813D93}"/>
    <cellStyle name="Calculation 4 2 2 5 2 2" xfId="8204" xr:uid="{5783FB5F-703D-453C-AB86-48321D6D8A5D}"/>
    <cellStyle name="Calculation 4 2 2 5 2 2 2" xfId="17193" xr:uid="{CAE60D91-D193-4626-8957-FB027647C504}"/>
    <cellStyle name="Calculation 4 2 2 5 2 2 2 2" xfId="26227" xr:uid="{E389617E-B4DC-4E79-8A23-A5AB28E757B5}"/>
    <cellStyle name="Calculation 4 2 2 5 2 2 3" xfId="35985" xr:uid="{776ED42A-65A9-42E6-9D59-A6D39ED84A30}"/>
    <cellStyle name="Calculation 4 2 2 5 2 3" xfId="10841" xr:uid="{34E18223-A493-4F27-B704-57CCE32B5832}"/>
    <cellStyle name="Calculation 4 2 2 5 2 3 2" xfId="19830" xr:uid="{8A026963-F53D-4F1F-9513-80AEBA0110EB}"/>
    <cellStyle name="Calculation 4 2 2 5 2 3 2 2" xfId="42853" xr:uid="{C66C8B3E-9B92-43C1-A7EF-D937CA8A8EEE}"/>
    <cellStyle name="Calculation 4 2 2 5 2 3 3" xfId="43873" xr:uid="{73B3B3B7-7939-4DF4-BA48-C697C98AD263}"/>
    <cellStyle name="Calculation 4 2 2 5 2 4" xfId="14607" xr:uid="{690E84C4-1BDB-493C-BD00-FCDAD3BE58C4}"/>
    <cellStyle name="Calculation 4 2 2 5 2 4 2" xfId="38322" xr:uid="{F483D812-F3FC-4A64-838F-A56EB911C20F}"/>
    <cellStyle name="Calculation 4 2 2 5 2 5" xfId="40412" xr:uid="{2BDD803F-5505-4142-ACAF-8824F222A5AB}"/>
    <cellStyle name="Calculation 4 2 2 5 3" xfId="3710" xr:uid="{BC2D99E0-74E2-4393-B414-BDAD5E7BC616}"/>
    <cellStyle name="Calculation 4 2 2 5 3 2" xfId="42004" xr:uid="{713E4AAF-0475-48AE-8BC7-2948EC65308C}"/>
    <cellStyle name="Calculation 4 2 2 5 4" xfId="39998" xr:uid="{EF608436-38AA-48BD-A925-17929E5884F0}"/>
    <cellStyle name="Calculation 4 2 2 5 5" xfId="52910" xr:uid="{EB7B6273-2656-4487-9A4F-33CD19348795}"/>
    <cellStyle name="Calculation 4 2 2 6" xfId="1765" xr:uid="{833A0B24-3050-4617-BC45-346D6AA3D915}"/>
    <cellStyle name="Calculation 4 2 2 6 2" xfId="6086" xr:uid="{E03739C4-E9C3-46D2-8676-E29317961D00}"/>
    <cellStyle name="Calculation 4 2 2 6 2 2" xfId="8672" xr:uid="{AF6950A2-7E41-4C1A-917F-16011AA0A7E2}"/>
    <cellStyle name="Calculation 4 2 2 6 2 2 2" xfId="17661" xr:uid="{99977A1A-245A-4083-BBC9-BBF457A68326}"/>
    <cellStyle name="Calculation 4 2 2 6 2 2 2 2" xfId="31930" xr:uid="{7BAB283F-4F32-49D4-BF46-2EE9B52840C2}"/>
    <cellStyle name="Calculation 4 2 2 6 2 2 3" xfId="37712" xr:uid="{49443636-3007-48BA-AC4B-14FD933EBA6E}"/>
    <cellStyle name="Calculation 4 2 2 6 2 3" xfId="11309" xr:uid="{5A0BC8A6-BC5B-4C25-A160-18682CD61DA9}"/>
    <cellStyle name="Calculation 4 2 2 6 2 3 2" xfId="20298" xr:uid="{4F6ADC6A-71B9-48C0-A573-D6921A38837B}"/>
    <cellStyle name="Calculation 4 2 2 6 2 3 2 2" xfId="42756" xr:uid="{8058F246-7055-4889-A934-552528888A1A}"/>
    <cellStyle name="Calculation 4 2 2 6 2 3 3" xfId="41652" xr:uid="{45AB2D27-E717-4F3D-A9FC-9317ED6F1C7B}"/>
    <cellStyle name="Calculation 4 2 2 6 2 4" xfId="15075" xr:uid="{9B879EDD-5F1E-41D2-ABD6-231F70EC9054}"/>
    <cellStyle name="Calculation 4 2 2 6 2 4 2" xfId="24373" xr:uid="{DB59AD25-E750-41DF-869B-7CE8710E5592}"/>
    <cellStyle name="Calculation 4 2 2 6 2 5" xfId="29189" xr:uid="{65B68E52-F9E1-414C-80F4-2CD74F81621C}"/>
    <cellStyle name="Calculation 4 2 2 6 3" xfId="4202" xr:uid="{7F3E03E6-3377-4D08-A0B9-E10C658B0D0E}"/>
    <cellStyle name="Calculation 4 2 2 6 3 2" xfId="32471" xr:uid="{9796A23D-8CF7-4CBE-9B2F-B73CEB7641A9}"/>
    <cellStyle name="Calculation 4 2 2 6 4" xfId="22817" xr:uid="{CA647F30-D871-400E-A7A6-06FAF1566BA3}"/>
    <cellStyle name="Calculation 4 2 2 7" xfId="1838" xr:uid="{79F9C32D-B53D-4044-A26F-C8DB0DDD081B}"/>
    <cellStyle name="Calculation 4 2 2 7 2" xfId="6154" xr:uid="{DA487240-B53F-448A-929A-237A16DC49E4}"/>
    <cellStyle name="Calculation 4 2 2 7 2 2" xfId="8740" xr:uid="{78D01EE5-4636-4676-8528-88CE010EBE7E}"/>
    <cellStyle name="Calculation 4 2 2 7 2 2 2" xfId="17729" xr:uid="{4A3D6DCA-E00D-48B2-90FE-B2DB0B90F099}"/>
    <cellStyle name="Calculation 4 2 2 7 2 2 2 2" xfId="30205" xr:uid="{44D7ED6C-A86E-4805-9EBE-15EA1C77AD13}"/>
    <cellStyle name="Calculation 4 2 2 7 2 2 3" xfId="27275" xr:uid="{C4D5F895-30F2-46A5-9C37-A435A8780204}"/>
    <cellStyle name="Calculation 4 2 2 7 2 3" xfId="11377" xr:uid="{EA0F3E3D-6860-4488-B227-4303DD466818}"/>
    <cellStyle name="Calculation 4 2 2 7 2 3 2" xfId="20366" xr:uid="{3B7ABB66-EDBE-4867-A125-D6FBDF152695}"/>
    <cellStyle name="Calculation 4 2 2 7 2 3 2 2" xfId="32927" xr:uid="{A5EFFF5A-70D1-4BF0-9F09-F34E357DC5B6}"/>
    <cellStyle name="Calculation 4 2 2 7 2 3 3" xfId="40111" xr:uid="{520DD28D-D8FA-408C-977D-EB3AF6E2B64D}"/>
    <cellStyle name="Calculation 4 2 2 7 2 4" xfId="15143" xr:uid="{B408ADF5-866B-431B-ADCD-A8E0564C36CB}"/>
    <cellStyle name="Calculation 4 2 2 7 2 4 2" xfId="38264" xr:uid="{4662A2BC-910B-4784-9330-6F08DC8B39A4}"/>
    <cellStyle name="Calculation 4 2 2 7 2 5" xfId="25285" xr:uid="{85D6BED5-12A9-4461-B8BA-37BAF5D5A02A}"/>
    <cellStyle name="Calculation 4 2 2 7 3" xfId="4275" xr:uid="{10FD51B4-11B5-44DC-9131-8A1D20401B21}"/>
    <cellStyle name="Calculation 4 2 2 7 3 2" xfId="23099" xr:uid="{C9C37ACE-8283-425D-B16E-E3E70A70AFC5}"/>
    <cellStyle name="Calculation 4 2 2 7 4" xfId="25249" xr:uid="{893A539E-2058-42B0-A829-E39A93D30D91}"/>
    <cellStyle name="Calculation 4 2 2 8" xfId="2703" xr:uid="{58B87D77-7647-4C0A-BDA8-3FEB9E07523A}"/>
    <cellStyle name="Calculation 4 2 2 8 2" xfId="6893" xr:uid="{DADF8B39-1A58-4BB2-B8A9-BC115B192A13}"/>
    <cellStyle name="Calculation 4 2 2 8 2 2" xfId="12034" xr:uid="{1BB37730-5922-44CE-B165-5AE9AD3C0191}"/>
    <cellStyle name="Calculation 4 2 2 8 2 2 2" xfId="21023" xr:uid="{FCA32635-9650-48F4-8865-48C7FB6BB4DF}"/>
    <cellStyle name="Calculation 4 2 2 8 2 2 2 2" xfId="26495" xr:uid="{C7CAFEE0-4C83-4674-BFF3-88862DE09EAA}"/>
    <cellStyle name="Calculation 4 2 2 8 2 2 3" xfId="36451" xr:uid="{E6B7DE51-8825-40A6-89EC-871FB4AD98BE}"/>
    <cellStyle name="Calculation 4 2 2 8 2 3" xfId="12855" xr:uid="{FC5342FB-62D7-4D03-8039-1FBAE01F12B7}"/>
    <cellStyle name="Calculation 4 2 2 8 2 3 2" xfId="21844" xr:uid="{C5B15EA1-BFF8-46B7-9E16-F5761D643943}"/>
    <cellStyle name="Calculation 4 2 2 8 2 3 2 2" xfId="29378" xr:uid="{31978860-A40D-4531-BA28-CE779F8735B1}"/>
    <cellStyle name="Calculation 4 2 2 8 2 3 3" xfId="36837" xr:uid="{3B2A359A-688D-4600-8EEF-87F6D51B19F5}"/>
    <cellStyle name="Calculation 4 2 2 8 2 4" xfId="15882" xr:uid="{0F0331E4-1C70-45C9-9E49-37E4CD273533}"/>
    <cellStyle name="Calculation 4 2 2 8 2 4 2" xfId="35062" xr:uid="{63E840E3-8B66-4689-B107-B3430F814221}"/>
    <cellStyle name="Calculation 4 2 2 8 2 5" xfId="32179" xr:uid="{4C5FE5AF-973B-48A0-A79F-1AD9D7B958B1}"/>
    <cellStyle name="Calculation 4 2 2 8 3" xfId="9464" xr:uid="{100F862D-E7C2-4FA2-8618-4D2C1E653B96}"/>
    <cellStyle name="Calculation 4 2 2 8 3 2" xfId="18453" xr:uid="{B9949A82-E6A3-4C77-B1CB-9D068A43BF42}"/>
    <cellStyle name="Calculation 4 2 2 8 3 2 2" xfId="30466" xr:uid="{F6BC4032-EDA3-4AC1-8188-46ACD22BE8C3}"/>
    <cellStyle name="Calculation 4 2 2 8 3 3" xfId="27123" xr:uid="{8949CD98-1FDD-43EF-B1CF-4B88E45323CC}"/>
    <cellStyle name="Calculation 4 2 2 8 4" xfId="31531" xr:uid="{7CF3564E-C236-4722-970A-A10E749E098D}"/>
    <cellStyle name="Calculation 4 2 2 9" xfId="4649" xr:uid="{2E9EF8C7-EE7D-4A54-A3EA-2A394094B0AB}"/>
    <cellStyle name="Calculation 4 2 2 9 2" xfId="7235" xr:uid="{D7A364A6-8C45-4F9D-9E6A-20C005D542AA}"/>
    <cellStyle name="Calculation 4 2 2 9 2 2" xfId="16224" xr:uid="{1C14DB90-016D-431A-9D7A-CDF84BA662F8}"/>
    <cellStyle name="Calculation 4 2 2 9 2 2 2" xfId="33318" xr:uid="{23020804-DC81-4A0A-B1AF-6FCFDFBCDB2B}"/>
    <cellStyle name="Calculation 4 2 2 9 2 3" xfId="27122" xr:uid="{78ECD63F-0B58-4CD8-AEE2-6AEC30558708}"/>
    <cellStyle name="Calculation 4 2 2 9 3" xfId="9872" xr:uid="{26AAAC26-F681-4829-B327-6573F25ECD81}"/>
    <cellStyle name="Calculation 4 2 2 9 3 2" xfId="18861" xr:uid="{AB4D1E71-934F-4CCB-ABC5-ED8FFE5478F5}"/>
    <cellStyle name="Calculation 4 2 2 9 3 2 2" xfId="32765" xr:uid="{5EC28F15-D4D2-4C4A-B448-FBD638EDC24F}"/>
    <cellStyle name="Calculation 4 2 2 9 3 3" xfId="37645" xr:uid="{2D3FA091-AEC2-446D-8EAB-43628D238E86}"/>
    <cellStyle name="Calculation 4 2 2 9 4" xfId="13638" xr:uid="{7AB7B312-5A6C-42C1-9FCA-79BE36A87C32}"/>
    <cellStyle name="Calculation 4 2 2 9 4 2" xfId="27154" xr:uid="{B4EDE0EB-58B0-440A-916F-254C4B3A970E}"/>
    <cellStyle name="Calculation 4 2 2 9 5" xfId="36141" xr:uid="{08829099-0E8F-4F4A-A134-4BA3EB50542C}"/>
    <cellStyle name="Calculation 4 2 3" xfId="433" xr:uid="{A57C857A-6ABE-44CA-874C-6217762236D2}"/>
    <cellStyle name="Calculation 4 2 3 10" xfId="9298" xr:uid="{5B6389F4-B8D2-4DFA-A069-52E0B675DAF5}"/>
    <cellStyle name="Calculation 4 2 3 10 2" xfId="18287" xr:uid="{31183EB2-5F38-41DA-9BAA-CF8160C7329A}"/>
    <cellStyle name="Calculation 4 2 3 10 2 2" xfId="39502" xr:uid="{D3544F98-AD68-41D8-8A3C-13516630B215}"/>
    <cellStyle name="Calculation 4 2 3 10 3" xfId="30781" xr:uid="{8D5A8BDF-2C37-4BFA-BEC2-A015209B6C70}"/>
    <cellStyle name="Calculation 4 2 3 11" xfId="9839" xr:uid="{434CA048-0549-4EF3-84AD-4E395D31D04C}"/>
    <cellStyle name="Calculation 4 2 3 11 2" xfId="18828" xr:uid="{63B4C865-443D-4377-85D2-864D113A6826}"/>
    <cellStyle name="Calculation 4 2 3 11 2 2" xfId="33611" xr:uid="{44B6BDEF-A790-4880-8C12-546DEB087885}"/>
    <cellStyle name="Calculation 4 2 3 11 3" xfId="25339" xr:uid="{9C7832A7-8B08-455E-99F2-539AADC75B2B}"/>
    <cellStyle name="Calculation 4 2 3 12" xfId="2439" xr:uid="{606EFD66-D54E-46B1-B575-AB98FA9DF0F3}"/>
    <cellStyle name="Calculation 4 2 3 12 2" xfId="23737" xr:uid="{AF6DF378-728B-4E82-A0A0-208045E3E4FC}"/>
    <cellStyle name="Calculation 4 2 3 13" xfId="13348" xr:uid="{ADB21890-5C9B-43A4-8043-B56C8136121A}"/>
    <cellStyle name="Calculation 4 2 3 13 2" xfId="27223" xr:uid="{73F31705-47B1-492C-8F4A-CD2AD67BA45D}"/>
    <cellStyle name="Calculation 4 2 3 14" xfId="31289" xr:uid="{16E15506-33F5-447E-8B1E-C63AF33F137E}"/>
    <cellStyle name="Calculation 4 2 3 15" xfId="46438" xr:uid="{A9451810-0DDF-4D13-98E2-7CD83E35F3A2}"/>
    <cellStyle name="Calculation 4 2 3 2" xfId="782" xr:uid="{AE1D0E10-7FA5-4B7D-81F4-D4F11BD5E90B}"/>
    <cellStyle name="Calculation 4 2 3 2 2" xfId="5152" xr:uid="{FBFDCC32-C7BC-4275-A2C0-69C0520C9A07}"/>
    <cellStyle name="Calculation 4 2 3 2 2 2" xfId="7738" xr:uid="{54C29A75-BE49-4075-8C58-7D43BE399FA2}"/>
    <cellStyle name="Calculation 4 2 3 2 2 2 2" xfId="16727" xr:uid="{176A5226-3BF6-4795-9186-4ADB9B18E2A4}"/>
    <cellStyle name="Calculation 4 2 3 2 2 2 2 2" xfId="42335" xr:uid="{391B7003-2C5D-4794-B031-3BDFD1512C70}"/>
    <cellStyle name="Calculation 4 2 3 2 2 2 3" xfId="30345" xr:uid="{E475EA97-0E7A-43E1-9F35-E2D15E874E66}"/>
    <cellStyle name="Calculation 4 2 3 2 2 3" xfId="10375" xr:uid="{FCB9EF32-31D9-4B21-85BB-492C31D947DE}"/>
    <cellStyle name="Calculation 4 2 3 2 2 3 2" xfId="19364" xr:uid="{7141372A-4ED0-4673-8406-E387BEB72E7E}"/>
    <cellStyle name="Calculation 4 2 3 2 2 3 2 2" xfId="35795" xr:uid="{CF0C603C-CFDA-42C7-8F4E-2AF249ED4804}"/>
    <cellStyle name="Calculation 4 2 3 2 2 3 3" xfId="27524" xr:uid="{8E03CD63-DB7A-4C4F-9ADF-500699644682}"/>
    <cellStyle name="Calculation 4 2 3 2 2 4" xfId="14141" xr:uid="{C8401D71-CE88-490E-A498-8422881D7CA7}"/>
    <cellStyle name="Calculation 4 2 3 2 2 4 2" xfId="29596" xr:uid="{6F177920-024A-4373-9DB0-89D23CE1CCC4}"/>
    <cellStyle name="Calculation 4 2 3 2 2 5" xfId="38978" xr:uid="{E81806A7-B75A-4736-903D-4AFAFD4C96FA}"/>
    <cellStyle name="Calculation 4 2 3 2 2 6" xfId="56717" xr:uid="{A09D1658-391B-40DC-88E8-21F8957E16A4}"/>
    <cellStyle name="Calculation 4 2 3 2 3" xfId="3219" xr:uid="{FB2B2D8E-5F8A-405C-8B56-B517F24A551B}"/>
    <cellStyle name="Calculation 4 2 3 2 3 2" xfId="35674" xr:uid="{A0B6E915-32D0-47E7-8377-A6E791942DA0}"/>
    <cellStyle name="Calculation 4 2 3 2 4" xfId="41202" xr:uid="{88EFD172-66BD-4E5A-8840-F6AAA854D5B9}"/>
    <cellStyle name="Calculation 4 2 3 2 5" xfId="49935" xr:uid="{8E100862-BFD8-4C2A-9D17-F07FDF83C131}"/>
    <cellStyle name="Calculation 4 2 3 3" xfId="1127" xr:uid="{C988DDB5-010D-469F-A4A3-8C96F19CA5F8}"/>
    <cellStyle name="Calculation 4 2 3 3 2" xfId="5473" xr:uid="{665D885C-B37E-40EA-9DE5-31E29FBB5F36}"/>
    <cellStyle name="Calculation 4 2 3 3 2 2" xfId="8059" xr:uid="{42EBBCD7-FC2D-436E-A914-674041D9DA43}"/>
    <cellStyle name="Calculation 4 2 3 3 2 2 2" xfId="17048" xr:uid="{C16BBB52-4410-4423-B6BC-463EFF6460F7}"/>
    <cellStyle name="Calculation 4 2 3 3 2 2 2 2" xfId="36781" xr:uid="{736A467A-116D-4D53-9750-3EC1DC1E1C10}"/>
    <cellStyle name="Calculation 4 2 3 3 2 2 3" xfId="32389" xr:uid="{8D0D0ED6-AA4C-4C4B-9BE5-285F53206F48}"/>
    <cellStyle name="Calculation 4 2 3 3 2 3" xfId="10696" xr:uid="{C315F638-1FD7-44AD-8B19-D7014B830BF8}"/>
    <cellStyle name="Calculation 4 2 3 3 2 3 2" xfId="19685" xr:uid="{831C00F8-2F8E-41A2-B841-008105687D69}"/>
    <cellStyle name="Calculation 4 2 3 3 2 3 2 2" xfId="37944" xr:uid="{5690C116-1571-4645-8FCD-235CDC9E61D4}"/>
    <cellStyle name="Calculation 4 2 3 3 2 3 3" xfId="37845" xr:uid="{40400EC4-2DB2-426B-B0B9-B95D8CD13023}"/>
    <cellStyle name="Calculation 4 2 3 3 2 4" xfId="14462" xr:uid="{5C18EE0C-EB2B-488B-93CE-8865592BCE42}"/>
    <cellStyle name="Calculation 4 2 3 3 2 4 2" xfId="43245" xr:uid="{2688217B-BDA1-4A23-93D6-4812F6307874}"/>
    <cellStyle name="Calculation 4 2 3 3 2 5" xfId="22114" xr:uid="{E12B9257-3D1B-40FB-8D6C-964FB25AF96C}"/>
    <cellStyle name="Calculation 4 2 3 3 2 6" xfId="58301" xr:uid="{3CC2E544-0EED-4D56-9330-5DEE05B258E1}"/>
    <cellStyle name="Calculation 4 2 3 3 3" xfId="3564" xr:uid="{36ED4862-5A27-446A-BD84-B66717920E22}"/>
    <cellStyle name="Calculation 4 2 3 3 3 2" xfId="27149" xr:uid="{157875FE-C8F8-4068-8EEB-EBF52722DB37}"/>
    <cellStyle name="Calculation 4 2 3 3 4" xfId="32558" xr:uid="{4EC20E11-123D-4899-A856-C4368B337120}"/>
    <cellStyle name="Calculation 4 2 3 3 5" xfId="51519" xr:uid="{A35F5B7A-32C3-45A0-B6C2-54E70D79FBB0}"/>
    <cellStyle name="Calculation 4 2 3 4" xfId="1471" xr:uid="{521F9B63-C04A-4B59-95B7-CFE843147AD1}"/>
    <cellStyle name="Calculation 4 2 3 4 2" xfId="5816" xr:uid="{D3DAC324-9F53-4B32-A9CD-FD605B84E6DE}"/>
    <cellStyle name="Calculation 4 2 3 4 2 2" xfId="8402" xr:uid="{322C46DB-C641-4CAD-A019-263598D558A9}"/>
    <cellStyle name="Calculation 4 2 3 4 2 2 2" xfId="17391" xr:uid="{19B2E1DF-B5E4-40CE-A186-45E79D5C9FA2}"/>
    <cellStyle name="Calculation 4 2 3 4 2 2 2 2" xfId="27057" xr:uid="{EBB89490-8011-4BD9-B490-79F9B6946CE6}"/>
    <cellStyle name="Calculation 4 2 3 4 2 2 3" xfId="27768" xr:uid="{0F34AC82-EDE0-4FE4-95BB-E7D8DB448CEF}"/>
    <cellStyle name="Calculation 4 2 3 4 2 3" xfId="11039" xr:uid="{74BDE9E3-6BD2-43DF-8FED-78897C4BADD9}"/>
    <cellStyle name="Calculation 4 2 3 4 2 3 2" xfId="20028" xr:uid="{2C8EE92C-03F4-4589-925E-E029F58515B9}"/>
    <cellStyle name="Calculation 4 2 3 4 2 3 2 2" xfId="40937" xr:uid="{A48B791A-1358-4167-A4E9-A2186E6491E3}"/>
    <cellStyle name="Calculation 4 2 3 4 2 3 3" xfId="31092" xr:uid="{8BC11B4B-06E4-4699-80AB-B80AF184ABE6}"/>
    <cellStyle name="Calculation 4 2 3 4 2 4" xfId="14805" xr:uid="{68184937-489E-46A0-8000-2F3025128540}"/>
    <cellStyle name="Calculation 4 2 3 4 2 4 2" xfId="28824" xr:uid="{C9B8026D-7E75-48E2-A8FA-B81E7DE39E3A}"/>
    <cellStyle name="Calculation 4 2 3 4 2 5" xfId="25776" xr:uid="{92C4C131-B643-4F7F-80B2-105A4859A2E7}"/>
    <cellStyle name="Calculation 4 2 3 4 2 6" xfId="54844" xr:uid="{D2BCA95F-D0C9-4FA8-B2B0-67C810102954}"/>
    <cellStyle name="Calculation 4 2 3 4 3" xfId="3908" xr:uid="{0106D13F-3EFF-41E4-A00B-00D5E70C8C25}"/>
    <cellStyle name="Calculation 4 2 3 4 3 2" xfId="25045" xr:uid="{D6388249-02B2-4BB8-B656-7ED26C139063}"/>
    <cellStyle name="Calculation 4 2 3 4 4" xfId="31594" xr:uid="{8849F539-E3AC-49E5-9634-A612F3ED7B6D}"/>
    <cellStyle name="Calculation 4 2 3 4 5" xfId="48052" xr:uid="{8B2B789E-334A-4ACF-B8DE-CF3C54486B5C}"/>
    <cellStyle name="Calculation 4 2 3 5" xfId="1610" xr:uid="{CDC8CA3D-00D7-4754-9513-9E7A0E940EDE}"/>
    <cellStyle name="Calculation 4 2 3 5 2" xfId="5953" xr:uid="{1D805F92-4884-408D-AC1A-62114118A071}"/>
    <cellStyle name="Calculation 4 2 3 5 2 2" xfId="8539" xr:uid="{F6A2B98D-7641-4345-884A-572E11B86B41}"/>
    <cellStyle name="Calculation 4 2 3 5 2 2 2" xfId="17528" xr:uid="{94AA1765-A33F-4B58-83E5-E96405987356}"/>
    <cellStyle name="Calculation 4 2 3 5 2 2 2 2" xfId="28841" xr:uid="{1A5B83FE-D5EA-4319-947C-C6252C829BA9}"/>
    <cellStyle name="Calculation 4 2 3 5 2 2 3" xfId="42815" xr:uid="{A47DB3B3-BC91-45CF-A7BA-A44170E657D7}"/>
    <cellStyle name="Calculation 4 2 3 5 2 3" xfId="11176" xr:uid="{100CCB42-0BA8-4662-820C-92F9F37909FC}"/>
    <cellStyle name="Calculation 4 2 3 5 2 3 2" xfId="20165" xr:uid="{6E0CC5CB-0610-4C1C-BB13-79A2D7E95F51}"/>
    <cellStyle name="Calculation 4 2 3 5 2 3 2 2" xfId="35121" xr:uid="{D546CE45-D617-4110-B06B-65D201E82653}"/>
    <cellStyle name="Calculation 4 2 3 5 2 3 3" xfId="26561" xr:uid="{27FF3360-AED4-4A54-8C7A-9C4D0D13DB32}"/>
    <cellStyle name="Calculation 4 2 3 5 2 4" xfId="14942" xr:uid="{ECB56B2E-EDFC-461B-B89E-4E44A13435A0}"/>
    <cellStyle name="Calculation 4 2 3 5 2 4 2" xfId="25141" xr:uid="{44F45558-A60A-4903-9CEF-0CD49B68D6EF}"/>
    <cellStyle name="Calculation 4 2 3 5 2 5" xfId="39490" xr:uid="{33BCB28E-224E-4E1F-9E7F-AE569877BBC1}"/>
    <cellStyle name="Calculation 4 2 3 5 3" xfId="4047" xr:uid="{020E8B99-6B36-40C9-B9A0-C895043C8B18}"/>
    <cellStyle name="Calculation 4 2 3 5 3 2" xfId="34058" xr:uid="{6D0D296C-AC2A-4E77-8E80-732CAA1607D9}"/>
    <cellStyle name="Calculation 4 2 3 5 4" xfId="32678" xr:uid="{803AF608-B1D1-478E-A874-1B7FCED475AF}"/>
    <cellStyle name="Calculation 4 2 3 5 5" xfId="53144" xr:uid="{A0F726BC-DEC0-41BE-A508-1565390DF08F}"/>
    <cellStyle name="Calculation 4 2 3 6" xfId="2090" xr:uid="{5999B8A7-0A96-4AED-B797-8D953CA8A8F8}"/>
    <cellStyle name="Calculation 4 2 3 6 2" xfId="6392" xr:uid="{F6598B18-6578-4FA5-9996-F0D41F88229C}"/>
    <cellStyle name="Calculation 4 2 3 6 2 2" xfId="8978" xr:uid="{6456B901-A150-4DCE-95D7-19287C19453C}"/>
    <cellStyle name="Calculation 4 2 3 6 2 2 2" xfId="17967" xr:uid="{F2E2A6E8-D231-44CB-9C62-CBD322DAF971}"/>
    <cellStyle name="Calculation 4 2 3 6 2 2 2 2" xfId="39088" xr:uid="{712CAAAC-E360-4C5F-B5B9-0F7613C29C4C}"/>
    <cellStyle name="Calculation 4 2 3 6 2 2 3" xfId="30559" xr:uid="{8EE33023-3D9C-458A-884E-0706EE8E2E3F}"/>
    <cellStyle name="Calculation 4 2 3 6 2 3" xfId="11615" xr:uid="{C0D35591-5405-4A2F-B746-523547358614}"/>
    <cellStyle name="Calculation 4 2 3 6 2 3 2" xfId="20604" xr:uid="{32C527BB-70A5-4D71-8942-EE069092E48A}"/>
    <cellStyle name="Calculation 4 2 3 6 2 3 2 2" xfId="33602" xr:uid="{96ABBE3D-55EF-41C1-91D4-8D866383EA7A}"/>
    <cellStyle name="Calculation 4 2 3 6 2 3 3" xfId="26435" xr:uid="{DD182FA3-13C1-4312-8AB7-CB6C740803E8}"/>
    <cellStyle name="Calculation 4 2 3 6 2 4" xfId="15381" xr:uid="{CBFD2B25-C7BB-4875-9B55-80C24286E477}"/>
    <cellStyle name="Calculation 4 2 3 6 2 4 2" xfId="41551" xr:uid="{B876CDE0-B798-4603-B72C-33B2C7EAD021}"/>
    <cellStyle name="Calculation 4 2 3 6 2 5" xfId="24914" xr:uid="{447D7F85-2014-48B9-B38E-55C35EE63492}"/>
    <cellStyle name="Calculation 4 2 3 6 3" xfId="4527" xr:uid="{9FA0BC78-37DC-405A-B0BE-2F63D19DBAF5}"/>
    <cellStyle name="Calculation 4 2 3 6 3 2" xfId="22845" xr:uid="{C391C78E-F3EE-4465-9B79-DA41360D5AC2}"/>
    <cellStyle name="Calculation 4 2 3 6 4" xfId="39613" xr:uid="{326C0CA8-716F-44DC-8C5A-1F42063353D7}"/>
    <cellStyle name="Calculation 4 2 3 7" xfId="2900" xr:uid="{C6090396-9116-4C27-8993-CB5DCBA74E09}"/>
    <cellStyle name="Calculation 4 2 3 7 2" xfId="7050" xr:uid="{C7A858E0-18A6-45D9-9F84-2A9969DB07C9}"/>
    <cellStyle name="Calculation 4 2 3 7 2 2" xfId="12176" xr:uid="{43C5A375-ECAB-40E9-B8A8-FB06BF8316A8}"/>
    <cellStyle name="Calculation 4 2 3 7 2 2 2" xfId="21165" xr:uid="{6BAD5B2E-FF4D-44BB-9336-E47466BBE8CD}"/>
    <cellStyle name="Calculation 4 2 3 7 2 2 2 2" xfId="35976" xr:uid="{7126FC8B-66B3-4B74-B66B-4CFB30EE0892}"/>
    <cellStyle name="Calculation 4 2 3 7 2 2 3" xfId="28707" xr:uid="{3DC42C16-EA71-4C03-A3F2-3C712D46F8BF}"/>
    <cellStyle name="Calculation 4 2 3 7 2 3" xfId="12980" xr:uid="{1F36F2D2-EF79-4025-ADE9-0190829ED0CE}"/>
    <cellStyle name="Calculation 4 2 3 7 2 3 2" xfId="21969" xr:uid="{8B2F66C8-AC42-42E9-B07D-07344BDD0258}"/>
    <cellStyle name="Calculation 4 2 3 7 2 3 2 2" xfId="22728" xr:uid="{004EB6F7-0621-4369-8711-C7A8437A793F}"/>
    <cellStyle name="Calculation 4 2 3 7 2 3 3" xfId="34788" xr:uid="{6C5FDAE1-835D-4DEB-B9A4-255E83004DAB}"/>
    <cellStyle name="Calculation 4 2 3 7 2 4" xfId="16039" xr:uid="{CFA6DD1E-5835-40BE-B81D-C70BA1008A4D}"/>
    <cellStyle name="Calculation 4 2 3 7 2 4 2" xfId="42083" xr:uid="{6DC916AD-32A1-4C11-88CB-558FE60A75E1}"/>
    <cellStyle name="Calculation 4 2 3 7 2 5" xfId="37893" xr:uid="{7530C77A-90AB-4866-B46B-BA1B340285B0}"/>
    <cellStyle name="Calculation 4 2 3 7 3" xfId="9613" xr:uid="{579BC084-4E50-4472-8450-AEE359EB067D}"/>
    <cellStyle name="Calculation 4 2 3 7 3 2" xfId="18602" xr:uid="{A5E6DC1E-0AE1-4E7D-9FD9-6AEFDAA41CFC}"/>
    <cellStyle name="Calculation 4 2 3 7 3 2 2" xfId="27705" xr:uid="{712B5C22-2D60-4FEE-AB70-99E9035993AE}"/>
    <cellStyle name="Calculation 4 2 3 7 3 3" xfId="27989" xr:uid="{26A8E23B-A0B4-4428-9468-F3088370AA04}"/>
    <cellStyle name="Calculation 4 2 3 7 4" xfId="30755" xr:uid="{E12ECE78-1169-44B4-92F5-2D877F26D8F8}"/>
    <cellStyle name="Calculation 4 2 3 8" xfId="4828" xr:uid="{B35E7ABE-60C9-417F-B2A4-A0FA95D30C06}"/>
    <cellStyle name="Calculation 4 2 3 8 2" xfId="7414" xr:uid="{7977C68B-D44B-44CC-A259-D21C5008ACD7}"/>
    <cellStyle name="Calculation 4 2 3 8 2 2" xfId="16403" xr:uid="{C6BCCC60-1003-4B9A-BBB5-4DBE68C35D4F}"/>
    <cellStyle name="Calculation 4 2 3 8 2 2 2" xfId="43105" xr:uid="{32B00EAB-995D-46EA-83FC-A1FBB4582F31}"/>
    <cellStyle name="Calculation 4 2 3 8 2 3" xfId="38445" xr:uid="{E26AF949-1C31-4D57-A678-0E4AF34FCD1C}"/>
    <cellStyle name="Calculation 4 2 3 8 3" xfId="10051" xr:uid="{9A7906DA-6C65-471F-B2EE-653D0826071E}"/>
    <cellStyle name="Calculation 4 2 3 8 3 2" xfId="19040" xr:uid="{2DC366E4-6C1E-4ABF-B035-DD7C661A87FB}"/>
    <cellStyle name="Calculation 4 2 3 8 3 2 2" xfId="24970" xr:uid="{846A03C9-1490-4590-8C2D-2160FB4A2ABA}"/>
    <cellStyle name="Calculation 4 2 3 8 3 3" xfId="27531" xr:uid="{423F9C1A-FAB4-4285-A203-00DB47766EF1}"/>
    <cellStyle name="Calculation 4 2 3 8 4" xfId="13817" xr:uid="{35FA53DE-50C1-4F31-A3FB-BDC640D6ECC9}"/>
    <cellStyle name="Calculation 4 2 3 8 4 2" xfId="35295" xr:uid="{A40FBA89-2C2D-48A8-BFFF-CA45BD976918}"/>
    <cellStyle name="Calculation 4 2 3 8 5" xfId="25997" xr:uid="{0F65E06E-8BCD-4916-932F-8968C4646498}"/>
    <cellStyle name="Calculation 4 2 3 9" xfId="6735" xr:uid="{D54B45E3-9F3D-4AEA-B495-C7A992EE91A7}"/>
    <cellStyle name="Calculation 4 2 3 9 2" xfId="11935" xr:uid="{D4FA2326-58DF-49B8-B128-B1E602E948D5}"/>
    <cellStyle name="Calculation 4 2 3 9 2 2" xfId="20924" xr:uid="{682A2F83-64A4-4138-98DF-2D5DCA3EDF41}"/>
    <cellStyle name="Calculation 4 2 3 9 2 2 2" xfId="37138" xr:uid="{CD0DB533-90A8-45C7-B4D3-CC9FE0AE64DD}"/>
    <cellStyle name="Calculation 4 2 3 9 2 3" xfId="34707" xr:uid="{05E16B77-5A90-47EC-80B5-CB6A7AEB1B81}"/>
    <cellStyle name="Calculation 4 2 3 9 3" xfId="15724" xr:uid="{E57CADC5-A314-464D-80FE-5B9BBCD5495B}"/>
    <cellStyle name="Calculation 4 2 3 9 3 2" xfId="32464" xr:uid="{19C6E603-960B-4418-9E7C-F5DF8CF0A13A}"/>
    <cellStyle name="Calculation 4 2 3 9 4" xfId="33396" xr:uid="{1DA97F1F-2486-4B8B-8C77-43D40B945FCA}"/>
    <cellStyle name="Calculation 4 2 4" xfId="531" xr:uid="{4EA524C8-FC69-4613-9FA3-620CBAA2C857}"/>
    <cellStyle name="Calculation 4 2 4 10" xfId="49055" xr:uid="{4ACB987E-BDD5-410D-A2FA-00D59D327E07}"/>
    <cellStyle name="Calculation 4 2 4 2" xfId="880" xr:uid="{F1388608-902A-4FF2-9063-63D24F66E513}"/>
    <cellStyle name="Calculation 4 2 4 2 2" xfId="5249" xr:uid="{D8C34D1B-CF00-47D0-8D48-D457DAFB9825}"/>
    <cellStyle name="Calculation 4 2 4 2 2 2" xfId="7835" xr:uid="{C2302B82-A874-44D4-8F52-6785597C2BFC}"/>
    <cellStyle name="Calculation 4 2 4 2 2 2 2" xfId="16824" xr:uid="{F96FE08D-417E-4958-8F3D-E9142124F625}"/>
    <cellStyle name="Calculation 4 2 4 2 2 2 2 2" xfId="25704" xr:uid="{D89D4157-8FC8-4462-9BCE-7209FB8CBCC6}"/>
    <cellStyle name="Calculation 4 2 4 2 2 2 3" xfId="27076" xr:uid="{AE050348-82C2-443E-A640-9463FD837B91}"/>
    <cellStyle name="Calculation 4 2 4 2 2 3" xfId="10472" xr:uid="{0E3DAAF5-46C1-4F78-888B-AD707ADFE1F7}"/>
    <cellStyle name="Calculation 4 2 4 2 2 3 2" xfId="19461" xr:uid="{6EF503A7-3AC4-49F1-81C0-16E62BBDDE17}"/>
    <cellStyle name="Calculation 4 2 4 2 2 3 2 2" xfId="22151" xr:uid="{E0F8959B-492B-4BCC-92EB-9A7D3FCD1C6B}"/>
    <cellStyle name="Calculation 4 2 4 2 2 3 3" xfId="26715" xr:uid="{70804B60-C3B0-4964-B5FE-F604BC7808EC}"/>
    <cellStyle name="Calculation 4 2 4 2 2 4" xfId="14238" xr:uid="{F758FB69-A608-4C93-AF34-4FC91C9943A9}"/>
    <cellStyle name="Calculation 4 2 4 2 2 4 2" xfId="31981" xr:uid="{FC281D6E-38FD-4752-A7E3-D66A9D15C743}"/>
    <cellStyle name="Calculation 4 2 4 2 2 5" xfId="31609" xr:uid="{481B712A-A68C-4A3C-A21C-548EDD8DE36C}"/>
    <cellStyle name="Calculation 4 2 4 2 3" xfId="3317" xr:uid="{EC47197C-CC5A-4A61-AD27-C7F340934892}"/>
    <cellStyle name="Calculation 4 2 4 2 3 2" xfId="24997" xr:uid="{C7EFE278-2C25-43A0-AF99-ABDBAE587C2C}"/>
    <cellStyle name="Calculation 4 2 4 2 4" xfId="36199" xr:uid="{82F1B81A-0350-42D3-94F0-D239FB357344}"/>
    <cellStyle name="Calculation 4 2 4 2 5" xfId="55837" xr:uid="{C44F8C93-816C-4AC0-89DE-43B7B4839996}"/>
    <cellStyle name="Calculation 4 2 4 3" xfId="1225" xr:uid="{4F4EBD2C-B717-4B30-91DC-199B949E5C83}"/>
    <cellStyle name="Calculation 4 2 4 3 2" xfId="5570" xr:uid="{BAAEF08E-408F-475F-888F-C83B39F6C09F}"/>
    <cellStyle name="Calculation 4 2 4 3 2 2" xfId="8156" xr:uid="{AFB8B1F5-2F05-4B13-8BE1-19995B31A2C6}"/>
    <cellStyle name="Calculation 4 2 4 3 2 2 2" xfId="17145" xr:uid="{316FEDD8-24D4-41F1-AA50-F2AE8BA63C32}"/>
    <cellStyle name="Calculation 4 2 4 3 2 2 2 2" xfId="30325" xr:uid="{4A2D0357-1B12-44D0-A97B-303B273D3A18}"/>
    <cellStyle name="Calculation 4 2 4 3 2 2 3" xfId="29234" xr:uid="{F0DD0585-08AB-4E64-B528-F1D81356C576}"/>
    <cellStyle name="Calculation 4 2 4 3 2 3" xfId="10793" xr:uid="{48E32E71-D2F5-4866-A479-4BDB00C98FBB}"/>
    <cellStyle name="Calculation 4 2 4 3 2 3 2" xfId="19782" xr:uid="{B012AA8C-D4E6-4454-9A1D-05DAC5867974}"/>
    <cellStyle name="Calculation 4 2 4 3 2 3 2 2" xfId="23850" xr:uid="{E9B4C337-83CA-49E0-B68D-C9B2EE6A15A2}"/>
    <cellStyle name="Calculation 4 2 4 3 2 3 3" xfId="31152" xr:uid="{9ADBAE4A-90C1-47E4-8D0B-85C235509073}"/>
    <cellStyle name="Calculation 4 2 4 3 2 4" xfId="14559" xr:uid="{6042F23B-E998-4C7D-AB05-43432431ED52}"/>
    <cellStyle name="Calculation 4 2 4 3 2 4 2" xfId="35762" xr:uid="{752704E0-8632-4E43-A72E-4672A54B2690}"/>
    <cellStyle name="Calculation 4 2 4 3 2 5" xfId="29312" xr:uid="{7723F09D-E3B9-4280-AE41-251A2B824309}"/>
    <cellStyle name="Calculation 4 2 4 3 3" xfId="3662" xr:uid="{D5D961AF-D17B-4A65-9172-8E1824C8749F}"/>
    <cellStyle name="Calculation 4 2 4 3 3 2" xfId="26178" xr:uid="{E9032052-C567-4227-B863-CAC339F59876}"/>
    <cellStyle name="Calculation 4 2 4 3 4" xfId="41708" xr:uid="{9E0AF53D-1729-4C41-9093-4CFB903ECC54}"/>
    <cellStyle name="Calculation 4 2 4 4" xfId="1569" xr:uid="{A9FEA689-CDC7-47A7-A0CD-31FACB68BA55}"/>
    <cellStyle name="Calculation 4 2 4 4 2" xfId="5914" xr:uid="{9701ADDC-2928-40BE-A704-7AEF9697FAE2}"/>
    <cellStyle name="Calculation 4 2 4 4 2 2" xfId="8500" xr:uid="{2190300A-3D3F-48FF-A878-11F261425669}"/>
    <cellStyle name="Calculation 4 2 4 4 2 2 2" xfId="17489" xr:uid="{75BEDB95-EABF-4676-8FBE-CE9C0EA1A441}"/>
    <cellStyle name="Calculation 4 2 4 4 2 2 2 2" xfId="29647" xr:uid="{796DEA20-6414-4005-BD77-2112CB1BE161}"/>
    <cellStyle name="Calculation 4 2 4 4 2 2 3" xfId="30358" xr:uid="{56AAAEF6-F740-4A34-9F46-418AA74EED29}"/>
    <cellStyle name="Calculation 4 2 4 4 2 3" xfId="11137" xr:uid="{9126B0A8-BDCD-45BF-B218-858A3A86E312}"/>
    <cellStyle name="Calculation 4 2 4 4 2 3 2" xfId="20126" xr:uid="{17C62910-669D-4A62-92F6-C12C5E5D2C5B}"/>
    <cellStyle name="Calculation 4 2 4 4 2 3 2 2" xfId="35899" xr:uid="{D0928815-8E95-4D49-A1F9-44814ED5F156}"/>
    <cellStyle name="Calculation 4 2 4 4 2 3 3" xfId="31137" xr:uid="{EDF9CA3C-88DA-47DC-B31F-701146143669}"/>
    <cellStyle name="Calculation 4 2 4 4 2 4" xfId="14903" xr:uid="{03470056-C5A7-4C63-A5B1-C400533700D8}"/>
    <cellStyle name="Calculation 4 2 4 4 2 4 2" xfId="34004" xr:uid="{D4B78C67-73E0-4CB0-B414-C0AC159883F1}"/>
    <cellStyle name="Calculation 4 2 4 4 2 5" xfId="38729" xr:uid="{1A7074F9-7FA0-4DD1-B9C8-EDF4F7253961}"/>
    <cellStyle name="Calculation 4 2 4 4 3" xfId="4006" xr:uid="{54916A47-AA22-4089-BDF0-B632268BB4C7}"/>
    <cellStyle name="Calculation 4 2 4 4 3 2" xfId="29091" xr:uid="{D74E7961-E717-40AF-8067-58CE77CAA6D6}"/>
    <cellStyle name="Calculation 4 2 4 4 4" xfId="22455" xr:uid="{58D9879F-2D21-425C-8FA2-7C7BD5E76C79}"/>
    <cellStyle name="Calculation 4 2 4 5" xfId="1881" xr:uid="{285CD167-E700-43F2-9AF4-6BA3B4E6BE04}"/>
    <cellStyle name="Calculation 4 2 4 5 2" xfId="6197" xr:uid="{FEE1C0BC-E948-4C97-AE45-D5C6C700564D}"/>
    <cellStyle name="Calculation 4 2 4 5 2 2" xfId="8783" xr:uid="{0F06CA36-A82E-4CBF-9CAD-20DE90640449}"/>
    <cellStyle name="Calculation 4 2 4 5 2 2 2" xfId="17772" xr:uid="{5B9EB512-2233-401E-9425-EA1F757DD4CB}"/>
    <cellStyle name="Calculation 4 2 4 5 2 2 2 2" xfId="37409" xr:uid="{B24537E4-564C-4606-BF3B-5BC7CC8CF143}"/>
    <cellStyle name="Calculation 4 2 4 5 2 2 3" xfId="25040" xr:uid="{A1D5F6A1-6452-4416-9673-503B6A7CDA4E}"/>
    <cellStyle name="Calculation 4 2 4 5 2 3" xfId="11420" xr:uid="{DE0D79BB-2094-4974-AAE0-EFBD9FD6AA72}"/>
    <cellStyle name="Calculation 4 2 4 5 2 3 2" xfId="20409" xr:uid="{C1164607-A63B-462B-BE7A-E5962DD0CA2D}"/>
    <cellStyle name="Calculation 4 2 4 5 2 3 2 2" xfId="34611" xr:uid="{529E90A9-8150-432F-88A6-EC31A491C6E3}"/>
    <cellStyle name="Calculation 4 2 4 5 2 3 3" xfId="39928" xr:uid="{B023D881-795C-4188-8CEB-C90E4671EAE9}"/>
    <cellStyle name="Calculation 4 2 4 5 2 4" xfId="15186" xr:uid="{362107AB-4602-4B5C-9683-8A9D630C1D86}"/>
    <cellStyle name="Calculation 4 2 4 5 2 4 2" xfId="39568" xr:uid="{323611CE-A97F-47DA-9B6B-AA6560E118AF}"/>
    <cellStyle name="Calculation 4 2 4 5 2 5" xfId="31319" xr:uid="{3A49AD8F-8205-42E1-915F-83115B44F4E6}"/>
    <cellStyle name="Calculation 4 2 4 5 3" xfId="4318" xr:uid="{6EF73E70-225E-4366-A480-02707F7EAD0A}"/>
    <cellStyle name="Calculation 4 2 4 5 3 2" xfId="32342" xr:uid="{00CDC226-F93B-4768-9C51-F087DAC9DAC9}"/>
    <cellStyle name="Calculation 4 2 4 5 4" xfId="39191" xr:uid="{007DE48F-2824-4EF4-889E-1678D1BB5CAF}"/>
    <cellStyle name="Calculation 4 2 4 6" xfId="2188" xr:uid="{9EE15EDE-FC1F-47B5-8EC9-F0BE71E71FFF}"/>
    <cellStyle name="Calculation 4 2 4 6 2" xfId="6489" xr:uid="{8AADF754-D20F-4527-B750-CF399AEC6731}"/>
    <cellStyle name="Calculation 4 2 4 6 2 2" xfId="9075" xr:uid="{277E8D51-CA08-4F2F-8F74-CF06A9AF8A9F}"/>
    <cellStyle name="Calculation 4 2 4 6 2 2 2" xfId="18064" xr:uid="{13B20C8E-C06C-4CCC-8D6E-0BE45D35DED1}"/>
    <cellStyle name="Calculation 4 2 4 6 2 2 2 2" xfId="42553" xr:uid="{8EA4B207-D50C-4E7D-8728-6A82F62490FA}"/>
    <cellStyle name="Calculation 4 2 4 6 2 2 3" xfId="32068" xr:uid="{23376129-7EC6-412F-8634-1943755C7EE6}"/>
    <cellStyle name="Calculation 4 2 4 6 2 3" xfId="11712" xr:uid="{98FB5F9B-E15F-4B66-AE0C-EDBE3ADDF49A}"/>
    <cellStyle name="Calculation 4 2 4 6 2 3 2" xfId="20701" xr:uid="{5548B308-0C9B-46DB-9BA3-BEB38220C37C}"/>
    <cellStyle name="Calculation 4 2 4 6 2 3 2 2" xfId="30843" xr:uid="{3F6CBF6B-4B66-4610-AC09-468397EF8EA7}"/>
    <cellStyle name="Calculation 4 2 4 6 2 3 3" xfId="36244" xr:uid="{47670B0A-97A0-43F0-8AEB-D6BE6E4A5C47}"/>
    <cellStyle name="Calculation 4 2 4 6 2 4" xfId="15478" xr:uid="{A29041D7-DE80-4B17-B8D5-4B26ACE7ECB0}"/>
    <cellStyle name="Calculation 4 2 4 6 2 4 2" xfId="38366" xr:uid="{4A25321F-C244-41EB-AFE7-F04BBAC2FEC9}"/>
    <cellStyle name="Calculation 4 2 4 6 2 5" xfId="40801" xr:uid="{D4EFDA78-3459-4270-ADCA-5324B05A090F}"/>
    <cellStyle name="Calculation 4 2 4 6 3" xfId="4625" xr:uid="{767906E0-141D-46CE-873B-DFFFFEB4BA2E}"/>
    <cellStyle name="Calculation 4 2 4 6 3 2" xfId="30604" xr:uid="{6C0DBA4A-AF98-4EDC-8472-00F7A7CDC704}"/>
    <cellStyle name="Calculation 4 2 4 6 4" xfId="33352" xr:uid="{8922E164-3F52-4152-AAB5-A835AA163DA6}"/>
    <cellStyle name="Calculation 4 2 4 7" xfId="4925" xr:uid="{26EB1731-7600-4211-901A-1ACF0DB75842}"/>
    <cellStyle name="Calculation 4 2 4 7 2" xfId="7511" xr:uid="{651FA147-9956-446F-9C63-0683C4364074}"/>
    <cellStyle name="Calculation 4 2 4 7 2 2" xfId="16500" xr:uid="{94F6DA6A-6ED9-41FE-B022-C5AAF91D67CB}"/>
    <cellStyle name="Calculation 4 2 4 7 2 2 2" xfId="42845" xr:uid="{004D1E14-643B-4A7C-80AD-FD17EAEE981C}"/>
    <cellStyle name="Calculation 4 2 4 7 2 3" xfId="40340" xr:uid="{E8F0AB27-6DB4-4683-84C5-2AE0249C2BEE}"/>
    <cellStyle name="Calculation 4 2 4 7 3" xfId="10148" xr:uid="{94CEA6D3-1E35-4999-920A-713D19EB2A0D}"/>
    <cellStyle name="Calculation 4 2 4 7 3 2" xfId="19137" xr:uid="{E8892932-E6F5-4D8C-A2F8-7E466340311D}"/>
    <cellStyle name="Calculation 4 2 4 7 3 2 2" xfId="33729" xr:uid="{B54AAB8E-DD68-4439-9C98-B9057705E075}"/>
    <cellStyle name="Calculation 4 2 4 7 3 3" xfId="26711" xr:uid="{75704069-4357-41D9-B9BE-2FD20767C678}"/>
    <cellStyle name="Calculation 4 2 4 7 4" xfId="13914" xr:uid="{77AE0C03-1421-41F4-BE78-388E49BD325B}"/>
    <cellStyle name="Calculation 4 2 4 7 4 2" xfId="29985" xr:uid="{771CEA89-1195-42EF-B5FF-5B826283E9A8}"/>
    <cellStyle name="Calculation 4 2 4 7 5" xfId="42158" xr:uid="{E6BE095B-8A75-4D03-B99A-9C1C8E4AC5A3}"/>
    <cellStyle name="Calculation 4 2 4 8" xfId="2537" xr:uid="{BE472F40-ADFD-4CBB-973D-1F9A29CCEBA9}"/>
    <cellStyle name="Calculation 4 2 4 8 2" xfId="33606" xr:uid="{0C83DD06-4C2A-43FB-BC7F-710731FC781B}"/>
    <cellStyle name="Calculation 4 2 4 9" xfId="37654" xr:uid="{921D25C2-0902-42DE-B237-08A17F53524B}"/>
    <cellStyle name="Calculation 4 2 5" xfId="300" xr:uid="{7F67D6A6-7EE3-429F-A39D-F001A85CA977}"/>
    <cellStyle name="Calculation 4 2 5 2" xfId="4703" xr:uid="{71936D45-431F-4836-8FED-0F57704C16A6}"/>
    <cellStyle name="Calculation 4 2 5 2 2" xfId="7289" xr:uid="{DC88BBCE-9FF5-4EEB-9659-48496995CF41}"/>
    <cellStyle name="Calculation 4 2 5 2 2 2" xfId="16278" xr:uid="{B192858F-F30D-4099-8331-95B60AE86122}"/>
    <cellStyle name="Calculation 4 2 5 2 2 2 2" xfId="25894" xr:uid="{C6F97E8E-6F26-4EB6-B078-AB31FB7CAF00}"/>
    <cellStyle name="Calculation 4 2 5 2 2 3" xfId="41189" xr:uid="{216C3EBB-6CD7-44F9-A669-7A5E2C596198}"/>
    <cellStyle name="Calculation 4 2 5 2 3" xfId="9926" xr:uid="{3E98F779-997A-4909-99B5-0FE53F503071}"/>
    <cellStyle name="Calculation 4 2 5 2 3 2" xfId="18915" xr:uid="{7B3AE1A4-0BEC-4117-B55A-91E4B2C45CB3}"/>
    <cellStyle name="Calculation 4 2 5 2 3 2 2" xfId="22415" xr:uid="{4F6FB23A-8D61-4FC1-97E2-3C980BFE4BD4}"/>
    <cellStyle name="Calculation 4 2 5 2 3 3" xfId="37642" xr:uid="{C558F9F4-D6EF-4F12-A970-6AFA7D70E3F6}"/>
    <cellStyle name="Calculation 4 2 5 2 4" xfId="13692" xr:uid="{0F3276C8-7D6C-4E84-8897-659F88B9F5A0}"/>
    <cellStyle name="Calculation 4 2 5 2 4 2" xfId="41124" xr:uid="{83AE28DE-4941-4025-8BE6-C91440920E94}"/>
    <cellStyle name="Calculation 4 2 5 2 5" xfId="28348" xr:uid="{87E384AF-4A4C-406D-839E-F833346AB1EF}"/>
    <cellStyle name="Calculation 4 2 5 2 6" xfId="57875" xr:uid="{B15448C2-45A7-4C44-A30C-333D533B716D}"/>
    <cellStyle name="Calculation 4 2 5 3" xfId="2768" xr:uid="{42FB4C61-B9F9-4C83-A995-207E315843B6}"/>
    <cellStyle name="Calculation 4 2 5 3 2" xfId="24417" xr:uid="{80F9F447-6BFF-48E4-9D50-00EFA68FB0FF}"/>
    <cellStyle name="Calculation 4 2 5 4" xfId="24614" xr:uid="{3B5F0B3B-79E1-41D3-BB01-F06D420DFAC0}"/>
    <cellStyle name="Calculation 4 2 5 5" xfId="51093" xr:uid="{63994F17-C63E-458B-BF02-CAC02364C865}"/>
    <cellStyle name="Calculation 4 2 6" xfId="649" xr:uid="{9E2F6872-12ED-4E56-8FAB-9F16A2176070}"/>
    <cellStyle name="Calculation 4 2 6 2" xfId="5027" xr:uid="{EEF0F89C-0B9C-49E2-9183-61A6F44B4709}"/>
    <cellStyle name="Calculation 4 2 6 2 2" xfId="7613" xr:uid="{560FC2E1-586B-4CF9-82FA-9F7EC6520B00}"/>
    <cellStyle name="Calculation 4 2 6 2 2 2" xfId="16602" xr:uid="{FFC7A370-0403-4EC7-B626-40D0A92F48DD}"/>
    <cellStyle name="Calculation 4 2 6 2 2 2 2" xfId="33005" xr:uid="{624288C0-57BA-4024-9728-B1DAB93F2825}"/>
    <cellStyle name="Calculation 4 2 6 2 2 3" xfId="34123" xr:uid="{456699B7-9C1D-4020-8FDD-24C65D28A9FD}"/>
    <cellStyle name="Calculation 4 2 6 2 3" xfId="10250" xr:uid="{5550E1F2-9C84-4513-A43F-B5CAB84E0EBB}"/>
    <cellStyle name="Calculation 4 2 6 2 3 2" xfId="19239" xr:uid="{1EC92E2F-F329-47DB-98CA-30397DDB37E6}"/>
    <cellStyle name="Calculation 4 2 6 2 3 2 2" xfId="40636" xr:uid="{45B42481-A1F6-45D5-ADF2-BC31409E60F4}"/>
    <cellStyle name="Calculation 4 2 6 2 3 3" xfId="36466" xr:uid="{CD6B1186-CF6D-4E2F-A00A-32DC89F453B5}"/>
    <cellStyle name="Calculation 4 2 6 2 4" xfId="14016" xr:uid="{D69CD0D9-CD0A-4C71-82C6-BED945DEA9EA}"/>
    <cellStyle name="Calculation 4 2 6 2 4 2" xfId="34897" xr:uid="{288C747D-6715-47C0-828C-DD5B64672C11}"/>
    <cellStyle name="Calculation 4 2 6 2 5" xfId="24446" xr:uid="{8EDFD9A9-1162-4C94-A8D1-B3B9C825871D}"/>
    <cellStyle name="Calculation 4 2 6 2 6" xfId="54006" xr:uid="{D55ADBB4-2C1F-4A20-9F2A-4D424B9CB8FA}"/>
    <cellStyle name="Calculation 4 2 6 3" xfId="3086" xr:uid="{4A90AE9B-3A45-477F-ABF2-3E32C4C73780}"/>
    <cellStyle name="Calculation 4 2 6 3 2" xfId="24580" xr:uid="{D677C217-80AD-4B2F-B5BD-B887320A8C21}"/>
    <cellStyle name="Calculation 4 2 6 4" xfId="42413" xr:uid="{085F0227-07F1-4010-8B4E-9FF982758CD7}"/>
    <cellStyle name="Calculation 4 2 6 5" xfId="47338" xr:uid="{0D07D376-015A-48B5-8F8E-FAC885890214}"/>
    <cellStyle name="Calculation 4 2 7" xfId="994" xr:uid="{89EA9247-88C2-4895-9499-5D32DDC04569}"/>
    <cellStyle name="Calculation 4 2 7 2" xfId="5348" xr:uid="{7ED497CA-9425-4695-AEEC-00225F7DDF0D}"/>
    <cellStyle name="Calculation 4 2 7 2 2" xfId="7934" xr:uid="{C232989F-1B8F-4C23-AE9C-ADCBBBD3F211}"/>
    <cellStyle name="Calculation 4 2 7 2 2 2" xfId="16923" xr:uid="{7C4A9E12-CDD8-4E69-B170-43E48F08F84E}"/>
    <cellStyle name="Calculation 4 2 7 2 2 2 2" xfId="38042" xr:uid="{09E53E48-8224-4574-B7BC-9006EA0CBA32}"/>
    <cellStyle name="Calculation 4 2 7 2 2 3" xfId="38812" xr:uid="{2C807A32-F1CE-41AE-AF53-490481A3725A}"/>
    <cellStyle name="Calculation 4 2 7 2 3" xfId="10571" xr:uid="{2E1A1F30-5108-4043-BD4A-7F3EF6AC1292}"/>
    <cellStyle name="Calculation 4 2 7 2 3 2" xfId="19560" xr:uid="{ADBB9E1E-C3A8-4648-A75D-EC2E872B5DAE}"/>
    <cellStyle name="Calculation 4 2 7 2 3 2 2" xfId="30996" xr:uid="{657ADE22-060C-43B0-9527-32B3F3E04626}"/>
    <cellStyle name="Calculation 4 2 7 2 3 3" xfId="41682" xr:uid="{116AB655-8F79-4135-859C-30B96D4625FC}"/>
    <cellStyle name="Calculation 4 2 7 2 4" xfId="14337" xr:uid="{1856635E-4756-49F0-B856-F9E50E912AEC}"/>
    <cellStyle name="Calculation 4 2 7 2 4 2" xfId="26054" xr:uid="{E3C80AFF-A11E-4941-9F33-4745F14C2B41}"/>
    <cellStyle name="Calculation 4 2 7 2 5" xfId="25549" xr:uid="{F3643DE5-06B8-4D57-956C-C6F42F9BFB3D}"/>
    <cellStyle name="Calculation 4 2 7 3" xfId="3431" xr:uid="{85839B18-0560-4348-A170-CE37D23510C8}"/>
    <cellStyle name="Calculation 4 2 7 3 2" xfId="31558" xr:uid="{ADD922D7-DAA9-4BF2-AD13-ED3CBDEEA7A9}"/>
    <cellStyle name="Calculation 4 2 7 4" xfId="31477" xr:uid="{6B0E6C28-6C9F-45DB-B148-39D3F9C904BB}"/>
    <cellStyle name="Calculation 4 2 7 5" xfId="52647" xr:uid="{8FF18C9E-827A-45C6-94FB-2A11D31ACF32}"/>
    <cellStyle name="Calculation 4 2 8" xfId="1338" xr:uid="{9928CC6E-903F-4D37-844A-7D8F6BC6A876}"/>
    <cellStyle name="Calculation 4 2 8 2" xfId="5683" xr:uid="{76217EE9-AC1D-4B69-A424-2EEBB0CCD0CC}"/>
    <cellStyle name="Calculation 4 2 8 2 2" xfId="8269" xr:uid="{7502C5E8-5A35-4114-8F3E-935377B64934}"/>
    <cellStyle name="Calculation 4 2 8 2 2 2" xfId="17258" xr:uid="{1CF48434-E8B9-4880-8222-F4A2F180FD4A}"/>
    <cellStyle name="Calculation 4 2 8 2 2 2 2" xfId="38206" xr:uid="{B9DF5A2C-9034-48B2-90FD-6D1BD4194808}"/>
    <cellStyle name="Calculation 4 2 8 2 2 3" xfId="30951" xr:uid="{719FA441-7A06-4E9C-84FB-41EE209472B3}"/>
    <cellStyle name="Calculation 4 2 8 2 3" xfId="10906" xr:uid="{3F0A732D-49AA-4837-AB01-D021387C6838}"/>
    <cellStyle name="Calculation 4 2 8 2 3 2" xfId="19895" xr:uid="{8EA66CAC-B23F-4573-B0BE-5F8993C9F26C}"/>
    <cellStyle name="Calculation 4 2 8 2 3 2 2" xfId="42167" xr:uid="{943BB029-6368-4E07-9ABC-A82359698B6A}"/>
    <cellStyle name="Calculation 4 2 8 2 3 3" xfId="32201" xr:uid="{A6026D7D-2A60-428B-9FA9-CFBE70D5FFDA}"/>
    <cellStyle name="Calculation 4 2 8 2 4" xfId="14672" xr:uid="{92A9FCEA-0204-49BF-A7C3-294D97BF7A87}"/>
    <cellStyle name="Calculation 4 2 8 2 4 2" xfId="28678" xr:uid="{5A226FE1-536F-434D-8AA9-7F5961D124C6}"/>
    <cellStyle name="Calculation 4 2 8 2 5" xfId="36221" xr:uid="{3D1A92D1-AD46-4328-A746-A305AAB667CF}"/>
    <cellStyle name="Calculation 4 2 8 3" xfId="3775" xr:uid="{FA484CEB-DAFC-4932-8938-8A64C5A29373}"/>
    <cellStyle name="Calculation 4 2 8 3 2" xfId="31842" xr:uid="{524530DA-B04A-4907-8076-E075CD724A92}"/>
    <cellStyle name="Calculation 4 2 8 4" xfId="24944" xr:uid="{05AA7368-42BC-4620-BAF0-2D7C1E432DBC}"/>
    <cellStyle name="Calculation 4 2 9" xfId="1762" xr:uid="{B1B6DE47-4BE6-4293-ABE4-CAAD2EFDC38C}"/>
    <cellStyle name="Calculation 4 2 9 2" xfId="6083" xr:uid="{D08471BF-31EF-448B-AFBD-514E5FE421A6}"/>
    <cellStyle name="Calculation 4 2 9 2 2" xfId="8669" xr:uid="{A27F6E16-A0EE-4B74-9084-9CB9885894B5}"/>
    <cellStyle name="Calculation 4 2 9 2 2 2" xfId="17658" xr:uid="{63B48A45-5E73-492D-9EC0-6A68FA48901B}"/>
    <cellStyle name="Calculation 4 2 9 2 2 2 2" xfId="43579" xr:uid="{198BFA00-C977-4657-A14E-D98989C842F5}"/>
    <cellStyle name="Calculation 4 2 9 2 2 3" xfId="32149" xr:uid="{5AB2AD3D-FA5E-455C-A36A-2B97AA50DD67}"/>
    <cellStyle name="Calculation 4 2 9 2 3" xfId="11306" xr:uid="{05093FC5-D116-4366-88B6-9CE7974FBE15}"/>
    <cellStyle name="Calculation 4 2 9 2 3 2" xfId="20295" xr:uid="{54B71DCE-A65A-4E1E-9519-F652CFF1FD54}"/>
    <cellStyle name="Calculation 4 2 9 2 3 2 2" xfId="38707" xr:uid="{87F0615E-DBC2-4C5D-9308-8C35F0633809}"/>
    <cellStyle name="Calculation 4 2 9 2 3 3" xfId="44076" xr:uid="{5C2971DA-5CE7-4A95-B83A-14AB3B4B0695}"/>
    <cellStyle name="Calculation 4 2 9 2 4" xfId="15072" xr:uid="{61D4CEFC-CD92-4052-875C-E32BD855D2DD}"/>
    <cellStyle name="Calculation 4 2 9 2 4 2" xfId="38821" xr:uid="{A2DD3CE6-D8E0-43EE-9054-046B7D40944D}"/>
    <cellStyle name="Calculation 4 2 9 2 5" xfId="24780" xr:uid="{13507E2F-0A60-4D6A-A445-1E0F96DC324B}"/>
    <cellStyle name="Calculation 4 2 9 3" xfId="4199" xr:uid="{A9A4D117-B754-4455-A801-F76E49C7416D}"/>
    <cellStyle name="Calculation 4 2 9 3 2" xfId="22524" xr:uid="{644459FE-F5C9-4155-85E0-0EC5D5D7F241}"/>
    <cellStyle name="Calculation 4 2 9 4" xfId="27216" xr:uid="{DFCDA408-6AF8-44A5-8D68-CBD13789BD69}"/>
    <cellStyle name="Calculation 4 20" xfId="42293" xr:uid="{3D1173E5-F70E-4A29-8981-6BE5E884F125}"/>
    <cellStyle name="Calculation 4 20 2" xfId="44915" xr:uid="{A76ECEC6-6147-4E1A-B3F0-A6EAF9F13B27}"/>
    <cellStyle name="Calculation 4 20 2 2" xfId="57252" xr:uid="{C5BD57C3-26A2-4DAA-B2F4-1D70C49580A3}"/>
    <cellStyle name="Calculation 4 20 2 3" xfId="50470" xr:uid="{0649EF44-F4EA-424C-9311-38FC3598E0E1}"/>
    <cellStyle name="Calculation 4 20 3" xfId="52072" xr:uid="{7B469F4C-BCC1-46F0-A099-406023546688}"/>
    <cellStyle name="Calculation 4 20 3 2" xfId="58853" xr:uid="{B109B276-EF62-4F1C-AD77-98C797502C4F}"/>
    <cellStyle name="Calculation 4 20 4" xfId="51997" xr:uid="{0E0E3E84-E2C5-4B53-8B0B-BB652CDA3475}"/>
    <cellStyle name="Calculation 4 20 4 2" xfId="58778" xr:uid="{3A63DD69-5323-4A50-BD8C-24F5EBDA9E82}"/>
    <cellStyle name="Calculation 4 20 5" xfId="48587" xr:uid="{BD98217B-2CFC-4B7B-B815-1A2A43FA1166}"/>
    <cellStyle name="Calculation 4 20 5 2" xfId="55376" xr:uid="{A0B73091-E251-489D-B5CA-8918BC647684}"/>
    <cellStyle name="Calculation 4 20 6" xfId="53662" xr:uid="{CCC11994-AF6E-49AE-967F-4FCA8EE69158}"/>
    <cellStyle name="Calculation 4 20 7" xfId="46973" xr:uid="{87406D11-CB40-4EFF-92BF-E6AC57665F20}"/>
    <cellStyle name="Calculation 4 21" xfId="45038" xr:uid="{D63C1085-C54D-4875-B69B-429A8BEFA49B}"/>
    <cellStyle name="Calculation 4 21 2" xfId="50634" xr:uid="{772FDC26-DFFE-442D-B375-0225B64300F5}"/>
    <cellStyle name="Calculation 4 21 2 2" xfId="57416" xr:uid="{BF792B6D-257A-4B8C-B750-116C14D07B4E}"/>
    <cellStyle name="Calculation 4 21 3" xfId="52448" xr:uid="{7F4E42D8-31B9-40AA-BE0E-44478C52BEEC}"/>
    <cellStyle name="Calculation 4 21 3 2" xfId="59229" xr:uid="{3E0870E5-992B-4EB8-A1B7-5A3D708B9EBD}"/>
    <cellStyle name="Calculation 4 21 4" xfId="48751" xr:uid="{FB2411F5-F288-4BAF-B8CD-469E686C7D94}"/>
    <cellStyle name="Calculation 4 21 4 2" xfId="55540" xr:uid="{B008D131-EEC8-46DD-B944-862534A180B5}"/>
    <cellStyle name="Calculation 4 21 5" xfId="53826" xr:uid="{28002920-382A-4EE2-833E-F88F8B756626}"/>
    <cellStyle name="Calculation 4 21 6" xfId="47137" xr:uid="{CE91C15C-6C19-4508-9EAD-320D4A18B823}"/>
    <cellStyle name="Calculation 4 22" xfId="45089" xr:uid="{89D47161-1802-44B9-A5DC-3E2426BDD482}"/>
    <cellStyle name="Calculation 4 22 2" xfId="50575" xr:uid="{4E60EAE7-4242-4953-A4F9-B84E7F7697C6}"/>
    <cellStyle name="Calculation 4 22 2 2" xfId="57357" xr:uid="{AE32F6F6-9F01-4559-93BA-488C118EE90B}"/>
    <cellStyle name="Calculation 4 22 3" xfId="52389" xr:uid="{6B01485D-CA01-4B07-910D-1F32F9C01BA2}"/>
    <cellStyle name="Calculation 4 22 3 2" xfId="59170" xr:uid="{9046F96A-8F4E-4F68-BD2A-23D29757E26D}"/>
    <cellStyle name="Calculation 4 22 4" xfId="48692" xr:uid="{CE5B533A-128C-4330-9A45-E167E688B5AA}"/>
    <cellStyle name="Calculation 4 22 4 2" xfId="55481" xr:uid="{A5DDFD51-03A6-4B7C-AB79-6A31E7395E87}"/>
    <cellStyle name="Calculation 4 22 5" xfId="53767" xr:uid="{CBD4AE2C-7A22-4A67-BD01-B187D6DB1F58}"/>
    <cellStyle name="Calculation 4 22 6" xfId="47078" xr:uid="{9E099F5B-CFE9-406A-B252-2D63D85F890A}"/>
    <cellStyle name="Calculation 4 23" xfId="45094" xr:uid="{19FE4784-D898-4ADB-BED8-1E4432FCAC9B}"/>
    <cellStyle name="Calculation 4 23 2" xfId="50576" xr:uid="{204339D4-7FDD-4878-92E5-94EB65CAB2FF}"/>
    <cellStyle name="Calculation 4 23 2 2" xfId="57358" xr:uid="{FF33F2EC-D972-41AC-92BB-8D4FEDBF5CC2}"/>
    <cellStyle name="Calculation 4 23 3" xfId="52390" xr:uid="{1B168E28-6560-4449-B1E3-3C6BF941C401}"/>
    <cellStyle name="Calculation 4 23 3 2" xfId="59171" xr:uid="{792DA410-DD64-4EEC-90FB-56EC4D6F0CE4}"/>
    <cellStyle name="Calculation 4 23 4" xfId="48693" xr:uid="{2C5DB28A-DCDC-4313-80DC-63E746ACF65B}"/>
    <cellStyle name="Calculation 4 23 4 2" xfId="55482" xr:uid="{DFF562FE-8F57-43E4-837B-59FBC0266813}"/>
    <cellStyle name="Calculation 4 23 5" xfId="53768" xr:uid="{E4A3C459-B6CF-4C7B-B5AC-2A230BB47013}"/>
    <cellStyle name="Calculation 4 23 6" xfId="47079" xr:uid="{9D5AD426-BBA5-4B13-899D-B5826FED2963}"/>
    <cellStyle name="Calculation 4 24" xfId="45140" xr:uid="{B4E25091-41C1-428F-990E-44F9A4F4CF10}"/>
    <cellStyle name="Calculation 4 24 2" xfId="50688" xr:uid="{214FA275-BB54-49D0-BBA1-3E842557AE1B}"/>
    <cellStyle name="Calculation 4 24 2 2" xfId="57470" xr:uid="{52219AAC-34B7-413A-B1FD-BE07E249EDF5}"/>
    <cellStyle name="Calculation 4 24 3" xfId="52499" xr:uid="{D2096787-E9D6-4BBD-848E-FD3161B0DD36}"/>
    <cellStyle name="Calculation 4 24 3 2" xfId="59280" xr:uid="{B8A64A4A-8F59-40FD-89EB-CE3664414D97}"/>
    <cellStyle name="Calculation 4 24 4" xfId="48803" xr:uid="{3C08FE3E-243E-4EA2-AE92-DF59E35DF0BA}"/>
    <cellStyle name="Calculation 4 24 4 2" xfId="55589" xr:uid="{58E3D548-2BC3-455C-B918-FBD238CB38A1}"/>
    <cellStyle name="Calculation 4 24 5" xfId="53877" xr:uid="{29DD3CE5-A752-4A81-8B5F-7F29086CFBCA}"/>
    <cellStyle name="Calculation 4 24 6" xfId="47191" xr:uid="{C5F1CE9F-D9F6-4182-B113-7B312D9A93F4}"/>
    <cellStyle name="Calculation 4 25" xfId="45198" xr:uid="{03B144DF-2DC3-44FC-A631-A77DDB8145F9}"/>
    <cellStyle name="Calculation 4 25 2" xfId="50751" xr:uid="{A2F575A2-F555-4656-84EF-9A4F359A23F0}"/>
    <cellStyle name="Calculation 4 25 2 2" xfId="57533" xr:uid="{F390BB77-E682-4C94-BF8A-A97B4EB78C63}"/>
    <cellStyle name="Calculation 4 25 3" xfId="52560" xr:uid="{47673CAB-55A6-499F-B157-EB18A7D59E56}"/>
    <cellStyle name="Calculation 4 25 3 2" xfId="59341" xr:uid="{D42442FC-8E01-4A56-9DA9-0A32B0F8C1A4}"/>
    <cellStyle name="Calculation 4 25 4" xfId="48857" xr:uid="{B61AA873-98C6-4EC5-8A04-3A9473E95B35}"/>
    <cellStyle name="Calculation 4 25 4 2" xfId="55639" xr:uid="{A8168615-D976-45B1-A93A-9AB7B8A719BB}"/>
    <cellStyle name="Calculation 4 25 5" xfId="53938" xr:uid="{6F992007-C0AD-48F7-A68A-1E0112866DC8}"/>
    <cellStyle name="Calculation 4 25 6" xfId="47255" xr:uid="{1D33ED25-AF89-44F1-B281-1D5273241E75}"/>
    <cellStyle name="Calculation 4 26" xfId="45249" xr:uid="{6704AE65-B53A-4B47-8C67-3E47C9A3053E}"/>
    <cellStyle name="Calculation 4 26 2" xfId="50754" xr:uid="{7F8FEA4C-AAB4-436C-8F7F-414695CEDC5B}"/>
    <cellStyle name="Calculation 4 26 2 2" xfId="57536" xr:uid="{ABF9B526-4651-491C-A3F0-E1925D837133}"/>
    <cellStyle name="Calculation 4 26 3" xfId="52563" xr:uid="{EFE6E756-6B6F-47C6-A671-501D256FE206}"/>
    <cellStyle name="Calculation 4 26 3 2" xfId="59344" xr:uid="{01AE1AE3-050F-4F7B-88D7-1AADBB9265D4}"/>
    <cellStyle name="Calculation 4 26 4" xfId="53941" xr:uid="{29C659FB-FECC-4698-8388-FC8CAA2330E0}"/>
    <cellStyle name="Calculation 4 26 5" xfId="47258" xr:uid="{D6EEF7C7-307D-48F3-94A7-710A8DDB3DEA}"/>
    <cellStyle name="Calculation 4 27" xfId="45205" xr:uid="{B4E0A94D-4864-4E8A-9F22-E113A1F265EC}"/>
    <cellStyle name="Calculation 4 27 2" xfId="55708" xr:uid="{EFB30831-40CF-4A7A-BD8E-BD32A9A66302}"/>
    <cellStyle name="Calculation 4 27 3" xfId="48925" xr:uid="{C94DB048-D94A-41B1-BD3C-03E9B987E720}"/>
    <cellStyle name="Calculation 4 28" xfId="45334" xr:uid="{23E06828-5AF0-4727-A0AC-E9F6EBFB3634}"/>
    <cellStyle name="Calculation 4 28 2" xfId="57818" xr:uid="{3C2794DD-2864-46BB-BCD0-626AFB5DC1A0}"/>
    <cellStyle name="Calculation 4 28 3" xfId="51036" xr:uid="{E7F8F1F9-7258-4BB9-A71C-9A3EB320D2E8}"/>
    <cellStyle name="Calculation 4 29" xfId="45300" xr:uid="{CC9BF0DD-DA2B-4B6A-AF51-B263B9707A06}"/>
    <cellStyle name="Calculation 4 29 2" xfId="52604" xr:uid="{8631C9AF-3D13-4E58-93B0-30ED3EFEF32A}"/>
    <cellStyle name="Calculation 4 3" xfId="258" xr:uid="{F05993BE-9F35-46AD-9DD4-306F5E4406D1}"/>
    <cellStyle name="Calculation 4 3 10" xfId="6560" xr:uid="{3B46C1B1-CA60-40DE-BCE4-6E297DF961B3}"/>
    <cellStyle name="Calculation 4 3 10 2" xfId="11777" xr:uid="{4FA62FB9-C501-43E7-AF87-B341D691D5DE}"/>
    <cellStyle name="Calculation 4 3 10 2 2" xfId="20766" xr:uid="{1F4671B9-D576-4290-AC98-CA41491DD9D3}"/>
    <cellStyle name="Calculation 4 3 10 2 2 2" xfId="33770" xr:uid="{E36A08FE-AF37-43F6-93E2-3C951BCDFE27}"/>
    <cellStyle name="Calculation 4 3 10 2 3" xfId="25371" xr:uid="{9BE38A5A-F11E-455E-8ACE-EEB225F2B349}"/>
    <cellStyle name="Calculation 4 3 10 3" xfId="15549" xr:uid="{4B0D8C0A-3AE3-4795-8E7D-AFF8AA3DAD85}"/>
    <cellStyle name="Calculation 4 3 10 3 2" xfId="33051" xr:uid="{EC41F551-FA8B-4C78-A824-F02A84BFBABD}"/>
    <cellStyle name="Calculation 4 3 10 4" xfId="34143" xr:uid="{5A42BB15-6FF3-45D8-A108-BB0D54D406E2}"/>
    <cellStyle name="Calculation 4 3 11" xfId="9140" xr:uid="{871EB909-D6B4-4D72-85E4-78F97805578D}"/>
    <cellStyle name="Calculation 4 3 11 2" xfId="18129" xr:uid="{9E6196D6-4386-4F22-A24E-04791CAB97FA}"/>
    <cellStyle name="Calculation 4 3 11 2 2" xfId="28196" xr:uid="{975ED1AE-00CE-4AA6-A8D8-345C0698F49D}"/>
    <cellStyle name="Calculation 4 3 11 3" xfId="42894" xr:uid="{879E0B88-7BED-4E0B-90D7-A6BD4D2A9E49}"/>
    <cellStyle name="Calculation 4 3 12" xfId="12786" xr:uid="{E2563B5B-21B3-410B-A086-070CB2A45BC9}"/>
    <cellStyle name="Calculation 4 3 12 2" xfId="21775" xr:uid="{D76C856A-D9C7-4B0C-A623-7F1D2A2C3767}"/>
    <cellStyle name="Calculation 4 3 12 2 2" xfId="29227" xr:uid="{CF4025B9-3EDE-4789-BC22-0A2F0D9FD040}"/>
    <cellStyle name="Calculation 4 3 12 3" xfId="24815" xr:uid="{0EEF2C7D-125A-49EE-ADC7-591D6DABA882}"/>
    <cellStyle name="Calculation 4 3 13" xfId="2264" xr:uid="{8D15D0E7-50E2-4BA1-B82F-68F4F98A9AE4}"/>
    <cellStyle name="Calculation 4 3 13 2" xfId="38200" xr:uid="{54C61702-D555-442A-A979-06378EEFB708}"/>
    <cellStyle name="Calculation 4 3 14" xfId="13173" xr:uid="{FD804845-BD0E-4AF5-9100-DD9AA3E8B779}"/>
    <cellStyle name="Calculation 4 3 14 2" xfId="36989" xr:uid="{8251FED8-B398-4BD2-B61E-9DE1BE582939}"/>
    <cellStyle name="Calculation 4 3 15" xfId="26746" xr:uid="{A7158BB8-6DDA-45BC-8875-367058B0015B}"/>
    <cellStyle name="Calculation 4 3 16" xfId="44308" xr:uid="{997123C3-62F0-45E0-BF56-73D417DC0C7F}"/>
    <cellStyle name="Calculation 4 3 17" xfId="45556" xr:uid="{3749DCBE-E43E-4855-AB52-FE52959A50F6}"/>
    <cellStyle name="Calculation 4 3 2" xfId="396" xr:uid="{ADD4AEC8-82A7-43D2-B679-5C3C0C415EEB}"/>
    <cellStyle name="Calculation 4 3 2 10" xfId="9265" xr:uid="{C46F9464-E6D7-47C5-A724-C6121413FB11}"/>
    <cellStyle name="Calculation 4 3 2 10 2" xfId="18254" xr:uid="{A410EC09-EB6B-448F-8587-825E93C76904}"/>
    <cellStyle name="Calculation 4 3 2 10 2 2" xfId="27203" xr:uid="{35C01C97-427A-4B32-A85D-01B0D30047A4}"/>
    <cellStyle name="Calculation 4 3 2 10 3" xfId="41527" xr:uid="{489C39D2-3D90-4AEB-85C1-747B31D5CA29}"/>
    <cellStyle name="Calculation 4 3 2 11" xfId="9493" xr:uid="{C8DDE25E-9148-413D-A5C0-7C91ED531C0B}"/>
    <cellStyle name="Calculation 4 3 2 11 2" xfId="18482" xr:uid="{4AD61020-D740-40DB-A0B9-824B156FED63}"/>
    <cellStyle name="Calculation 4 3 2 11 2 2" xfId="38822" xr:uid="{425F51AB-A93D-4750-A495-50F749F2FF3C}"/>
    <cellStyle name="Calculation 4 3 2 11 3" xfId="25914" xr:uid="{92917497-8CEA-4EBE-A10A-579040636C62}"/>
    <cellStyle name="Calculation 4 3 2 12" xfId="2402" xr:uid="{79FCB1AA-3105-4EEA-BA47-68C2CE49777F}"/>
    <cellStyle name="Calculation 4 3 2 12 2" xfId="24601" xr:uid="{7DD1A082-607B-4D55-BAB4-F6D1F213654A}"/>
    <cellStyle name="Calculation 4 3 2 13" xfId="13311" xr:uid="{7DA364BB-339D-4733-8896-B416534D7E4A}"/>
    <cellStyle name="Calculation 4 3 2 13 2" xfId="40362" xr:uid="{E1B34700-F1ED-4A84-BDE8-F89E8EA17DCE}"/>
    <cellStyle name="Calculation 4 3 2 14" xfId="23223" xr:uid="{303B3091-27CC-438B-A5F5-3B97EC0A1250}"/>
    <cellStyle name="Calculation 4 3 2 15" xfId="46071" xr:uid="{7A88D4D2-C1DE-4971-96CA-D1932B30FE75}"/>
    <cellStyle name="Calculation 4 3 2 2" xfId="745" xr:uid="{145482D6-51C6-4A6F-B725-AAE1F8BE3D63}"/>
    <cellStyle name="Calculation 4 3 2 2 2" xfId="5119" xr:uid="{6CC74362-4B8A-4E78-BEF6-D3699B589EF0}"/>
    <cellStyle name="Calculation 4 3 2 2 2 2" xfId="7705" xr:uid="{522922CF-BD9E-4BC1-A584-E9EA4C2976F3}"/>
    <cellStyle name="Calculation 4 3 2 2 2 2 2" xfId="16694" xr:uid="{8E945FDA-829C-454A-9B2E-76F2D7711B8D}"/>
    <cellStyle name="Calculation 4 3 2 2 2 2 2 2" xfId="43189" xr:uid="{324A20A1-A239-40F1-B0E4-DED4869AAD6A}"/>
    <cellStyle name="Calculation 4 3 2 2 2 2 3" xfId="37015" xr:uid="{960BFB15-BF5C-4187-98A9-A25FFDF07ADA}"/>
    <cellStyle name="Calculation 4 3 2 2 2 3" xfId="10342" xr:uid="{A01C0CCF-AB9C-40B3-B284-BA6A4EA04E1E}"/>
    <cellStyle name="Calculation 4 3 2 2 2 3 2" xfId="19331" xr:uid="{80386D8E-B951-48FC-9F3C-9B2DE901745C}"/>
    <cellStyle name="Calculation 4 3 2 2 2 3 2 2" xfId="25046" xr:uid="{C02764CE-B718-4A88-89E0-FA75ED55C378}"/>
    <cellStyle name="Calculation 4 3 2 2 2 3 3" xfId="40506" xr:uid="{F51791C1-1BF4-4522-A0A5-DBD31C6E6067}"/>
    <cellStyle name="Calculation 4 3 2 2 2 4" xfId="14108" xr:uid="{1F594F0C-4A74-4705-A96A-4859527A2A3F}"/>
    <cellStyle name="Calculation 4 3 2 2 2 4 2" xfId="28235" xr:uid="{FA9DE911-EFCE-49AD-98E1-E1F5AACE8E7F}"/>
    <cellStyle name="Calculation 4 3 2 2 2 5" xfId="35437" xr:uid="{2F5C1A7C-93D9-42BB-ADFB-3730030A821A}"/>
    <cellStyle name="Calculation 4 3 2 2 2 6" xfId="56344" xr:uid="{23B20CA5-9351-451F-AEE2-93BA46A8513D}"/>
    <cellStyle name="Calculation 4 3 2 2 3" xfId="3182" xr:uid="{DAB73DEC-7A86-49CA-A60D-1A8E917406E3}"/>
    <cellStyle name="Calculation 4 3 2 2 3 2" xfId="23189" xr:uid="{7DF13A4E-341E-48E7-9392-6EBFD4CDA7BB}"/>
    <cellStyle name="Calculation 4 3 2 2 4" xfId="28089" xr:uid="{10FE5669-B010-4FD7-B7F2-782251299BFE}"/>
    <cellStyle name="Calculation 4 3 2 2 5" xfId="49562" xr:uid="{E58349FB-7AB4-49D3-8CA4-31900FEFFCE2}"/>
    <cellStyle name="Calculation 4 3 2 3" xfId="1090" xr:uid="{0183C40C-5D41-4848-AA53-F1435168E374}"/>
    <cellStyle name="Calculation 4 3 2 3 2" xfId="5440" xr:uid="{6B7184B0-697E-4F46-9521-6BAAC65E62FB}"/>
    <cellStyle name="Calculation 4 3 2 3 2 2" xfId="8026" xr:uid="{CD297005-FDDC-4074-8DF5-8581EFB7FA5A}"/>
    <cellStyle name="Calculation 4 3 2 3 2 2 2" xfId="17015" xr:uid="{5256C26F-64BF-431A-81EA-61C4A104E004}"/>
    <cellStyle name="Calculation 4 3 2 3 2 2 2 2" xfId="34324" xr:uid="{B198DB97-EFDB-45E7-B78A-5485C8E0F348}"/>
    <cellStyle name="Calculation 4 3 2 3 2 2 3" xfId="26033" xr:uid="{5226A8C9-7DFC-4477-9DFA-94A224CAFC54}"/>
    <cellStyle name="Calculation 4 3 2 3 2 3" xfId="10663" xr:uid="{0039BACB-DEF7-41D4-8237-E722C0CAEF01}"/>
    <cellStyle name="Calculation 4 3 2 3 2 3 2" xfId="19652" xr:uid="{2D35A102-5EA9-430A-A29F-E90B77EBB4F6}"/>
    <cellStyle name="Calculation 4 3 2 3 2 3 2 2" xfId="41296" xr:uid="{C65B63AB-963D-4E3B-9740-C7B17449A1BF}"/>
    <cellStyle name="Calculation 4 3 2 3 2 3 3" xfId="42811" xr:uid="{45625764-4A3B-4000-9638-7A77A0C1C6CE}"/>
    <cellStyle name="Calculation 4 3 2 3 2 4" xfId="14429" xr:uid="{BEF9FB4E-67C9-4307-BB1E-7FD5723085C7}"/>
    <cellStyle name="Calculation 4 3 2 3 2 4 2" xfId="27881" xr:uid="{F03BD31D-67C2-4900-B3FD-1C4A79DF3DDF}"/>
    <cellStyle name="Calculation 4 3 2 3 2 5" xfId="43693" xr:uid="{5139BFBB-FBAF-42BF-9434-69568811F9F5}"/>
    <cellStyle name="Calculation 4 3 2 3 2 6" xfId="58560" xr:uid="{2259162D-2978-4530-95FF-97ECF86580C5}"/>
    <cellStyle name="Calculation 4 3 2 3 3" xfId="3527" xr:uid="{685AA5D8-5332-413C-A57C-49D9D7FDDCD5}"/>
    <cellStyle name="Calculation 4 3 2 3 3 2" xfId="40286" xr:uid="{0815A268-88C8-4178-A1E0-855CABCCE3E8}"/>
    <cellStyle name="Calculation 4 3 2 3 4" xfId="39024" xr:uid="{01BE14B6-B2B2-4F9E-B417-14476A6468CE}"/>
    <cellStyle name="Calculation 4 3 2 3 5" xfId="51779" xr:uid="{174A4CDA-C12A-457A-AB23-039112FBD99D}"/>
    <cellStyle name="Calculation 4 3 2 4" xfId="1434" xr:uid="{AE4AED77-B092-4CC8-862B-0EACD6A5E5B2}"/>
    <cellStyle name="Calculation 4 3 2 4 2" xfId="5779" xr:uid="{0B05B677-2CFF-47EB-BFA8-A46348AD30B0}"/>
    <cellStyle name="Calculation 4 3 2 4 2 2" xfId="8365" xr:uid="{79FF9D51-1993-447A-B676-E71FE641677D}"/>
    <cellStyle name="Calculation 4 3 2 4 2 2 2" xfId="17354" xr:uid="{4DADC2D8-5634-40C6-8597-72C3236F77E7}"/>
    <cellStyle name="Calculation 4 3 2 4 2 2 2 2" xfId="28806" xr:uid="{C9A84968-6D3B-4AA8-953A-EFFA226AFCB2}"/>
    <cellStyle name="Calculation 4 3 2 4 2 2 3" xfId="36649" xr:uid="{6671B8AE-5131-4F7F-B6FA-38E3B71D5BD9}"/>
    <cellStyle name="Calculation 4 3 2 4 2 3" xfId="11002" xr:uid="{BAFD1F41-3037-43C8-9F3D-2A049C4F8FAE}"/>
    <cellStyle name="Calculation 4 3 2 4 2 3 2" xfId="19991" xr:uid="{A3D507E2-D170-46A8-9FA0-3D5D27F3B5EA}"/>
    <cellStyle name="Calculation 4 3 2 4 2 3 2 2" xfId="32022" xr:uid="{DB08D2EC-7264-498C-A80E-DBD7DF1E9483}"/>
    <cellStyle name="Calculation 4 3 2 4 2 3 3" xfId="35859" xr:uid="{7DA8D77F-5542-4278-8B9F-CA73A7B29B35}"/>
    <cellStyle name="Calculation 4 3 2 4 2 4" xfId="14768" xr:uid="{94F79195-4151-4AD0-83C3-63CD27BE68CE}"/>
    <cellStyle name="Calculation 4 3 2 4 2 4 2" xfId="29343" xr:uid="{2EF12D42-E1D7-4AD6-A299-BD9DD0044A0C}"/>
    <cellStyle name="Calculation 4 3 2 4 2 5" xfId="24005" xr:uid="{489FEED4-6519-4F3E-BF69-4FDFA67F6DF4}"/>
    <cellStyle name="Calculation 4 3 2 4 2 6" xfId="54489" xr:uid="{83FE30A4-AB40-4851-B4E7-BCFACCE15E15}"/>
    <cellStyle name="Calculation 4 3 2 4 3" xfId="3871" xr:uid="{D3B7B35E-F111-485C-A2E8-631236D968AE}"/>
    <cellStyle name="Calculation 4 3 2 4 3 2" xfId="32790" xr:uid="{2780B1FE-A154-4F9D-B8AF-5B25732D5B6E}"/>
    <cellStyle name="Calculation 4 3 2 4 4" xfId="40736" xr:uid="{33A674F2-61AF-4CED-B7C2-587A55A714ED}"/>
    <cellStyle name="Calculation 4 3 2 4 5" xfId="47679" xr:uid="{453055B1-DD0A-4591-B397-7BA0E76AADDD}"/>
    <cellStyle name="Calculation 4 3 2 5" xfId="1686" xr:uid="{056792B3-444F-4ABC-BDCA-136D71C39F5C}"/>
    <cellStyle name="Calculation 4 3 2 5 2" xfId="6012" xr:uid="{526EC5C9-106F-4B58-96E8-F4B49B0FEB2B}"/>
    <cellStyle name="Calculation 4 3 2 5 2 2" xfId="8598" xr:uid="{04F2671D-D2E2-4D3D-9173-B177ABE7359F}"/>
    <cellStyle name="Calculation 4 3 2 5 2 2 2" xfId="17587" xr:uid="{14C0CB59-60A3-4339-99C0-A41016E7C1E0}"/>
    <cellStyle name="Calculation 4 3 2 5 2 2 2 2" xfId="26027" xr:uid="{1A6A06BF-2569-4048-921B-DABBF2904ADC}"/>
    <cellStyle name="Calculation 4 3 2 5 2 2 3" xfId="36238" xr:uid="{3DFAFE2B-0F4A-4947-9200-5B10ABE3DA80}"/>
    <cellStyle name="Calculation 4 3 2 5 2 3" xfId="11235" xr:uid="{63AAB508-F405-4550-AD24-10D95F3CE439}"/>
    <cellStyle name="Calculation 4 3 2 5 2 3 2" xfId="20224" xr:uid="{D9533B10-D074-4FB8-9F95-65886D33C55E}"/>
    <cellStyle name="Calculation 4 3 2 5 2 3 2 2" xfId="22434" xr:uid="{AE45BB3E-7534-4A2F-A8DB-2B37C0C651CD}"/>
    <cellStyle name="Calculation 4 3 2 5 2 3 3" xfId="41662" xr:uid="{CDBC99AB-6AA5-4D71-8EAC-0ABAA7CCC461}"/>
    <cellStyle name="Calculation 4 3 2 5 2 4" xfId="15001" xr:uid="{D75CCF55-1878-4DA4-A869-0B22A8BA36E0}"/>
    <cellStyle name="Calculation 4 3 2 5 2 4 2" xfId="38317" xr:uid="{85868064-873F-4AE6-B57E-F654174C7B05}"/>
    <cellStyle name="Calculation 4 3 2 5 2 5" xfId="25102" xr:uid="{05E67BE5-8A2E-473D-AC65-C65E4AA2F143}"/>
    <cellStyle name="Calculation 4 3 2 5 3" xfId="4123" xr:uid="{3E04C945-B454-433B-A1D3-A939B50916F6}"/>
    <cellStyle name="Calculation 4 3 2 5 3 2" xfId="25261" xr:uid="{52D3DA13-7774-4611-9F3A-0A5006AFA947}"/>
    <cellStyle name="Calculation 4 3 2 5 4" xfId="22260" xr:uid="{A2EB874B-86EE-461E-82BA-B5ECA761AB0D}"/>
    <cellStyle name="Calculation 4 3 2 5 5" xfId="52929" xr:uid="{822BBD5B-ED75-4337-BF5A-3F6FDD7C2722}"/>
    <cellStyle name="Calculation 4 3 2 6" xfId="2053" xr:uid="{C99AAA8A-3E23-4CC9-9F40-C3B314EC6E46}"/>
    <cellStyle name="Calculation 4 3 2 6 2" xfId="6359" xr:uid="{B61D4DDE-85D7-469A-B91B-49131DCE103E}"/>
    <cellStyle name="Calculation 4 3 2 6 2 2" xfId="8945" xr:uid="{3EBEEC11-02D8-4F11-B06B-4D6005695914}"/>
    <cellStyle name="Calculation 4 3 2 6 2 2 2" xfId="17934" xr:uid="{B4280343-DCD3-4492-9862-843F794FA97D}"/>
    <cellStyle name="Calculation 4 3 2 6 2 2 2 2" xfId="26865" xr:uid="{DBBC1541-145E-4603-B563-551B560E6A58}"/>
    <cellStyle name="Calculation 4 3 2 6 2 2 3" xfId="40474" xr:uid="{F12E3FBB-BB38-4EAD-8D9B-7C9ACA6FFA9D}"/>
    <cellStyle name="Calculation 4 3 2 6 2 3" xfId="11582" xr:uid="{B6487A59-28C9-491D-AD4D-23A53D6533EF}"/>
    <cellStyle name="Calculation 4 3 2 6 2 3 2" xfId="20571" xr:uid="{4434CC6F-94FD-4EFA-8B67-B1E9AD3E54E5}"/>
    <cellStyle name="Calculation 4 3 2 6 2 3 2 2" xfId="25452" xr:uid="{C6393FDF-3246-4FC7-AF5C-25AC41785CAF}"/>
    <cellStyle name="Calculation 4 3 2 6 2 3 3" xfId="38962" xr:uid="{B0A072BC-12EB-4A49-A509-68E43B0173A4}"/>
    <cellStyle name="Calculation 4 3 2 6 2 4" xfId="15348" xr:uid="{0A79F368-589A-4B61-88B8-72BB6BBD3FCC}"/>
    <cellStyle name="Calculation 4 3 2 6 2 4 2" xfId="35232" xr:uid="{56E8883A-7B55-4DF5-88E2-D12425DC06C6}"/>
    <cellStyle name="Calculation 4 3 2 6 2 5" xfId="25741" xr:uid="{239D593D-4BDD-408D-B6F0-A479F5FDADAD}"/>
    <cellStyle name="Calculation 4 3 2 6 3" xfId="4490" xr:uid="{76E614D1-19AF-46D4-8EDC-4B5C64B9FF37}"/>
    <cellStyle name="Calculation 4 3 2 6 3 2" xfId="23377" xr:uid="{EE3AAB44-F37D-4D13-B734-927880D4A89A}"/>
    <cellStyle name="Calculation 4 3 2 6 4" xfId="31537" xr:uid="{7D5F80BB-D2B6-41CA-82B1-2AFFC49EB1CA}"/>
    <cellStyle name="Calculation 4 3 2 7" xfId="2864" xr:uid="{9B52B794-BFF0-4B5D-8AEA-A6F716DC3925}"/>
    <cellStyle name="Calculation 4 3 2 7 2" xfId="7014" xr:uid="{9B2465A1-ABD9-4BE2-B711-F6FBDB461744}"/>
    <cellStyle name="Calculation 4 3 2 7 2 2" xfId="12142" xr:uid="{B0F044B3-EB10-4C29-AE2F-847F2C158E29}"/>
    <cellStyle name="Calculation 4 3 2 7 2 2 2" xfId="21131" xr:uid="{30AEC00B-5BAA-4DDB-9448-3139858387CC}"/>
    <cellStyle name="Calculation 4 3 2 7 2 2 2 2" xfId="38582" xr:uid="{E88F1A5D-BEE5-4384-BCE6-6DB9E95761B3}"/>
    <cellStyle name="Calculation 4 3 2 7 2 2 3" xfId="33949" xr:uid="{BA42D3D3-6ABF-47F2-A599-F916DCF0A481}"/>
    <cellStyle name="Calculation 4 3 2 7 2 3" xfId="12954" xr:uid="{89EFEAA0-0857-4659-A109-5F738ABFC255}"/>
    <cellStyle name="Calculation 4 3 2 7 2 3 2" xfId="21943" xr:uid="{0FC26E8F-5B4F-4701-ABD8-717C27DA0F31}"/>
    <cellStyle name="Calculation 4 3 2 7 2 3 2 2" xfId="40409" xr:uid="{817AA922-F21F-4E14-BC4D-7DA57855C873}"/>
    <cellStyle name="Calculation 4 3 2 7 2 3 3" xfId="34713" xr:uid="{0C700E8B-70BF-46B7-B25E-FC5FC7557EA6}"/>
    <cellStyle name="Calculation 4 3 2 7 2 4" xfId="16003" xr:uid="{6B16A057-8FE9-464F-A43C-A7FF333B3E41}"/>
    <cellStyle name="Calculation 4 3 2 7 2 4 2" xfId="25534" xr:uid="{AD9307A6-1F7E-479F-BA7C-68926A81A7E4}"/>
    <cellStyle name="Calculation 4 3 2 7 2 5" xfId="30436" xr:uid="{4B07055C-6FA9-44A2-BC75-A7EF7E742DCC}"/>
    <cellStyle name="Calculation 4 3 2 7 3" xfId="9577" xr:uid="{0FF91814-3292-47BC-875D-D93D101AED52}"/>
    <cellStyle name="Calculation 4 3 2 7 3 2" xfId="18566" xr:uid="{126ADF30-2305-4407-8E4F-702F62FF9CFB}"/>
    <cellStyle name="Calculation 4 3 2 7 3 2 2" xfId="35354" xr:uid="{8BD1B7F4-7053-4DBE-9127-775A0F2B142A}"/>
    <cellStyle name="Calculation 4 3 2 7 3 3" xfId="26945" xr:uid="{9487533E-76C1-449F-BE61-BCA8DEC4D89D}"/>
    <cellStyle name="Calculation 4 3 2 7 4" xfId="32842" xr:uid="{93AEEE11-3CCC-4F2F-838B-9B74333D6527}"/>
    <cellStyle name="Calculation 4 3 2 8" xfId="4795" xr:uid="{E5A3B7C1-481A-49EA-9C00-7416553D0422}"/>
    <cellStyle name="Calculation 4 3 2 8 2" xfId="7381" xr:uid="{6FC6795C-6B2B-441D-B0C5-B660DFE9640A}"/>
    <cellStyle name="Calculation 4 3 2 8 2 2" xfId="16370" xr:uid="{9CF5A5CF-869E-492F-A48E-404BC09DF567}"/>
    <cellStyle name="Calculation 4 3 2 8 2 2 2" xfId="39817" xr:uid="{FD1A26DF-5944-4F7C-A0C1-E5922F94D2DC}"/>
    <cellStyle name="Calculation 4 3 2 8 2 3" xfId="39238" xr:uid="{2F746F48-88D2-494D-8AB8-604D629BF824}"/>
    <cellStyle name="Calculation 4 3 2 8 3" xfId="10018" xr:uid="{073D0E78-4ED0-479D-952A-3E281474A0DF}"/>
    <cellStyle name="Calculation 4 3 2 8 3 2" xfId="19007" xr:uid="{2E85579A-DCB2-4C0C-9C24-1DB12392CBCD}"/>
    <cellStyle name="Calculation 4 3 2 8 3 2 2" xfId="25841" xr:uid="{5ADF1A61-04E8-46F8-B3B0-A6998949D086}"/>
    <cellStyle name="Calculation 4 3 2 8 3 3" xfId="40509" xr:uid="{36DC554E-4815-4619-9B32-834AE56DA106}"/>
    <cellStyle name="Calculation 4 3 2 8 4" xfId="13784" xr:uid="{F42351AB-5094-4EB2-B936-57ADD809E58D}"/>
    <cellStyle name="Calculation 4 3 2 8 4 2" xfId="42007" xr:uid="{EB5837FC-8779-4A04-B3B6-E7605D986558}"/>
    <cellStyle name="Calculation 4 3 2 8 5" xfId="31444" xr:uid="{C007FDBA-FAD3-4DDA-A584-9EADA175FCEB}"/>
    <cellStyle name="Calculation 4 3 2 9" xfId="6698" xr:uid="{888A83FC-2CC9-42CF-AF13-6470922460A1}"/>
    <cellStyle name="Calculation 4 3 2 9 2" xfId="11902" xr:uid="{CEC6038D-54DA-4DD5-AE85-6D6FC52C7AE7}"/>
    <cellStyle name="Calculation 4 3 2 9 2 2" xfId="20891" xr:uid="{3B288D28-5546-4DC3-AF09-D9B7862560E9}"/>
    <cellStyle name="Calculation 4 3 2 9 2 2 2" xfId="23452" xr:uid="{9AAFEA30-D400-491F-844A-62B728BDC9E0}"/>
    <cellStyle name="Calculation 4 3 2 9 2 3" xfId="32240" xr:uid="{6DFA3A62-9775-4CDC-91DC-4424EF451CFB}"/>
    <cellStyle name="Calculation 4 3 2 9 3" xfId="15687" xr:uid="{DA619FBD-AAAA-4729-9458-1E2D090E95AD}"/>
    <cellStyle name="Calculation 4 3 2 9 3 2" xfId="33162" xr:uid="{B041C845-8738-43B0-8785-FD0BBA697D6B}"/>
    <cellStyle name="Calculation 4 3 2 9 4" xfId="41153" xr:uid="{85E2E0A9-F000-472D-92F8-07499BA8A114}"/>
    <cellStyle name="Calculation 4 3 3" xfId="607" xr:uid="{40DBD662-041D-4A2B-A04E-91264D3519F5}"/>
    <cellStyle name="Calculation 4 3 3 2" xfId="4994" xr:uid="{1ADD1A0D-E09E-418D-A802-717FAF0AB837}"/>
    <cellStyle name="Calculation 4 3 3 2 2" xfId="7580" xr:uid="{60563AFC-B1DA-44D2-BB0C-A143D8018989}"/>
    <cellStyle name="Calculation 4 3 3 2 2 2" xfId="16569" xr:uid="{FC1B4B8C-3DEF-4171-B627-0C2C067C04F5}"/>
    <cellStyle name="Calculation 4 3 3 2 2 2 2" xfId="33877" xr:uid="{285CA9C3-72E8-489A-9E57-0E2ABCF2CAC3}"/>
    <cellStyle name="Calculation 4 3 3 2 2 3" xfId="41048" xr:uid="{137B02F5-012C-4794-8E50-34DDA460E7E8}"/>
    <cellStyle name="Calculation 4 3 3 2 2 4" xfId="56752" xr:uid="{CE3638B7-641E-4FE9-A53C-D30BB93DAB3B}"/>
    <cellStyle name="Calculation 4 3 3 2 3" xfId="10217" xr:uid="{672B0236-46F4-4031-9E0F-CFA3CAA826F8}"/>
    <cellStyle name="Calculation 4 3 3 2 3 2" xfId="19206" xr:uid="{1298A590-267D-4F88-AEB5-A3C0805FEBC8}"/>
    <cellStyle name="Calculation 4 3 3 2 3 2 2" xfId="24169" xr:uid="{DCCE47DC-8B37-4B86-BB12-DC011953F034}"/>
    <cellStyle name="Calculation 4 3 3 2 3 3" xfId="34965" xr:uid="{409D35FA-7376-4494-B2D1-9685443DF5AD}"/>
    <cellStyle name="Calculation 4 3 3 2 4" xfId="13983" xr:uid="{DFC09143-87A8-4942-B92F-4633BA0924C9}"/>
    <cellStyle name="Calculation 4 3 3 2 4 2" xfId="33022" xr:uid="{BF7BD1ED-9900-474F-ADA5-C8C6C3E0F937}"/>
    <cellStyle name="Calculation 4 3 3 2 5" xfId="25265" xr:uid="{0BB97C9A-1F51-46E8-9835-AEDF653CF639}"/>
    <cellStyle name="Calculation 4 3 3 2 6" xfId="49970" xr:uid="{BC5C8A53-1AB8-45FA-9E53-500313D192B7}"/>
    <cellStyle name="Calculation 4 3 3 3" xfId="3044" xr:uid="{1AC2A2FA-323A-46C5-B424-561F4736B19E}"/>
    <cellStyle name="Calculation 4 3 3 3 2" xfId="28779" xr:uid="{BE792EDE-8A34-4C84-BCD4-EA12C4296D8E}"/>
    <cellStyle name="Calculation 4 3 3 3 2 2" xfId="59016" xr:uid="{1B8343A5-3E2F-41EE-B564-BF892465E282}"/>
    <cellStyle name="Calculation 4 3 3 3 3" xfId="52235" xr:uid="{D4B976CA-0899-4513-A008-7B56516C3FAF}"/>
    <cellStyle name="Calculation 4 3 3 4" xfId="22846" xr:uid="{CF52EFBA-6642-4ED3-B4E6-5BD3820807B8}"/>
    <cellStyle name="Calculation 4 3 3 4 2" xfId="54879" xr:uid="{94DA2067-EE9C-43E4-887E-E132CEC0BDBC}"/>
    <cellStyle name="Calculation 4 3 3 4 3" xfId="48087" xr:uid="{86C613DE-F093-4CB3-81E6-0BEEE261953E}"/>
    <cellStyle name="Calculation 4 3 3 5" xfId="53179" xr:uid="{902633DC-226A-4A53-BBFE-F9D81326326E}"/>
    <cellStyle name="Calculation 4 3 3 6" xfId="46473" xr:uid="{016B6F9C-EC2F-419F-A169-376353BFEC76}"/>
    <cellStyle name="Calculation 4 3 4" xfId="952" xr:uid="{25EE755D-74A4-44BD-9329-D7E6A0298DFA}"/>
    <cellStyle name="Calculation 4 3 4 2" xfId="5315" xr:uid="{AF306CE2-A624-4978-A57D-AAC6E990F066}"/>
    <cellStyle name="Calculation 4 3 4 2 2" xfId="7901" xr:uid="{C35DF554-EEB5-41C2-9B6F-EF98774D50C7}"/>
    <cellStyle name="Calculation 4 3 4 2 2 2" xfId="16890" xr:uid="{5341944A-CF8B-4985-924F-32E2C268C4B5}"/>
    <cellStyle name="Calculation 4 3 4 2 2 2 2" xfId="38629" xr:uid="{E2EE9B72-C0B0-4E58-BA8D-466B4661035B}"/>
    <cellStyle name="Calculation 4 3 4 2 2 3" xfId="38550" xr:uid="{4561A548-2EDC-4F47-B81C-12AE84BDAD57}"/>
    <cellStyle name="Calculation 4 3 4 2 3" xfId="10538" xr:uid="{29BD8EFB-9477-4CC9-AE0A-60BB97D9F99A}"/>
    <cellStyle name="Calculation 4 3 4 2 3 2" xfId="19527" xr:uid="{C44D1A1E-90A5-4A6F-9A24-65AAA904453E}"/>
    <cellStyle name="Calculation 4 3 4 2 3 2 2" xfId="39774" xr:uid="{A4FF274D-1E6E-4712-8355-5519B1F46FB1}"/>
    <cellStyle name="Calculation 4 3 4 2 3 3" xfId="34464" xr:uid="{C9E739DF-962F-430A-A7C8-0F7D62782625}"/>
    <cellStyle name="Calculation 4 3 4 2 4" xfId="14304" xr:uid="{33B21FA8-854E-4CAF-9B90-14A59FA77B5F}"/>
    <cellStyle name="Calculation 4 3 4 2 4 2" xfId="31505" xr:uid="{AE0AE2E5-DCFC-4023-9275-D769FD2F7AB8}"/>
    <cellStyle name="Calculation 4 3 4 2 5" xfId="35934" xr:uid="{8CD13B17-D008-468C-A4F3-AB341BFC9B60}"/>
    <cellStyle name="Calculation 4 3 4 2 6" xfId="55872" xr:uid="{4B79BE5A-E200-4995-A525-7EA3C20C671D}"/>
    <cellStyle name="Calculation 4 3 4 3" xfId="3389" xr:uid="{E992A73C-D3B8-4736-94A1-77997C25D197}"/>
    <cellStyle name="Calculation 4 3 4 3 2" xfId="33538" xr:uid="{F32825EA-7FB9-42F0-9DF5-87EC7548E372}"/>
    <cellStyle name="Calculation 4 3 4 4" xfId="38680" xr:uid="{0406DE24-AB28-4209-8BBB-D9FF1AF5D06B}"/>
    <cellStyle name="Calculation 4 3 4 5" xfId="49090" xr:uid="{BA6508B0-5DAA-43CD-8500-6D53CFEF7BC3}"/>
    <cellStyle name="Calculation 4 3 5" xfId="1296" xr:uid="{AEF6E21C-5378-4810-A947-8E399DEF6DFC}"/>
    <cellStyle name="Calculation 4 3 5 2" xfId="5641" xr:uid="{B67539A0-5744-4E8A-BAE3-D179AA889F94}"/>
    <cellStyle name="Calculation 4 3 5 2 2" xfId="8227" xr:uid="{AC73627E-D829-4456-99E2-9265FBBE3CD7}"/>
    <cellStyle name="Calculation 4 3 5 2 2 2" xfId="17216" xr:uid="{7091DA35-EF6F-4ABD-B98F-FB8D46B27ED6}"/>
    <cellStyle name="Calculation 4 3 5 2 2 2 2" xfId="34837" xr:uid="{60AE596A-233F-4B06-8704-3912A1F34F2F}"/>
    <cellStyle name="Calculation 4 3 5 2 2 3" xfId="30897" xr:uid="{7FF640E8-861A-43E7-9BA4-41208B8F37A6}"/>
    <cellStyle name="Calculation 4 3 5 2 3" xfId="10864" xr:uid="{13F3396E-210F-42B2-A3F1-E6CC8B74F012}"/>
    <cellStyle name="Calculation 4 3 5 2 3 2" xfId="19853" xr:uid="{E3E83584-EF44-404D-B674-261726B39FB6}"/>
    <cellStyle name="Calculation 4 3 5 2 3 2 2" xfId="22549" xr:uid="{18553F3E-1851-4A8A-9AF5-6F0445141E6F}"/>
    <cellStyle name="Calculation 4 3 5 2 3 3" xfId="40525" xr:uid="{70A858DF-9407-4127-92A2-F81E8E371941}"/>
    <cellStyle name="Calculation 4 3 5 2 4" xfId="14630" xr:uid="{230F8962-91BA-4DB3-A517-6425AC5A2F1E}"/>
    <cellStyle name="Calculation 4 3 5 2 4 2" xfId="30319" xr:uid="{4CB65954-96DD-4EA6-967F-D6EE140190ED}"/>
    <cellStyle name="Calculation 4 3 5 2 5" xfId="38893" xr:uid="{2A563D5E-F9BE-44DF-A336-F2A7CD2C00FE}"/>
    <cellStyle name="Calculation 4 3 5 2 6" xfId="57576" xr:uid="{79BBF6F6-D72E-4F1E-9172-EF4B217DFD46}"/>
    <cellStyle name="Calculation 4 3 5 3" xfId="3733" xr:uid="{522D9E0E-92EC-448A-A168-E3280226C24B}"/>
    <cellStyle name="Calculation 4 3 5 3 2" xfId="33844" xr:uid="{8107AE12-46A9-475D-A78D-129F8BB6B52F}"/>
    <cellStyle name="Calculation 4 3 5 4" xfId="36116" xr:uid="{D40E26F1-76BE-4C1E-9BD8-6AA637A08B7C}"/>
    <cellStyle name="Calculation 4 3 5 5" xfId="50794" xr:uid="{9E611BB2-60E2-411A-AB85-0A3DF09B4EC2}"/>
    <cellStyle name="Calculation 4 3 6" xfId="1605" xr:uid="{D298A4C7-D858-427E-ABEA-6BAE68A7E48A}"/>
    <cellStyle name="Calculation 4 3 6 2" xfId="5949" xr:uid="{2D4A01CE-1025-4892-ACDB-BD53FCBC8D4A}"/>
    <cellStyle name="Calculation 4 3 6 2 2" xfId="8535" xr:uid="{9CBE7155-0008-401B-9F16-701E95A977A4}"/>
    <cellStyle name="Calculation 4 3 6 2 2 2" xfId="17524" xr:uid="{E13222FC-B9A1-458D-A17D-C6FDC68CA4DD}"/>
    <cellStyle name="Calculation 4 3 6 2 2 2 2" xfId="23301" xr:uid="{A7976F26-32B6-459B-962D-6D2FCAFB7896}"/>
    <cellStyle name="Calculation 4 3 6 2 2 3" xfId="28715" xr:uid="{14EC10CE-935D-4E08-AD56-C5976D8762F5}"/>
    <cellStyle name="Calculation 4 3 6 2 3" xfId="11172" xr:uid="{0CF2A505-CAC3-4AB2-997B-29978C753355}"/>
    <cellStyle name="Calculation 4 3 6 2 3 2" xfId="20161" xr:uid="{2524A5A8-AB03-47CA-9C63-DA1BCF7D37CE}"/>
    <cellStyle name="Calculation 4 3 6 2 3 2 2" xfId="27996" xr:uid="{C445C9AE-EC5E-4137-A821-094563126931}"/>
    <cellStyle name="Calculation 4 3 6 2 3 3" xfId="30970" xr:uid="{F8BEB9EE-16FB-4DFF-98AE-27A29B35547C}"/>
    <cellStyle name="Calculation 4 3 6 2 4" xfId="14938" xr:uid="{D1F2AEBA-11D8-48F0-B92F-6B7F826769D9}"/>
    <cellStyle name="Calculation 4 3 6 2 4 2" xfId="30910" xr:uid="{2980C979-477F-4E5B-A23B-1CC0293EE608}"/>
    <cellStyle name="Calculation 4 3 6 2 5" xfId="25940" xr:uid="{92AE1AA8-F92D-4140-AFBB-823DF5630EC9}"/>
    <cellStyle name="Calculation 4 3 6 2 6" xfId="54041" xr:uid="{CE311BE9-48F9-4125-AD0A-FAC1EBBB0069}"/>
    <cellStyle name="Calculation 4 3 6 3" xfId="4042" xr:uid="{4F4B5BC9-A75A-41D4-9D11-32E8DBC677FD}"/>
    <cellStyle name="Calculation 4 3 6 3 2" xfId="32945" xr:uid="{75B55425-E054-416E-B365-40D688658CDC}"/>
    <cellStyle name="Calculation 4 3 6 4" xfId="36157" xr:uid="{BDDC725F-8FEF-4923-A612-13BCE0E43EE0}"/>
    <cellStyle name="Calculation 4 3 6 5" xfId="47373" xr:uid="{13BD22AE-0E14-481A-8C0D-FA5B97989C2E}"/>
    <cellStyle name="Calculation 4 3 7" xfId="1734" xr:uid="{ECD98A7D-5D45-4588-8FA3-10C61D63FAC0}"/>
    <cellStyle name="Calculation 4 3 7 2" xfId="6060" xr:uid="{D58E54B6-32B7-4E9D-8C42-E46BB7A7840E}"/>
    <cellStyle name="Calculation 4 3 7 2 2" xfId="8646" xr:uid="{FBE7CB82-4F3C-446C-900B-27E21E993902}"/>
    <cellStyle name="Calculation 4 3 7 2 2 2" xfId="17635" xr:uid="{6CD355E2-0EA0-4354-B450-520F925F4FFC}"/>
    <cellStyle name="Calculation 4 3 7 2 2 2 2" xfId="33200" xr:uid="{D86A2057-DC34-4A0D-8359-06E0111FC8F3}"/>
    <cellStyle name="Calculation 4 3 7 2 2 3" xfId="34101" xr:uid="{0FCDBD99-66C2-45CB-A32F-7740B1BBBA69}"/>
    <cellStyle name="Calculation 4 3 7 2 3" xfId="11283" xr:uid="{3D7461C5-24EA-4783-8705-07B0530DE65E}"/>
    <cellStyle name="Calculation 4 3 7 2 3 2" xfId="20272" xr:uid="{7A4F521A-010B-4900-A194-D9E08B40DC7F}"/>
    <cellStyle name="Calculation 4 3 7 2 3 2 2" xfId="41389" xr:uid="{1E20A516-24E0-42B0-B05D-2E2400E2916B}"/>
    <cellStyle name="Calculation 4 3 7 2 3 3" xfId="34867" xr:uid="{46C2D8A2-C654-4E46-B135-BC0B94328B4E}"/>
    <cellStyle name="Calculation 4 3 7 2 4" xfId="15049" xr:uid="{EE9CEA2C-3BB9-4034-A4B1-7285FA1CCC15}"/>
    <cellStyle name="Calculation 4 3 7 2 4 2" xfId="27664" xr:uid="{CC5EBF2D-787A-4E70-A781-84E2F577678B}"/>
    <cellStyle name="Calculation 4 3 7 2 5" xfId="36108" xr:uid="{327D272C-5DF4-4E5D-B570-645692D403F3}"/>
    <cellStyle name="Calculation 4 3 7 3" xfId="4171" xr:uid="{4E63433F-9885-47B3-AA66-974CAB0F74B5}"/>
    <cellStyle name="Calculation 4 3 7 3 2" xfId="29481" xr:uid="{37932BD6-9804-4D09-A731-54499C05137D}"/>
    <cellStyle name="Calculation 4 3 7 4" xfId="25593" xr:uid="{7212B108-2D56-4D2C-820A-4A3B81923961}"/>
    <cellStyle name="Calculation 4 3 7 5" xfId="52666" xr:uid="{2AF668A9-A5EB-4B41-AA56-B31615BAE667}"/>
    <cellStyle name="Calculation 4 3 8" xfId="2726" xr:uid="{11EC8280-029E-4EAA-978E-0627441E1C01}"/>
    <cellStyle name="Calculation 4 3 8 2" xfId="6913" xr:uid="{E23908EE-C6E2-44FB-8FC5-B00333529C3A}"/>
    <cellStyle name="Calculation 4 3 8 2 2" xfId="12053" xr:uid="{DF9B4F26-6722-4C09-9A7B-494C3728D1D8}"/>
    <cellStyle name="Calculation 4 3 8 2 2 2" xfId="21042" xr:uid="{6806E30A-B683-45DB-976B-F3490F498AEE}"/>
    <cellStyle name="Calculation 4 3 8 2 2 2 2" xfId="30771" xr:uid="{43AF5E42-16A4-47DC-9918-33D1B5CF5C40}"/>
    <cellStyle name="Calculation 4 3 8 2 2 3" xfId="31115" xr:uid="{94A2B31F-87F7-48CE-BE6E-F08F77113B9B}"/>
    <cellStyle name="Calculation 4 3 8 2 3" xfId="12872" xr:uid="{071CB701-CE3D-4058-A200-02AAAFDD84DF}"/>
    <cellStyle name="Calculation 4 3 8 2 3 2" xfId="21861" xr:uid="{B6E80865-1F1C-41D3-A3D7-7093EDF498D1}"/>
    <cellStyle name="Calculation 4 3 8 2 3 2 2" xfId="34333" xr:uid="{24D18CFC-A58F-4D18-B45D-5322D8BD2EFB}"/>
    <cellStyle name="Calculation 4 3 8 2 3 3" xfId="40596" xr:uid="{8D3437FB-F41A-4F88-879C-F6E8875043B1}"/>
    <cellStyle name="Calculation 4 3 8 2 4" xfId="15902" xr:uid="{A2865FDF-698E-45C1-898F-B43800590D9B}"/>
    <cellStyle name="Calculation 4 3 8 2 4 2" xfId="22876" xr:uid="{90782B31-CED8-4267-97E6-F33F13852FE4}"/>
    <cellStyle name="Calculation 4 3 8 2 5" xfId="39055" xr:uid="{9BD0A0F3-7019-44E8-B523-B20DC8FBC9D5}"/>
    <cellStyle name="Calculation 4 3 8 3" xfId="9483" xr:uid="{140B5380-9144-4B26-9654-D768FF929B88}"/>
    <cellStyle name="Calculation 4 3 8 3 2" xfId="18472" xr:uid="{5DB7FFD3-1660-4D3B-A5AC-007B2399902D}"/>
    <cellStyle name="Calculation 4 3 8 3 2 2" xfId="30842" xr:uid="{2ABCB107-2BDF-4A69-A17F-5F6B594C3103}"/>
    <cellStyle name="Calculation 4 3 8 3 3" xfId="27278" xr:uid="{552CAFCB-A1FC-41E0-AF7E-6CEC196031AA}"/>
    <cellStyle name="Calculation 4 3 8 4" xfId="27425" xr:uid="{35F054E2-5D6D-4F3A-8F4F-63792E7C80B0}"/>
    <cellStyle name="Calculation 4 3 9" xfId="4670" xr:uid="{512B5824-7BCD-481E-9DED-97331ACC1D72}"/>
    <cellStyle name="Calculation 4 3 9 2" xfId="7256" xr:uid="{3C205ACB-6208-4D3C-840A-4CFCD1E28146}"/>
    <cellStyle name="Calculation 4 3 9 2 2" xfId="16245" xr:uid="{02471950-8D2C-40F0-86ED-0C170957FD2D}"/>
    <cellStyle name="Calculation 4 3 9 2 2 2" xfId="31371" xr:uid="{2B67D346-DE02-4CE8-BB64-F0AD857083FC}"/>
    <cellStyle name="Calculation 4 3 9 2 3" xfId="35211" xr:uid="{7849D682-4212-4787-B5A8-14E7F575F97B}"/>
    <cellStyle name="Calculation 4 3 9 3" xfId="9893" xr:uid="{C7C06EC3-CF6D-4199-871D-E59964A72BA1}"/>
    <cellStyle name="Calculation 4 3 9 3 2" xfId="18882" xr:uid="{41F2F92C-8E4E-4AAD-8483-B2BC5A77BD13}"/>
    <cellStyle name="Calculation 4 3 9 3 2 2" xfId="28615" xr:uid="{C3830B8A-7870-47D1-B2C1-E92657E81252}"/>
    <cellStyle name="Calculation 4 3 9 3 3" xfId="43808" xr:uid="{A6664A51-0BF5-49F2-945B-8E599BEE0614}"/>
    <cellStyle name="Calculation 4 3 9 4" xfId="13659" xr:uid="{1E21FE47-0913-40B4-A079-F1E438383A05}"/>
    <cellStyle name="Calculation 4 3 9 4 2" xfId="35241" xr:uid="{FC46A89F-50EA-406D-A70E-2D04B6C6AF51}"/>
    <cellStyle name="Calculation 4 3 9 5" xfId="22883" xr:uid="{3EC4EF7C-D6FF-40E8-A06D-084477EAC9F4}"/>
    <cellStyle name="Calculation 4 30" xfId="45341" xr:uid="{4C5846A8-8A04-4CC6-AAC6-0DF917E07FF2}"/>
    <cellStyle name="Calculation 4 31" xfId="45383" xr:uid="{29687A92-9298-4132-B54D-C113CB3C2DCA}"/>
    <cellStyle name="Calculation 4 32" xfId="44251" xr:uid="{656630D9-C3CC-46DA-A86D-289885F4E5B7}"/>
    <cellStyle name="Calculation 4 33" xfId="44148" xr:uid="{473F5733-BBB5-44B7-9CF5-8F83842A36F3}"/>
    <cellStyle name="Calculation 4 34" xfId="45462" xr:uid="{48C403EE-FD39-49EA-A18F-ECAB0CABE6E9}"/>
    <cellStyle name="Calculation 4 4" xfId="239" xr:uid="{80B626CC-7D3D-43DA-B445-050C4EC4701D}"/>
    <cellStyle name="Calculation 4 4 10" xfId="6541" xr:uid="{AD20F293-EE38-44B7-A2AE-316F7776739B}"/>
    <cellStyle name="Calculation 4 4 10 2" xfId="11760" xr:uid="{964026E0-9D93-485D-B0D4-83A920E7A4AD}"/>
    <cellStyle name="Calculation 4 4 10 2 2" xfId="20749" xr:uid="{C8F7913E-C1AB-4E30-BA34-592043DC680E}"/>
    <cellStyle name="Calculation 4 4 10 2 2 2" xfId="29998" xr:uid="{B733ABE6-937D-411C-8952-DA6A5BCEB673}"/>
    <cellStyle name="Calculation 4 4 10 2 3" xfId="25393" xr:uid="{B521B819-6D3B-458F-A411-6F2B295341B9}"/>
    <cellStyle name="Calculation 4 4 10 3" xfId="15530" xr:uid="{7257E231-2C54-437F-95AE-E50D13CB6ABB}"/>
    <cellStyle name="Calculation 4 4 10 3 2" xfId="38769" xr:uid="{B66AD609-989D-4CB0-BBFD-5B9F6F7C78B3}"/>
    <cellStyle name="Calculation 4 4 10 4" xfId="34025" xr:uid="{C68BBA4C-1825-42A5-A10B-C36D033DC1A0}"/>
    <cellStyle name="Calculation 4 4 11" xfId="9123" xr:uid="{D0A112B6-5FAA-4657-943F-44D01D779473}"/>
    <cellStyle name="Calculation 4 4 11 2" xfId="18112" xr:uid="{B5132F49-3C64-4248-8256-F5E0B53BF672}"/>
    <cellStyle name="Calculation 4 4 11 2 2" xfId="27260" xr:uid="{EB74035B-37CE-48A8-846E-53390E9F1F2B}"/>
    <cellStyle name="Calculation 4 4 11 3" xfId="41580" xr:uid="{14BB6F2A-28FA-48C3-9492-C0CE203D4939}"/>
    <cellStyle name="Calculation 4 4 12" xfId="9798" xr:uid="{6F6B9538-2C7E-473C-8CB4-FFDD96794EAC}"/>
    <cellStyle name="Calculation 4 4 12 2" xfId="18787" xr:uid="{B53413F8-CFD3-46DC-AA93-EDC678F68C54}"/>
    <cellStyle name="Calculation 4 4 12 2 2" xfId="28513" xr:uid="{AD7902D6-6677-4E6B-AB8F-42E4012BE7EE}"/>
    <cellStyle name="Calculation 4 4 12 3" xfId="44057" xr:uid="{5F68EF91-CD4D-4389-A687-6DF1D4CC8989}"/>
    <cellStyle name="Calculation 4 4 13" xfId="2245" xr:uid="{CEB3297E-B114-4E06-BF78-FD0F28484800}"/>
    <cellStyle name="Calculation 4 4 13 2" xfId="38070" xr:uid="{975F1B9B-5690-4513-BFB3-F6EA64C8D870}"/>
    <cellStyle name="Calculation 4 4 14" xfId="13154" xr:uid="{E30C5F74-4A40-4425-9E29-D667CCDFD1F1}"/>
    <cellStyle name="Calculation 4 4 14 2" xfId="36858" xr:uid="{1F863DDD-83A7-4D2D-BC27-267C509A9F1F}"/>
    <cellStyle name="Calculation 4 4 15" xfId="26183" xr:uid="{BC4636FF-7475-4AA2-A592-341138FCB655}"/>
    <cellStyle name="Calculation 4 4 16" xfId="44316" xr:uid="{297748CE-F756-4D0D-972B-F2A9DC749A2C}"/>
    <cellStyle name="Calculation 4 4 17" xfId="45607" xr:uid="{E7A18B6B-03F9-43D4-86B3-CFF0F49C6B96}"/>
    <cellStyle name="Calculation 4 4 2" xfId="377" xr:uid="{094CD98D-B891-4909-B805-08AF6A2874CA}"/>
    <cellStyle name="Calculation 4 4 2 10" xfId="9248" xr:uid="{2E7A97EF-9688-46CB-BA59-418BE432F579}"/>
    <cellStyle name="Calculation 4 4 2 10 2" xfId="18237" xr:uid="{E66DC88E-9AB8-4716-A16E-D2D189D36E7C}"/>
    <cellStyle name="Calculation 4 4 2 10 2 2" xfId="34983" xr:uid="{DA93D910-7075-4729-AB09-E7EA702CF762}"/>
    <cellStyle name="Calculation 4 4 2 10 3" xfId="37391" xr:uid="{4FAB0A2D-F51C-4FB2-AB2C-77F030BC1639}"/>
    <cellStyle name="Calculation 4 4 2 11" xfId="9796" xr:uid="{4515EF9A-33F9-4843-9F12-397EE20399EC}"/>
    <cellStyle name="Calculation 4 4 2 11 2" xfId="18785" xr:uid="{D4498DAC-2CB4-4BE1-84D0-031DFCDE955E}"/>
    <cellStyle name="Calculation 4 4 2 11 2 2" xfId="31974" xr:uid="{3294C353-FF70-426B-8706-2E8FF3B2D1D4}"/>
    <cellStyle name="Calculation 4 4 2 11 3" xfId="26661" xr:uid="{4804A06C-687E-4012-91B8-706F968D9A29}"/>
    <cellStyle name="Calculation 4 4 2 12" xfId="2383" xr:uid="{CE32C43A-AF95-4AFE-8CAE-127067927618}"/>
    <cellStyle name="Calculation 4 4 2 12 2" xfId="24471" xr:uid="{0F03780A-247E-4856-9118-B21F26ED3A00}"/>
    <cellStyle name="Calculation 4 4 2 13" xfId="13292" xr:uid="{97768F3F-F6AE-4E25-98AC-47924D9D7455}"/>
    <cellStyle name="Calculation 4 4 2 13 2" xfId="26750" xr:uid="{7CD3CD11-01DF-45B7-ABE4-A8CC76391B44}"/>
    <cellStyle name="Calculation 4 4 2 14" xfId="34315" xr:uid="{436E54E5-E6AE-454E-A8C4-9732859F6B90}"/>
    <cellStyle name="Calculation 4 4 2 15" xfId="46119" xr:uid="{B6D2C3DB-0C84-48FC-B24F-0D9DCC75F60E}"/>
    <cellStyle name="Calculation 4 4 2 2" xfId="726" xr:uid="{AEDC4AAD-5A73-4520-BE91-D6A784E93680}"/>
    <cellStyle name="Calculation 4 4 2 2 2" xfId="5102" xr:uid="{66D5AA9D-885A-4B0B-B747-0499D30C6E6B}"/>
    <cellStyle name="Calculation 4 4 2 2 2 2" xfId="7688" xr:uid="{E74F7E29-45D2-4E45-92BB-C09D18D4643F}"/>
    <cellStyle name="Calculation 4 4 2 2 2 2 2" xfId="16677" xr:uid="{821F0B0D-C66A-4D65-B5D9-1802D6D23D78}"/>
    <cellStyle name="Calculation 4 4 2 2 2 2 2 2" xfId="39211" xr:uid="{E278619A-7B9F-4F6F-9DD6-C1923BB710A0}"/>
    <cellStyle name="Calculation 4 4 2 2 2 2 3" xfId="36054" xr:uid="{1B1746AE-E8C0-4ED1-B5EA-C50BE5138EB0}"/>
    <cellStyle name="Calculation 4 4 2 2 2 3" xfId="10325" xr:uid="{0325B322-9562-4E34-B51B-8234FC52E72D}"/>
    <cellStyle name="Calculation 4 4 2 2 2 3 2" xfId="19314" xr:uid="{708FA9CB-2209-4A30-A1CC-1C10D1514443}"/>
    <cellStyle name="Calculation 4 4 2 2 2 3 2 2" xfId="42324" xr:uid="{F86F0E3E-D99B-4C70-B84D-0C87E0CBF238}"/>
    <cellStyle name="Calculation 4 4 2 2 2 3 3" xfId="34955" xr:uid="{BAEB9AE2-74BF-4CDE-8F6C-7FF7828E25DF}"/>
    <cellStyle name="Calculation 4 4 2 2 2 4" xfId="14091" xr:uid="{5DEEB114-D192-496C-8AA8-D8F2D7D20D61}"/>
    <cellStyle name="Calculation 4 4 2 2 2 4 2" xfId="27293" xr:uid="{FD54DF25-6DED-4789-A7A5-63C1FECB751F}"/>
    <cellStyle name="Calculation 4 4 2 2 2 5" xfId="23740" xr:uid="{B9BCEAB7-8E57-4B98-9423-6E82B77F2DEF}"/>
    <cellStyle name="Calculation 4 4 2 2 2 6" xfId="56395" xr:uid="{1832E37B-CCFC-4A4A-807E-305EA2EFF5B2}"/>
    <cellStyle name="Calculation 4 4 2 2 3" xfId="3163" xr:uid="{A6D64240-206D-4801-9F15-E976F652E0B2}"/>
    <cellStyle name="Calculation 4 4 2 2 3 2" xfId="34292" xr:uid="{DC4CEA67-AEE4-46DA-ABCE-D60346DD0A54}"/>
    <cellStyle name="Calculation 4 4 2 2 4" xfId="27959" xr:uid="{0621424B-9C97-4F34-8B9C-6713D7EB0D05}"/>
    <cellStyle name="Calculation 4 4 2 2 5" xfId="49613" xr:uid="{518FE7E3-C762-4905-A3AF-CAF2A6DFD5F3}"/>
    <cellStyle name="Calculation 4 4 2 3" xfId="1071" xr:uid="{3A9B5B9B-A6EF-4908-BF05-D92270ED2E6C}"/>
    <cellStyle name="Calculation 4 4 2 3 2" xfId="5423" xr:uid="{3305AE6F-5F4B-4BED-BEB0-206D2311976E}"/>
    <cellStyle name="Calculation 4 4 2 3 2 2" xfId="8009" xr:uid="{2BCAE06C-426F-4E88-A282-3348D8A85380}"/>
    <cellStyle name="Calculation 4 4 2 3 2 2 2" xfId="16998" xr:uid="{D40D0BB9-4C03-4FC1-8AA3-547F58FC27E7}"/>
    <cellStyle name="Calculation 4 4 2 3 2 2 2 2" xfId="29409" xr:uid="{88F9FC3C-AE9D-4378-97EA-18B4E2041D80}"/>
    <cellStyle name="Calculation 4 4 2 3 2 2 3" xfId="43307" xr:uid="{E29BD2D4-8363-45EF-85A5-2E4DF072819A}"/>
    <cellStyle name="Calculation 4 4 2 3 2 3" xfId="10646" xr:uid="{D206D250-EFEC-4469-B08A-026F2D7B363F}"/>
    <cellStyle name="Calculation 4 4 2 3 2 3 2" xfId="19635" xr:uid="{8BF45E8C-BA7C-4161-9011-CF2E3139B94E}"/>
    <cellStyle name="Calculation 4 4 2 3 2 3 2 2" xfId="37365" xr:uid="{A76234D1-7E6E-4C9B-8256-290AD2388587}"/>
    <cellStyle name="Calculation 4 4 2 3 2 3 3" xfId="38940" xr:uid="{068F6488-D8D4-4560-9D68-CB218662F146}"/>
    <cellStyle name="Calculation 4 4 2 3 2 4" xfId="14412" xr:uid="{66890FFA-4993-40C2-A756-EA911D3704B0}"/>
    <cellStyle name="Calculation 4 4 2 3 2 4 2" xfId="41448" xr:uid="{B3496A70-714B-4A1C-A908-6281E66EB77C}"/>
    <cellStyle name="Calculation 4 4 2 3 2 5" xfId="38386" xr:uid="{76DE1B06-F560-4518-AF8E-DE1FF28FA963}"/>
    <cellStyle name="Calculation 4 4 2 3 2 6" xfId="58165" xr:uid="{90C373AC-4F7F-4900-9480-033E425FF86A}"/>
    <cellStyle name="Calculation 4 4 2 3 3" xfId="3508" xr:uid="{A9C260AA-7955-44EE-9492-0380A22CFE34}"/>
    <cellStyle name="Calculation 4 4 2 3 3 2" xfId="38972" xr:uid="{52FF2802-975D-4326-851D-01BEAD1F0AC6}"/>
    <cellStyle name="Calculation 4 4 2 3 4" xfId="41554" xr:uid="{46DF649B-3756-486E-BF4A-B79767AC8A45}"/>
    <cellStyle name="Calculation 4 4 2 3 5" xfId="51383" xr:uid="{2DA25269-1C67-4A12-8764-C6243495884C}"/>
    <cellStyle name="Calculation 4 4 2 4" xfId="1415" xr:uid="{7A44E2C1-6705-497B-AC2E-4E1A3E901852}"/>
    <cellStyle name="Calculation 4 4 2 4 2" xfId="5760" xr:uid="{62747802-BFF0-4935-AB13-B63933584185}"/>
    <cellStyle name="Calculation 4 4 2 4 2 2" xfId="8346" xr:uid="{129D877C-0EF6-4161-B708-34F6097CC36C}"/>
    <cellStyle name="Calculation 4 4 2 4 2 2 2" xfId="17335" xr:uid="{5D0E6E60-DB05-4B21-9CB8-5C543786EBF6}"/>
    <cellStyle name="Calculation 4 4 2 4 2 2 2 2" xfId="26633" xr:uid="{D63856B3-E4CF-4642-AC12-3441E0287EDC}"/>
    <cellStyle name="Calculation 4 4 2 4 2 2 3" xfId="36333" xr:uid="{F53EFB75-B9E3-41DD-9E80-0F4B038545E7}"/>
    <cellStyle name="Calculation 4 4 2 4 2 3" xfId="10983" xr:uid="{08272266-2ED3-4042-A901-BC2ED74EAF20}"/>
    <cellStyle name="Calculation 4 4 2 4 2 3 2" xfId="19972" xr:uid="{C4BAE59C-0CD1-4F13-9863-9FFCF28B4EE7}"/>
    <cellStyle name="Calculation 4 4 2 4 2 3 2 2" xfId="32362" xr:uid="{7B353203-941A-41E1-A9E6-DEFDEC0E9FB5}"/>
    <cellStyle name="Calculation 4 4 2 4 2 3 3" xfId="38779" xr:uid="{4EDDE175-1864-4240-90A4-E7F7B61105CD}"/>
    <cellStyle name="Calculation 4 4 2 4 2 4" xfId="14749" xr:uid="{C7C331CB-384F-4257-BFF7-16ECB7669326}"/>
    <cellStyle name="Calculation 4 4 2 4 2 4 2" xfId="29220" xr:uid="{380F5DBF-016C-4829-A017-EDB0F5ED9186}"/>
    <cellStyle name="Calculation 4 4 2 4 2 5" xfId="42644" xr:uid="{A09D0C24-8333-4FF4-B3A1-536AD4993E88}"/>
    <cellStyle name="Calculation 4 4 2 4 2 6" xfId="54537" xr:uid="{8E547F37-6CEF-4784-B99D-46E15636BD53}"/>
    <cellStyle name="Calculation 4 4 2 4 3" xfId="3852" xr:uid="{F7C541EE-6359-4106-AEF3-FE08C2A8272A}"/>
    <cellStyle name="Calculation 4 4 2 4 3 2" xfId="32654" xr:uid="{BFB20FB4-134F-4830-95A7-4BDD3531C2F0}"/>
    <cellStyle name="Calculation 4 4 2 4 4" xfId="30617" xr:uid="{D8551DB5-2EB8-4D15-BB6C-D09086A4EB25}"/>
    <cellStyle name="Calculation 4 4 2 4 5" xfId="47730" xr:uid="{A510A4A3-E371-43C7-A889-ED4B1E418744}"/>
    <cellStyle name="Calculation 4 4 2 5" xfId="1318" xr:uid="{DC7CB20C-46F0-418D-AAEF-CFD55C776D09}"/>
    <cellStyle name="Calculation 4 4 2 5 2" xfId="5663" xr:uid="{1D1DDCDA-AC65-4E0B-868C-2B888989B65B}"/>
    <cellStyle name="Calculation 4 4 2 5 2 2" xfId="8249" xr:uid="{92B24064-FD08-4216-B2B4-7CEF444B7F8E}"/>
    <cellStyle name="Calculation 4 4 2 5 2 2 2" xfId="17238" xr:uid="{B39160C5-93FC-4687-8C14-B144DBE21C0C}"/>
    <cellStyle name="Calculation 4 4 2 5 2 2 2 2" xfId="28935" xr:uid="{A4F91FC9-6A69-4705-A93A-EC4518AD8ED4}"/>
    <cellStyle name="Calculation 4 4 2 5 2 2 3" xfId="29756" xr:uid="{A9A44369-D533-4C47-8BBF-CC4AED775BAA}"/>
    <cellStyle name="Calculation 4 4 2 5 2 3" xfId="10886" xr:uid="{42F1199F-BD17-4134-9A0E-8FD58504AE01}"/>
    <cellStyle name="Calculation 4 4 2 5 2 3 2" xfId="19875" xr:uid="{5690121B-235F-4A47-A5C1-3D906C4D89EC}"/>
    <cellStyle name="Calculation 4 4 2 5 2 3 2 2" xfId="32621" xr:uid="{5DA2F839-FE66-431E-AA3F-CFDD9EBDA30F}"/>
    <cellStyle name="Calculation 4 4 2 5 2 3 3" xfId="34499" xr:uid="{2CF74E09-1208-4808-AE8B-34C57AE3FDE9}"/>
    <cellStyle name="Calculation 4 4 2 5 2 4" xfId="14652" xr:uid="{498FE798-538F-4432-A121-F3081587E8B9}"/>
    <cellStyle name="Calculation 4 4 2 5 2 4 2" xfId="41279" xr:uid="{759736D7-D868-40F5-BA44-69CF791FD783}"/>
    <cellStyle name="Calculation 4 4 2 5 2 5" xfId="27060" xr:uid="{298BA7A6-089E-43AF-8FE6-DAB0B20FC03E}"/>
    <cellStyle name="Calculation 4 4 2 5 3" xfId="3755" xr:uid="{1BB2F208-5811-40A4-907D-FDFD9BA3A805}"/>
    <cellStyle name="Calculation 4 4 2 5 3 2" xfId="39497" xr:uid="{22D82BA0-FAE6-4965-B7E2-A690EC12480A}"/>
    <cellStyle name="Calculation 4 4 2 5 4" xfId="23657" xr:uid="{A661C970-548A-4667-8428-A4A064A1EBBD}"/>
    <cellStyle name="Calculation 4 4 2 5 5" xfId="52958" xr:uid="{0193C10D-5464-46DC-AE88-C8C051BE9046}"/>
    <cellStyle name="Calculation 4 4 2 6" xfId="2034" xr:uid="{272ADCDD-A2B5-458F-A89F-432C2D282301}"/>
    <cellStyle name="Calculation 4 4 2 6 2" xfId="6342" xr:uid="{617BA891-B528-46E8-BC78-C9B2E373CF44}"/>
    <cellStyle name="Calculation 4 4 2 6 2 2" xfId="8928" xr:uid="{3F177595-132F-4203-B8CB-F394E132C728}"/>
    <cellStyle name="Calculation 4 4 2 6 2 2 2" xfId="17917" xr:uid="{051D7379-0582-4173-B5FC-B929ECFF295A}"/>
    <cellStyle name="Calculation 4 4 2 6 2 2 2 2" xfId="36701" xr:uid="{2C9C7A4C-FBF3-4C88-96C4-C1921F46E4B9}"/>
    <cellStyle name="Calculation 4 4 2 6 2 2 3" xfId="28250" xr:uid="{01AD96E1-7B73-4160-ADEB-5B189158838F}"/>
    <cellStyle name="Calculation 4 4 2 6 2 3" xfId="11565" xr:uid="{6FB6BB7B-EBCF-4843-A694-82A2D94455FD}"/>
    <cellStyle name="Calculation 4 4 2 6 2 3 2" xfId="20554" xr:uid="{59129F99-377C-46B4-8869-877C96332E34}"/>
    <cellStyle name="Calculation 4 4 2 6 2 3 2 2" xfId="40124" xr:uid="{2FBB1E27-21F3-4F82-B809-A261CCEF7CDB}"/>
    <cellStyle name="Calculation 4 4 2 6 2 3 3" xfId="39926" xr:uid="{EFEF8A92-A23D-4AAF-AE8C-CC94CA16BC16}"/>
    <cellStyle name="Calculation 4 4 2 6 2 4" xfId="15331" xr:uid="{39AD72C4-77E3-4B3E-8AE9-BAA7A24D2C9A}"/>
    <cellStyle name="Calculation 4 4 2 6 2 4 2" xfId="23554" xr:uid="{2606836F-4837-495F-8186-17F84F1434F2}"/>
    <cellStyle name="Calculation 4 4 2 6 2 5" xfId="43007" xr:uid="{AAFA1CE1-9D53-48B2-BBAD-6FC0C75962FB}"/>
    <cellStyle name="Calculation 4 4 2 6 3" xfId="4471" xr:uid="{CC934DE8-B58B-4133-B512-241C36798DC8}"/>
    <cellStyle name="Calculation 4 4 2 6 3 2" xfId="27717" xr:uid="{5931F543-D6F9-46C6-85F9-90BEAE6DB074}"/>
    <cellStyle name="Calculation 4 4 2 6 4" xfId="31408" xr:uid="{36D56106-E2E7-43D2-9D9C-A1BCAA81F846}"/>
    <cellStyle name="Calculation 4 4 2 7" xfId="2845" xr:uid="{B6046DCB-720C-4D76-8812-F6A68EE4E9A4}"/>
    <cellStyle name="Calculation 4 4 2 7 2" xfId="6995" xr:uid="{FCC4E322-A15B-44EA-AB1B-ECB4E4DAE8E2}"/>
    <cellStyle name="Calculation 4 4 2 7 2 2" xfId="12124" xr:uid="{8DA6A5F9-5953-45A0-8015-E61A1008C5A8}"/>
    <cellStyle name="Calculation 4 4 2 7 2 2 2" xfId="21113" xr:uid="{475DCB2F-5506-4CED-B277-8BA0B7F1A3EF}"/>
    <cellStyle name="Calculation 4 4 2 7 2 2 2 2" xfId="26060" xr:uid="{E8596C82-7505-4DE3-BDF4-0A4D6449BD94}"/>
    <cellStyle name="Calculation 4 4 2 7 2 2 3" xfId="43195" xr:uid="{F1D233C0-FD06-4E0F-9737-6FC97978C22E}"/>
    <cellStyle name="Calculation 4 4 2 7 2 3" xfId="12938" xr:uid="{EDE4DBDB-619F-4F6E-8B87-129ECEFDF7EE}"/>
    <cellStyle name="Calculation 4 4 2 7 2 3 2" xfId="21927" xr:uid="{8CB514AD-4554-4ABC-8814-D27ED33FD0D3}"/>
    <cellStyle name="Calculation 4 4 2 7 2 3 2 2" xfId="40351" xr:uid="{AD6067FD-B0D0-4F03-A999-B5F9AF001011}"/>
    <cellStyle name="Calculation 4 4 2 7 2 3 3" xfId="32848" xr:uid="{D5DD6C4C-DC81-4B53-9058-44D342C2FAA7}"/>
    <cellStyle name="Calculation 4 4 2 7 2 4" xfId="15984" xr:uid="{0D484493-59DF-4CA3-A044-387DEF5C6A25}"/>
    <cellStyle name="Calculation 4 4 2 7 2 4 2" xfId="25182" xr:uid="{0317D690-6A9D-4D37-91FA-B166FE457029}"/>
    <cellStyle name="Calculation 4 4 2 7 2 5" xfId="30335" xr:uid="{0D616B2C-CF55-4A91-BE85-69C31F1FE2B3}"/>
    <cellStyle name="Calculation 4 4 2 7 3" xfId="9558" xr:uid="{149DDB88-C058-4417-AC32-80710D8BB111}"/>
    <cellStyle name="Calculation 4 4 2 7 3 2" xfId="18547" xr:uid="{FBF39BA6-F7B2-452E-86B5-1205BA3640FC}"/>
    <cellStyle name="Calculation 4 4 2 7 3 2 2" xfId="35217" xr:uid="{4EFAAAA1-84AB-49D3-B2AE-D8BB24F82090}"/>
    <cellStyle name="Calculation 4 4 2 7 3 3" xfId="26870" xr:uid="{EF5BCED2-D75F-411C-88D4-273929D38DBB}"/>
    <cellStyle name="Calculation 4 4 2 7 4" xfId="32709" xr:uid="{DD6A40D8-675B-4381-9A41-EDE3ED2D121C}"/>
    <cellStyle name="Calculation 4 4 2 8" xfId="4778" xr:uid="{660B8390-BDEE-49CF-B37C-463E3840D412}"/>
    <cellStyle name="Calculation 4 4 2 8 2" xfId="7364" xr:uid="{7D7EB4FB-9F6F-4872-9044-BE9B12042DB3}"/>
    <cellStyle name="Calculation 4 4 2 8 2 2" xfId="16353" xr:uid="{1A1E0C7D-FDE4-4C3C-949E-0B7CAEB3FED5}"/>
    <cellStyle name="Calculation 4 4 2 8 2 2 2" xfId="41782" xr:uid="{D04841C8-A1EB-4095-A62A-C768232B594A}"/>
    <cellStyle name="Calculation 4 4 2 8 2 3" xfId="40711" xr:uid="{52A97CEE-8249-4EFF-A71B-4E45FFBB47BD}"/>
    <cellStyle name="Calculation 4 4 2 8 3" xfId="10001" xr:uid="{210B30B6-2B1D-4C50-A722-2620AAE252D1}"/>
    <cellStyle name="Calculation 4 4 2 8 3 2" xfId="18990" xr:uid="{B326F698-96E0-4D69-8A83-C20B9BB16078}"/>
    <cellStyle name="Calculation 4 4 2 8 3 2 2" xfId="43102" xr:uid="{1CFF9BA4-6115-4EBD-9EC6-9DDE584B5EEA}"/>
    <cellStyle name="Calculation 4 4 2 8 3 3" xfId="34959" xr:uid="{13E43162-E124-4CA8-BCEA-120B27892308}"/>
    <cellStyle name="Calculation 4 4 2 8 4" xfId="13767" xr:uid="{A541413E-ECF8-41C6-BED8-0A58DB3815FA}"/>
    <cellStyle name="Calculation 4 4 2 8 4 2" xfId="38031" xr:uid="{FF055728-BF8A-47A6-9F64-C83A74974AF9}"/>
    <cellStyle name="Calculation 4 4 2 8 5" xfId="27870" xr:uid="{F0BE65C6-BB90-4424-B518-25763D964601}"/>
    <cellStyle name="Calculation 4 4 2 9" xfId="6679" xr:uid="{B5158660-4086-4251-B7E6-8958FD7E85A4}"/>
    <cellStyle name="Calculation 4 4 2 9 2" xfId="11885" xr:uid="{C573D955-92E5-4266-A738-70933F0BD78F}"/>
    <cellStyle name="Calculation 4 4 2 9 2 2" xfId="20874" xr:uid="{58D7630C-B8E1-4FEB-8BE3-446EB3F1D429}"/>
    <cellStyle name="Calculation 4 4 2 9 2 2 2" xfId="32440" xr:uid="{D7E4F7A2-AD16-42F3-858C-469A8068FE60}"/>
    <cellStyle name="Calculation 4 4 2 9 2 3" xfId="41625" xr:uid="{F12B0EBA-13DF-485E-9E39-14AF86B55C1F}"/>
    <cellStyle name="Calculation 4 4 2 9 3" xfId="15668" xr:uid="{3AD6074F-5E87-462F-A62C-CB08FB01AFCC}"/>
    <cellStyle name="Calculation 4 4 2 9 3 2" xfId="30783" xr:uid="{28663B5E-4D29-4A28-9BDA-365B15675270}"/>
    <cellStyle name="Calculation 4 4 2 9 4" xfId="28270" xr:uid="{789F4A74-CA94-4712-B34A-8EDB4AFB7F14}"/>
    <cellStyle name="Calculation 4 4 3" xfId="588" xr:uid="{86F3547F-6A94-4993-89B6-3F5F813EA63C}"/>
    <cellStyle name="Calculation 4 4 3 2" xfId="4977" xr:uid="{3F52D82F-DA9C-42E2-A67B-59C6F375D170}"/>
    <cellStyle name="Calculation 4 4 3 2 2" xfId="7563" xr:uid="{D157D9A0-3724-408D-BC79-4071F50BC09A}"/>
    <cellStyle name="Calculation 4 4 3 2 2 2" xfId="16552" xr:uid="{52D038E8-7BDF-419A-A45D-D4986FDB9AD9}"/>
    <cellStyle name="Calculation 4 4 3 2 2 2 2" xfId="30098" xr:uid="{6005A16E-3B98-4D4B-8CF4-1C79671AEEC5}"/>
    <cellStyle name="Calculation 4 4 3 2 2 3" xfId="37065" xr:uid="{EDE4F272-AC56-40B7-9B5A-CB2C6237118A}"/>
    <cellStyle name="Calculation 4 4 3 2 2 4" xfId="56800" xr:uid="{D38E0419-5D4F-455A-91A7-FC26B46D725E}"/>
    <cellStyle name="Calculation 4 4 3 2 3" xfId="10200" xr:uid="{44B89633-8883-4055-AD60-C62BAC2D6394}"/>
    <cellStyle name="Calculation 4 4 3 2 3 2" xfId="19189" xr:uid="{52BA2B0A-60EF-4174-BD1D-DBF7DE9CEEF8}"/>
    <cellStyle name="Calculation 4 4 3 2 3 2 2" xfId="32994" xr:uid="{852D06D4-951E-4B73-A4FC-821F9F39DC1D}"/>
    <cellStyle name="Calculation 4 4 3 2 3 3" xfId="22489" xr:uid="{E6871A0A-E5E4-4132-80F8-E97113D7944D}"/>
    <cellStyle name="Calculation 4 4 3 2 4" xfId="13966" xr:uid="{193E6676-6814-48B1-9811-7C0BD3AF46F0}"/>
    <cellStyle name="Calculation 4 4 3 2 4 2" xfId="29327" xr:uid="{C3D5D2B9-E672-4D5B-8E2D-A42E8BD901CB}"/>
    <cellStyle name="Calculation 4 4 3 2 5" xfId="35589" xr:uid="{124030EA-9CE0-4D5B-A5F2-61447C2ADDC4}"/>
    <cellStyle name="Calculation 4 4 3 2 6" xfId="50018" xr:uid="{C7B77472-36C7-4870-A5E1-AF2ABC7A960B}"/>
    <cellStyle name="Calculation 4 4 3 3" xfId="3025" xr:uid="{F24B3B2D-0E67-44D3-8976-FBFB79E20BAC}"/>
    <cellStyle name="Calculation 4 4 3 3 2" xfId="26606" xr:uid="{E63EC962-FFB2-4FB1-9E50-F8EEE7B56392}"/>
    <cellStyle name="Calculation 4 4 3 3 2 2" xfId="58315" xr:uid="{1FC327E0-9D66-4259-BC99-A8DC15A32287}"/>
    <cellStyle name="Calculation 4 4 3 3 3" xfId="51533" xr:uid="{854305B2-A26C-4E1E-AF25-3C5CAFD32AEC}"/>
    <cellStyle name="Calculation 4 4 3 4" xfId="22709" xr:uid="{7FC90AEC-F15B-4785-A72E-7CF7C5425D09}"/>
    <cellStyle name="Calculation 4 4 3 4 2" xfId="54927" xr:uid="{7A731629-BFFD-4F5B-91C6-393D6DA9D041}"/>
    <cellStyle name="Calculation 4 4 3 4 3" xfId="48135" xr:uid="{10E0E9B3-E238-4C1E-B4C9-63A75DB1DDD3}"/>
    <cellStyle name="Calculation 4 4 3 5" xfId="53227" xr:uid="{A2AEB3E3-DDE4-4B86-97FF-D74C730EC1AE}"/>
    <cellStyle name="Calculation 4 4 3 6" xfId="46521" xr:uid="{42CA6CE0-2FF7-4FA6-B3B4-EDF4192D9059}"/>
    <cellStyle name="Calculation 4 4 4" xfId="933" xr:uid="{6A7A28FC-74E5-48DB-94E0-6FFC239F5484}"/>
    <cellStyle name="Calculation 4 4 4 2" xfId="5298" xr:uid="{362CB5D2-EFE8-4BAC-937F-F1D10463AB0B}"/>
    <cellStyle name="Calculation 4 4 4 2 2" xfId="7884" xr:uid="{2DA66440-DFF8-4F02-A3CF-670B2171BAB8}"/>
    <cellStyle name="Calculation 4 4 4 2 2 2" xfId="16873" xr:uid="{E58FA299-A343-4231-A169-9C30C9A7D938}"/>
    <cellStyle name="Calculation 4 4 4 2 2 2 2" xfId="35415" xr:uid="{2DC750DE-56CC-4E6D-878B-8C6FF2A516B8}"/>
    <cellStyle name="Calculation 4 4 4 2 2 3" xfId="33979" xr:uid="{60B4B45A-92CB-4599-8206-F4349D7206B1}"/>
    <cellStyle name="Calculation 4 4 4 2 3" xfId="10521" xr:uid="{71687392-699C-4951-AC46-B0344CA30786}"/>
    <cellStyle name="Calculation 4 4 4 2 3 2" xfId="19510" xr:uid="{7C170166-73BF-49D6-BC8B-5B1DD0BE2BA2}"/>
    <cellStyle name="Calculation 4 4 4 2 3 2 2" xfId="38641" xr:uid="{0148301B-66C7-4196-9C95-7A99EF29E0E5}"/>
    <cellStyle name="Calculation 4 4 4 2 3 3" xfId="26785" xr:uid="{E877E74F-4666-4F06-ACF3-49B9BA0FA494}"/>
    <cellStyle name="Calculation 4 4 4 2 4" xfId="14287" xr:uid="{29308D2A-E794-41E3-8AF1-131CD0F16692}"/>
    <cellStyle name="Calculation 4 4 4 2 4 2" xfId="27931" xr:uid="{076B896C-B206-4CB5-8A43-7F022D9C7CE4}"/>
    <cellStyle name="Calculation 4 4 4 2 5" xfId="43728" xr:uid="{1ADB744D-7896-4310-B670-79BA3E64F089}"/>
    <cellStyle name="Calculation 4 4 4 2 6" xfId="55923" xr:uid="{D68E8973-76BD-45D4-BC9B-96A13D09F5AA}"/>
    <cellStyle name="Calculation 4 4 4 3" xfId="3370" xr:uid="{DF02EFE3-E812-49B3-A4AE-DA31B316B5DB}"/>
    <cellStyle name="Calculation 4 4 4 3 2" xfId="36778" xr:uid="{F98C203A-8AF6-439F-9602-36AE839DAC29}"/>
    <cellStyle name="Calculation 4 4 4 4" xfId="33065" xr:uid="{6C2BFD2D-2482-418B-8CCA-19978CF08E29}"/>
    <cellStyle name="Calculation 4 4 4 5" xfId="49141" xr:uid="{5E96AAA7-920C-4213-BB53-0B39F50688F9}"/>
    <cellStyle name="Calculation 4 4 5" xfId="1277" xr:uid="{9EE96815-29FE-4B75-8431-88F01F0D1194}"/>
    <cellStyle name="Calculation 4 4 5 2" xfId="5622" xr:uid="{28A06C3F-FB1F-45B3-B35D-E60C03150792}"/>
    <cellStyle name="Calculation 4 4 5 2 2" xfId="8208" xr:uid="{0DDBABAC-15EE-4D49-AAC7-DC919B877207}"/>
    <cellStyle name="Calculation 4 4 5 2 2 2" xfId="17197" xr:uid="{19029EE7-AD30-4CA5-AE3B-A4E0F70DD4F1}"/>
    <cellStyle name="Calculation 4 4 5 2 2 2 2" xfId="39777" xr:uid="{A0C14C09-262E-4DA7-8DB3-2A81A103CD3A}"/>
    <cellStyle name="Calculation 4 4 5 2 2 3" xfId="43591" xr:uid="{808E3E13-17A9-4ADA-BE54-B58BC3247AAA}"/>
    <cellStyle name="Calculation 4 4 5 2 3" xfId="10845" xr:uid="{E4C8CF5E-0E5D-4111-AA5D-1DBA4F7F0FC3}"/>
    <cellStyle name="Calculation 4 4 5 2 3 2" xfId="19834" xr:uid="{4847D09D-EEE7-4EEC-9477-771169BE16B1}"/>
    <cellStyle name="Calculation 4 4 5 2 3 2 2" xfId="40609" xr:uid="{98F944E1-8027-4319-B181-86BA8287B67B}"/>
    <cellStyle name="Calculation 4 4 5 2 3 3" xfId="31095" xr:uid="{FD08CBCB-7700-4A34-8D89-6569620446A5}"/>
    <cellStyle name="Calculation 4 4 5 2 4" xfId="14611" xr:uid="{0858FF17-7D6B-4918-82B1-923DC15C45AC}"/>
    <cellStyle name="Calculation 4 4 5 2 4 2" xfId="30229" xr:uid="{79EE3ABE-E07D-458B-BC8C-30990272055D}"/>
    <cellStyle name="Calculation 4 4 5 2 5" xfId="26179" xr:uid="{A3261BD8-3C19-475A-8AAB-6D8FEBB7D532}"/>
    <cellStyle name="Calculation 4 4 5 2 6" xfId="58764" xr:uid="{0CF94CC1-CDB9-4308-AF3B-CBFCFD0D5C59}"/>
    <cellStyle name="Calculation 4 4 5 3" xfId="3714" xr:uid="{D5B9B274-6CBC-465E-B8AC-B51CDD9B00F4}"/>
    <cellStyle name="Calculation 4 4 5 3 2" xfId="33707" xr:uid="{AFB49997-6B00-4C0A-9B54-4E121AAA648E}"/>
    <cellStyle name="Calculation 4 4 5 4" xfId="40403" xr:uid="{0B471CBC-E668-4A8B-8BFA-8517ACBD8447}"/>
    <cellStyle name="Calculation 4 4 5 5" xfId="51983" xr:uid="{F7A70A10-FC60-479E-8863-48CD058C5562}"/>
    <cellStyle name="Calculation 4 4 6" xfId="1690" xr:uid="{466B6CDB-C9DE-49C8-8CD5-61AE607BDA09}"/>
    <cellStyle name="Calculation 4 4 6 2" xfId="6016" xr:uid="{FF6ACDA3-3F1C-4A45-AED4-6AF022CAE44C}"/>
    <cellStyle name="Calculation 4 4 6 2 2" xfId="8602" xr:uid="{2D2341D0-1CD8-47DA-885D-E6CD4C81B32D}"/>
    <cellStyle name="Calculation 4 4 6 2 2 2" xfId="17591" xr:uid="{C27E57FC-E141-4707-8DC9-FE1E1532C40C}"/>
    <cellStyle name="Calculation 4 4 6 2 2 2 2" xfId="39577" xr:uid="{37A169E6-49DA-4A61-98B8-1D09FA0DFD32}"/>
    <cellStyle name="Calculation 4 4 6 2 2 3" xfId="24761" xr:uid="{14F6769F-4CBF-42F6-A3B6-BD33DDDA06B3}"/>
    <cellStyle name="Calculation 4 4 6 2 3" xfId="11239" xr:uid="{446D9049-5058-435E-BC7F-91D222E333E3}"/>
    <cellStyle name="Calculation 4 4 6 2 3 2" xfId="20228" xr:uid="{FCE4692F-57A9-4486-AEC1-42598753E66D}"/>
    <cellStyle name="Calculation 4 4 6 2 3 2 2" xfId="28703" xr:uid="{76F62CB5-DE50-4984-969F-F025E074C37A}"/>
    <cellStyle name="Calculation 4 4 6 2 3 3" xfId="42727" xr:uid="{0D0122C3-173F-40FA-8A79-C4FFA483D759}"/>
    <cellStyle name="Calculation 4 4 6 2 4" xfId="15005" xr:uid="{CF27874E-94D9-463F-9EB6-EE2C12E9B82E}"/>
    <cellStyle name="Calculation 4 4 6 2 4 2" xfId="30224" xr:uid="{6BC9A828-AB38-4198-B7D9-86AC31BB5725}"/>
    <cellStyle name="Calculation 4 4 6 2 5" xfId="38651" xr:uid="{38121F50-FD2C-41EC-B97E-3F84311CD9E8}"/>
    <cellStyle name="Calculation 4 4 6 2 6" xfId="54089" xr:uid="{C9152E6E-C7E8-465F-B1BC-867121A7D1BE}"/>
    <cellStyle name="Calculation 4 4 6 3" xfId="4127" xr:uid="{54994B26-7879-431D-A743-D0E755EC3563}"/>
    <cellStyle name="Calculation 4 4 6 3 2" xfId="38810" xr:uid="{9C3241AB-C6DE-4709-B5DB-44973AF72958}"/>
    <cellStyle name="Calculation 4 4 6 4" xfId="28580" xr:uid="{EC1779BD-2CCF-4A37-8F2E-53F3B25AC8E0}"/>
    <cellStyle name="Calculation 4 4 6 5" xfId="47412" xr:uid="{E200E557-8053-4FCE-83AA-1D7880D75580}"/>
    <cellStyle name="Calculation 4 4 7" xfId="1639" xr:uid="{C4F58279-B97D-4677-8CC8-3F743954E8E3}"/>
    <cellStyle name="Calculation 4 4 7 2" xfId="5973" xr:uid="{551B995A-D363-4746-9630-3E0F4554885E}"/>
    <cellStyle name="Calculation 4 4 7 2 2" xfId="8559" xr:uid="{8ECA720D-BEDA-484A-8C84-C64D3AA33147}"/>
    <cellStyle name="Calculation 4 4 7 2 2 2" xfId="17548" xr:uid="{8C59A5D7-9CFC-41D9-BC44-BB0D8978D16E}"/>
    <cellStyle name="Calculation 4 4 7 2 2 2 2" xfId="38112" xr:uid="{FF48C4BB-8C6E-482E-8CA6-A8EC395BBA6A}"/>
    <cellStyle name="Calculation 4 4 7 2 2 3" xfId="30962" xr:uid="{7FA9B4D8-8848-4542-A712-591727F7E489}"/>
    <cellStyle name="Calculation 4 4 7 2 3" xfId="11196" xr:uid="{AE05A1E1-5F71-4493-A1B5-CADF3A4EDCEC}"/>
    <cellStyle name="Calculation 4 4 7 2 3 2" xfId="20185" xr:uid="{FE512B3D-E1B3-49C6-B978-7F58FE3BAA55}"/>
    <cellStyle name="Calculation 4 4 7 2 3 2 2" xfId="22889" xr:uid="{044D72E6-D664-419E-A8F6-08EE0C1A97AD}"/>
    <cellStyle name="Calculation 4 4 7 2 3 3" xfId="44041" xr:uid="{D9993DF8-A29C-44D4-B27F-E9F5F577780A}"/>
    <cellStyle name="Calculation 4 4 7 2 4" xfId="14962" xr:uid="{78876E96-D62E-4C29-A02F-DE36122CBB08}"/>
    <cellStyle name="Calculation 4 4 7 2 4 2" xfId="28910" xr:uid="{41D59486-FBBC-40C2-8DD5-D86DCAF78A09}"/>
    <cellStyle name="Calculation 4 4 7 2 5" xfId="40441" xr:uid="{798D500D-F9EC-4935-B996-B0C8307261E6}"/>
    <cellStyle name="Calculation 4 4 7 3" xfId="4076" xr:uid="{02E204C7-9EEF-4180-9972-7053803F5B3E}"/>
    <cellStyle name="Calculation 4 4 7 3 2" xfId="43569" xr:uid="{55C67722-6ABC-49FF-B4C0-A9EE46B5E6A4}"/>
    <cellStyle name="Calculation 4 4 7 4" xfId="41181" xr:uid="{28F7259A-AC07-400B-A38C-5677F9BEADAB}"/>
    <cellStyle name="Calculation 4 4 7 5" xfId="52695" xr:uid="{F745BBE5-3A9C-47C9-A96A-742145E7465B}"/>
    <cellStyle name="Calculation 4 4 8" xfId="2707" xr:uid="{C8721F6B-BF05-4E1E-8D9D-EA0E453167B4}"/>
    <cellStyle name="Calculation 4 4 8 2" xfId="6897" xr:uid="{32E16EE9-D27E-4120-854C-1E083451DCDE}"/>
    <cellStyle name="Calculation 4 4 8 2 2" xfId="12038" xr:uid="{73D93203-5F8E-407B-BD3B-D6FFE5B6A577}"/>
    <cellStyle name="Calculation 4 4 8 2 2 2" xfId="21027" xr:uid="{D578069A-6EF3-427B-B46A-8B2AFF33E39E}"/>
    <cellStyle name="Calculation 4 4 8 2 2 2 2" xfId="40044" xr:uid="{8DE29F2F-E037-4139-BF15-4EC6F9E510AF}"/>
    <cellStyle name="Calculation 4 4 8 2 2 3" xfId="22890" xr:uid="{E75322FF-9472-460E-9355-89CF255C4F22}"/>
    <cellStyle name="Calculation 4 4 8 2 3" xfId="12858" xr:uid="{01648128-FDCC-4628-9301-87B35316843A}"/>
    <cellStyle name="Calculation 4 4 8 2 3 2" xfId="21847" xr:uid="{A8F77D97-B92D-4BF3-BD99-730819D49D1B}"/>
    <cellStyle name="Calculation 4 4 8 2 3 2 2" xfId="34068" xr:uid="{D206361E-4528-4107-B22E-C92373067B03}"/>
    <cellStyle name="Calculation 4 4 8 2 3 3" xfId="34917" xr:uid="{4834F2E5-1F6E-4D0C-87C3-AF8CDFD691F2}"/>
    <cellStyle name="Calculation 4 4 8 2 4" xfId="15886" xr:uid="{7822379D-BCD9-4713-A9BE-7B5FB4C851E1}"/>
    <cellStyle name="Calculation 4 4 8 2 4 2" xfId="32656" xr:uid="{F264A3AF-8C31-4B9A-85E6-03C8A12AFC7F}"/>
    <cellStyle name="Calculation 4 4 8 2 5" xfId="25294" xr:uid="{EDD37DC1-BC3C-4F5C-866D-088080EDCA6C}"/>
    <cellStyle name="Calculation 4 4 8 3" xfId="9468" xr:uid="{4538C845-EB56-4F22-BE05-61BAF6E68DCB}"/>
    <cellStyle name="Calculation 4 4 8 3 2" xfId="18457" xr:uid="{3D948975-916D-4090-B8B7-84D41EC045AC}"/>
    <cellStyle name="Calculation 4 4 8 3 2 2" xfId="28422" xr:uid="{199605AF-CF38-4C82-8455-0725974C18D4}"/>
    <cellStyle name="Calculation 4 4 8 3 3" xfId="23534" xr:uid="{8C65E65B-88F1-404F-8EE1-F245A5D751C8}"/>
    <cellStyle name="Calculation 4 4 8 4" xfId="27288" xr:uid="{737D6667-E702-414B-AE01-9282DC68CC7B}"/>
    <cellStyle name="Calculation 4 4 9" xfId="4653" xr:uid="{648506E7-55B9-4E4B-83C5-D59F82845808}"/>
    <cellStyle name="Calculation 4 4 9 2" xfId="7239" xr:uid="{BA811359-161B-4B23-8329-7AE40264B9B8}"/>
    <cellStyle name="Calculation 4 4 9 2 2" xfId="16228" xr:uid="{6EC42712-3F54-48B8-8D8B-9BBBEFAC282F}"/>
    <cellStyle name="Calculation 4 4 9 2 2 2" xfId="26850" xr:uid="{A9ACA408-2D14-4E30-864E-AB14F00A9BFB}"/>
    <cellStyle name="Calculation 4 4 9 2 3" xfId="23533" xr:uid="{A2F7D9DF-8C8C-4565-BF8D-161D7E7B8B3D}"/>
    <cellStyle name="Calculation 4 4 9 3" xfId="9876" xr:uid="{51647CF8-A2F8-4D82-A18F-C8AF80C54B15}"/>
    <cellStyle name="Calculation 4 4 9 3 2" xfId="18865" xr:uid="{F5D4E5A6-6259-4D0C-A2C4-610878B75D49}"/>
    <cellStyle name="Calculation 4 4 9 3 2 2" xfId="25891" xr:uid="{BCDF74BE-CC92-4E9C-937E-FF05E2A0CCF3}"/>
    <cellStyle name="Calculation 4 4 9 3 3" xfId="40043" xr:uid="{3EB3EAA7-1562-4554-8A65-FE849125E06B}"/>
    <cellStyle name="Calculation 4 4 9 4" xfId="13642" xr:uid="{1B04C383-CEF5-4660-BB46-82323C339ADA}"/>
    <cellStyle name="Calculation 4 4 9 4 2" xfId="23563" xr:uid="{00C6FA1C-B27B-41E2-B11B-415E3634775A}"/>
    <cellStyle name="Calculation 4 4 9 5" xfId="24677" xr:uid="{EDF8A100-6525-4866-BE45-85F13F864C27}"/>
    <cellStyle name="Calculation 4 5" xfId="219" xr:uid="{4FC9F395-06A3-4A79-B5EC-4D90187FC4F8}"/>
    <cellStyle name="Calculation 4 5 10" xfId="9105" xr:uid="{3C95ED5C-4F48-4368-BAE4-98AB5ABFD0DF}"/>
    <cellStyle name="Calculation 4 5 10 2" xfId="18094" xr:uid="{D12232C9-DAB3-4D41-9E49-5336C9987B68}"/>
    <cellStyle name="Calculation 4 5 10 2 2" xfId="36112" xr:uid="{6810BDA3-0D98-43F6-BF45-D59A9D5FCEA2}"/>
    <cellStyle name="Calculation 4 5 10 3" xfId="28434" xr:uid="{0F82FB36-2DAB-41C3-957C-6C8B34122DBF}"/>
    <cellStyle name="Calculation 4 5 11" xfId="12356" xr:uid="{E2F9E226-4EAC-496F-A35D-B93CA026C2C4}"/>
    <cellStyle name="Calculation 4 5 11 2" xfId="21345" xr:uid="{6F87AA8C-E7A6-40E3-94C5-FF018DC72F85}"/>
    <cellStyle name="Calculation 4 5 11 2 2" xfId="38055" xr:uid="{2F26E587-C4D5-49C3-9E48-6705A2F1F545}"/>
    <cellStyle name="Calculation 4 5 11 3" xfId="29200" xr:uid="{C5932C24-88F0-4019-B30D-A378C3FD29D5}"/>
    <cellStyle name="Calculation 4 5 12" xfId="2225" xr:uid="{51E31505-730D-4FF1-8F71-E1D6D7AE63AE}"/>
    <cellStyle name="Calculation 4 5 12 2" xfId="33146" xr:uid="{AC41FFC0-ED18-4065-BC5D-07342DD10FA5}"/>
    <cellStyle name="Calculation 4 5 13" xfId="13134" xr:uid="{71CB6C30-DB5E-4235-8EC4-AB4CBDBA4546}"/>
    <cellStyle name="Calculation 4 5 13 2" xfId="39792" xr:uid="{196F81AE-6790-4352-B39B-A27DFF43EF54}"/>
    <cellStyle name="Calculation 4 5 14" xfId="41377" xr:uid="{7BF48E0E-0A50-4FB1-B03F-E64553D83911}"/>
    <cellStyle name="Calculation 4 5 15" xfId="44377" xr:uid="{C66348A8-0C1A-4109-9458-CD988D3E9B11}"/>
    <cellStyle name="Calculation 4 5 16" xfId="45580" xr:uid="{A7BE320E-D55A-4748-AA0D-D635D7C4853D}"/>
    <cellStyle name="Calculation 4 5 2" xfId="568" xr:uid="{5D9A3C4E-4B3D-4EA9-95D3-7A5526A81291}"/>
    <cellStyle name="Calculation 4 5 2 2" xfId="4959" xr:uid="{41AB6363-6445-468D-8E98-787AD96249F4}"/>
    <cellStyle name="Calculation 4 5 2 2 2" xfId="7545" xr:uid="{3CEC5FB8-707F-436C-857B-CFAB3C93FE6F}"/>
    <cellStyle name="Calculation 4 5 2 2 2 2" xfId="16534" xr:uid="{19C6EE00-4841-4683-BF29-5026FD72DEC0}"/>
    <cellStyle name="Calculation 4 5 2 2 2 2 2" xfId="39173" xr:uid="{4E468CB9-D7CB-497F-9D3C-C0584E84C009}"/>
    <cellStyle name="Calculation 4 5 2 2 2 3" xfId="27104" xr:uid="{B31126B5-808B-4095-9A1D-62D0779EA0F2}"/>
    <cellStyle name="Calculation 4 5 2 2 2 4" xfId="56368" xr:uid="{B9810BCD-59B9-4C06-947C-961B44FEE28F}"/>
    <cellStyle name="Calculation 4 5 2 2 3" xfId="10182" xr:uid="{769644F7-E821-41CD-9C0E-8093545AB6C0}"/>
    <cellStyle name="Calculation 4 5 2 2 3 2" xfId="19171" xr:uid="{60E58C5C-FF10-4503-B883-08225AE91958}"/>
    <cellStyle name="Calculation 4 5 2 2 3 2 2" xfId="42279" xr:uid="{8C4FA53A-D9CC-4E48-8D8E-55CB450EACAC}"/>
    <cellStyle name="Calculation 4 5 2 2 3 3" xfId="22349" xr:uid="{FA2237D8-5D29-4EA3-B0F4-268675508B42}"/>
    <cellStyle name="Calculation 4 5 2 2 4" xfId="13948" xr:uid="{75597312-4CB4-4B51-A451-D5C42D950E13}"/>
    <cellStyle name="Calculation 4 5 2 2 4 2" xfId="38344" xr:uid="{A56833C2-78D9-46D4-A442-0DEAF16126F1}"/>
    <cellStyle name="Calculation 4 5 2 2 5" xfId="23112" xr:uid="{D0EF6EF7-0565-4FB0-8AA9-04C311112E32}"/>
    <cellStyle name="Calculation 4 5 2 2 6" xfId="49586" xr:uid="{9756CE9B-65F4-4F7D-AA25-88026EC8C287}"/>
    <cellStyle name="Calculation 4 5 2 3" xfId="3005" xr:uid="{C9374E54-3C87-41D5-BCB7-DF1A99B42898}"/>
    <cellStyle name="Calculation 4 5 2 3 2" xfId="38556" xr:uid="{BBA690F9-2391-4FCD-AD83-C36019DE1168}"/>
    <cellStyle name="Calculation 4 5 2 3 2 2" xfId="57630" xr:uid="{D86AE358-11B8-450B-9DC7-F155565C1A6E}"/>
    <cellStyle name="Calculation 4 5 2 3 3" xfId="50848" xr:uid="{AF375F95-8760-4745-AC9E-D840422622C8}"/>
    <cellStyle name="Calculation 4 5 2 4" xfId="34877" xr:uid="{51BCF4CF-CCDB-4324-BCC6-70877B22C665}"/>
    <cellStyle name="Calculation 4 5 2 4 2" xfId="54510" xr:uid="{A4FFF6CE-0D7B-4007-86EA-BA59741994C7}"/>
    <cellStyle name="Calculation 4 5 2 4 3" xfId="47703" xr:uid="{0407B145-2D4F-4B76-818A-78EF9FE48326}"/>
    <cellStyle name="Calculation 4 5 2 5" xfId="52943" xr:uid="{89B92B95-8DCD-4FD8-B4EE-6D6C1728AD70}"/>
    <cellStyle name="Calculation 4 5 2 6" xfId="46092" xr:uid="{A2819952-8D25-41DE-9137-CEEC71B8EDE2}"/>
    <cellStyle name="Calculation 4 5 3" xfId="913" xr:uid="{E0BE2D95-5DD8-4BB5-B257-2D8C51677E52}"/>
    <cellStyle name="Calculation 4 5 3 2" xfId="5280" xr:uid="{DA92CEBE-2627-451D-A46B-B5E2DF3ACB63}"/>
    <cellStyle name="Calculation 4 5 3 2 2" xfId="7866" xr:uid="{7669DF58-9B80-4E44-AE00-2E881434560B}"/>
    <cellStyle name="Calculation 4 5 3 2 2 2" xfId="16855" xr:uid="{4BB359F0-B7E2-4FFC-B318-23124DFE915A}"/>
    <cellStyle name="Calculation 4 5 3 2 2 2 2" xfId="22938" xr:uid="{D100EFC4-B445-435B-A0D3-7666154EA536}"/>
    <cellStyle name="Calculation 4 5 3 2 2 3" xfId="43269" xr:uid="{1A4A46B5-3BAB-408B-A8EC-917123C7394E}"/>
    <cellStyle name="Calculation 4 5 3 2 2 4" xfId="56773" xr:uid="{F4D59459-3BC4-410B-8A62-7D35FD27D913}"/>
    <cellStyle name="Calculation 4 5 3 2 3" xfId="10503" xr:uid="{0C4C1696-C1DD-456E-A948-67501EF0CE83}"/>
    <cellStyle name="Calculation 4 5 3 2 3 2" xfId="19492" xr:uid="{E62C0D4D-471C-4321-AF28-FCFA575A39DD}"/>
    <cellStyle name="Calculation 4 5 3 2 3 2 2" xfId="31064" xr:uid="{6CAF5B49-148C-43AC-A09D-C02B3CF3EAF6}"/>
    <cellStyle name="Calculation 4 5 3 2 3 3" xfId="23932" xr:uid="{A70C9D77-6F49-4775-842B-E820CD0249EB}"/>
    <cellStyle name="Calculation 4 5 3 2 4" xfId="14269" xr:uid="{EFA3656C-CDC6-49A1-86E7-656EA4888155}"/>
    <cellStyle name="Calculation 4 5 3 2 4 2" xfId="35776" xr:uid="{B2647D34-3C41-498F-BD22-DA178147FF46}"/>
    <cellStyle name="Calculation 4 5 3 2 5" xfId="29403" xr:uid="{00CF8573-C4D0-485E-BD92-94EA5F56F77A}"/>
    <cellStyle name="Calculation 4 5 3 2 6" xfId="49991" xr:uid="{DE490291-AAA6-45FA-91E8-AC955BDEB3E4}"/>
    <cellStyle name="Calculation 4 5 3 3" xfId="3350" xr:uid="{50026D1A-2335-440F-A4C8-7C5B30305F4C}"/>
    <cellStyle name="Calculation 4 5 3 3 2" xfId="25258" xr:uid="{8EA5A815-B071-4F74-83EB-1488774A814A}"/>
    <cellStyle name="Calculation 4 5 3 3 2 2" xfId="58164" xr:uid="{30B590AE-8F6A-4F46-9163-A654672F7D6A}"/>
    <cellStyle name="Calculation 4 5 3 3 3" xfId="51382" xr:uid="{6B8377DF-F8A1-4913-9616-18BEE48EEFC8}"/>
    <cellStyle name="Calculation 4 5 3 4" xfId="31692" xr:uid="{01B212EB-0C47-47D2-A35B-E75193CFF760}"/>
    <cellStyle name="Calculation 4 5 3 4 2" xfId="54900" xr:uid="{B05D5229-5A0D-444C-A343-AD26A7165B2B}"/>
    <cellStyle name="Calculation 4 5 3 4 3" xfId="48108" xr:uid="{3AF328CC-B623-41B9-B0EA-8C5616BA4065}"/>
    <cellStyle name="Calculation 4 5 3 5" xfId="53200" xr:uid="{B0DA61A8-8217-4002-9CB4-A287A159DECE}"/>
    <cellStyle name="Calculation 4 5 3 6" xfId="46494" xr:uid="{FE1B3C0E-F9C3-43A9-97F4-FC9A8A10B3EA}"/>
    <cellStyle name="Calculation 4 5 4" xfId="1257" xr:uid="{2763C919-6923-4167-824E-6D8166D97ED3}"/>
    <cellStyle name="Calculation 4 5 4 2" xfId="5602" xr:uid="{95782B0E-2F77-4FDF-82A1-2BEF72CBB651}"/>
    <cellStyle name="Calculation 4 5 4 2 2" xfId="8188" xr:uid="{2A6C6D1B-8BA0-49A7-93A8-4FE62299EDF0}"/>
    <cellStyle name="Calculation 4 5 4 2 2 2" xfId="17177" xr:uid="{C33A3065-8DA4-4ACE-A26A-2C9D363490D5}"/>
    <cellStyle name="Calculation 4 5 4 2 2 2 2" xfId="24314" xr:uid="{92A0B3CD-A677-4FC7-9BB4-91B026278786}"/>
    <cellStyle name="Calculation 4 5 4 2 2 3" xfId="36444" xr:uid="{CADA99AD-7375-4BFC-8630-437452D4C593}"/>
    <cellStyle name="Calculation 4 5 4 2 3" xfId="10825" xr:uid="{0ADC4C8D-A2DA-45E3-9CA6-ED860CE6BB49}"/>
    <cellStyle name="Calculation 4 5 4 2 3 2" xfId="19814" xr:uid="{84FD9D36-CDEB-4E4C-92A4-D7479F7E7348}"/>
    <cellStyle name="Calculation 4 5 4 2 3 2 2" xfId="28642" xr:uid="{02C1C18D-166F-4DD3-992C-E1DD5CDF5092}"/>
    <cellStyle name="Calculation 4 5 4 2 3 3" xfId="27009" xr:uid="{A3A620AA-757B-4A40-91DC-49E3BE0907B6}"/>
    <cellStyle name="Calculation 4 5 4 2 4" xfId="14591" xr:uid="{2365279E-6C8F-4926-8F08-29396E8BE147}"/>
    <cellStyle name="Calculation 4 5 4 2 4 2" xfId="43146" xr:uid="{65AC1479-814A-4D9B-83DF-4CE6DD3D2B91}"/>
    <cellStyle name="Calculation 4 5 4 2 5" xfId="42606" xr:uid="{8A561694-09CF-4557-9882-00F140B2F978}"/>
    <cellStyle name="Calculation 4 5 4 2 6" xfId="55896" xr:uid="{D70F8E61-0A68-4FAC-A1D6-2191E7DEBD58}"/>
    <cellStyle name="Calculation 4 5 4 3" xfId="3694" xr:uid="{770D58F1-A684-4DC5-9D39-3F9B486451DA}"/>
    <cellStyle name="Calculation 4 5 4 3 2" xfId="25591" xr:uid="{2D3C72F9-C9F6-4A7A-84B9-65172D4A88CD}"/>
    <cellStyle name="Calculation 4 5 4 4" xfId="38923" xr:uid="{F2BF38AD-4743-402D-A3C7-B4DE78E31BFE}"/>
    <cellStyle name="Calculation 4 5 4 5" xfId="49114" xr:uid="{50E78E14-F131-4FAC-B373-D833A5D12F79}"/>
    <cellStyle name="Calculation 4 5 5" xfId="1776" xr:uid="{4C546EC2-E518-4526-BA9D-8906A05153B5}"/>
    <cellStyle name="Calculation 4 5 5 2" xfId="6095" xr:uid="{11141B57-F4E5-4B7E-AED2-E4E7DC411CA5}"/>
    <cellStyle name="Calculation 4 5 5 2 2" xfId="8681" xr:uid="{851A09D7-AB16-48AF-B793-FDBAF68FFF65}"/>
    <cellStyle name="Calculation 4 5 5 2 2 2" xfId="17670" xr:uid="{BD937C5D-AC09-4DF1-9D03-E0CFDF47C861}"/>
    <cellStyle name="Calculation 4 5 5 2 2 2 2" xfId="38671" xr:uid="{03955889-1729-4765-A4FC-3CB112ED65E3}"/>
    <cellStyle name="Calculation 4 5 5 2 2 3" xfId="32352" xr:uid="{D862E4AE-9508-46C9-8260-8077E9783340}"/>
    <cellStyle name="Calculation 4 5 5 2 3" xfId="11318" xr:uid="{BEE99A6F-80D5-4F90-86AF-7289505EF610}"/>
    <cellStyle name="Calculation 4 5 5 2 3 2" xfId="20307" xr:uid="{CF882829-4E41-482F-8C0E-65068A0D6C44}"/>
    <cellStyle name="Calculation 4 5 5 2 3 2 2" xfId="23387" xr:uid="{1CAE291F-DB43-43C4-9063-49586578403E}"/>
    <cellStyle name="Calculation 4 5 5 2 3 3" xfId="40521" xr:uid="{4EDF5951-B28B-4FD2-AC55-9433596E77AA}"/>
    <cellStyle name="Calculation 4 5 5 2 4" xfId="15084" xr:uid="{D58E9F58-D32D-455E-B91A-63F94CA802B9}"/>
    <cellStyle name="Calculation 4 5 5 2 4 2" xfId="39034" xr:uid="{ACDC849F-09F3-495C-BD19-E0CD0C6D5B44}"/>
    <cellStyle name="Calculation 4 5 5 2 5" xfId="28192" xr:uid="{C579D092-76CA-4986-9206-3B3A084B7723}"/>
    <cellStyle name="Calculation 4 5 5 2 6" xfId="58214" xr:uid="{63F811EB-1790-41D8-8C62-FDE9A05D3D73}"/>
    <cellStyle name="Calculation 4 5 5 3" xfId="4213" xr:uid="{E56BD79D-A925-40A0-9C41-A5C0C0DF95FD}"/>
    <cellStyle name="Calculation 4 5 5 3 2" xfId="27896" xr:uid="{70720E0F-C0FA-4985-82E4-790FF51811D2}"/>
    <cellStyle name="Calculation 4 5 5 4" xfId="39409" xr:uid="{D3535A70-343F-4917-AC60-D8F7E3BB675D}"/>
    <cellStyle name="Calculation 4 5 5 5" xfId="51432" xr:uid="{EC4B379F-9CC0-4992-AAC4-92E9AEDE4AA9}"/>
    <cellStyle name="Calculation 4 5 6" xfId="1804" xr:uid="{D5254430-8BCA-49B3-98AA-2FFDE4288D55}"/>
    <cellStyle name="Calculation 4 5 6 2" xfId="6121" xr:uid="{ACF46B5F-9C23-4F02-AFA0-6EED9EF16A4D}"/>
    <cellStyle name="Calculation 4 5 6 2 2" xfId="8707" xr:uid="{728C7AD2-6F24-4849-9413-F457FF75543E}"/>
    <cellStyle name="Calculation 4 5 6 2 2 2" xfId="17696" xr:uid="{45AD6FD8-A519-47F0-9D22-2D9C63696832}"/>
    <cellStyle name="Calculation 4 5 6 2 2 2 2" xfId="36900" xr:uid="{D59F5672-4335-4231-93C5-01D715D8AEAA}"/>
    <cellStyle name="Calculation 4 5 6 2 2 3" xfId="24533" xr:uid="{6209A545-8B01-4547-A326-E7088F73BEC4}"/>
    <cellStyle name="Calculation 4 5 6 2 3" xfId="11344" xr:uid="{3D5136C6-9E5A-4474-8D00-5AE2B05477DB}"/>
    <cellStyle name="Calculation 4 5 6 2 3 2" xfId="20333" xr:uid="{B73A9915-1841-45F5-B7DC-8EC24C3DB672}"/>
    <cellStyle name="Calculation 4 5 6 2 3 2 2" xfId="33747" xr:uid="{C9F0819A-8234-497A-8A59-51B4BE294957}"/>
    <cellStyle name="Calculation 4 5 6 2 3 3" xfId="32287" xr:uid="{37CF26E4-CE38-471D-A325-243CD827F1B2}"/>
    <cellStyle name="Calculation 4 5 6 2 4" xfId="15110" xr:uid="{98B7B9E2-8482-4E6B-B61B-1799FA34588E}"/>
    <cellStyle name="Calculation 4 5 6 2 4 2" xfId="39113" xr:uid="{D35C9ED6-AC4A-4174-AC70-603B845FC33B}"/>
    <cellStyle name="Calculation 4 5 6 2 5" xfId="25021" xr:uid="{D4225AD7-172F-4F59-9A8D-7DCC3B2BEC0F}"/>
    <cellStyle name="Calculation 4 5 6 2 6" xfId="54062" xr:uid="{453BE3A6-EC54-4759-97DD-018B146FF206}"/>
    <cellStyle name="Calculation 4 5 6 3" xfId="4241" xr:uid="{E5DE9C2F-B06B-4749-8624-AFA8D9B062C0}"/>
    <cellStyle name="Calculation 4 5 6 3 2" xfId="42147" xr:uid="{DBDBE075-05E0-4DE1-8C27-EFBFD1345C72}"/>
    <cellStyle name="Calculation 4 5 6 4" xfId="23857" xr:uid="{7C9E59C6-6D25-4CD4-8274-C64F28A78876}"/>
    <cellStyle name="Calculation 4 5 6 5" xfId="47389" xr:uid="{A53B7C94-38B8-414A-B3C6-28765EC21D71}"/>
    <cellStyle name="Calculation 4 5 7" xfId="2687" xr:uid="{D2658516-40AF-46F7-B3C4-E52BE3573DCF}"/>
    <cellStyle name="Calculation 4 5 7 2" xfId="6877" xr:uid="{D2167595-B2AA-4B48-A0A0-4B0D08A72D23}"/>
    <cellStyle name="Calculation 4 5 7 2 2" xfId="12019" xr:uid="{969573E4-D4CC-4264-9CD3-41361A722D6F}"/>
    <cellStyle name="Calculation 4 5 7 2 2 2" xfId="21008" xr:uid="{4A7C3809-DBD3-40AE-B164-7C21B85C9C66}"/>
    <cellStyle name="Calculation 4 5 7 2 2 2 2" xfId="24000" xr:uid="{11015230-92B3-445F-B878-18657177A021}"/>
    <cellStyle name="Calculation 4 5 7 2 2 3" xfId="35100" xr:uid="{C4615676-192E-4B21-A172-05767981E7FF}"/>
    <cellStyle name="Calculation 4 5 7 2 3" xfId="12844" xr:uid="{1340A073-EA93-42EA-B018-A198BAD7578C}"/>
    <cellStyle name="Calculation 4 5 7 2 3 2" xfId="21833" xr:uid="{3D77FB70-644C-4DA4-A4BD-11136535A4FA}"/>
    <cellStyle name="Calculation 4 5 7 2 3 2 2" xfId="22162" xr:uid="{4900F2AC-4D29-4C8C-A302-AA6D13BBB956}"/>
    <cellStyle name="Calculation 4 5 7 2 3 3" xfId="41815" xr:uid="{0D56EBFF-EAB7-4AEA-B086-F5BA071AC094}"/>
    <cellStyle name="Calculation 4 5 7 2 4" xfId="15866" xr:uid="{26379FE5-2F2B-45AD-BA60-F7FBB2EDBC8C}"/>
    <cellStyle name="Calculation 4 5 7 2 4 2" xfId="24540" xr:uid="{FF54EB72-48EA-4263-AA44-7A97CE6941E8}"/>
    <cellStyle name="Calculation 4 5 7 2 5" xfId="37449" xr:uid="{E2006A51-8E50-4288-82F2-BB2DAF94D7C9}"/>
    <cellStyle name="Calculation 4 5 7 3" xfId="9448" xr:uid="{5B5C42BE-55E0-4F10-8EB3-F963B9B12AE2}"/>
    <cellStyle name="Calculation 4 5 7 3 2" xfId="18437" xr:uid="{2665EBCC-22DC-40B6-9DA1-610E1AC09AE7}"/>
    <cellStyle name="Calculation 4 5 7 3 2 2" xfId="40463" xr:uid="{046EE44D-5B25-4643-9D4C-486C6BCCA091}"/>
    <cellStyle name="Calculation 4 5 7 3 3" xfId="22582" xr:uid="{ED2FA7FF-A994-465B-95EC-58E49A31AA65}"/>
    <cellStyle name="Calculation 4 5 7 4" xfId="36963" xr:uid="{9485D809-D1C9-46EA-BD50-23E5907B1A50}"/>
    <cellStyle name="Calculation 4 5 7 5" xfId="52680" xr:uid="{B2765892-078D-4BDD-9F7E-D1E3615D4BAD}"/>
    <cellStyle name="Calculation 4 5 8" xfId="2552" xr:uid="{ED0F34BC-7BDF-45D3-AA37-B44EB5415699}"/>
    <cellStyle name="Calculation 4 5 8 2" xfId="6793" xr:uid="{8F7E5482-59FA-4045-ACE3-61EA121C1C0D}"/>
    <cellStyle name="Calculation 4 5 8 2 2" xfId="15782" xr:uid="{B0E04A3F-46B2-44B6-8DCC-3369E6948BD3}"/>
    <cellStyle name="Calculation 4 5 8 2 2 2" xfId="42280" xr:uid="{8B4C8F96-3EBB-4724-988D-A406E4F28B66}"/>
    <cellStyle name="Calculation 4 5 8 2 3" xfId="25635" xr:uid="{49DBA828-D1F6-499E-A244-A415EAD27531}"/>
    <cellStyle name="Calculation 4 5 8 3" xfId="9363" xr:uid="{C9456050-449C-4791-B325-4D344943F811}"/>
    <cellStyle name="Calculation 4 5 8 3 2" xfId="18352" xr:uid="{0290C989-1049-412A-A17E-26FBE87DC856}"/>
    <cellStyle name="Calculation 4 5 8 3 2 2" xfId="25142" xr:uid="{A6F2C0B0-5330-4291-BD4F-C86433A1FA31}"/>
    <cellStyle name="Calculation 4 5 8 3 3" xfId="23751" xr:uid="{D6301A00-E27C-48A9-85C9-E3D592203D7B}"/>
    <cellStyle name="Calculation 4 5 8 4" xfId="13406" xr:uid="{70629F6C-55EB-4544-97C9-8E459426E47F}"/>
    <cellStyle name="Calculation 4 5 8 4 2" xfId="36651" xr:uid="{3DE219E2-808D-4AD1-8551-54AEA2972759}"/>
    <cellStyle name="Calculation 4 5 8 5" xfId="42033" xr:uid="{8A090191-EC72-4E44-94BF-D0F810BA45C7}"/>
    <cellStyle name="Calculation 4 5 9" xfId="6521" xr:uid="{C66CE3BE-2743-427C-A667-41994BFC44D0}"/>
    <cellStyle name="Calculation 4 5 9 2" xfId="11742" xr:uid="{45A85477-729C-420F-82D6-2FC1E7CA8DDF}"/>
    <cellStyle name="Calculation 4 5 9 2 2" xfId="20731" xr:uid="{B331B29C-3AEF-40C1-94BD-C74E1DF7E7D8}"/>
    <cellStyle name="Calculation 4 5 9 2 2 2" xfId="43652" xr:uid="{76321CCB-7FE1-4569-9ED1-C0711C687EEF}"/>
    <cellStyle name="Calculation 4 5 9 2 3" xfId="37848" xr:uid="{87B1EE6D-422E-4149-B1BF-252A78AD31B6}"/>
    <cellStyle name="Calculation 4 5 9 3" xfId="15510" xr:uid="{ABA9A109-48FB-4888-BEDB-995054260E51}"/>
    <cellStyle name="Calculation 4 5 9 3 2" xfId="22326" xr:uid="{B8A4536A-EF44-4EF1-9378-44F87913BCC6}"/>
    <cellStyle name="Calculation 4 5 9 4" xfId="25915" xr:uid="{738594C2-ECFA-4997-A9C2-274C1E24684C}"/>
    <cellStyle name="Calculation 4 6" xfId="359" xr:uid="{539654A3-DF3E-4C5E-9386-143E67234F6A}"/>
    <cellStyle name="Calculation 4 6 10" xfId="9230" xr:uid="{B8229A85-2CE7-4C27-AD18-75C914AE9689}"/>
    <cellStyle name="Calculation 4 6 10 2" xfId="18219" xr:uid="{ADDCCDBA-74CB-4204-B033-5C9C527BA12B}"/>
    <cellStyle name="Calculation 4 6 10 2 2" xfId="22507" xr:uid="{68491CDE-31CC-4356-A190-BC8C40382C7D}"/>
    <cellStyle name="Calculation 4 6 10 3" xfId="27532" xr:uid="{6CB51DED-BC82-477B-9961-3473F20EEEAB}"/>
    <cellStyle name="Calculation 4 6 11" xfId="9748" xr:uid="{C8111B5F-A96E-4A80-86B0-294802C3FD8C}"/>
    <cellStyle name="Calculation 4 6 11 2" xfId="18737" xr:uid="{D131DF64-59CB-4108-BF00-8E46E26368B6}"/>
    <cellStyle name="Calculation 4 6 11 2 2" xfId="35432" xr:uid="{CFFA4097-7916-43A6-B817-8542A72E9160}"/>
    <cellStyle name="Calculation 4 6 11 3" xfId="32281" xr:uid="{27935531-5F3B-4163-9C12-D6F0DEA93291}"/>
    <cellStyle name="Calculation 4 6 12" xfId="2365" xr:uid="{3508D57C-7588-4B0C-9F76-5E582EC75092}"/>
    <cellStyle name="Calculation 4 6 12 2" xfId="29848" xr:uid="{4AAC9960-E543-4387-89C9-F100AA2368F1}"/>
    <cellStyle name="Calculation 4 6 13" xfId="13274" xr:uid="{EFCD464C-D9CF-4FFC-8F2F-DAAD4CA7862A}"/>
    <cellStyle name="Calculation 4 6 13 2" xfId="34174" xr:uid="{2E747704-A772-453A-951A-4258CD9FFB20}"/>
    <cellStyle name="Calculation 4 6 14" xfId="42387" xr:uid="{30E2308D-9732-4AC3-B07B-C354168AE067}"/>
    <cellStyle name="Calculation 4 6 15" xfId="44434" xr:uid="{48EAC053-CC61-4B50-8F04-66A35E986520}"/>
    <cellStyle name="Calculation 4 6 16" xfId="45670" xr:uid="{CE9B993F-5274-4B40-B486-EB85CACB1952}"/>
    <cellStyle name="Calculation 4 6 2" xfId="708" xr:uid="{AC90E04A-467F-4D51-84A9-5DEED4C883EA}"/>
    <cellStyle name="Calculation 4 6 2 2" xfId="5084" xr:uid="{9CFDAF6E-982B-493D-B409-69FAC41E4B14}"/>
    <cellStyle name="Calculation 4 6 2 2 2" xfId="7670" xr:uid="{62164EAD-0EFB-4C07-BECE-D046270D0BA6}"/>
    <cellStyle name="Calculation 4 6 2 2 2 2" xfId="16659" xr:uid="{B4D9E81C-3A6B-4BCF-B261-E1E6C4F8D70D}"/>
    <cellStyle name="Calculation 4 6 2 2 2 2 2" xfId="30607" xr:uid="{0840BE0A-D7F0-4126-908C-01383AF50B64}"/>
    <cellStyle name="Calculation 4 6 2 2 2 3" xfId="37599" xr:uid="{038D1216-7936-4066-BC28-F3DA44617C5F}"/>
    <cellStyle name="Calculation 4 6 2 2 2 4" xfId="56458" xr:uid="{48CF360C-B1F6-4D94-BB06-AD58118CAAC5}"/>
    <cellStyle name="Calculation 4 6 2 2 3" xfId="10307" xr:uid="{6474D3A5-F2D9-473E-82E8-7840068BB97F}"/>
    <cellStyle name="Calculation 4 6 2 2 3 2" xfId="19296" xr:uid="{2708156D-286F-4E0B-BC74-A6A9290C6F9B}"/>
    <cellStyle name="Calculation 4 6 2 2 3 2 2" xfId="29214" xr:uid="{30D2BA98-992B-4972-9AEF-EE2F0C8CE7A7}"/>
    <cellStyle name="Calculation 4 6 2 2 3 3" xfId="34800" xr:uid="{D09C6060-86E6-4C63-8ECF-652817981D22}"/>
    <cellStyle name="Calculation 4 6 2 2 4" xfId="14073" xr:uid="{D256C8CB-67BF-4152-8F7D-B6B3CB450FDB}"/>
    <cellStyle name="Calculation 4 6 2 2 4 2" xfId="36146" xr:uid="{8EEDBFCB-3778-4CC3-9C69-9ABF0B0EDE41}"/>
    <cellStyle name="Calculation 4 6 2 2 5" xfId="24827" xr:uid="{851F486B-6D35-48BB-B1C5-5BE94C6BA175}"/>
    <cellStyle name="Calculation 4 6 2 2 6" xfId="49676" xr:uid="{EAA2B731-3DEC-4578-BD9D-B10648BAE771}"/>
    <cellStyle name="Calculation 4 6 2 3" xfId="3145" xr:uid="{0D6EE034-AA36-4A2E-8409-C81375672426}"/>
    <cellStyle name="Calculation 4 6 2 3 2" xfId="42272" xr:uid="{82DBE2A5-D9DC-47D6-8265-F90B22E4E702}"/>
    <cellStyle name="Calculation 4 6 2 3 2 2" xfId="58738" xr:uid="{F49F40C4-5F57-4A0D-A330-3FB4485DCBCA}"/>
    <cellStyle name="Calculation 4 6 2 3 3" xfId="51957" xr:uid="{338EB0E5-1B80-4918-81ED-8577834A03B5}"/>
    <cellStyle name="Calculation 4 6 2 4" xfId="41437" xr:uid="{982F05D4-CDAF-49E5-B287-239A2CE831AB}"/>
    <cellStyle name="Calculation 4 6 2 4 2" xfId="54597" xr:uid="{51A33923-A88A-4A04-8A1D-31471A7C55AB}"/>
    <cellStyle name="Calculation 4 6 2 4 3" xfId="47793" xr:uid="{2E75D6C4-EAD7-4E42-8DF6-F946F00B11AF}"/>
    <cellStyle name="Calculation 4 6 2 5" xfId="52992" xr:uid="{EE87BDEB-6625-4B0C-B435-2C349D5C9022}"/>
    <cellStyle name="Calculation 4 6 2 6" xfId="46179" xr:uid="{EC418824-5EEF-4DB0-9C63-5450E87FE7FF}"/>
    <cellStyle name="Calculation 4 6 3" xfId="1053" xr:uid="{483DAB1F-6DF9-40AE-AE9D-2F1E15CE70AB}"/>
    <cellStyle name="Calculation 4 6 3 2" xfId="5405" xr:uid="{AFF455C8-1D7A-41BE-9C6B-00490ABD8024}"/>
    <cellStyle name="Calculation 4 6 3 2 2" xfId="7991" xr:uid="{C5233EFF-954D-47BF-A283-5EC4BC54D721}"/>
    <cellStyle name="Calculation 4 6 3 2 2 2" xfId="16980" xr:uid="{D5940EC5-CC6B-4236-AD96-0134CE2EFBD1}"/>
    <cellStyle name="Calculation 4 6 3 2 2 2 2" xfId="38381" xr:uid="{948C4965-C24F-4272-B8AB-9D69FC53C1B5}"/>
    <cellStyle name="Calculation 4 6 3 2 2 3" xfId="30118" xr:uid="{196891C8-2207-4DAD-A883-7676C13C2A3E}"/>
    <cellStyle name="Calculation 4 6 3 2 2 4" xfId="56860" xr:uid="{CFBD97DE-5A80-4F77-BE93-AF8127DF79DF}"/>
    <cellStyle name="Calculation 4 6 3 2 3" xfId="10628" xr:uid="{66A237DA-8D4D-4070-A2C0-2BBA16C75C28}"/>
    <cellStyle name="Calculation 4 6 3 2 3 2" xfId="19617" xr:uid="{8B2AE083-C372-45C0-9F69-8CEA960BDE9B}"/>
    <cellStyle name="Calculation 4 6 3 2 3 2 2" xfId="27403" xr:uid="{8C64F5B6-50DE-4979-AA22-5FF201EC40A2}"/>
    <cellStyle name="Calculation 4 6 3 2 3 3" xfId="38908" xr:uid="{7D05F3CA-7942-49DD-9FB5-ED0B8640E02C}"/>
    <cellStyle name="Calculation 4 6 3 2 4" xfId="14394" xr:uid="{535A4F26-0DD1-48D6-BA31-156207865DBA}"/>
    <cellStyle name="Calculation 4 6 3 2 4 2" xfId="28799" xr:uid="{5CFFB73C-82B2-4299-AA55-9C8D4BEC51F2}"/>
    <cellStyle name="Calculation 4 6 3 2 5" xfId="25972" xr:uid="{4C182745-DA17-4FBD-B31A-3EBFED3A7E28}"/>
    <cellStyle name="Calculation 4 6 3 2 6" xfId="50078" xr:uid="{7C546930-7AF9-42E1-8EC9-69F6953951D8}"/>
    <cellStyle name="Calculation 4 6 3 3" xfId="3490" xr:uid="{977D5248-C8B3-4A26-9AFB-F34876C12583}"/>
    <cellStyle name="Calculation 4 6 3 3 2" xfId="28624" xr:uid="{9FFCC9CF-63B8-4D48-9783-B6214957BF89}"/>
    <cellStyle name="Calculation 4 6 3 3 2 2" xfId="57641" xr:uid="{E853FE76-0C62-4D1A-9110-4E76493530C1}"/>
    <cellStyle name="Calculation 4 6 3 3 3" xfId="50859" xr:uid="{A533AA41-C6F5-4CBE-9B74-AE71193139FA}"/>
    <cellStyle name="Calculation 4 6 3 4" xfId="28411" xr:uid="{C2932066-DA67-45B9-8CBE-F74BB0CCA2DC}"/>
    <cellStyle name="Calculation 4 6 3 4 2" xfId="54987" xr:uid="{49D77A9E-2582-430E-B10B-2D28C5FACC85}"/>
    <cellStyle name="Calculation 4 6 3 4 3" xfId="48195" xr:uid="{A6E38E6F-4C8C-4056-B7E3-1E2934FDEAA4}"/>
    <cellStyle name="Calculation 4 6 3 5" xfId="53287" xr:uid="{12654E9C-CA3F-46AD-B3CC-2A2C59188162}"/>
    <cellStyle name="Calculation 4 6 3 6" xfId="46581" xr:uid="{593C33AC-D2CF-4FE9-91A7-B0BE33F88321}"/>
    <cellStyle name="Calculation 4 6 4" xfId="1397" xr:uid="{69E59826-0687-4F1F-B7FB-75C17503EB39}"/>
    <cellStyle name="Calculation 4 6 4 2" xfId="5742" xr:uid="{E5FEA75B-CF07-4598-880A-E80917328824}"/>
    <cellStyle name="Calculation 4 6 4 2 2" xfId="8328" xr:uid="{385920B6-1187-4C62-B400-622719AE4467}"/>
    <cellStyle name="Calculation 4 6 4 2 2 2" xfId="17317" xr:uid="{55D00785-D91A-4DCA-BE51-49E4F39E49B1}"/>
    <cellStyle name="Calculation 4 6 4 2 2 2 2" xfId="34133" xr:uid="{A5BFF62F-797A-4187-8497-A3A4687EA887}"/>
    <cellStyle name="Calculation 4 6 4 2 2 3" xfId="35299" xr:uid="{F41CB963-F30C-4729-AFC6-6FFEC430513D}"/>
    <cellStyle name="Calculation 4 6 4 2 3" xfId="10965" xr:uid="{D0A439F5-3127-4BD8-8610-128318D149BF}"/>
    <cellStyle name="Calculation 4 6 4 2 3 2" xfId="19954" xr:uid="{C01A5747-300F-4C47-94D9-FC13B536D2DB}"/>
    <cellStyle name="Calculation 4 6 4 2 3 2 2" xfId="39900" xr:uid="{36B595A1-19CA-4E2C-9D9C-246512249AB4}"/>
    <cellStyle name="Calculation 4 6 4 2 3 3" xfId="42790" xr:uid="{53292552-97EE-45E6-ABC4-1951529069CC}"/>
    <cellStyle name="Calculation 4 6 4 2 4" xfId="14731" xr:uid="{5CB0C1F1-85BA-44C1-BD85-8179C4DB8B12}"/>
    <cellStyle name="Calculation 4 6 4 2 4 2" xfId="38224" xr:uid="{0D95C5C1-810A-43F2-A32F-E0D07506CB97}"/>
    <cellStyle name="Calculation 4 6 4 2 5" xfId="22379" xr:uid="{51AF4EBA-1372-4727-9335-13B1D2128B4C}"/>
    <cellStyle name="Calculation 4 6 4 2 6" xfId="55986" xr:uid="{101AA5F9-F966-4BC0-A511-A0973EF2B5D2}"/>
    <cellStyle name="Calculation 4 6 4 3" xfId="3834" xr:uid="{4D78D678-5279-44C8-B000-991472A846CD}"/>
    <cellStyle name="Calculation 4 6 4 3 2" xfId="41933" xr:uid="{CBDB531D-93AB-403F-A994-8ABD13B95475}"/>
    <cellStyle name="Calculation 4 6 4 4" xfId="24393" xr:uid="{1CC73550-813B-465F-9DEF-7F3B18ED75B7}"/>
    <cellStyle name="Calculation 4 6 4 5" xfId="49204" xr:uid="{47B046F2-160B-441D-AAD4-F403BE8D069C}"/>
    <cellStyle name="Calculation 4 6 5" xfId="1783" xr:uid="{7F8658B5-9AC7-4208-9553-988BBA6CCE9D}"/>
    <cellStyle name="Calculation 4 6 5 2" xfId="6101" xr:uid="{1B4AF0D7-9CC2-4621-91C2-3F53E818B5A7}"/>
    <cellStyle name="Calculation 4 6 5 2 2" xfId="8687" xr:uid="{E2E6ED02-2D50-4A9C-9DA9-8E5FCF43781C}"/>
    <cellStyle name="Calculation 4 6 5 2 2 2" xfId="17676" xr:uid="{1313503B-7CE1-4E18-8130-D70608E90936}"/>
    <cellStyle name="Calculation 4 6 5 2 2 2 2" xfId="26810" xr:uid="{8631C03F-A34C-4B39-8D3C-B41EE86F5197}"/>
    <cellStyle name="Calculation 4 6 5 2 2 3" xfId="42874" xr:uid="{02C1147F-1324-444D-B40A-06B1C31C2076}"/>
    <cellStyle name="Calculation 4 6 5 2 3" xfId="11324" xr:uid="{8366BAAC-84C8-4487-B0DF-10BA7C8CC9DB}"/>
    <cellStyle name="Calculation 4 6 5 2 3 2" xfId="20313" xr:uid="{B1E682A8-6A01-48BC-A5E6-45DB0E12F492}"/>
    <cellStyle name="Calculation 4 6 5 2 3 2 2" xfId="25631" xr:uid="{7108A403-B304-4302-969A-C79ED386C1ED}"/>
    <cellStyle name="Calculation 4 6 5 2 3 3" xfId="44102" xr:uid="{79C065E4-CAAF-4301-9353-AC4D50CD07DE}"/>
    <cellStyle name="Calculation 4 6 5 2 4" xfId="15090" xr:uid="{B398A612-1734-499E-8F25-760F798F2D35}"/>
    <cellStyle name="Calculation 4 6 5 2 4 2" xfId="26253" xr:uid="{B874CEA7-9669-40B6-8AE3-B6FF1859B446}"/>
    <cellStyle name="Calculation 4 6 5 2 5" xfId="22283" xr:uid="{36967BD8-66B6-4A66-BA33-659EE2B20A20}"/>
    <cellStyle name="Calculation 4 6 5 2 6" xfId="58423" xr:uid="{E10226DF-6068-459B-A9DC-A1AB26ABEA36}"/>
    <cellStyle name="Calculation 4 6 5 3" xfId="4220" xr:uid="{2903C7BE-ADB3-4D4F-8A1E-C7481D654274}"/>
    <cellStyle name="Calculation 4 6 5 3 2" xfId="24615" xr:uid="{3F47C24A-C46F-44AE-AB09-5FDDE0EB0E6B}"/>
    <cellStyle name="Calculation 4 6 5 4" xfId="35294" xr:uid="{6B55F8AA-A922-41A3-9D9B-F6AB0B372948}"/>
    <cellStyle name="Calculation 4 6 5 5" xfId="51642" xr:uid="{99F16EDB-2A0C-4D56-B17B-CA505650EED2}"/>
    <cellStyle name="Calculation 4 6 6" xfId="2016" xr:uid="{117DB9F4-0F15-43CF-A77C-560184CB559A}"/>
    <cellStyle name="Calculation 4 6 6 2" xfId="6324" xr:uid="{FCDE4A45-D934-4CC2-9D54-CD439153AF66}"/>
    <cellStyle name="Calculation 4 6 6 2 2" xfId="8910" xr:uid="{26C75F4B-5A54-47BF-A9B8-927003854E83}"/>
    <cellStyle name="Calculation 4 6 6 2 2 2" xfId="17899" xr:uid="{C77D1EF2-3BC4-498C-B97C-FD636054CA4F}"/>
    <cellStyle name="Calculation 4 6 6 2 2 2 2" xfId="35496" xr:uid="{02F2AFFE-2E9F-4138-8165-6E2BC6240235}"/>
    <cellStyle name="Calculation 4 6 6 2 2 3" xfId="27507" xr:uid="{FAE69813-9E22-4B29-AEDF-6439B34F1A0E}"/>
    <cellStyle name="Calculation 4 6 6 2 3" xfId="11547" xr:uid="{32B20609-6E9D-4E2D-A180-925432C14EDD}"/>
    <cellStyle name="Calculation 4 6 6 2 3 2" xfId="20536" xr:uid="{E4C79153-314C-4ED8-B79A-5CC085D50B09}"/>
    <cellStyle name="Calculation 4 6 6 2 3 2 2" xfId="31832" xr:uid="{60AC653A-6EE1-483C-A542-FC6B657469DC}"/>
    <cellStyle name="Calculation 4 6 6 2 3 3" xfId="43780" xr:uid="{8E1F6337-CFC0-4C39-8598-7285B2DF1EC8}"/>
    <cellStyle name="Calculation 4 6 6 2 4" xfId="15313" xr:uid="{E07E53CF-F96C-420D-B3AB-31D0289313E3}"/>
    <cellStyle name="Calculation 4 6 6 2 4 2" xfId="24755" xr:uid="{D9758517-37DE-433C-9618-C7E8F049DD41}"/>
    <cellStyle name="Calculation 4 6 6 2 5" xfId="33400" xr:uid="{E486F75D-105E-4343-A761-70FE1663ED0E}"/>
    <cellStyle name="Calculation 4 6 6 2 6" xfId="54149" xr:uid="{CD011B4A-AD55-41F8-B55D-079406120EDC}"/>
    <cellStyle name="Calculation 4 6 6 3" xfId="4453" xr:uid="{A67D5674-3A65-4513-9E8C-4E6C1510769D}"/>
    <cellStyle name="Calculation 4 6 6 3 2" xfId="33202" xr:uid="{08F7D449-B463-4A3E-A2F1-A375F4A246F8}"/>
    <cellStyle name="Calculation 4 6 6 4" xfId="27836" xr:uid="{6F6AE8D0-4C86-4D92-8E6F-9D635F353103}"/>
    <cellStyle name="Calculation 4 6 6 5" xfId="47437" xr:uid="{55DA94A1-0658-4486-A928-5C6BE1200670}"/>
    <cellStyle name="Calculation 4 6 7" xfId="2827" xr:uid="{F08BA863-8A80-40EC-8061-419A27CA4218}"/>
    <cellStyle name="Calculation 4 6 7 2" xfId="6977" xr:uid="{D5FCCF19-DF45-476D-B5B7-AF3ED8EDF48F}"/>
    <cellStyle name="Calculation 4 6 7 2 2" xfId="12106" xr:uid="{90187D1B-D729-426A-8730-110ABE80FADA}"/>
    <cellStyle name="Calculation 4 6 7 2 2 2" xfId="21095" xr:uid="{352A6680-FF23-4567-82A2-ACF2A31F06D1}"/>
    <cellStyle name="Calculation 4 6 7 2 2 2 2" xfId="33891" xr:uid="{2D617135-13AE-44FC-8DD0-C9D25B733A2B}"/>
    <cellStyle name="Calculation 4 6 7 2 2 3" xfId="30011" xr:uid="{CD43D95E-4F61-4465-83FC-B0B761ACCEA9}"/>
    <cellStyle name="Calculation 4 6 7 2 3" xfId="12924" xr:uid="{CEA90B60-93C2-4762-A79D-D00C992D7C8D}"/>
    <cellStyle name="Calculation 4 6 7 2 3 2" xfId="21913" xr:uid="{963AD354-A4EB-469E-9562-DB7F1DD407EB}"/>
    <cellStyle name="Calculation 4 6 7 2 3 2 2" xfId="37552" xr:uid="{7C5F8460-729F-4A20-8B08-F80ADB5103C2}"/>
    <cellStyle name="Calculation 4 6 7 2 3 3" xfId="33826" xr:uid="{F070D9E1-5B42-4C1C-8BB1-B2B728940703}"/>
    <cellStyle name="Calculation 4 6 7 2 4" xfId="15966" xr:uid="{B9F2B7A0-5AD8-4422-ABF5-0B8CA9250681}"/>
    <cellStyle name="Calculation 4 6 7 2 4 2" xfId="33509" xr:uid="{DEF6BD6D-AABA-4556-BB7C-33C6D3435D9F}"/>
    <cellStyle name="Calculation 4 6 7 2 5" xfId="39401" xr:uid="{D8B21DE4-9AEC-4545-B295-74E0D61E5625}"/>
    <cellStyle name="Calculation 4 6 7 3" xfId="9540" xr:uid="{A3EE7025-5225-4BB3-952B-FE6F6B94F5D3}"/>
    <cellStyle name="Calculation 4 6 7 3 2" xfId="18529" xr:uid="{200ADDC2-8962-48C5-B5D3-2377F48E8F54}"/>
    <cellStyle name="Calculation 4 6 7 3 2 2" xfId="22741" xr:uid="{1C0EC2D5-BB78-4CA3-BF8F-9228D5E14F73}"/>
    <cellStyle name="Calculation 4 6 7 3 3" xfId="27700" xr:uid="{69050D05-9E06-4A99-B71D-1A98FB455E74}"/>
    <cellStyle name="Calculation 4 6 7 4" xfId="41983" xr:uid="{E1ACD050-23F7-4DD1-9A59-8A95F43A10DD}"/>
    <cellStyle name="Calculation 4 6 7 5" xfId="52729" xr:uid="{80A43573-D9A5-451F-8642-B585B0D667FE}"/>
    <cellStyle name="Calculation 4 6 8" xfId="4760" xr:uid="{31A6AE67-63D6-4521-BC87-A3417590E181}"/>
    <cellStyle name="Calculation 4 6 8 2" xfId="7346" xr:uid="{BF5D485E-740A-41E1-A6C0-9BBB49CA38BB}"/>
    <cellStyle name="Calculation 4 6 8 2 2" xfId="16335" xr:uid="{C5555653-0849-4897-B6BA-066F6A02CECE}"/>
    <cellStyle name="Calculation 4 6 8 2 2 2" xfId="26622" xr:uid="{DE68D0BD-B21C-4A70-8603-8F18D0007B40}"/>
    <cellStyle name="Calculation 4 6 8 2 3" xfId="27729" xr:uid="{27B9741E-8D55-407E-89EC-8ABF35BAD926}"/>
    <cellStyle name="Calculation 4 6 8 3" xfId="9983" xr:uid="{A96520D6-EF6F-407B-9515-226F20E26CC0}"/>
    <cellStyle name="Calculation 4 6 8 3 2" xfId="18972" xr:uid="{5ACDA9AC-6A7D-4E1A-A3D0-31AF4CE9BC1C}"/>
    <cellStyle name="Calculation 4 6 8 3 2 2" xfId="29919" xr:uid="{DF56CEC1-E02C-4ABF-AF1A-C694AF34FC7F}"/>
    <cellStyle name="Calculation 4 6 8 3 3" xfId="34804" xr:uid="{06E16DA6-9440-4683-BF52-1C6D474B62A5}"/>
    <cellStyle name="Calculation 4 6 8 4" xfId="13749" xr:uid="{65E79C75-86F0-4019-B3C9-5D08AEEAF824}"/>
    <cellStyle name="Calculation 4 6 8 4 2" xfId="29530" xr:uid="{58295C59-4DF7-4510-988B-00D9FD1C418E}"/>
    <cellStyle name="Calculation 4 6 8 5" xfId="36747" xr:uid="{ED787DD8-5FF6-4A1D-9D8D-C13BB434867C}"/>
    <cellStyle name="Calculation 4 6 9" xfId="6661" xr:uid="{9364BAEB-6CB9-42CA-A148-218DC235240E}"/>
    <cellStyle name="Calculation 4 6 9 2" xfId="11867" xr:uid="{7EF67ECD-C5E6-43D7-B985-4E3ECB82C900}"/>
    <cellStyle name="Calculation 4 6 9 2 2" xfId="20856" xr:uid="{74C32BFF-B204-46C1-A05B-0D1B8B8BE2FE}"/>
    <cellStyle name="Calculation 4 6 9 2 2 2" xfId="41720" xr:uid="{1D780C1C-355C-4085-8309-29E6B28A6A98}"/>
    <cellStyle name="Calculation 4 6 9 2 3" xfId="34425" xr:uid="{43237923-7E7F-4845-8665-328860146949}"/>
    <cellStyle name="Calculation 4 6 9 3" xfId="15650" xr:uid="{40CCC24F-8240-4BD5-9814-E3D76A3FE770}"/>
    <cellStyle name="Calculation 4 6 9 3 2" xfId="39516" xr:uid="{FE2DA793-6709-4E25-91C9-766F25708536}"/>
    <cellStyle name="Calculation 4 6 9 4" xfId="37130" xr:uid="{CBAD0C14-0FBC-4DBA-A713-375E874D9F72}"/>
    <cellStyle name="Calculation 4 7" xfId="498" xr:uid="{50645EFB-898E-477C-A71C-48F8B5117D70}"/>
    <cellStyle name="Calculation 4 7 10" xfId="44472" xr:uid="{3A482C09-1649-4517-A009-004A006B99A6}"/>
    <cellStyle name="Calculation 4 7 11" xfId="45706" xr:uid="{07A3F257-5FB9-4B86-BEE6-F5D4CA9E4733}"/>
    <cellStyle name="Calculation 4 7 2" xfId="847" xr:uid="{1DA352D9-52EE-482E-A3C9-9BF5DB460D53}"/>
    <cellStyle name="Calculation 4 7 2 2" xfId="5216" xr:uid="{4FFD7F95-D9AE-4C55-A000-48B91CA2CEC8}"/>
    <cellStyle name="Calculation 4 7 2 2 2" xfId="7802" xr:uid="{3FE5465A-0170-40C3-8858-79E7EA2DC2E5}"/>
    <cellStyle name="Calculation 4 7 2 2 2 2" xfId="16791" xr:uid="{D6BFC647-1087-4291-8502-5F7BB84B377E}"/>
    <cellStyle name="Calculation 4 7 2 2 2 2 2" xfId="31188" xr:uid="{D6CFCF59-6AB7-4700-B361-199F79702D85}"/>
    <cellStyle name="Calculation 4 7 2 2 2 3" xfId="36755" xr:uid="{EAC36FB8-B9D5-462A-AADC-C3EAAFB9179C}"/>
    <cellStyle name="Calculation 4 7 2 2 2 4" xfId="56494" xr:uid="{3F5AC43B-2BCD-48ED-B941-2B06E2EE4A01}"/>
    <cellStyle name="Calculation 4 7 2 2 3" xfId="10439" xr:uid="{187F2354-D2A8-4C2B-9F70-B821BF9B7679}"/>
    <cellStyle name="Calculation 4 7 2 2 3 2" xfId="19428" xr:uid="{38C494A8-A01A-48C2-9DFC-323A6A21A28D}"/>
    <cellStyle name="Calculation 4 7 2 2 3 2 2" xfId="29122" xr:uid="{6259298C-E15E-41DB-87AE-1D23374367D0}"/>
    <cellStyle name="Calculation 4 7 2 2 3 3" xfId="40220" xr:uid="{FE04E416-F24E-4E19-A43D-E2E9F1D28EA7}"/>
    <cellStyle name="Calculation 4 7 2 2 4" xfId="14205" xr:uid="{A8E420B8-E182-4F8F-A8F3-2360E1B90E92}"/>
    <cellStyle name="Calculation 4 7 2 2 4 2" xfId="35821" xr:uid="{87294773-7B17-402B-9151-2EC8F5804444}"/>
    <cellStyle name="Calculation 4 7 2 2 5" xfId="36074" xr:uid="{964CB01E-8003-4496-BEB3-7BEEA714A5EB}"/>
    <cellStyle name="Calculation 4 7 2 2 6" xfId="49712" xr:uid="{3C92975D-C54F-4E8C-8D49-426D41F789E1}"/>
    <cellStyle name="Calculation 4 7 2 3" xfId="3284" xr:uid="{D6E5D8AB-6031-4E19-92D8-1A72B20009CF}"/>
    <cellStyle name="Calculation 4 7 2 3 2" xfId="25868" xr:uid="{C3200DC1-3B51-4EFE-9357-8CD1FE774F9D}"/>
    <cellStyle name="Calculation 4 7 2 3 2 2" xfId="57723" xr:uid="{14E0FCBA-E920-4C67-A0CB-2D378CBA66CE}"/>
    <cellStyle name="Calculation 4 7 2 3 3" xfId="50941" xr:uid="{3D420361-9EEA-4953-B21C-6EC92D17E901}"/>
    <cellStyle name="Calculation 4 7 2 4" xfId="32446" xr:uid="{463D7141-38BB-44B7-8219-5435884DC877}"/>
    <cellStyle name="Calculation 4 7 2 4 2" xfId="54633" xr:uid="{EE2FBE17-69EF-4394-AD97-F090A23C00D5}"/>
    <cellStyle name="Calculation 4 7 2 4 3" xfId="47829" xr:uid="{9AA58A5A-7F6C-47CF-A76F-ACE399C67681}"/>
    <cellStyle name="Calculation 4 7 2 5" xfId="53013" xr:uid="{125DBFBA-B31C-4C2F-8AC2-9B346A87214B}"/>
    <cellStyle name="Calculation 4 7 2 6" xfId="46215" xr:uid="{818BD040-7063-425A-9BE3-54F41567D6DD}"/>
    <cellStyle name="Calculation 4 7 3" xfId="1192" xr:uid="{3ACCBFBA-339D-4ADB-BB0A-EAA8AE284CB5}"/>
    <cellStyle name="Calculation 4 7 3 2" xfId="5537" xr:uid="{EFCD0009-2AB9-41C8-8296-230F261E0DED}"/>
    <cellStyle name="Calculation 4 7 3 2 2" xfId="8123" xr:uid="{144C3A99-B223-4773-80AF-941980FCB51E}"/>
    <cellStyle name="Calculation 4 7 3 2 2 2" xfId="17112" xr:uid="{C5A7EC7B-AFC3-4823-BA04-D49337DD9137}"/>
    <cellStyle name="Calculation 4 7 3 2 2 2 2" xfId="37124" xr:uid="{39E0DE34-6E6A-4775-801E-A9B9FE7E7881}"/>
    <cellStyle name="Calculation 4 7 3 2 2 3" xfId="30030" xr:uid="{A3A5380D-F72E-48B9-9B2A-0B9261FCD369}"/>
    <cellStyle name="Calculation 4 7 3 2 2 4" xfId="56896" xr:uid="{F0DA9DB6-70DC-4825-B75C-9D7A9C5BCBE9}"/>
    <cellStyle name="Calculation 4 7 3 2 3" xfId="10760" xr:uid="{10070493-38D6-4B04-8348-6A540D7CB373}"/>
    <cellStyle name="Calculation 4 7 3 2 3 2" xfId="19749" xr:uid="{AC41A7D0-ED3B-4738-A302-4599D45EB4B0}"/>
    <cellStyle name="Calculation 4 7 3 2 3 2 2" xfId="38289" xr:uid="{0A7A8996-DCE8-4747-B58D-EB3C4DDEADE9}"/>
    <cellStyle name="Calculation 4 7 3 2 3 3" xfId="22965" xr:uid="{5F5218F0-64A2-4BC9-BCB3-57D4EA1DE076}"/>
    <cellStyle name="Calculation 4 7 3 2 4" xfId="14526" xr:uid="{2A71B70D-A3DC-4574-B524-7669045AC9CB}"/>
    <cellStyle name="Calculation 4 7 3 2 4 2" xfId="25238" xr:uid="{702A80B0-DA0C-4151-8371-FF53F496017F}"/>
    <cellStyle name="Calculation 4 7 3 2 5" xfId="30147" xr:uid="{A0A54320-9225-4574-B6B2-D874D308F100}"/>
    <cellStyle name="Calculation 4 7 3 2 6" xfId="50114" xr:uid="{3C8B96FE-036F-45DF-984D-BA7682BF47F3}"/>
    <cellStyle name="Calculation 4 7 3 3" xfId="3629" xr:uid="{2A5A3CF6-86EC-4E05-9C44-924656EF0C3C}"/>
    <cellStyle name="Calculation 4 7 3 3 2" xfId="30629" xr:uid="{580E791C-8ADC-4D58-9B3F-37E3E89F51F3}"/>
    <cellStyle name="Calculation 4 7 3 3 2 2" xfId="55780" xr:uid="{153BB4EE-EA78-4D14-A0D8-48961CA56498}"/>
    <cellStyle name="Calculation 4 7 3 3 3" xfId="48997" xr:uid="{1B838C6F-A8F3-43EF-BBF6-2C5F090A96F1}"/>
    <cellStyle name="Calculation 4 7 3 4" xfId="39619" xr:uid="{FCFF1E44-46CA-45E4-8417-BCC96B04DFB6}"/>
    <cellStyle name="Calculation 4 7 3 4 2" xfId="55023" xr:uid="{5F132F8B-5CD0-4020-8C7E-16D6E9791BAA}"/>
    <cellStyle name="Calculation 4 7 3 4 3" xfId="48231" xr:uid="{BC741F66-0157-4DED-B875-3F82F7588435}"/>
    <cellStyle name="Calculation 4 7 3 5" xfId="53323" xr:uid="{B9CAC20E-4798-44AE-BC5E-30445D3EBC1B}"/>
    <cellStyle name="Calculation 4 7 3 6" xfId="46617" xr:uid="{94996B10-1251-4F99-8665-B2834E1245DF}"/>
    <cellStyle name="Calculation 4 7 4" xfId="1536" xr:uid="{9A02AAB3-6E59-4894-BFAF-79E2B4E97EC8}"/>
    <cellStyle name="Calculation 4 7 4 2" xfId="5881" xr:uid="{DA4EF65F-8681-4A29-8AC3-27AC45EE4F9B}"/>
    <cellStyle name="Calculation 4 7 4 2 2" xfId="8467" xr:uid="{52076961-3640-40A8-92CF-C1477D1C5D16}"/>
    <cellStyle name="Calculation 4 7 4 2 2 2" xfId="17456" xr:uid="{B4112845-8DEC-4DE0-BEFE-0737DBE49F87}"/>
    <cellStyle name="Calculation 4 7 4 2 2 2 2" xfId="29393" xr:uid="{28072DBE-63D9-4DA4-97F5-2627F1A476EF}"/>
    <cellStyle name="Calculation 4 7 4 2 2 3" xfId="37117" xr:uid="{12DEA505-8D6A-4E27-B07F-D5364FA42CF9}"/>
    <cellStyle name="Calculation 4 7 4 2 3" xfId="11104" xr:uid="{DD38F8E5-AE44-45C0-868D-C45381CB66E8}"/>
    <cellStyle name="Calculation 4 7 4 2 3 2" xfId="20093" xr:uid="{A3D53541-6384-4C64-B6BD-7F2097A9BF24}"/>
    <cellStyle name="Calculation 4 7 4 2 3 2 2" xfId="32400" xr:uid="{E28ACE63-8C88-4D57-A4B9-52D541887DDE}"/>
    <cellStyle name="Calculation 4 7 4 2 3 3" xfId="22698" xr:uid="{D0C8B7C5-C8A4-44FC-B40B-EDEADB6A07BA}"/>
    <cellStyle name="Calculation 4 7 4 2 4" xfId="14870" xr:uid="{72DF427D-E72D-4B9C-B8F2-FC8F8F9B8ECA}"/>
    <cellStyle name="Calculation 4 7 4 2 4 2" xfId="40851" xr:uid="{A9855628-C38E-4F44-BA8A-DE2539E31B5B}"/>
    <cellStyle name="Calculation 4 7 4 2 5" xfId="37460" xr:uid="{F5094340-0A35-47C6-A265-ABEE0870B0FF}"/>
    <cellStyle name="Calculation 4 7 4 2 6" xfId="56022" xr:uid="{4776A9EA-2795-4A25-96C7-E6B2C8DF29C5}"/>
    <cellStyle name="Calculation 4 7 4 3" xfId="3973" xr:uid="{72F72AEA-CBE6-4947-B552-D9BA37EB72C8}"/>
    <cellStyle name="Calculation 4 7 4 3 2" xfId="39084" xr:uid="{2D9BE21F-E52E-4EC5-8EFF-A98F43C17D75}"/>
    <cellStyle name="Calculation 4 7 4 4" xfId="38789" xr:uid="{5C4A585D-FFDE-4422-963D-CEA9D64EF63C}"/>
    <cellStyle name="Calculation 4 7 4 5" xfId="49240" xr:uid="{FD6D69F1-7B9E-4853-A96B-266A2A6C1D90}"/>
    <cellStyle name="Calculation 4 7 5" xfId="1848" xr:uid="{CFC8CFF1-7F4D-4B74-B730-E46FE4270EAC}"/>
    <cellStyle name="Calculation 4 7 5 2" xfId="6164" xr:uid="{EEE15B31-4DE9-42B8-8460-84355162656E}"/>
    <cellStyle name="Calculation 4 7 5 2 2" xfId="8750" xr:uid="{E00A2EBC-082A-4D60-BD2C-DE236A8FCCA0}"/>
    <cellStyle name="Calculation 4 7 5 2 2 2" xfId="17739" xr:uid="{55B294C2-5DC9-4154-8250-B4679FE98D48}"/>
    <cellStyle name="Calculation 4 7 5 2 2 2 2" xfId="23714" xr:uid="{685AAE8F-E624-41A4-A6E9-600EC49712EF}"/>
    <cellStyle name="Calculation 4 7 5 2 2 3" xfId="25911" xr:uid="{9C460C3E-A591-4F10-AAF1-7A08C52FF958}"/>
    <cellStyle name="Calculation 4 7 5 2 3" xfId="11387" xr:uid="{AA0C3A39-2FC7-42F4-8631-8D576BE8C223}"/>
    <cellStyle name="Calculation 4 7 5 2 3 2" xfId="20376" xr:uid="{680713A2-1F92-42B9-8833-BDDA9C33B18E}"/>
    <cellStyle name="Calculation 4 7 5 2 3 2 2" xfId="41206" xr:uid="{BCC5A458-EC03-48E4-8E69-348152E88EE7}"/>
    <cellStyle name="Calculation 4 7 5 2 3 3" xfId="31045" xr:uid="{8F12508A-CC34-416E-B5FD-C3DC754AEC1B}"/>
    <cellStyle name="Calculation 4 7 5 2 4" xfId="15153" xr:uid="{181A961F-98C8-4BD9-9BB8-F7423598F330}"/>
    <cellStyle name="Calculation 4 7 5 2 4 2" xfId="27328" xr:uid="{FFEB56E8-C25A-4CBF-9E48-65DB0FDBBED3}"/>
    <cellStyle name="Calculation 4 7 5 2 5" xfId="28793" xr:uid="{47A69EB4-CC2B-4F76-9481-8361CA196441}"/>
    <cellStyle name="Calculation 4 7 5 2 6" xfId="58180" xr:uid="{41FE2D6C-9DDB-4410-AA96-3E0D1F4E80B1}"/>
    <cellStyle name="Calculation 4 7 5 3" xfId="4285" xr:uid="{D4B46610-98C0-4FD3-9F8B-B47176F8C740}"/>
    <cellStyle name="Calculation 4 7 5 3 2" xfId="30448" xr:uid="{F75007FD-0D93-476C-B3C3-7D6A6D400B13}"/>
    <cellStyle name="Calculation 4 7 5 4" xfId="28760" xr:uid="{4A22F9EF-623D-48D5-8BD4-E45AA06B38F7}"/>
    <cellStyle name="Calculation 4 7 5 5" xfId="51398" xr:uid="{F85DB478-1A14-40D5-9DCF-A63DCD596C83}"/>
    <cellStyle name="Calculation 4 7 6" xfId="2155" xr:uid="{873E4483-FD35-44B5-A7E7-F4859BE4FB1F}"/>
    <cellStyle name="Calculation 4 7 6 2" xfId="6456" xr:uid="{95B56A94-D776-41AF-96F0-B0585A218F10}"/>
    <cellStyle name="Calculation 4 7 6 2 2" xfId="9042" xr:uid="{31A8662E-E192-4FC5-9B92-292555264B06}"/>
    <cellStyle name="Calculation 4 7 6 2 2 2" xfId="18031" xr:uid="{687F8B5D-87AE-491C-9C33-97E7C186107B}"/>
    <cellStyle name="Calculation 4 7 6 2 2 2 2" xfId="35695" xr:uid="{282E6A56-DA02-4BFE-AB50-707429BC87E2}"/>
    <cellStyle name="Calculation 4 7 6 2 2 3" xfId="33743" xr:uid="{1AA7BFE1-CD6C-411C-97B7-AFD435CB7037}"/>
    <cellStyle name="Calculation 4 7 6 2 3" xfId="11679" xr:uid="{D397D0C1-6F77-4C1A-8067-B2C3F1296270}"/>
    <cellStyle name="Calculation 4 7 6 2 3 2" xfId="20668" xr:uid="{49FEE8B0-9025-45E9-9589-DE8DC6EA597D}"/>
    <cellStyle name="Calculation 4 7 6 2 3 2 2" xfId="37240" xr:uid="{B7A22993-FA6F-410F-8D60-59DD5267BB5C}"/>
    <cellStyle name="Calculation 4 7 6 2 3 3" xfId="34864" xr:uid="{8F068817-4F2F-4264-B6F8-CA46879388C8}"/>
    <cellStyle name="Calculation 4 7 6 2 4" xfId="15445" xr:uid="{CB48E9FC-8FB6-440E-8C1D-85E47B6A1D06}"/>
    <cellStyle name="Calculation 4 7 6 2 4 2" xfId="39230" xr:uid="{E349B785-3203-4D60-BAF0-3EA92F6DC898}"/>
    <cellStyle name="Calculation 4 7 6 2 5" xfId="25482" xr:uid="{BF9B566B-56B1-4DDA-9BCC-930D1F58891F}"/>
    <cellStyle name="Calculation 4 7 6 2 6" xfId="54185" xr:uid="{918C4C98-1B78-4F2A-B814-3D2233CC011F}"/>
    <cellStyle name="Calculation 4 7 6 3" xfId="4592" xr:uid="{C34853B8-A014-479C-9A14-F24EEFABBD13}"/>
    <cellStyle name="Calculation 4 7 6 3 2" xfId="34601" xr:uid="{0587321C-E825-4A7F-9667-27CCDDD7C9B0}"/>
    <cellStyle name="Calculation 4 7 6 4" xfId="36618" xr:uid="{B669C134-4FD7-470A-8722-25EEFC2ECDDC}"/>
    <cellStyle name="Calculation 4 7 6 5" xfId="47448" xr:uid="{CC4AEF8D-131A-4553-BEC9-87D31D302D08}"/>
    <cellStyle name="Calculation 4 7 7" xfId="4892" xr:uid="{5425B414-BCB8-4F86-AB62-6CE0DC012367}"/>
    <cellStyle name="Calculation 4 7 7 2" xfId="7478" xr:uid="{FC9E41A3-845A-45A3-9454-7286885F5D31}"/>
    <cellStyle name="Calculation 4 7 7 2 2" xfId="16467" xr:uid="{CE6A9D7F-316C-4A49-B039-E28F26C97515}"/>
    <cellStyle name="Calculation 4 7 7 2 2 2" xfId="27623" xr:uid="{F038661C-7B84-45A4-91C6-C4831FDA95E6}"/>
    <cellStyle name="Calculation 4 7 7 2 3" xfId="33303" xr:uid="{C09D0FAC-0741-40E9-AC53-D5E68BD60303}"/>
    <cellStyle name="Calculation 4 7 7 3" xfId="10115" xr:uid="{9CF77445-EBCE-4E6E-8A4C-A9E57602E549}"/>
    <cellStyle name="Calculation 4 7 7 3 2" xfId="19104" xr:uid="{DA55F9CA-2797-4FF1-AB1C-40469B053363}"/>
    <cellStyle name="Calculation 4 7 7 3 2 2" xfId="40017" xr:uid="{B8F67BF8-AD43-4C5B-A225-FDD3B23CC13A}"/>
    <cellStyle name="Calculation 4 7 7 3 3" xfId="40216" xr:uid="{CB082C7B-0EDA-4E2B-8DA7-2AB0C01095D3}"/>
    <cellStyle name="Calculation 4 7 7 4" xfId="13881" xr:uid="{1FEDCDFB-4E2C-42FF-86D2-EF6B7C729B56}"/>
    <cellStyle name="Calculation 4 7 7 4 2" xfId="41748" xr:uid="{50B9E758-8930-45B7-AA92-08E998E0F487}"/>
    <cellStyle name="Calculation 4 7 7 5" xfId="43004" xr:uid="{F8EE1E5E-97A3-4EFC-8ABD-616DCB476A62}"/>
    <cellStyle name="Calculation 4 7 7 6" xfId="52750" xr:uid="{7130EF65-4712-4E7D-8978-706D6DD06F5A}"/>
    <cellStyle name="Calculation 4 7 8" xfId="2504" xr:uid="{54AAF6C2-2259-45EA-B319-1085CAC58F00}"/>
    <cellStyle name="Calculation 4 7 8 2" xfId="25454" xr:uid="{078030A9-FB9D-415B-A405-2C48CF34C34A}"/>
    <cellStyle name="Calculation 4 7 9" xfId="23768" xr:uid="{E8D171CD-02DF-4293-98E7-72EDCDD24051}"/>
    <cellStyle name="Calculation 4 8" xfId="202" xr:uid="{A60AF30B-AAD7-43E6-8FD7-A82C9C545174}"/>
    <cellStyle name="Calculation 4 8 2" xfId="2567" xr:uid="{BD1BF85B-974E-42C8-985F-84C93E6E820C}"/>
    <cellStyle name="Calculation 4 8 2 2" xfId="6808" xr:uid="{0CD30505-31E4-4944-AAD5-3CD9FFF1CC89}"/>
    <cellStyle name="Calculation 4 8 2 2 2" xfId="15797" xr:uid="{D3C10B8A-41BA-4B4C-8C70-2E98658AFE18}"/>
    <cellStyle name="Calculation 4 8 2 2 2 2" xfId="23092" xr:uid="{B52C58C4-58F9-4D16-AC17-88A052B3B0C3}"/>
    <cellStyle name="Calculation 4 8 2 2 2 3" xfId="56541" xr:uid="{7A79CF76-3BC8-4D69-8DAA-9F2A96209404}"/>
    <cellStyle name="Calculation 4 8 2 2 3" xfId="32639" xr:uid="{FB221DB5-841E-43F5-A7C7-9B48202347C4}"/>
    <cellStyle name="Calculation 4 8 2 2 4" xfId="49759" xr:uid="{714CAB23-E96D-49F2-BF4C-7A09F0A9E3BA}"/>
    <cellStyle name="Calculation 4 8 2 3" xfId="9378" xr:uid="{1E8B00DC-E862-46FE-8CD6-D0628CF4BC7E}"/>
    <cellStyle name="Calculation 4 8 2 3 2" xfId="18367" xr:uid="{AAA0A0F1-8814-46AF-AF50-D140481EB5CE}"/>
    <cellStyle name="Calculation 4 8 2 3 2 2" xfId="22547" xr:uid="{D78B81E3-9F85-45D4-B5EF-A747B67E5C26}"/>
    <cellStyle name="Calculation 4 8 2 3 2 3" xfId="58401" xr:uid="{297B3CC7-2B63-4F27-A074-7C55731E50E3}"/>
    <cellStyle name="Calculation 4 8 2 3 3" xfId="27516" xr:uid="{2CABABCC-F6D8-413D-B216-ABF0424335E0}"/>
    <cellStyle name="Calculation 4 8 2 3 4" xfId="51620" xr:uid="{55476613-DA9B-4F64-AB3B-FB329A3C408F}"/>
    <cellStyle name="Calculation 4 8 2 4" xfId="13421" xr:uid="{975E223F-9FF3-4ECE-AD94-93B1E1377BC8}"/>
    <cellStyle name="Calculation 4 8 2 4 2" xfId="41550" xr:uid="{FCCEDE5F-FD31-444A-A30D-8A8C5A57497C}"/>
    <cellStyle name="Calculation 4 8 2 4 2 2" xfId="54677" xr:uid="{D387674A-2057-4003-B5A2-BB704C9BF7C2}"/>
    <cellStyle name="Calculation 4 8 2 4 3" xfId="47876" xr:uid="{97578B76-4FEA-431E-87F3-D6EC70808B07}"/>
    <cellStyle name="Calculation 4 8 2 5" xfId="22844" xr:uid="{226E0C63-1226-48AA-9816-3E7E17DED759}"/>
    <cellStyle name="Calculation 4 8 2 5 2" xfId="53037" xr:uid="{0AA3D88F-DEB0-434B-92C4-DEC0C73A115C}"/>
    <cellStyle name="Calculation 4 8 2 6" xfId="46262" xr:uid="{9DB24E46-2B3C-4371-917C-40353513F46F}"/>
    <cellStyle name="Calculation 4 8 3" xfId="2670" xr:uid="{58B839EE-26E8-48D4-8DA8-52802FDA9BA0}"/>
    <cellStyle name="Calculation 4 8 3 2" xfId="37589" xr:uid="{67971A7A-EB5E-4376-97D3-E0009BF17299}"/>
    <cellStyle name="Calculation 4 8 3 2 2" xfId="56940" xr:uid="{0BB70596-3E5A-4C58-964B-857768962278}"/>
    <cellStyle name="Calculation 4 8 3 2 3" xfId="50158" xr:uid="{6CD4BB19-A704-4DD6-8B49-29DF125A3DF2}"/>
    <cellStyle name="Calculation 4 8 3 3" xfId="51144" xr:uid="{9B958522-3F1B-4314-8E5C-FAA559EF4174}"/>
    <cellStyle name="Calculation 4 8 3 3 2" xfId="57926" xr:uid="{30CF218E-E4DF-4AD3-AFD0-2E52EDDB5450}"/>
    <cellStyle name="Calculation 4 8 3 4" xfId="48275" xr:uid="{DF53CF72-78AA-430B-9455-4864BA781CE7}"/>
    <cellStyle name="Calculation 4 8 3 4 2" xfId="55067" xr:uid="{5E87814E-1859-4541-B50A-4D6E946EC467}"/>
    <cellStyle name="Calculation 4 8 3 5" xfId="53367" xr:uid="{8FE9EDF1-4958-4DC4-8717-140BDF382A0A}"/>
    <cellStyle name="Calculation 4 8 3 6" xfId="46661" xr:uid="{F73822EA-C926-4124-863F-5C4839767B0D}"/>
    <cellStyle name="Calculation 4 8 4" xfId="37629" xr:uid="{CBE540A3-5CD7-4C94-8CEE-FAD66D4FEA7E}"/>
    <cellStyle name="Calculation 4 8 4 2" xfId="56069" xr:uid="{E349D8B9-25B9-4903-9A20-3BDA72149B06}"/>
    <cellStyle name="Calculation 4 8 4 3" xfId="49287" xr:uid="{CB20549A-50A7-49A3-8B46-5C1E84D04AB7}"/>
    <cellStyle name="Calculation 4 8 5" xfId="44456" xr:uid="{FB3BFE4C-8D91-4310-9881-442A9BEF1B02}"/>
    <cellStyle name="Calculation 4 8 5 2" xfId="57662" xr:uid="{80B5FCA5-8970-4E5D-9CE4-37E709050F94}"/>
    <cellStyle name="Calculation 4 8 5 3" xfId="50880" xr:uid="{CF987B45-95BA-4E2F-9E93-9B171061993F}"/>
    <cellStyle name="Calculation 4 8 6" xfId="45753" xr:uid="{C1453F16-5701-4A0C-828C-5596F43E5FB1}"/>
    <cellStyle name="Calculation 4 8 6 2" xfId="54229" xr:uid="{4363C3E7-E807-4887-A377-50AD8185ECA7}"/>
    <cellStyle name="Calculation 4 8 7" xfId="52774" xr:uid="{6F71031B-2796-44CF-9D6C-6AAAC4A72A30}"/>
    <cellStyle name="Calculation 4 9" xfId="551" xr:uid="{BD9C7D0E-16CF-42BF-8E39-BB6E124ED523}"/>
    <cellStyle name="Calculation 4 9 2" xfId="4944" xr:uid="{26399471-C9D0-44EA-9AAC-91029C83FAF5}"/>
    <cellStyle name="Calculation 4 9 2 2" xfId="7530" xr:uid="{23E7C018-A9BB-42BC-B0EB-50FC41D0EAAA}"/>
    <cellStyle name="Calculation 4 9 2 2 2" xfId="16519" xr:uid="{B0ACA5A0-39A7-498D-A21B-04EA5F4EC433}"/>
    <cellStyle name="Calculation 4 9 2 2 2 2" xfId="35768" xr:uid="{7819AB3D-D810-40B6-BD9A-065019A86DB5}"/>
    <cellStyle name="Calculation 4 9 2 2 2 3" xfId="56582" xr:uid="{13716F27-2AE5-46B1-8221-5D4EFB0D096C}"/>
    <cellStyle name="Calculation 4 9 2 2 3" xfId="23385" xr:uid="{6E3B8CF2-5310-451A-BECA-6DDEC5EEC399}"/>
    <cellStyle name="Calculation 4 9 2 2 4" xfId="49800" xr:uid="{20A6AE17-A3FC-42F9-ACF1-AFB473551490}"/>
    <cellStyle name="Calculation 4 9 2 3" xfId="10167" xr:uid="{DBBFF584-F2AC-4283-A9FF-532DF312C637}"/>
    <cellStyle name="Calculation 4 9 2 3 2" xfId="19156" xr:uid="{33110C45-2E77-415D-B72E-DF8B155B7436}"/>
    <cellStyle name="Calculation 4 9 2 3 2 2" xfId="33866" xr:uid="{A7AF066A-D9B5-437C-85FC-97E93F8D92C7}"/>
    <cellStyle name="Calculation 4 9 2 3 2 3" xfId="58105" xr:uid="{0C6041FC-5DCB-46C6-9CDC-549800DEC5D5}"/>
    <cellStyle name="Calculation 4 9 2 3 3" xfId="43913" xr:uid="{77AFAF27-9AEC-4C97-B8D5-1C1A6F60DF14}"/>
    <cellStyle name="Calculation 4 9 2 3 4" xfId="51323" xr:uid="{07470E60-4AC9-4E91-9950-8BCE125B88E7}"/>
    <cellStyle name="Calculation 4 9 2 4" xfId="13933" xr:uid="{298EAC8F-2BDE-4E5E-8DA8-B47154B89772}"/>
    <cellStyle name="Calculation 4 9 2 4 2" xfId="30115" xr:uid="{1C31DAF0-91AF-4017-942C-E3AA28BC866C}"/>
    <cellStyle name="Calculation 4 9 2 4 2 2" xfId="54715" xr:uid="{3373F466-F0A7-4516-8AD3-FF8E5E36ED8C}"/>
    <cellStyle name="Calculation 4 9 2 4 3" xfId="47917" xr:uid="{4BF79478-C2F8-43AF-8D56-B2D18A592B4A}"/>
    <cellStyle name="Calculation 4 9 2 5" xfId="42253" xr:uid="{6C85B5EC-8498-435A-8B7C-0BE9514DB5B7}"/>
    <cellStyle name="Calculation 4 9 2 5 2" xfId="53060" xr:uid="{5CB8CD17-3DDA-4128-91A5-CB3006C9B132}"/>
    <cellStyle name="Calculation 4 9 2 6" xfId="46303" xr:uid="{B53FC1B7-C7C8-4A01-840F-86720863960D}"/>
    <cellStyle name="Calculation 4 9 3" xfId="2988" xr:uid="{4FE9DC3A-8F98-487C-8DBF-59741A2E0664}"/>
    <cellStyle name="Calculation 4 9 3 2" xfId="33963" xr:uid="{24B24548-F81A-429C-9D31-7D524B57E63D}"/>
    <cellStyle name="Calculation 4 9 3 2 2" xfId="56978" xr:uid="{5C0C6455-04B6-423E-AEFF-2AA8A0362A34}"/>
    <cellStyle name="Calculation 4 9 3 2 3" xfId="50196" xr:uid="{D4E8C77A-999B-4B0E-B5A0-C28B8B6DAD6E}"/>
    <cellStyle name="Calculation 4 9 3 3" xfId="51934" xr:uid="{A2B9589D-96BB-46BE-AF0F-CC3748C97FCD}"/>
    <cellStyle name="Calculation 4 9 3 3 2" xfId="58715" xr:uid="{E0C2B44E-9F5B-4AF8-B3C7-3B28D714A367}"/>
    <cellStyle name="Calculation 4 9 3 4" xfId="48313" xr:uid="{1B82DB9B-BF26-4BEC-A15C-925D15DF49FE}"/>
    <cellStyle name="Calculation 4 9 3 4 2" xfId="55105" xr:uid="{3E2AA656-773C-416F-AD59-D5FF973EDF43}"/>
    <cellStyle name="Calculation 4 9 3 5" xfId="53405" xr:uid="{5279F709-9A7D-44E2-A3D8-60C7F14B8919}"/>
    <cellStyle name="Calculation 4 9 3 6" xfId="46699" xr:uid="{58C7F532-C14A-4E09-BD74-6B20667E1BF4}"/>
    <cellStyle name="Calculation 4 9 4" xfId="27716" xr:uid="{AC86C212-91F3-4795-9A91-57DD9F139D60}"/>
    <cellStyle name="Calculation 4 9 4 2" xfId="56110" xr:uid="{7BB0819A-3BF3-449A-8CAD-292C28C370D8}"/>
    <cellStyle name="Calculation 4 9 4 3" xfId="49328" xr:uid="{97575875-C6AA-4324-952D-720FB5391FDE}"/>
    <cellStyle name="Calculation 4 9 5" xfId="44521" xr:uid="{A811415A-CA04-48B5-9714-7D369A2B6741}"/>
    <cellStyle name="Calculation 4 9 5 2" xfId="58431" xr:uid="{64CB23F8-F008-4C41-B137-24DADAFDD3E9}"/>
    <cellStyle name="Calculation 4 9 5 3" xfId="51650" xr:uid="{B5057127-574A-470A-91C6-EFC159F166C1}"/>
    <cellStyle name="Calculation 4 9 6" xfId="45794" xr:uid="{056AC29D-A27B-4901-BD2C-4BDE09212757}"/>
    <cellStyle name="Calculation 4 9 6 2" xfId="54267" xr:uid="{00AB1790-0D1D-449C-BEA7-E18F47097490}"/>
    <cellStyle name="Calculation 4 9 7" xfId="52797" xr:uid="{4E570DF1-E31B-4E40-AF8A-322E760A51DA}"/>
    <cellStyle name="Calculation 5" xfId="107" xr:uid="{44AB70CF-E8A3-473C-BF5C-FA17E087EFF5}"/>
    <cellStyle name="Calculation 5 10" xfId="1609" xr:uid="{05E75B4C-E2B2-45DC-8D35-177224E09E70}"/>
    <cellStyle name="Calculation 5 10 2" xfId="5952" xr:uid="{E5D0D0BC-BFEB-4E65-A18A-74A5EC53F4D5}"/>
    <cellStyle name="Calculation 5 10 2 2" xfId="8538" xr:uid="{2A832347-6C1D-472C-9C97-119253B7F3CC}"/>
    <cellStyle name="Calculation 5 10 2 2 2" xfId="17527" xr:uid="{DECD8C21-582E-4126-AB5C-4D12505C7D15}"/>
    <cellStyle name="Calculation 5 10 2 2 2 2" xfId="41828" xr:uid="{11E4E44D-A76F-4BCE-9DDC-9BEE7E67B0DD}"/>
    <cellStyle name="Calculation 5 10 2 2 2 3" xfId="56636" xr:uid="{6694F28F-198C-4302-B7BB-CF1CE82A8AB8}"/>
    <cellStyle name="Calculation 5 10 2 2 3" xfId="33405" xr:uid="{9A7B9B54-A9BB-468E-9D79-DEEC9A62F999}"/>
    <cellStyle name="Calculation 5 10 2 2 4" xfId="49854" xr:uid="{AE325F4E-E652-4A7E-A8AA-BE0B90D235AD}"/>
    <cellStyle name="Calculation 5 10 2 3" xfId="11175" xr:uid="{967FA7A9-9B58-4AD1-97B4-D500E9E974C1}"/>
    <cellStyle name="Calculation 5 10 2 3 2" xfId="20164" xr:uid="{63F08F2D-4A54-4EB4-A950-B218FCE58CD0}"/>
    <cellStyle name="Calculation 5 10 2 3 2 2" xfId="36193" xr:uid="{8A15F924-9D4C-4934-B8D1-6F6BB6D4BC3C}"/>
    <cellStyle name="Calculation 5 10 2 3 2 3" xfId="57880" xr:uid="{BBA6CD94-5BE8-4D33-87CE-5666442FB410}"/>
    <cellStyle name="Calculation 5 10 2 3 3" xfId="24122" xr:uid="{BD5F507E-90E1-45CB-B014-344C061ADA3D}"/>
    <cellStyle name="Calculation 5 10 2 3 4" xfId="51098" xr:uid="{B4C52E0C-338E-446B-9424-3A92B5355AEE}"/>
    <cellStyle name="Calculation 5 10 2 4" xfId="14941" xr:uid="{4F91BE00-387D-43D3-A1C4-9E959434FDFF}"/>
    <cellStyle name="Calculation 5 10 2 4 2" xfId="22208" xr:uid="{127BE7C3-EFC7-4E7E-9C09-545D85C5A16C}"/>
    <cellStyle name="Calculation 5 10 2 4 2 2" xfId="54769" xr:uid="{2E2148F3-B8CF-4BB6-8073-36E5776AA02A}"/>
    <cellStyle name="Calculation 5 10 2 4 3" xfId="47971" xr:uid="{DCE713E2-6171-4F85-A8C2-48299CD019FB}"/>
    <cellStyle name="Calculation 5 10 2 5" xfId="30284" xr:uid="{2AEDA98B-5538-4C36-B6CC-ACC3CFAEE028}"/>
    <cellStyle name="Calculation 5 10 2 5 2" xfId="53091" xr:uid="{00F9C941-0C3B-4076-8508-29D031BAD446}"/>
    <cellStyle name="Calculation 5 10 2 6" xfId="46357" xr:uid="{E8F65719-21BC-4C92-8940-22BE7887E604}"/>
    <cellStyle name="Calculation 5 10 3" xfId="4046" xr:uid="{A7D46AED-0619-4B02-BC7E-B6BBEA12CAA1}"/>
    <cellStyle name="Calculation 5 10 3 2" xfId="26071" xr:uid="{82002EF0-6073-4950-B6F9-72BE1B23C85E}"/>
    <cellStyle name="Calculation 5 10 3 2 2" xfId="57032" xr:uid="{189FB8A5-E26A-40DA-B00B-A7B30F2EECC5}"/>
    <cellStyle name="Calculation 5 10 3 2 3" xfId="50250" xr:uid="{A4437514-9C45-434F-8744-C474CF1575F9}"/>
    <cellStyle name="Calculation 5 10 3 3" xfId="51462" xr:uid="{3AC8CC0B-C3DE-400B-9FA9-D8CBD20B9724}"/>
    <cellStyle name="Calculation 5 10 3 3 2" xfId="58244" xr:uid="{1C316880-84A7-4187-B7B2-611BBAF252EB}"/>
    <cellStyle name="Calculation 5 10 3 4" xfId="48367" xr:uid="{66CD97CA-F4AA-4B35-B98C-1AFD8963B242}"/>
    <cellStyle name="Calculation 5 10 3 4 2" xfId="55159" xr:uid="{50D499E6-86FE-4B06-912D-148063D62F6C}"/>
    <cellStyle name="Calculation 5 10 3 5" xfId="53457" xr:uid="{21BD8CB3-B3BB-4424-90C0-546E0EB97869}"/>
    <cellStyle name="Calculation 5 10 3 6" xfId="46753" xr:uid="{DF281231-3542-4880-B291-41BD1CB979B8}"/>
    <cellStyle name="Calculation 5 10 4" xfId="24692" xr:uid="{B91A4AE1-764F-4D16-92B0-F45C09C0BB33}"/>
    <cellStyle name="Calculation 5 10 4 2" xfId="56164" xr:uid="{BB214D65-C32F-4C7B-9E23-4DDB8D398B5F}"/>
    <cellStyle name="Calculation 5 10 4 3" xfId="49382" xr:uid="{3E852670-8F0E-45B4-8B1D-034F5CA5984B}"/>
    <cellStyle name="Calculation 5 10 5" xfId="44516" xr:uid="{7780B93E-B5D8-4254-A8EF-FC48DDA77839}"/>
    <cellStyle name="Calculation 5 10 5 2" xfId="57691" xr:uid="{6641788D-EF69-4349-A672-22F422BF6AD5}"/>
    <cellStyle name="Calculation 5 10 5 3" xfId="50909" xr:uid="{CBBAF210-7B52-4017-A5C5-565708C880FD}"/>
    <cellStyle name="Calculation 5 10 6" xfId="47502" xr:uid="{626769C9-4728-46E2-ABC4-3A271203AC8A}"/>
    <cellStyle name="Calculation 5 10 6 2" xfId="54321" xr:uid="{0037B2A7-6452-4A25-AAFE-2AA4B1DF0E10}"/>
    <cellStyle name="Calculation 5 10 7" xfId="52824" xr:uid="{947A74AD-2D7E-4608-A583-C30EE20A55ED}"/>
    <cellStyle name="Calculation 5 10 8" xfId="45894" xr:uid="{1F160B95-76B2-4C30-9A91-D8BFF67C469A}"/>
    <cellStyle name="Calculation 5 11" xfId="2628" xr:uid="{6CB2F60A-409B-49C9-8EED-F1E06872520F}"/>
    <cellStyle name="Calculation 5 11 2" xfId="6869" xr:uid="{612B211A-D30C-48C2-A23C-AA0D339F231F}"/>
    <cellStyle name="Calculation 5 11 2 2" xfId="15858" xr:uid="{FA7E9CE6-B61A-4F61-BD94-0F876FB2AE79}"/>
    <cellStyle name="Calculation 5 11 2 2 2" xfId="39779" xr:uid="{B53BD5B9-A7C0-4DAB-81E3-11F881F0EE7B}"/>
    <cellStyle name="Calculation 5 11 2 2 2 2" xfId="56675" xr:uid="{B07DC2BB-7C21-4CF8-8FFC-A132385CB1E8}"/>
    <cellStyle name="Calculation 5 11 2 2 3" xfId="49893" xr:uid="{939BAA45-E245-4E16-8528-58E0C7AACE57}"/>
    <cellStyle name="Calculation 5 11 2 3" xfId="26142" xr:uid="{A1AFBEB2-A2D7-4CF7-B0AB-2EA7C934362A}"/>
    <cellStyle name="Calculation 5 11 2 3 2" xfId="57929" xr:uid="{C8037985-FC4F-44A0-B332-59892BF74461}"/>
    <cellStyle name="Calculation 5 11 2 3 3" xfId="51147" xr:uid="{AFF28093-7C40-4B5A-B7F2-2A63619F23C2}"/>
    <cellStyle name="Calculation 5 11 2 4" xfId="48010" xr:uid="{DC99A458-A4DC-4DDF-881B-94A0C7A485FE}"/>
    <cellStyle name="Calculation 5 11 2 4 2" xfId="54805" xr:uid="{B5A3B04B-4FBC-4036-B9A3-7ABEA22F7483}"/>
    <cellStyle name="Calculation 5 11 2 5" xfId="53112" xr:uid="{FFA6EA7C-3B20-4AC0-ACFA-3A6BC97AF777}"/>
    <cellStyle name="Calculation 5 11 2 6" xfId="46396" xr:uid="{DF2620D5-D9FA-4A26-A226-6B7CA826993B}"/>
    <cellStyle name="Calculation 5 11 3" xfId="9439" xr:uid="{C4AD53B4-3633-4504-84CE-40F614C1D40D}"/>
    <cellStyle name="Calculation 5 11 3 2" xfId="18428" xr:uid="{778DC0DA-3BE5-4EEB-88EE-B2099FEA0EC0}"/>
    <cellStyle name="Calculation 5 11 3 2 2" xfId="41594" xr:uid="{793F5EC2-DE93-4DC6-93B5-43130A011179}"/>
    <cellStyle name="Calculation 5 11 3 2 2 2" xfId="57068" xr:uid="{A15574BB-DC84-4074-B09E-DEA8B92E3705}"/>
    <cellStyle name="Calculation 5 11 3 2 3" xfId="50286" xr:uid="{810066EF-AA23-4FAC-9D8A-343571FD9E53}"/>
    <cellStyle name="Calculation 5 11 3 3" xfId="34236" xr:uid="{1C9BF59C-EAE2-4FE9-943D-12A368E0E105}"/>
    <cellStyle name="Calculation 5 11 3 3 2" xfId="58278" xr:uid="{E142E416-EAC7-4311-BBC7-4375BBAD7A6E}"/>
    <cellStyle name="Calculation 5 11 3 3 3" xfId="51496" xr:uid="{EBF6C24E-ADA6-44B3-816B-8BB94B952155}"/>
    <cellStyle name="Calculation 5 11 3 4" xfId="48403" xr:uid="{FC403A83-38B0-4513-89CB-79C20DF834AF}"/>
    <cellStyle name="Calculation 5 11 3 4 2" xfId="55195" xr:uid="{95AE2C29-71CE-49D9-B48A-9DB0E451D08F}"/>
    <cellStyle name="Calculation 5 11 3 5" xfId="53482" xr:uid="{99E841B9-C170-44BE-8147-AD0972631955}"/>
    <cellStyle name="Calculation 5 11 3 6" xfId="46789" xr:uid="{9E29B3DD-1A3B-4C90-B9AB-0AD067279B83}"/>
    <cellStyle name="Calculation 5 11 4" xfId="13482" xr:uid="{B3DA9E7D-4D40-4919-A7A8-1F8659FCF5D1}"/>
    <cellStyle name="Calculation 5 11 4 2" xfId="33666" xr:uid="{86C6A1AF-E933-4E6B-9DC8-C752517BE864}"/>
    <cellStyle name="Calculation 5 11 4 2 2" xfId="56203" xr:uid="{8E980781-0A6B-4593-8FE5-AB1C834995EE}"/>
    <cellStyle name="Calculation 5 11 4 3" xfId="49421" xr:uid="{02EB27BC-9A24-43C3-ACE8-459E32E26D4D}"/>
    <cellStyle name="Calculation 5 11 5" xfId="43750" xr:uid="{DDAF5BF7-A6D9-4EAF-BD9C-26E4C42975F3}"/>
    <cellStyle name="Calculation 5 11 5 2" xfId="58109" xr:uid="{1A241F24-07CE-4AA8-8274-3932F3FEAB0D}"/>
    <cellStyle name="Calculation 5 11 5 3" xfId="51327" xr:uid="{D46D43F5-6A2B-4300-A1A0-18794D36B059}"/>
    <cellStyle name="Calculation 5 11 6" xfId="44549" xr:uid="{46D7503D-E3E0-45AF-BDB2-D5C57229C7B0}"/>
    <cellStyle name="Calculation 5 11 6 2" xfId="54357" xr:uid="{2DF3BE6C-457B-4B66-AA9A-C6E2B05E4304}"/>
    <cellStyle name="Calculation 5 11 6 3" xfId="47541" xr:uid="{9449EE1F-64A0-4353-8E24-26FF97434EE9}"/>
    <cellStyle name="Calculation 5 11 7" xfId="52845" xr:uid="{7B62D212-9EC6-484A-9604-AE82F5F1E64A}"/>
    <cellStyle name="Calculation 5 11 8" xfId="45930" xr:uid="{3A1BD3DD-D5B8-440B-8006-E61B300FD41C}"/>
    <cellStyle name="Calculation 5 12" xfId="6563" xr:uid="{C22C3EB0-DD8F-4223-9B71-C38057905706}"/>
    <cellStyle name="Calculation 5 12 2" xfId="11780" xr:uid="{369C90FC-E99D-4267-A761-AC3A0FB9F818}"/>
    <cellStyle name="Calculation 5 12 2 2" xfId="20769" xr:uid="{E6FCD917-7BF7-47D3-9056-18F6DDF20274}"/>
    <cellStyle name="Calculation 5 12 2 2 2" xfId="39333" xr:uid="{6F97A80E-A01C-4AF9-A2A7-F55ECFC28DA1}"/>
    <cellStyle name="Calculation 5 12 2 2 3" xfId="56259" xr:uid="{185E8D81-C2CC-4791-81BB-2299D5BDE742}"/>
    <cellStyle name="Calculation 5 12 2 3" xfId="38920" xr:uid="{8433E1AD-F542-454D-B993-CE65353BAC7A}"/>
    <cellStyle name="Calculation 5 12 2 4" xfId="49477" xr:uid="{803D3C19-AB0E-4900-9B56-423FF0BA19C1}"/>
    <cellStyle name="Calculation 5 12 3" xfId="15552" xr:uid="{0D3A4B06-66F7-4720-9F83-7CD96D7E5111}"/>
    <cellStyle name="Calculation 5 12 3 2" xfId="38614" xr:uid="{A100D3D2-6228-40AE-A8C1-D579C5E93C9A}"/>
    <cellStyle name="Calculation 5 12 3 2 2" xfId="59078" xr:uid="{77540759-DCAA-4FDE-9D22-D8AACCBD4E01}"/>
    <cellStyle name="Calculation 5 12 3 3" xfId="52297" xr:uid="{B95972E4-ED92-4A82-A004-551A6E4BE0D2}"/>
    <cellStyle name="Calculation 5 12 4" xfId="39706" xr:uid="{B2CF79C4-767E-4A2C-96EE-E8E12AA1D361}"/>
    <cellStyle name="Calculation 5 12 4 2" xfId="54407" xr:uid="{FF272142-1A18-492E-A905-0A629185FB16}"/>
    <cellStyle name="Calculation 5 12 4 3" xfId="47595" xr:uid="{1EF71E35-5887-4C58-95B5-4B31B5E56DEA}"/>
    <cellStyle name="Calculation 5 12 5" xfId="44684" xr:uid="{A68D23FD-E4DD-4BF3-9CD7-9CAEA44DF114}"/>
    <cellStyle name="Calculation 5 12 5 2" xfId="52881" xr:uid="{EDE2B370-AB74-4E88-8038-DAE0CEBEECEB}"/>
    <cellStyle name="Calculation 5 12 6" xfId="45986" xr:uid="{F86A3206-F5C7-4985-A937-1919484D8F89}"/>
    <cellStyle name="Calculation 5 13" xfId="9143" xr:uid="{21D2F628-492C-4FAA-A4F5-97EA86BAB011}"/>
    <cellStyle name="Calculation 5 13 2" xfId="18132" xr:uid="{C3C71B9F-6D89-4327-A68C-7D0DA9E2DD64}"/>
    <cellStyle name="Calculation 5 13 2 2" xfId="36403" xr:uid="{9C77179F-292D-45A6-9E15-BB9A780BB80C}"/>
    <cellStyle name="Calculation 5 13 2 2 2" xfId="56211" xr:uid="{8AC2DB52-430B-4F5C-B754-10C85156793F}"/>
    <cellStyle name="Calculation 5 13 2 3" xfId="49429" xr:uid="{8FDA0671-835D-4280-A3E4-068084789854}"/>
    <cellStyle name="Calculation 5 13 3" xfId="31241" xr:uid="{031E53B3-84D9-4BA1-B063-1F43885CBEC3}"/>
    <cellStyle name="Calculation 5 13 3 2" xfId="59145" xr:uid="{88747056-CA33-4432-96DF-1CDBBBF5E3A6}"/>
    <cellStyle name="Calculation 5 13 3 3" xfId="52364" xr:uid="{996014BF-68AC-4232-B46A-B0899D119FCD}"/>
    <cellStyle name="Calculation 5 13 4" xfId="44668" xr:uid="{27B84F70-6C5F-4583-881B-C88BBACDC106}"/>
    <cellStyle name="Calculation 5 13 4 2" xfId="54362" xr:uid="{1385AEF1-5B37-467F-B0B7-09ADA2C3FEBA}"/>
    <cellStyle name="Calculation 5 13 4 3" xfId="47549" xr:uid="{B71A449F-4767-494B-A850-E39D37D57B50}"/>
    <cellStyle name="Calculation 5 13 5" xfId="52848" xr:uid="{F26EC22A-5AC2-4662-8E26-A136E87E8592}"/>
    <cellStyle name="Calculation 5 13 6" xfId="45938" xr:uid="{57CF6DA3-B60F-458A-9FAD-5DDD86DBE186}"/>
    <cellStyle name="Calculation 5 14" xfId="9442" xr:uid="{88D6D34B-8677-43EE-98D5-65767AEEBF76}"/>
    <cellStyle name="Calculation 5 14 2" xfId="18431" xr:uid="{1970A719-6E53-436B-A7B2-6BC671FBA34F}"/>
    <cellStyle name="Calculation 5 14 2 2" xfId="25300" xr:uid="{681EC156-11E4-4A6F-8714-5DB4E1E863E1}"/>
    <cellStyle name="Calculation 5 14 2 2 2" xfId="57182" xr:uid="{030E3926-8BF7-4E12-94C0-0F56304E65B3}"/>
    <cellStyle name="Calculation 5 14 2 3" xfId="50400" xr:uid="{B2BD3B2A-A871-44CF-B9D1-E08A7767132A}"/>
    <cellStyle name="Calculation 5 14 3" xfId="39799" xr:uid="{E9EBE535-314C-4363-8B8D-BE6A79C75947}"/>
    <cellStyle name="Calculation 5 14 3 2" xfId="58092" xr:uid="{6B717B9E-95EC-477F-9946-477B694A98DF}"/>
    <cellStyle name="Calculation 5 14 3 3" xfId="51310" xr:uid="{FD8A5D39-182C-4675-8872-9BB82C9FA741}"/>
    <cellStyle name="Calculation 5 14 4" xfId="44761" xr:uid="{C61ACFB1-C6D6-4FA0-A947-B7765D155632}"/>
    <cellStyle name="Calculation 5 14 4 2" xfId="55306" xr:uid="{6B40CD5E-A1BE-48AF-AC78-6AC8F58951F1}"/>
    <cellStyle name="Calculation 5 14 4 3" xfId="48517" xr:uid="{705F8D41-0D39-440B-93EF-51FE0DEF6857}"/>
    <cellStyle name="Calculation 5 14 5" xfId="53592" xr:uid="{BD2358AA-A6C0-4287-AEB7-F58C64A70B22}"/>
    <cellStyle name="Calculation 5 14 6" xfId="46903" xr:uid="{02411575-D742-45D3-B057-E59EFBAE87D6}"/>
    <cellStyle name="Calculation 5 15" xfId="2267" xr:uid="{3F7F8924-791D-48EA-A78E-D772ED590AD0}"/>
    <cellStyle name="Calculation 5 15 2" xfId="43160" xr:uid="{832381BE-6DD6-468E-B698-7F97A8891337}"/>
    <cellStyle name="Calculation 5 15 2 2" xfId="57212" xr:uid="{1A3434A2-68D0-46A6-968D-31A0E3988638}"/>
    <cellStyle name="Calculation 5 15 2 3" xfId="50430" xr:uid="{93749224-DD6A-474C-A049-DDE8A2FFA091}"/>
    <cellStyle name="Calculation 5 15 3" xfId="44746" xr:uid="{320039BC-A8C1-4767-B486-5427158A1725}"/>
    <cellStyle name="Calculation 5 15 3 2" xfId="58813" xr:uid="{6353DB8E-00A8-49A2-9BF2-6101EC8EE930}"/>
    <cellStyle name="Calculation 5 15 3 3" xfId="52032" xr:uid="{D23BABBF-D337-4DC0-A484-9C7BDEB225D4}"/>
    <cellStyle name="Calculation 5 15 4" xfId="51814" xr:uid="{34716E73-9B08-428F-A4E3-3FC03DD58168}"/>
    <cellStyle name="Calculation 5 15 4 2" xfId="58595" xr:uid="{8432A524-B331-44BF-93E9-3716C10D1973}"/>
    <cellStyle name="Calculation 5 15 5" xfId="48547" xr:uid="{9B803EEA-57B0-42AE-B103-BD6FAFD06683}"/>
    <cellStyle name="Calculation 5 15 5 2" xfId="55336" xr:uid="{8D1D29D2-DE52-4B93-91A0-60EBB42F38BA}"/>
    <cellStyle name="Calculation 5 15 6" xfId="53622" xr:uid="{C7C95CC8-A904-42F7-9226-B2CA86E8375F}"/>
    <cellStyle name="Calculation 5 15 7" xfId="46933" xr:uid="{BC8C5FA6-39AF-473E-94D7-C28F6157744D}"/>
    <cellStyle name="Calculation 5 16" xfId="13176" xr:uid="{CE7A700C-C40B-4B3F-9139-6B7D74790FC3}"/>
    <cellStyle name="Calculation 5 16 2" xfId="35097" xr:uid="{44287760-6333-4AA9-BB35-C350399A83A0}"/>
    <cellStyle name="Calculation 5 16 2 2" xfId="57246" xr:uid="{B818AE20-B633-4B7B-926A-3D62CDECDF76}"/>
    <cellStyle name="Calculation 5 16 2 3" xfId="50464" xr:uid="{DE100BC0-94FF-451C-A209-11365208AC69}"/>
    <cellStyle name="Calculation 5 16 3" xfId="44803" xr:uid="{E84C8363-05C9-4936-97D2-65B04A6DD413}"/>
    <cellStyle name="Calculation 5 16 3 2" xfId="58847" xr:uid="{EEA2FA7A-E831-4E1E-8406-6D7E55D1317C}"/>
    <cellStyle name="Calculation 5 16 3 3" xfId="52066" xr:uid="{234192B2-404E-4604-86C1-D7E259920C52}"/>
    <cellStyle name="Calculation 5 16 4" xfId="51534" xr:uid="{31A699A9-35E5-4D07-9195-4502FFF0427D}"/>
    <cellStyle name="Calculation 5 16 4 2" xfId="58316" xr:uid="{24EAFE41-423E-4F6E-9CBA-E934D9D49AC3}"/>
    <cellStyle name="Calculation 5 16 5" xfId="48581" xr:uid="{75638C5B-22D0-4FDE-B9D0-FE23BBA51411}"/>
    <cellStyle name="Calculation 5 16 5 2" xfId="55370" xr:uid="{71142BDA-9732-4AF2-8BE6-1161F0F3C12E}"/>
    <cellStyle name="Calculation 5 16 6" xfId="53656" xr:uid="{3CAEC66B-B405-4907-93FA-5A3C87B0F5D2}"/>
    <cellStyle name="Calculation 5 16 7" xfId="46967" xr:uid="{3EBBD296-D29D-425C-88DC-D9639DFD5D57}"/>
    <cellStyle name="Calculation 5 17" xfId="26009" xr:uid="{58AB8F2A-464D-44DF-8812-D92F93887727}"/>
    <cellStyle name="Calculation 5 17 2" xfId="44865" xr:uid="{BB93CAF8-F352-4B89-850F-D6C75A984E8D}"/>
    <cellStyle name="Calculation 5 17 2 2" xfId="57274" xr:uid="{BFF1DB51-1053-41B5-A9EA-3E6E8C64A356}"/>
    <cellStyle name="Calculation 5 17 2 3" xfId="50492" xr:uid="{D736B4AA-7483-4D86-8CC1-933152026079}"/>
    <cellStyle name="Calculation 5 17 3" xfId="52094" xr:uid="{D5C1669F-E1C8-4149-9060-0E0B82A4C160}"/>
    <cellStyle name="Calculation 5 17 3 2" xfId="58875" xr:uid="{90A123B3-6C9D-4595-8B1C-B19F22D46BC6}"/>
    <cellStyle name="Calculation 5 17 4" xfId="49582" xr:uid="{2A7F944C-E984-4D61-B22E-CBFBE3B9C890}"/>
    <cellStyle name="Calculation 5 17 4 2" xfId="56364" xr:uid="{84CFC1FA-173C-4EE4-A7F3-1278045DEB7C}"/>
    <cellStyle name="Calculation 5 17 5" xfId="48609" xr:uid="{661C3992-E4AE-4685-B9B3-7F460A62B7A8}"/>
    <cellStyle name="Calculation 5 17 5 2" xfId="55398" xr:uid="{44DA2DA8-4A5E-462C-8074-0642E7AE2777}"/>
    <cellStyle name="Calculation 5 17 6" xfId="53684" xr:uid="{D63C32F6-2256-44D3-9D58-01CFC106F102}"/>
    <cellStyle name="Calculation 5 17 7" xfId="46995" xr:uid="{E6CCA66B-BBBB-466F-A592-FB8264CCC90D}"/>
    <cellStyle name="Calculation 5 18" xfId="44894" xr:uid="{D2CB9657-BE51-4F31-B7EC-BBBD4AC7B4FA}"/>
    <cellStyle name="Calculation 5 18 2" xfId="50491" xr:uid="{46626374-7E9B-4AD1-9BEC-4623F412AF0C}"/>
    <cellStyle name="Calculation 5 18 2 2" xfId="57273" xr:uid="{AC920131-B024-4C29-964F-A94EFBA06336}"/>
    <cellStyle name="Calculation 5 18 3" xfId="52093" xr:uid="{FF89CE92-AE1D-41E9-A171-772C6B1C2D5D}"/>
    <cellStyle name="Calculation 5 18 3 2" xfId="58874" xr:uid="{653B0264-C3BE-4A77-9D35-94F64C342974}"/>
    <cellStyle name="Calculation 5 18 4" xfId="48892" xr:uid="{16156F49-9764-4B83-9726-64D34C7E10CF}"/>
    <cellStyle name="Calculation 5 18 4 2" xfId="55673" xr:uid="{69974F88-084D-4DA7-B3EB-D00620DDA7EC}"/>
    <cellStyle name="Calculation 5 18 5" xfId="48608" xr:uid="{982AEAFA-AA42-4B79-84C2-90A6FADDDA62}"/>
    <cellStyle name="Calculation 5 18 5 2" xfId="55397" xr:uid="{5EC9928D-316B-4B35-91D8-BE652591C286}"/>
    <cellStyle name="Calculation 5 18 6" xfId="53683" xr:uid="{311B72B4-0C03-484D-8664-618B582FDE37}"/>
    <cellStyle name="Calculation 5 18 7" xfId="46994" xr:uid="{E65C666E-C702-4115-9155-0F45CB9CA982}"/>
    <cellStyle name="Calculation 5 19" xfId="44927" xr:uid="{E2084266-BC37-4A5C-B0E3-97886D0507A9}"/>
    <cellStyle name="Calculation 5 19 2" xfId="50537" xr:uid="{6192BAB3-99D6-45DB-81AF-DEEC2443AA07}"/>
    <cellStyle name="Calculation 5 19 2 2" xfId="57319" xr:uid="{6253928B-D9CF-4FC7-9A3E-90F8F21CAA83}"/>
    <cellStyle name="Calculation 5 19 3" xfId="52139" xr:uid="{3B461463-0780-4DF2-BE67-D73A5A7AED7B}"/>
    <cellStyle name="Calculation 5 19 3 2" xfId="58920" xr:uid="{7776A177-DA52-4DE1-BEC5-DF3A63907161}"/>
    <cellStyle name="Calculation 5 19 4" xfId="48998" xr:uid="{55D8CE7A-1245-48D7-AC72-17ED49A359D8}"/>
    <cellStyle name="Calculation 5 19 4 2" xfId="55781" xr:uid="{C3CA39BF-9C53-4310-901A-D8D5426AD33A}"/>
    <cellStyle name="Calculation 5 19 5" xfId="48654" xr:uid="{90679921-39B5-4D99-BDB3-B3D2148837C5}"/>
    <cellStyle name="Calculation 5 19 5 2" xfId="55443" xr:uid="{316DAA77-D4DD-4ED6-9CA5-BC6B3F010F27}"/>
    <cellStyle name="Calculation 5 19 6" xfId="53729" xr:uid="{12E8A119-B446-4CDB-9156-814173599BDD}"/>
    <cellStyle name="Calculation 5 19 7" xfId="47040" xr:uid="{00332F88-1A4A-4F26-B5FF-7A6C155C20F9}"/>
    <cellStyle name="Calculation 5 2" xfId="321" xr:uid="{93F297A3-B950-4880-8D07-3050198051C7}"/>
    <cellStyle name="Calculation 5 2 10" xfId="6623" xr:uid="{91C0C994-BA71-4EBA-8934-F85838A085D8}"/>
    <cellStyle name="Calculation 5 2 10 2" xfId="11829" xr:uid="{43EA4784-60AA-408D-AC2D-44DEFD137E73}"/>
    <cellStyle name="Calculation 5 2 10 2 2" xfId="20818" xr:uid="{5A5E0B59-DFF4-4C3E-B993-4D5225E47E14}"/>
    <cellStyle name="Calculation 5 2 10 2 2 2" xfId="33035" xr:uid="{A71EE40B-8443-42B8-81AD-6D94292D1B0E}"/>
    <cellStyle name="Calculation 5 2 10 2 3" xfId="41659" xr:uid="{E8312073-98B6-443C-88E2-36C539FC0CEA}"/>
    <cellStyle name="Calculation 5 2 10 3" xfId="15612" xr:uid="{B47BD1E7-BACB-47B7-9299-CE2EF67A55B0}"/>
    <cellStyle name="Calculation 5 2 10 3 2" xfId="39351" xr:uid="{BAB15DF0-FC9B-4928-9ACF-F528212837C0}"/>
    <cellStyle name="Calculation 5 2 10 4" xfId="36866" xr:uid="{1EB49A6D-723D-4930-AC32-C036DBD6BDBF}"/>
    <cellStyle name="Calculation 5 2 11" xfId="9192" xr:uid="{F16DBD63-C21D-4666-B31B-0159543CC6DF}"/>
    <cellStyle name="Calculation 5 2 11 2" xfId="18181" xr:uid="{CA24EB87-7ED4-48AE-A432-F5C5197CBA79}"/>
    <cellStyle name="Calculation 5 2 11 2 2" xfId="44020" xr:uid="{BBCE7383-9EC0-4C2E-9ADA-95F0A22A27D6}"/>
    <cellStyle name="Calculation 5 2 11 3" xfId="27200" xr:uid="{6EC30A84-8CAA-43A3-9632-D0F2F2E66D8A}"/>
    <cellStyle name="Calculation 5 2 12" xfId="9788" xr:uid="{660F2C7E-4C2C-4CDC-B90F-65C9FC14350C}"/>
    <cellStyle name="Calculation 5 2 12 2" xfId="18777" xr:uid="{F4B712AC-51CA-4651-A208-B83382280496}"/>
    <cellStyle name="Calculation 5 2 12 2 2" xfId="34728" xr:uid="{EDB76A29-7D5D-43ED-B7D4-9FC16145A65A}"/>
    <cellStyle name="Calculation 5 2 12 3" xfId="38913" xr:uid="{13DDB458-D0BF-40B4-81A2-46D974BB1C04}"/>
    <cellStyle name="Calculation 5 2 13" xfId="2327" xr:uid="{791CAE97-2EB8-4658-AC89-2EF3DA83F7EB}"/>
    <cellStyle name="Calculation 5 2 13 2" xfId="31884" xr:uid="{9910670D-875A-4C87-96A0-5A69A5FF61C4}"/>
    <cellStyle name="Calculation 5 2 14" xfId="13236" xr:uid="{4D7E649F-5A1E-4FC1-9F9B-237CDBCB08A1}"/>
    <cellStyle name="Calculation 5 2 14 2" xfId="26301" xr:uid="{78149A35-15B4-4FF7-92BA-1F9D01B39B51}"/>
    <cellStyle name="Calculation 5 2 15" xfId="42146" xr:uid="{8633CC0F-E826-4034-AE28-2F35AAF8910D}"/>
    <cellStyle name="Calculation 5 2 16" xfId="44329" xr:uid="{6764C0E6-75A2-4D55-8F25-028851AE2F7E}"/>
    <cellStyle name="Calculation 5 2 17" xfId="45506" xr:uid="{7F4E5EA8-A147-4E66-AB48-E8D4C24E634D}"/>
    <cellStyle name="Calculation 5 2 2" xfId="453" xr:uid="{B20BE344-41CC-4642-8000-EAB54E77773E}"/>
    <cellStyle name="Calculation 5 2 2 10" xfId="9317" xr:uid="{45A42318-4E49-4B0A-B2EE-C87103E9AA83}"/>
    <cellStyle name="Calculation 5 2 2 10 2" xfId="18306" xr:uid="{9B7FCD0B-DB98-4CE2-94DE-4C1D430FE3C8}"/>
    <cellStyle name="Calculation 5 2 2 10 2 2" xfId="39637" xr:uid="{E37345CE-6246-4015-8376-497E457DD558}"/>
    <cellStyle name="Calculation 5 2 2 10 3" xfId="31353" xr:uid="{C38C87AC-81C6-42F2-AEA2-AEA1A65FA2DC}"/>
    <cellStyle name="Calculation 5 2 2 11" xfId="9816" xr:uid="{915C9ABE-E8E7-4BDB-86E7-A38CD7320850}"/>
    <cellStyle name="Calculation 5 2 2 11 2" xfId="18805" xr:uid="{F8F5CA4F-852D-4ED0-BFA3-702F18F319E7}"/>
    <cellStyle name="Calculation 5 2 2 11 2 2" xfId="25152" xr:uid="{79FF97F8-D571-460D-8EE5-8A6CCDA4B77B}"/>
    <cellStyle name="Calculation 5 2 2 11 3" xfId="43931" xr:uid="{E43EEBAB-2D49-49BA-B445-0C72D5024658}"/>
    <cellStyle name="Calculation 5 2 2 12" xfId="2459" xr:uid="{2FEFF177-6A34-4A20-B232-44961322DB56}"/>
    <cellStyle name="Calculation 5 2 2 12 2" xfId="24978" xr:uid="{2EC38268-088D-431B-8177-EB6DB4F53F4F}"/>
    <cellStyle name="Calculation 5 2 2 13" xfId="13368" xr:uid="{42D8E360-B039-48CE-AF27-DB774738D14A}"/>
    <cellStyle name="Calculation 5 2 2 13 2" xfId="36373" xr:uid="{31BDA570-4D21-4B83-A7A6-12544D308375}"/>
    <cellStyle name="Calculation 5 2 2 14" xfId="40828" xr:uid="{F67D0AFE-246E-4364-8D69-6FA373348982}"/>
    <cellStyle name="Calculation 5 2 2 15" xfId="46021" xr:uid="{3EEBDCF1-E8C5-4AAC-9F46-4C3147BFFCED}"/>
    <cellStyle name="Calculation 5 2 2 2" xfId="802" xr:uid="{7BE71EA8-377C-4BEF-8928-4B07E74FAAF7}"/>
    <cellStyle name="Calculation 5 2 2 2 2" xfId="5171" xr:uid="{BBCE3C59-903A-4DB7-B602-6C01F31BE6B4}"/>
    <cellStyle name="Calculation 5 2 2 2 2 2" xfId="7757" xr:uid="{B96F94D6-63C9-4036-B099-24C05184CDA5}"/>
    <cellStyle name="Calculation 5 2 2 2 2 2 2" xfId="16746" xr:uid="{20C5C35C-AE81-4C5C-9888-FE0A760BA988}"/>
    <cellStyle name="Calculation 5 2 2 2 2 2 2 2" xfId="42453" xr:uid="{AFBD2BE7-5B05-48F1-B0EE-1B1FC6077057}"/>
    <cellStyle name="Calculation 5 2 2 2 2 2 3" xfId="30430" xr:uid="{19715E38-6236-4844-AECF-1E07C4BB548D}"/>
    <cellStyle name="Calculation 5 2 2 2 2 3" xfId="10394" xr:uid="{FB4EA3B8-566A-4333-AE20-107154D0316B}"/>
    <cellStyle name="Calculation 5 2 2 2 2 3 2" xfId="19383" xr:uid="{88D7305C-3400-4D96-8666-7CF2965F2267}"/>
    <cellStyle name="Calculation 5 2 2 2 2 3 2 2" xfId="35889" xr:uid="{C41A7CC6-15FE-4FFF-9632-0529A7EED049}"/>
    <cellStyle name="Calculation 5 2 2 2 2 3 3" xfId="22148" xr:uid="{EEA3A6A8-6026-4BAB-B2A9-25230D8BC532}"/>
    <cellStyle name="Calculation 5 2 2 2 2 4" xfId="14160" xr:uid="{96324F8E-F3F2-4673-B214-B45AD2A395CC}"/>
    <cellStyle name="Calculation 5 2 2 2 2 4 2" xfId="29467" xr:uid="{74845002-1F01-4DF3-A2B7-0400CAA93D79}"/>
    <cellStyle name="Calculation 5 2 2 2 2 5" xfId="29483" xr:uid="{0AD1F7E9-2F37-42F6-8E28-59F153127100}"/>
    <cellStyle name="Calculation 5 2 2 2 2 6" xfId="56294" xr:uid="{5EA290EC-9555-42B6-9621-6CB6A4BB24CB}"/>
    <cellStyle name="Calculation 5 2 2 2 3" xfId="3239" xr:uid="{1D2F606C-E2F8-4888-9FDF-3BBCD9AC8655}"/>
    <cellStyle name="Calculation 5 2 2 2 3 2" xfId="22529" xr:uid="{F8836F9C-56B1-4990-B368-8D1C2852CEDE}"/>
    <cellStyle name="Calculation 5 2 2 2 4" xfId="28467" xr:uid="{ABDF8099-801C-4855-B86B-D04322B46754}"/>
    <cellStyle name="Calculation 5 2 2 2 5" xfId="49512" xr:uid="{59B96ECA-23A1-476D-84C7-9B0337F0A673}"/>
    <cellStyle name="Calculation 5 2 2 3" xfId="1147" xr:uid="{85A63859-1934-4247-A12B-6C2456B0985C}"/>
    <cellStyle name="Calculation 5 2 2 3 2" xfId="5492" xr:uid="{C9A57D35-1FDA-452F-8CCF-A11453BA3BF7}"/>
    <cellStyle name="Calculation 5 2 2 3 2 2" xfId="8078" xr:uid="{262C1673-1167-4B28-82ED-E26E29B537A6}"/>
    <cellStyle name="Calculation 5 2 2 3 2 2 2" xfId="17067" xr:uid="{6C61C877-BC32-49C3-91F0-6968AEBE2CC3}"/>
    <cellStyle name="Calculation 5 2 2 3 2 2 2 2" xfId="33541" xr:uid="{E6B969AB-8634-4DA0-B8DE-825DB3B1DC6E}"/>
    <cellStyle name="Calculation 5 2 2 3 2 2 3" xfId="32301" xr:uid="{12FCA65D-DBAB-4D8C-9B46-AC20C3AB3A15}"/>
    <cellStyle name="Calculation 5 2 2 3 2 3" xfId="10715" xr:uid="{B54C0A4C-276B-4EAE-AF6C-255C43DF0F77}"/>
    <cellStyle name="Calculation 5 2 2 3 2 3 2" xfId="19704" xr:uid="{8CBB9B16-D670-4077-823D-D276204D9DA4}"/>
    <cellStyle name="Calculation 5 2 2 3 2 3 2 2" xfId="37606" xr:uid="{904E0FCA-6D5D-4863-AAE5-FFE0DDF6D682}"/>
    <cellStyle name="Calculation 5 2 2 3 2 3 3" xfId="33310" xr:uid="{BEBDC6D9-737B-4358-8404-214A1BDF732F}"/>
    <cellStyle name="Calculation 5 2 2 3 2 4" xfId="14481" xr:uid="{AF0328C6-AA7F-46E2-9631-D79000AEAB92}"/>
    <cellStyle name="Calculation 5 2 2 3 2 4 2" xfId="43343" xr:uid="{12CA0D53-A17F-4FA2-BB72-D27B81582A6B}"/>
    <cellStyle name="Calculation 5 2 2 3 2 5" xfId="32416" xr:uid="{9BDD57F1-39A0-4DCB-8DE1-3EEA14CF7AD7}"/>
    <cellStyle name="Calculation 5 2 2 3 2 6" xfId="55679" xr:uid="{09479E85-79D6-409B-B614-B6EB0EFFCF4F}"/>
    <cellStyle name="Calculation 5 2 2 3 3" xfId="3584" xr:uid="{E6F9E458-BE31-448A-87DF-E6FBBD62643F}"/>
    <cellStyle name="Calculation 5 2 2 3 3 2" xfId="36309" xr:uid="{3FB32F54-CA7C-4A6D-91AF-D086E85B547F}"/>
    <cellStyle name="Calculation 5 2 2 3 4" xfId="42100" xr:uid="{E32E75C4-F567-4868-84EC-27BA3D1C6A23}"/>
    <cellStyle name="Calculation 5 2 2 3 5" xfId="48898" xr:uid="{9656654A-A485-474D-BA8A-1725C9A2314E}"/>
    <cellStyle name="Calculation 5 2 2 4" xfId="1491" xr:uid="{29C1FE39-EB42-4315-83E7-B08A4167811A}"/>
    <cellStyle name="Calculation 5 2 2 4 2" xfId="5836" xr:uid="{3511F405-8071-4116-B07B-B04D9DC3D2D5}"/>
    <cellStyle name="Calculation 5 2 2 4 2 2" xfId="8422" xr:uid="{5598AEF8-9FCC-498D-94DB-40023E8100BE}"/>
    <cellStyle name="Calculation 5 2 2 4 2 2 2" xfId="17411" xr:uid="{8D20F7A1-3CA0-4145-AC0C-3878F5F2FCFE}"/>
    <cellStyle name="Calculation 5 2 2 4 2 2 2 2" xfId="36218" xr:uid="{765069FD-B017-4F6E-ACA8-31D668722A4E}"/>
    <cellStyle name="Calculation 5 2 2 4 2 2 3" xfId="33534" xr:uid="{DCAC5696-CA2F-49C3-91D8-A1871403F496}"/>
    <cellStyle name="Calculation 5 2 2 4 2 3" xfId="11059" xr:uid="{C818BDEF-4F17-4F8E-8606-54CBEC7724AF}"/>
    <cellStyle name="Calculation 5 2 2 4 2 3 2" xfId="20048" xr:uid="{22ABF657-4A75-4380-B6B2-CBECDB3CD1FA}"/>
    <cellStyle name="Calculation 5 2 2 4 2 3 2 2" xfId="28221" xr:uid="{EF4442C5-FD26-42C3-977C-9195D57FE125}"/>
    <cellStyle name="Calculation 5 2 2 4 2 3 3" xfId="34756" xr:uid="{D73ECDF9-0EFD-4CD2-BD80-B8870E28113D}"/>
    <cellStyle name="Calculation 5 2 2 4 2 4" xfId="14825" xr:uid="{CA6532A9-6FD1-4A9D-90BA-B85D65319867}"/>
    <cellStyle name="Calculation 5 2 2 4 2 4 2" xfId="37877" xr:uid="{3841C07A-9C48-40DA-B7B7-565648CA0F06}"/>
    <cellStyle name="Calculation 5 2 2 4 2 5" xfId="33899" xr:uid="{C88B72C7-4F9D-471B-8D08-049FB8749288}"/>
    <cellStyle name="Calculation 5 2 2 4 2 6" xfId="54439" xr:uid="{1D95769C-9049-4A0E-946F-51747257C74F}"/>
    <cellStyle name="Calculation 5 2 2 4 3" xfId="3928" xr:uid="{2B947381-CC0A-461E-A8F0-4AF52480F0F8}"/>
    <cellStyle name="Calculation 5 2 2 4 3 2" xfId="41804" xr:uid="{A4FA17F0-2ED6-4F29-8B57-4580AAC56D54}"/>
    <cellStyle name="Calculation 5 2 2 4 4" xfId="41132" xr:uid="{3A50A186-9C1A-4B72-948E-A119F03C526B}"/>
    <cellStyle name="Calculation 5 2 2 4 5" xfId="47629" xr:uid="{F9A1F401-A49A-41F2-BEB5-2B6CFDD4A37E}"/>
    <cellStyle name="Calculation 5 2 2 5" xfId="165" xr:uid="{4F8F33D4-63CD-42F7-B2EA-9F48C6B95CD4}"/>
    <cellStyle name="Calculation 5 2 2 5 2" xfId="2613" xr:uid="{65BEDF31-BD3D-4417-88F2-E20C105438AF}"/>
    <cellStyle name="Calculation 5 2 2 5 2 2" xfId="6854" xr:uid="{9A48A1AD-8EAF-4304-BC7D-307ACD8E6AE5}"/>
    <cellStyle name="Calculation 5 2 2 5 2 2 2" xfId="15843" xr:uid="{8D828740-A2A2-4C25-A3C2-07407E41FDBF}"/>
    <cellStyle name="Calculation 5 2 2 5 2 2 2 2" xfId="37898" xr:uid="{2F3E56D1-287D-41EF-9A2E-BC4758787677}"/>
    <cellStyle name="Calculation 5 2 2 5 2 2 3" xfId="39607" xr:uid="{F426AF17-3F37-4F53-B276-F1E1F88B60A2}"/>
    <cellStyle name="Calculation 5 2 2 5 2 3" xfId="9424" xr:uid="{1702DA73-A63D-423E-AC78-DDF0B776D1B9}"/>
    <cellStyle name="Calculation 5 2 2 5 2 3 2" xfId="18413" xr:uid="{5561255A-524A-4496-9605-7F181655267C}"/>
    <cellStyle name="Calculation 5 2 2 5 2 3 2 2" xfId="33868" xr:uid="{9F71C135-2BC3-4349-9C53-578F9E1EC160}"/>
    <cellStyle name="Calculation 5 2 2 5 2 3 3" xfId="32355" xr:uid="{7D01C1E4-9E7E-4C34-A0C3-5C7AE2682181}"/>
    <cellStyle name="Calculation 5 2 2 5 2 4" xfId="13467" xr:uid="{8B91CA11-3FFE-4DAB-9F42-C62B3CA1CCA0}"/>
    <cellStyle name="Calculation 5 2 2 5 2 4 2" xfId="31293" xr:uid="{C83EAAAD-D899-48E6-B0D7-1318CA568459}"/>
    <cellStyle name="Calculation 5 2 2 5 2 5" xfId="34114" xr:uid="{5CF82367-2B50-4DBE-A4A6-01C937593121}"/>
    <cellStyle name="Calculation 5 2 2 5 3" xfId="2633" xr:uid="{56641D8C-D89D-4FE5-A827-EDCE9B87F2F8}"/>
    <cellStyle name="Calculation 5 2 2 5 3 2" xfId="44010" xr:uid="{F06DBEDB-B58B-475D-8853-6F68F1FC68E5}"/>
    <cellStyle name="Calculation 5 2 2 5 4" xfId="42457" xr:uid="{AEC9807B-CBA6-4696-A107-234DF827C1FC}"/>
    <cellStyle name="Calculation 5 2 2 5 5" xfId="52901" xr:uid="{A215A41B-1F6E-4AA1-8199-FDFFD2E8BCEE}"/>
    <cellStyle name="Calculation 5 2 2 6" xfId="2110" xr:uid="{4A612E9D-C446-46B7-A5A4-0047D52C7D68}"/>
    <cellStyle name="Calculation 5 2 2 6 2" xfId="6411" xr:uid="{CC8E19F5-9924-4EF7-ACB5-150002D7C873}"/>
    <cellStyle name="Calculation 5 2 2 6 2 2" xfId="8997" xr:uid="{F30DC3B0-9CCC-4209-8A4B-7D25F7569EED}"/>
    <cellStyle name="Calculation 5 2 2 6 2 2 2" xfId="17986" xr:uid="{4466D112-5C8C-4772-BD9B-85D3A6242BFC}"/>
    <cellStyle name="Calculation 5 2 2 6 2 2 2 2" xfId="30300" xr:uid="{B047A371-0B77-4F08-A078-3E3D4CB55842}"/>
    <cellStyle name="Calculation 5 2 2 6 2 2 3" xfId="40338" xr:uid="{F5CE7AA3-C286-46B0-A55B-C84136FC41DB}"/>
    <cellStyle name="Calculation 5 2 2 6 2 3" xfId="11634" xr:uid="{3268D54D-D5DE-4722-8363-D0D78BAE9B2E}"/>
    <cellStyle name="Calculation 5 2 2 6 2 3 2" xfId="20623" xr:uid="{1C76C598-04CD-4C6D-8715-CABE0C9FFB59}"/>
    <cellStyle name="Calculation 5 2 2 6 2 3 2 2" xfId="33732" xr:uid="{84FB8624-6C54-48A2-8497-CFDA315F8C87}"/>
    <cellStyle name="Calculation 5 2 2 6 2 3 3" xfId="34438" xr:uid="{126F16A4-7A2E-418F-ABBE-E7F8E7054080}"/>
    <cellStyle name="Calculation 5 2 2 6 2 4" xfId="15400" xr:uid="{CB16B00C-CAAF-4DA1-9430-C415AEDF31F2}"/>
    <cellStyle name="Calculation 5 2 2 6 2 4 2" xfId="39021" xr:uid="{9F8964EB-D399-43A5-A100-1EAF76ADD3C9}"/>
    <cellStyle name="Calculation 5 2 2 6 2 5" xfId="25006" xr:uid="{0749AE4B-C95F-4966-89BD-04DF5F29348D}"/>
    <cellStyle name="Calculation 5 2 2 6 3" xfId="4547" xr:uid="{9AFF46A5-FEBC-4FF7-89AF-751A4DB45A30}"/>
    <cellStyle name="Calculation 5 2 2 6 3 2" xfId="23698" xr:uid="{905283F3-222F-46AB-A7AF-BECF9C2CCE96}"/>
    <cellStyle name="Calculation 5 2 2 6 4" xfId="40433" xr:uid="{3AE4408A-6664-4022-8BE1-BCB8D1BA776F}"/>
    <cellStyle name="Calculation 5 2 2 7" xfId="2920" xr:uid="{62C084B4-2209-4CAA-AC1B-10F5FD79DAE4}"/>
    <cellStyle name="Calculation 5 2 2 7 2" xfId="7070" xr:uid="{A2F71A09-AC0F-4942-9D61-B3608A2AFFD2}"/>
    <cellStyle name="Calculation 5 2 2 7 2 2" xfId="12196" xr:uid="{3E79831C-11CD-44AD-ABAF-E75D58C9FB51}"/>
    <cellStyle name="Calculation 5 2 2 7 2 2 2" xfId="21185" xr:uid="{708F2C54-0EE6-4680-BD24-84F89AAEA040}"/>
    <cellStyle name="Calculation 5 2 2 7 2 2 2 2" xfId="30621" xr:uid="{198ED2CC-1B06-4D3A-88C6-1EA60F2AB638}"/>
    <cellStyle name="Calculation 5 2 2 7 2 2 3" xfId="37483" xr:uid="{477B4BAA-DF14-4BD8-9A8D-6B280EF94501}"/>
    <cellStyle name="Calculation 5 2 2 7 2 3" xfId="12993" xr:uid="{527D612C-5BFC-4834-8E10-B9C777475663}"/>
    <cellStyle name="Calculation 5 2 2 7 2 3 2" xfId="21982" xr:uid="{9EBFEEBD-15E7-4141-9505-2E98B9DFEA19}"/>
    <cellStyle name="Calculation 5 2 2 7 2 3 2 2" xfId="33756" xr:uid="{7A16E649-37C1-4EF5-A6FE-3DE9F459590B}"/>
    <cellStyle name="Calculation 5 2 2 7 2 3 3" xfId="35740" xr:uid="{78AAB280-0A6B-4EC7-B35A-7ABADFFD7690}"/>
    <cellStyle name="Calculation 5 2 2 7 2 4" xfId="16059" xr:uid="{873FB4CB-F41C-4D0D-B708-9AFF6C984E59}"/>
    <cellStyle name="Calculation 5 2 2 7 2 4 2" xfId="28708" xr:uid="{93FDC4D6-3796-427C-89A7-B83DBA1E716B}"/>
    <cellStyle name="Calculation 5 2 2 7 2 5" xfId="39947" xr:uid="{9345EBD9-E471-4A9F-B441-E80597F7A891}"/>
    <cellStyle name="Calculation 5 2 2 7 3" xfId="9633" xr:uid="{E7E475B5-B4BC-4F8E-86AD-EEABB52CC82A}"/>
    <cellStyle name="Calculation 5 2 2 7 3 2" xfId="18622" xr:uid="{083C4797-5FF2-4718-997A-FE9B20420AF7}"/>
    <cellStyle name="Calculation 5 2 2 7 3 2 2" xfId="34909" xr:uid="{20FBF816-81C2-430D-BF5B-92CB029841FE}"/>
    <cellStyle name="Calculation 5 2 2 7 3 3" xfId="37129" xr:uid="{13E674C7-6B2E-4217-A8ED-8D822FD431E5}"/>
    <cellStyle name="Calculation 5 2 2 7 4" xfId="30967" xr:uid="{78E23294-7EC1-4217-B2DF-9791A32BC133}"/>
    <cellStyle name="Calculation 5 2 2 8" xfId="4847" xr:uid="{211FF64C-16AA-4BED-90EF-8CBDF56A7B79}"/>
    <cellStyle name="Calculation 5 2 2 8 2" xfId="7433" xr:uid="{14D02BAA-CAC0-47C6-804B-2095D05DD1B4}"/>
    <cellStyle name="Calculation 5 2 2 8 2 2" xfId="16422" xr:uid="{F1819334-A1A5-4B68-8098-46221CD8A31D}"/>
    <cellStyle name="Calculation 5 2 2 8 2 2 2" xfId="43241" xr:uid="{60C2636D-4909-437D-A093-CCAAAD2E4D51}"/>
    <cellStyle name="Calculation 5 2 2 8 2 3" xfId="29248" xr:uid="{836985A5-5476-44F0-BA9A-D55FA2A162A5}"/>
    <cellStyle name="Calculation 5 2 2 8 3" xfId="10070" xr:uid="{E48894E1-A71B-4495-9D6E-55FE1F8DEDF7}"/>
    <cellStyle name="Calculation 5 2 2 8 3 2" xfId="19059" xr:uid="{FE051278-2FF5-4B01-929D-8A41A4D6B902}"/>
    <cellStyle name="Calculation 5 2 2 8 3 2 2" xfId="26308" xr:uid="{6E5DDCCB-6238-497B-9A13-805A17E1B7A5}"/>
    <cellStyle name="Calculation 5 2 2 8 3 3" xfId="22142" xr:uid="{874FDDAF-26D8-4E19-9D5A-A2A01961EE9A}"/>
    <cellStyle name="Calculation 5 2 2 8 4" xfId="13836" xr:uid="{BBC2ACB9-7136-4786-93AA-30925AC328F0}"/>
    <cellStyle name="Calculation 5 2 2 8 4 2" xfId="35427" xr:uid="{853B974B-3B41-4A96-80BE-F966FEBDE0BB}"/>
    <cellStyle name="Calculation 5 2 2 8 5" xfId="39745" xr:uid="{9BF355F7-48B4-465C-BD8B-F9C4309524CA}"/>
    <cellStyle name="Calculation 5 2 2 9" xfId="6755" xr:uid="{C690E865-552B-4C80-A5F5-3CEB8AD2A3DD}"/>
    <cellStyle name="Calculation 5 2 2 9 2" xfId="11954" xr:uid="{F9B70D43-1E03-42A7-83CC-5BCEAD3D37A1}"/>
    <cellStyle name="Calculation 5 2 2 9 2 2" xfId="20943" xr:uid="{A92C4FE2-F428-4567-9BD1-EA110B603AFF}"/>
    <cellStyle name="Calculation 5 2 2 9 2 2 2" xfId="37306" xr:uid="{184B0458-0E49-4021-80C8-F07FFD9A2D61}"/>
    <cellStyle name="Calculation 5 2 2 9 2 3" xfId="40076" xr:uid="{39A0D0D9-B449-449F-90AF-6697BBA6A73F}"/>
    <cellStyle name="Calculation 5 2 2 9 3" xfId="15744" xr:uid="{3A8020DF-C7D5-488D-B66E-D104933B609A}"/>
    <cellStyle name="Calculation 5 2 2 9 3 2" xfId="42003" xr:uid="{6B7120F0-54B5-405A-9F66-2B57CBF170EE}"/>
    <cellStyle name="Calculation 5 2 2 9 4" xfId="25111" xr:uid="{F176FEF9-1225-414A-811C-5EB247A164A9}"/>
    <cellStyle name="Calculation 5 2 3" xfId="670" xr:uid="{5EDCA7AA-D609-46EC-BA0A-920EFB5040B4}"/>
    <cellStyle name="Calculation 5 2 3 2" xfId="5046" xr:uid="{32069F98-709D-43F9-B724-731FBC1AF891}"/>
    <cellStyle name="Calculation 5 2 3 2 2" xfId="7632" xr:uid="{1641C5BA-53A1-404E-BEA4-98E19EA0106E}"/>
    <cellStyle name="Calculation 5 2 3 2 2 2" xfId="16621" xr:uid="{936C0AD8-41A4-4AFF-98D3-AAAF2B2E283A}"/>
    <cellStyle name="Calculation 5 2 3 2 2 2 2" xfId="34344" xr:uid="{F3D45C52-EDA5-48C7-910A-41A597511B67}"/>
    <cellStyle name="Calculation 5 2 3 2 2 3" xfId="34609" xr:uid="{3184392A-9BEB-496C-97A8-AC00F7792861}"/>
    <cellStyle name="Calculation 5 2 3 2 2 4" xfId="56702" xr:uid="{D3441597-E7A9-4F57-9CDF-8E9EBD804143}"/>
    <cellStyle name="Calculation 5 2 3 2 3" xfId="10269" xr:uid="{2E4DE117-462E-411F-9857-67C18B929AA4}"/>
    <cellStyle name="Calculation 5 2 3 2 3 2" xfId="19258" xr:uid="{3655B31A-9A6D-4A6B-96D1-EC72FF688967}"/>
    <cellStyle name="Calculation 5 2 3 2 3 2 2" xfId="28947" xr:uid="{16DA3EA4-C742-4DB7-8562-77C514626C16}"/>
    <cellStyle name="Calculation 5 2 3 2 3 3" xfId="31148" xr:uid="{135D3E30-4E6D-4EE6-8374-F1FA0DDCBAA0}"/>
    <cellStyle name="Calculation 5 2 3 2 4" xfId="14035" xr:uid="{B404B3C3-0D5B-42EE-9839-F0C0A54527EA}"/>
    <cellStyle name="Calculation 5 2 3 2 4 2" xfId="34771" xr:uid="{D75A50A9-AB50-4683-909A-B1ED3B727A1C}"/>
    <cellStyle name="Calculation 5 2 3 2 5" xfId="24576" xr:uid="{82ED3D99-16AB-42FA-A275-5E53334CA715}"/>
    <cellStyle name="Calculation 5 2 3 2 6" xfId="49920" xr:uid="{53680160-929B-42A5-89D2-9E091AE81DAF}"/>
    <cellStyle name="Calculation 5 2 3 3" xfId="3107" xr:uid="{958845BC-DBD8-4638-A717-90F62ED9D321}"/>
    <cellStyle name="Calculation 5 2 3 3 2" xfId="42108" xr:uid="{E8EF3D39-13E8-4F10-BEA6-5AEBB1FC3A08}"/>
    <cellStyle name="Calculation 5 2 3 3 2 2" xfId="57602" xr:uid="{94A8AD58-469A-4526-829F-3E41349BEAAB}"/>
    <cellStyle name="Calculation 5 2 3 3 3" xfId="50820" xr:uid="{4DF8AF79-745E-493A-A9C1-054A3E4A9939}"/>
    <cellStyle name="Calculation 5 2 3 4" xfId="39905" xr:uid="{AA765DA0-7DF8-43EA-A4F4-4376D53CE21F}"/>
    <cellStyle name="Calculation 5 2 3 4 2" xfId="54829" xr:uid="{9E7E5F0B-7010-4651-B648-3E20FEE0723D}"/>
    <cellStyle name="Calculation 5 2 3 4 3" xfId="48037" xr:uid="{3DF8E76F-CA4F-4116-A85E-A0A6419477D7}"/>
    <cellStyle name="Calculation 5 2 3 5" xfId="53129" xr:uid="{03CD692D-E52F-4312-9ADC-4FE988113F37}"/>
    <cellStyle name="Calculation 5 2 3 6" xfId="46423" xr:uid="{77EE6B3F-BBDD-4ABF-AB78-D9222162D9D9}"/>
    <cellStyle name="Calculation 5 2 4" xfId="1015" xr:uid="{1BF27C79-A344-4356-B2B7-4D366949D7A4}"/>
    <cellStyle name="Calculation 5 2 4 2" xfId="5367" xr:uid="{4825AF1B-0973-4C0B-A549-DFEAC62E3369}"/>
    <cellStyle name="Calculation 5 2 4 2 2" xfId="7953" xr:uid="{3EB76ED6-3640-406B-AE30-6D1ECF9AA913}"/>
    <cellStyle name="Calculation 5 2 4 2 2 2" xfId="16942" xr:uid="{5E8896F8-1FE3-46D8-A7CF-482CB6F34BA4}"/>
    <cellStyle name="Calculation 5 2 4 2 2 2 2" xfId="38172" xr:uid="{07B80F09-6E09-41B1-853D-647B736B5586}"/>
    <cellStyle name="Calculation 5 2 4 2 2 3" xfId="34232" xr:uid="{F5FB6F8A-D127-4F52-8BE5-5B6E6A0BFBBD}"/>
    <cellStyle name="Calculation 5 2 4 2 3" xfId="10590" xr:uid="{1CF4F1E0-1B48-4640-9B70-A8C431F7A1E8}"/>
    <cellStyle name="Calculation 5 2 4 2 3 2" xfId="19579" xr:uid="{7336A3C4-0297-4E16-B913-D9742FE95228}"/>
    <cellStyle name="Calculation 5 2 4 2 3 2 2" xfId="27111" xr:uid="{1CFBF450-D6EE-4196-9827-CAE8E185BEAB}"/>
    <cellStyle name="Calculation 5 2 4 2 3 3" xfId="37852" xr:uid="{6BC01A7C-0796-46FB-BA1E-841B40660B6A}"/>
    <cellStyle name="Calculation 5 2 4 2 4" xfId="14356" xr:uid="{4886C02A-B503-4B23-932F-EBB23D4E1880}"/>
    <cellStyle name="Calculation 5 2 4 2 4 2" xfId="26139" xr:uid="{F89B2225-C29F-4E22-9A93-20D2057CD17B}"/>
    <cellStyle name="Calculation 5 2 4 2 5" xfId="25679" xr:uid="{A2104873-017A-4BDE-A2C1-D1486C09BE61}"/>
    <cellStyle name="Calculation 5 2 4 2 6" xfId="55822" xr:uid="{51F76DA5-127E-48C5-A282-41C81B2C383F}"/>
    <cellStyle name="Calculation 5 2 4 3" xfId="3452" xr:uid="{A3E2AFEC-EB4A-4A29-9F27-30466102D9CC}"/>
    <cellStyle name="Calculation 5 2 4 3 2" xfId="28325" xr:uid="{C686B182-61DE-4126-A17F-50276B1A9417}"/>
    <cellStyle name="Calculation 5 2 4 4" xfId="28170" xr:uid="{2CE706B3-857E-4C0D-BB4A-EC309B747E6C}"/>
    <cellStyle name="Calculation 5 2 4 5" xfId="49040" xr:uid="{BF81A45B-4D43-43D4-8A89-C2F80EF8E88A}"/>
    <cellStyle name="Calculation 5 2 5" xfId="1359" xr:uid="{86307631-7AA9-4DB4-AD50-E9540B050637}"/>
    <cellStyle name="Calculation 5 2 5 2" xfId="5704" xr:uid="{6C28FE6F-4154-49DD-943F-E65A3D3F7163}"/>
    <cellStyle name="Calculation 5 2 5 2 2" xfId="8290" xr:uid="{43BCF36B-5280-4B59-88B1-C027D9D70DF4}"/>
    <cellStyle name="Calculation 5 2 5 2 2 2" xfId="17279" xr:uid="{3188B742-89B9-4B60-8A85-4ED0AFF81C64}"/>
    <cellStyle name="Calculation 5 2 5 2 2 2 2" xfId="33892" xr:uid="{79B6989E-52F7-44E7-99C5-2417FCCACBF7}"/>
    <cellStyle name="Calculation 5 2 5 2 2 3" xfId="35001" xr:uid="{6AE5257F-D855-4AD9-945C-6E5E180827B2}"/>
    <cellStyle name="Calculation 5 2 5 2 3" xfId="10927" xr:uid="{DDB553B5-CB8F-4E68-A134-D1113B5B21FD}"/>
    <cellStyle name="Calculation 5 2 5 2 3 2" xfId="19916" xr:uid="{85C4DD75-A9D3-4CBB-8BD1-3DEFA6027C2F}"/>
    <cellStyle name="Calculation 5 2 5 2 3 2 2" xfId="38421" xr:uid="{0AD79789-F482-40E8-9974-233996CA61F7}"/>
    <cellStyle name="Calculation 5 2 5 2 3 3" xfId="26421" xr:uid="{03CB7F33-2CA1-4A17-9AD4-F02B0B3530DF}"/>
    <cellStyle name="Calculation 5 2 5 2 4" xfId="14693" xr:uid="{A30469E0-C4C6-45DB-9A3C-F2F9703679A1}"/>
    <cellStyle name="Calculation 5 2 5 2 4 2" xfId="27789" xr:uid="{9BCC076A-2454-4808-A738-60E5866750B9}"/>
    <cellStyle name="Calculation 5 2 5 2 5" xfId="22991" xr:uid="{681A2D77-F9E9-4037-ACD8-AC922E35D114}"/>
    <cellStyle name="Calculation 5 2 5 2 6" xfId="59045" xr:uid="{3825BB2A-1A36-46D3-9690-BC6A39955749}"/>
    <cellStyle name="Calculation 5 2 5 3" xfId="3796" xr:uid="{F2B28BB3-F4A5-481A-85AB-F9B1DF533C27}"/>
    <cellStyle name="Calculation 5 2 5 3 2" xfId="28647" xr:uid="{C54787E5-E1F4-4FDF-98EE-CC9C4FEF4161}"/>
    <cellStyle name="Calculation 5 2 5 4" xfId="42425" xr:uid="{CB921143-5433-4966-A392-D2FEA31CC39A}"/>
    <cellStyle name="Calculation 5 2 5 5" xfId="52264" xr:uid="{E5A0392C-B471-4C86-8264-FF35EDFB8558}"/>
    <cellStyle name="Calculation 5 2 6" xfId="1259" xr:uid="{F49A89E6-743D-4016-8103-24C39814027D}"/>
    <cellStyle name="Calculation 5 2 6 2" xfId="5604" xr:uid="{161FCA3F-C566-4500-8967-F9C7443750D9}"/>
    <cellStyle name="Calculation 5 2 6 2 2" xfId="8190" xr:uid="{DF7A27F6-6A85-401E-8706-028BD01092A1}"/>
    <cellStyle name="Calculation 5 2 6 2 2 2" xfId="17179" xr:uid="{C5EC6B03-3424-4C28-87B9-8838EFF71345}"/>
    <cellStyle name="Calculation 5 2 6 2 2 2 2" xfId="41709" xr:uid="{624F3D41-D97C-4DF5-9A5F-80939F774330}"/>
    <cellStyle name="Calculation 5 2 6 2 2 3" xfId="22437" xr:uid="{E9FA26BB-4537-4838-8337-8D7B63FE6083}"/>
    <cellStyle name="Calculation 5 2 6 2 3" xfId="10827" xr:uid="{10937559-35AA-4AD1-AB0B-28AAE5D96E1D}"/>
    <cellStyle name="Calculation 5 2 6 2 3 2" xfId="19816" xr:uid="{BD57DC07-1D28-4EBD-9C28-D10C02BBEF2D}"/>
    <cellStyle name="Calculation 5 2 6 2 3 2 2" xfId="25242" xr:uid="{3C03CB7C-1C45-4F4C-A4BE-BFEBE9DE4250}"/>
    <cellStyle name="Calculation 5 2 6 2 3 3" xfId="31071" xr:uid="{5A741753-C76A-4DC7-A1A3-60CBFB822F98}"/>
    <cellStyle name="Calculation 5 2 6 2 4" xfId="14593" xr:uid="{21998738-23AA-415B-9FAD-AE5247BB73F9}"/>
    <cellStyle name="Calculation 5 2 6 2 4 2" xfId="39298" xr:uid="{8F94CEED-237E-4446-A385-7EEDA0B03835}"/>
    <cellStyle name="Calculation 5 2 6 2 5" xfId="38759" xr:uid="{643D2A39-CC3A-4859-AAD3-D322B2CD93B9}"/>
    <cellStyle name="Calculation 5 2 6 2 6" xfId="53991" xr:uid="{14DC66DB-7A6F-4076-B5B0-820229C9DAED}"/>
    <cellStyle name="Calculation 5 2 6 3" xfId="3696" xr:uid="{A85E6DE4-2E0C-425E-86D0-7C0686C967F5}"/>
    <cellStyle name="Calculation 5 2 6 3 2" xfId="42987" xr:uid="{010F1CEA-AA5F-4D2E-B5E3-056EDC7222A2}"/>
    <cellStyle name="Calculation 5 2 6 4" xfId="35720" xr:uid="{B0A9757C-2581-4A45-B984-7D9D1462E7F0}"/>
    <cellStyle name="Calculation 5 2 6 5" xfId="47323" xr:uid="{32BFD2F0-64A8-4B72-84A9-B4B885211DAF}"/>
    <cellStyle name="Calculation 5 2 7" xfId="1978" xr:uid="{33D61831-BA42-44D2-9B07-F870BFBB5334}"/>
    <cellStyle name="Calculation 5 2 7 2" xfId="6286" xr:uid="{234BDC81-C798-41E7-B3A4-28665FCF2BDE}"/>
    <cellStyle name="Calculation 5 2 7 2 2" xfId="8872" xr:uid="{1A7AF5B2-194C-4FF0-81CF-EAAD39842200}"/>
    <cellStyle name="Calculation 5 2 7 2 2 2" xfId="17861" xr:uid="{9BA84F58-C20C-41A8-BC9D-571109C34471}"/>
    <cellStyle name="Calculation 5 2 7 2 2 2 2" xfId="35207" xr:uid="{94863949-A4DF-44DB-97BE-4D21783295C6}"/>
    <cellStyle name="Calculation 5 2 7 2 2 3" xfId="27169" xr:uid="{3D90D0BC-B8D6-4182-B452-974BF361FA03}"/>
    <cellStyle name="Calculation 5 2 7 2 3" xfId="11509" xr:uid="{95501AA2-2672-46E1-8E84-BE33208353E0}"/>
    <cellStyle name="Calculation 5 2 7 2 3 2" xfId="20498" xr:uid="{B7C6D112-8F65-440C-9774-566E1B396DD8}"/>
    <cellStyle name="Calculation 5 2 7 2 3 2 2" xfId="31591" xr:uid="{168B40B6-A330-4959-BFA2-4D32C32B3567}"/>
    <cellStyle name="Calculation 5 2 7 2 3 3" xfId="25397" xr:uid="{1B27C367-2B4E-43ED-959B-9A959B5F549F}"/>
    <cellStyle name="Calculation 5 2 7 2 4" xfId="15275" xr:uid="{34F42F31-8851-4566-A8D0-18A3FD45C184}"/>
    <cellStyle name="Calculation 5 2 7 2 4 2" xfId="24489" xr:uid="{02DEA5E8-4A30-4194-AF2A-2433E4CA4B9C}"/>
    <cellStyle name="Calculation 5 2 7 2 5" xfId="39858" xr:uid="{A678C5AF-FCF7-49AA-AB2D-5590C0947BE7}"/>
    <cellStyle name="Calculation 5 2 7 3" xfId="4415" xr:uid="{62564567-B817-44C3-AFF0-D8F88890D615}"/>
    <cellStyle name="Calculation 5 2 7 3 2" xfId="36529" xr:uid="{7FB1137D-D189-4EE6-AF11-E89B1AE731E0}"/>
    <cellStyle name="Calculation 5 2 7 4" xfId="27812" xr:uid="{C1780E30-3EC3-4A7A-A868-7E8E4A262C17}"/>
    <cellStyle name="Calculation 5 2 7 5" xfId="52638" xr:uid="{0C324963-8B2E-433B-9E6B-6CEA97DA2D5A}"/>
    <cellStyle name="Calculation 5 2 8" xfId="2789" xr:uid="{B3C945D1-F851-4F1A-ABBC-0AA4C6CB6166}"/>
    <cellStyle name="Calculation 5 2 8 2" xfId="6939" xr:uid="{DF5BFEC4-53D1-4C87-BF8E-ADD58D7FE4DE}"/>
    <cellStyle name="Calculation 5 2 8 2 2" xfId="12068" xr:uid="{39FCFC3F-470F-48D9-85B8-EEA13A322404}"/>
    <cellStyle name="Calculation 5 2 8 2 2 2" xfId="21057" xr:uid="{6A5E93EB-FCA8-43F9-B1FB-56CAF921B769}"/>
    <cellStyle name="Calculation 5 2 8 2 2 2 2" xfId="33624" xr:uid="{F38FF48B-CF85-4F0B-9490-F546AA0BFAFF}"/>
    <cellStyle name="Calculation 5 2 8 2 2 3" xfId="22274" xr:uid="{727E0FAD-0027-438E-AB30-5D0C79089031}"/>
    <cellStyle name="Calculation 5 2 8 2 3" xfId="12893" xr:uid="{028D40D0-1FEC-402D-9E5A-8796A1C4A9EC}"/>
    <cellStyle name="Calculation 5 2 8 2 3 2" xfId="21882" xr:uid="{EB9643E2-3924-4D43-914F-3BFADA0C509B}"/>
    <cellStyle name="Calculation 5 2 8 2 3 2 2" xfId="30556" xr:uid="{FC9E7673-6996-4206-AFDF-5B3EA4E23E8D}"/>
    <cellStyle name="Calculation 5 2 8 2 3 3" xfId="36878" xr:uid="{65D2F396-5BD9-4BCD-9E98-9DC65FB6858D}"/>
    <cellStyle name="Calculation 5 2 8 2 4" xfId="15928" xr:uid="{224B5A5D-E55E-45CD-9F53-7C43FD332217}"/>
    <cellStyle name="Calculation 5 2 8 2 4 2" xfId="26041" xr:uid="{A4C876B4-7E4A-4B9E-BC64-89C3B4EFD43B}"/>
    <cellStyle name="Calculation 5 2 8 2 5" xfId="39134" xr:uid="{5346A5ED-69EB-4078-93E7-5EBBFCF08000}"/>
    <cellStyle name="Calculation 5 2 8 3" xfId="9502" xr:uid="{E54973B4-C347-4E7C-979A-B398CA9EB7F0}"/>
    <cellStyle name="Calculation 5 2 8 3 2" xfId="18491" xr:uid="{0630A813-7C96-4DF8-BE5B-54AAAF67A1CC}"/>
    <cellStyle name="Calculation 5 2 8 3 2 2" xfId="33472" xr:uid="{00162B2E-2792-41E0-8F18-0888AD8240F2}"/>
    <cellStyle name="Calculation 5 2 8 3 3" xfId="27415" xr:uid="{CD675601-ACB4-4B37-91D5-176207AE339B}"/>
    <cellStyle name="Calculation 5 2 8 4" xfId="41724" xr:uid="{44F4D0BE-7971-47EF-AD49-08B0D638F80D}"/>
    <cellStyle name="Calculation 5 2 9" xfId="4722" xr:uid="{78BD8BA8-F23A-4D30-A3BE-5E246450B22C}"/>
    <cellStyle name="Calculation 5 2 9 2" xfId="7308" xr:uid="{872A0DE9-9BDC-45C0-83B9-15291CEB3987}"/>
    <cellStyle name="Calculation 5 2 9 2 2" xfId="16297" xr:uid="{7CAB0150-44F0-45C9-9E13-05DCC200F16D}"/>
    <cellStyle name="Calculation 5 2 9 2 2 2" xfId="25183" xr:uid="{1BE635F2-3FDA-4532-BAC1-03EEA94FE189}"/>
    <cellStyle name="Calculation 5 2 9 2 3" xfId="41307" xr:uid="{B9EB2730-D138-4A1F-80AF-310173F05D7A}"/>
    <cellStyle name="Calculation 5 2 9 3" xfId="9945" xr:uid="{FC1FEE25-06F7-47B5-BBC5-CB42D307B2A5}"/>
    <cellStyle name="Calculation 5 2 9 3 2" xfId="18934" xr:uid="{DF4A8D77-7B4D-4619-A94C-982C125A3639}"/>
    <cellStyle name="Calculation 5 2 9 3 2 2" xfId="29686" xr:uid="{D506080D-6F57-4F2C-9F97-FD242B738723}"/>
    <cellStyle name="Calculation 5 2 9 3 3" xfId="26401" xr:uid="{F256559C-E196-4473-8544-706050C968BA}"/>
    <cellStyle name="Calculation 5 2 9 4" xfId="13711" xr:uid="{88DBE5F0-B667-4C23-B791-B560BD89C6F7}"/>
    <cellStyle name="Calculation 5 2 9 4 2" xfId="41498" xr:uid="{3862A666-BF63-40D0-9074-87A92672D0EF}"/>
    <cellStyle name="Calculation 5 2 9 5" xfId="28466" xr:uid="{8399F11D-59D8-4A2B-9186-002404E3E876}"/>
    <cellStyle name="Calculation 5 20" xfId="44908" xr:uid="{D0273999-DBED-4CC1-B700-CDD56EE7F085}"/>
    <cellStyle name="Calculation 5 20 2" xfId="50554" xr:uid="{B10611BE-1E87-40FD-B190-971A7C6DEFAD}"/>
    <cellStyle name="Calculation 5 20 2 2" xfId="57336" xr:uid="{A1223460-93C7-4FB4-961F-DB696B1C48FC}"/>
    <cellStyle name="Calculation 5 20 3" xfId="52156" xr:uid="{D8E263E6-59C1-40A4-85BB-D3E8A479DE32}"/>
    <cellStyle name="Calculation 5 20 3 2" xfId="58937" xr:uid="{C044CFFD-7F63-4D1D-895B-7F1E09F1990E}"/>
    <cellStyle name="Calculation 5 20 4" xfId="48964" xr:uid="{0AF4F1AB-EF30-4654-8210-09399BFE97E0}"/>
    <cellStyle name="Calculation 5 20 4 2" xfId="55747" xr:uid="{E559C04E-D12B-46C0-8C16-59C52C45AA9F}"/>
    <cellStyle name="Calculation 5 20 5" xfId="48671" xr:uid="{D4956DD3-127A-440F-943A-6A106B1F8A1B}"/>
    <cellStyle name="Calculation 5 20 5 2" xfId="55460" xr:uid="{423AC0C3-94D2-47A7-B551-6D775D23C7AA}"/>
    <cellStyle name="Calculation 5 20 6" xfId="53746" xr:uid="{29FDA226-E920-4E9B-BC5F-7A3823A6D0ED}"/>
    <cellStyle name="Calculation 5 20 7" xfId="47057" xr:uid="{105EBF83-CB38-4471-99BB-C8FBED78DB91}"/>
    <cellStyle name="Calculation 5 21" xfId="45060" xr:uid="{023C3C09-5C5F-49D6-BBF9-BCEE9C79504C}"/>
    <cellStyle name="Calculation 5 21 2" xfId="50643" xr:uid="{076B9390-4AC2-45C4-9982-C6F8431053F5}"/>
    <cellStyle name="Calculation 5 21 2 2" xfId="57425" xr:uid="{8118139F-E3E3-4DC0-8A17-D0488EF2A799}"/>
    <cellStyle name="Calculation 5 21 3" xfId="52454" xr:uid="{BCE5C6E7-B2FB-48F8-B62B-85BD85AAAD9E}"/>
    <cellStyle name="Calculation 5 21 3 2" xfId="59235" xr:uid="{7C6EF4CF-725A-4298-94EB-6205A660D6B5}"/>
    <cellStyle name="Calculation 5 21 4" xfId="48760" xr:uid="{238A7182-C874-485F-B48E-6D7CF8767076}"/>
    <cellStyle name="Calculation 5 21 4 2" xfId="55546" xr:uid="{DA32650E-8E09-44E5-921A-E1D3E985463E}"/>
    <cellStyle name="Calculation 5 21 5" xfId="53832" xr:uid="{E637465C-2315-4476-A78C-EF45025B3817}"/>
    <cellStyle name="Calculation 5 21 6" xfId="47146" xr:uid="{785F1179-744B-481B-81D9-8EF605B06D2B}"/>
    <cellStyle name="Calculation 5 22" xfId="45104" xr:uid="{EC31F6E5-CB92-410D-A86F-6C33ED39CAB8}"/>
    <cellStyle name="Calculation 5 22 2" xfId="50660" xr:uid="{B7A3A7B2-4962-4A0F-895E-E97BE45C33AB}"/>
    <cellStyle name="Calculation 5 22 2 2" xfId="57442" xr:uid="{680BFC68-D53C-4F31-B1B1-E1619A539636}"/>
    <cellStyle name="Calculation 5 22 3" xfId="52471" xr:uid="{3A421EEC-961F-47E1-99B7-3B36DC0B747D}"/>
    <cellStyle name="Calculation 5 22 3 2" xfId="59252" xr:uid="{1A9556B1-75D3-4FC4-A64C-A0BD8D3C0423}"/>
    <cellStyle name="Calculation 5 22 4" xfId="48777" xr:uid="{70B73CF3-3AD5-42DD-AAB2-55598BF1D85D}"/>
    <cellStyle name="Calculation 5 22 4 2" xfId="55563" xr:uid="{F74F77DF-15D7-4EDB-BB4C-B578656C2894}"/>
    <cellStyle name="Calculation 5 22 5" xfId="53849" xr:uid="{8D1A4BBB-005F-4458-A12C-8BA658A6C29A}"/>
    <cellStyle name="Calculation 5 22 6" xfId="47163" xr:uid="{946EDE04-5CE8-4728-B925-D8D6D42D2066}"/>
    <cellStyle name="Calculation 5 23" xfId="45092" xr:uid="{1E7190CD-3626-468B-BD7A-6A68B83BF3FD}"/>
    <cellStyle name="Calculation 5 23 2" xfId="50676" xr:uid="{77E14A7A-7840-4CD9-90B6-C323AB85D46F}"/>
    <cellStyle name="Calculation 5 23 2 2" xfId="57458" xr:uid="{F3E3C751-FD8E-457D-B7D5-F317F9303836}"/>
    <cellStyle name="Calculation 5 23 3" xfId="52487" xr:uid="{AA734BC2-91AD-46D9-8B36-EB7E438ABE0F}"/>
    <cellStyle name="Calculation 5 23 3 2" xfId="59268" xr:uid="{1A37BEDB-3F9C-4486-A28C-78A8A25E4064}"/>
    <cellStyle name="Calculation 5 23 4" xfId="48793" xr:uid="{D6E10FB6-818B-4A70-90BA-A0B089DE2C6E}"/>
    <cellStyle name="Calculation 5 23 4 2" xfId="55579" xr:uid="{9CE0DED5-723E-4578-B100-77A23EC62083}"/>
    <cellStyle name="Calculation 5 23 5" xfId="53865" xr:uid="{52ECF344-01AE-4F77-8114-B7BD45F86BCB}"/>
    <cellStyle name="Calculation 5 23 6" xfId="47179" xr:uid="{B5BC9488-5B57-46F3-8369-FD73E88B3A8B}"/>
    <cellStyle name="Calculation 5 24" xfId="45139" xr:uid="{51BC66EF-9440-49AF-8719-F079D0D7ABE6}"/>
    <cellStyle name="Calculation 5 24 2" xfId="50743" xr:uid="{383C4509-4FC2-403C-934E-6A7686B37C58}"/>
    <cellStyle name="Calculation 5 24 2 2" xfId="57525" xr:uid="{E49DB478-37AF-47F6-8AFF-92F6B48A66F1}"/>
    <cellStyle name="Calculation 5 24 3" xfId="52552" xr:uid="{B01C800E-CD05-4EBE-BC3C-B82553F035B5}"/>
    <cellStyle name="Calculation 5 24 3 2" xfId="59333" xr:uid="{275F921F-EFCF-4A96-B919-E2FED5EFD70B}"/>
    <cellStyle name="Calculation 5 24 4" xfId="48850" xr:uid="{3945B2C0-AA0B-4D07-9CB6-5E109E9C96A6}"/>
    <cellStyle name="Calculation 5 24 4 2" xfId="55632" xr:uid="{8ABCBAF1-6FC7-4815-9E22-88851A06D3F6}"/>
    <cellStyle name="Calculation 5 24 5" xfId="53930" xr:uid="{FAE34A5D-828A-4EB6-B388-885A92DC1FF2}"/>
    <cellStyle name="Calculation 5 24 6" xfId="47247" xr:uid="{6C4F408C-85EC-4761-965F-5EE2855F01FB}"/>
    <cellStyle name="Calculation 5 25" xfId="45210" xr:uid="{39709BB3-8060-460D-8482-7E5F1C6C7695}"/>
    <cellStyle name="Calculation 5 25 2" xfId="50773" xr:uid="{E2AF6544-8BD9-4B6F-B547-5A212359DB09}"/>
    <cellStyle name="Calculation 5 25 2 2" xfId="57555" xr:uid="{37ECA8D1-4BDB-476E-9B39-585554036FC9}"/>
    <cellStyle name="Calculation 5 25 3" xfId="52582" xr:uid="{4330C018-B443-428D-880D-2FEFF6BB313E}"/>
    <cellStyle name="Calculation 5 25 3 2" xfId="59363" xr:uid="{D6771982-C29C-4232-9AC3-79682F8B8A27}"/>
    <cellStyle name="Calculation 5 25 4" xfId="48870" xr:uid="{370FF7FB-06F6-4CA1-B9D0-EBDCAED1CE09}"/>
    <cellStyle name="Calculation 5 25 4 2" xfId="55651" xr:uid="{5FAD8845-C094-4B9F-BA1F-5C6BA758272D}"/>
    <cellStyle name="Calculation 5 25 5" xfId="53960" xr:uid="{3427650B-FC6F-4B79-8636-51FED3C0AE74}"/>
    <cellStyle name="Calculation 5 25 6" xfId="47277" xr:uid="{1E36E119-EA15-42F6-BC44-44DAAF5D17ED}"/>
    <cellStyle name="Calculation 5 26" xfId="45184" xr:uid="{36E490DD-9765-4008-9149-B93B125364F3}"/>
    <cellStyle name="Calculation 5 26 2" xfId="50786" xr:uid="{CB4BB116-C229-43E3-AEF3-E53B61A2D826}"/>
    <cellStyle name="Calculation 5 26 2 2" xfId="57568" xr:uid="{0651F7A5-4D34-409C-AEC7-5DE5687173AC}"/>
    <cellStyle name="Calculation 5 26 3" xfId="52595" xr:uid="{0D0416C0-C2A4-4512-A198-C9868D2BCACA}"/>
    <cellStyle name="Calculation 5 26 3 2" xfId="59376" xr:uid="{4E789CB3-CFDA-4268-B20C-C500316F9F38}"/>
    <cellStyle name="Calculation 5 26 4" xfId="53973" xr:uid="{91FE2AE4-FD30-45B1-B81E-2FD5DD57486E}"/>
    <cellStyle name="Calculation 5 26 5" xfId="47290" xr:uid="{0673A054-40B1-45AB-AD34-67A6E32ABC3F}"/>
    <cellStyle name="Calculation 5 27" xfId="45229" xr:uid="{4C575BB7-F55B-4421-A42D-B824127D4CA4}"/>
    <cellStyle name="Calculation 5 27 2" xfId="55757" xr:uid="{D363FA1D-9ABD-4A43-BC37-5D5DC63FFF95}"/>
    <cellStyle name="Calculation 5 27 3" xfId="48974" xr:uid="{09B06FDC-BFB0-4959-B327-97FEDB764ED1}"/>
    <cellStyle name="Calculation 5 28" xfId="45372" xr:uid="{FD1422F3-A8E8-4F86-8F30-04549A1EA783}"/>
    <cellStyle name="Calculation 5 28 2" xfId="58414" xr:uid="{674C6132-2ED9-4E4D-BDB5-6DFD63A10097}"/>
    <cellStyle name="Calculation 5 28 3" xfId="51633" xr:uid="{C5008F52-6356-4F03-9BE1-472CA80233B3}"/>
    <cellStyle name="Calculation 5 29" xfId="45396" xr:uid="{C102ECA6-C59C-4140-AAEC-8A933A7CB4CE}"/>
    <cellStyle name="Calculation 5 29 2" xfId="52619" xr:uid="{59D0C3EF-A7E6-4D86-87F8-4DDF708900B5}"/>
    <cellStyle name="Calculation 5 3" xfId="399" xr:uid="{263C00C3-D48D-4639-A911-67AC16EA6D44}"/>
    <cellStyle name="Calculation 5 3 10" xfId="9268" xr:uid="{C5D92E28-9A73-4550-B0C0-474A629F6788}"/>
    <cellStyle name="Calculation 5 3 10 2" xfId="18257" xr:uid="{051602DE-FDC7-452D-B5D9-C01558DF5A42}"/>
    <cellStyle name="Calculation 5 3 10 2 2" xfId="22804" xr:uid="{6687B670-FC5D-450D-A0EC-7C08D813DBB5}"/>
    <cellStyle name="Calculation 5 3 10 3" xfId="25233" xr:uid="{F5E8A11D-36C5-4ABD-BF87-4A35D38A2380}"/>
    <cellStyle name="Calculation 5 3 11" xfId="9857" xr:uid="{0D14537A-78DC-4EB6-9DA0-35707CF1F773}"/>
    <cellStyle name="Calculation 5 3 11 2" xfId="18846" xr:uid="{51B91622-15BF-4294-A05C-F68E6BF40F90}"/>
    <cellStyle name="Calculation 5 3 11 2 2" xfId="25755" xr:uid="{87E7C172-E38E-4809-8F9E-161AE71943E0}"/>
    <cellStyle name="Calculation 5 3 11 3" xfId="34369" xr:uid="{DE2C475F-62F7-4DFB-B1AE-171919F169AA}"/>
    <cellStyle name="Calculation 5 3 12" xfId="2405" xr:uid="{ADA8080C-817A-40BE-9C51-5CE16071D138}"/>
    <cellStyle name="Calculation 5 3 12 2" xfId="29009" xr:uid="{E3BD8EE6-52A4-43BC-BECB-CF736700639D}"/>
    <cellStyle name="Calculation 5 3 13" xfId="13314" xr:uid="{F78498FD-5172-44C2-802F-9FA1F28A3CC6}"/>
    <cellStyle name="Calculation 5 3 13 2" xfId="23356" xr:uid="{49D779C4-D853-4CE4-B7F4-CB236FE37299}"/>
    <cellStyle name="Calculation 5 3 14" xfId="41750" xr:uid="{C2D3B980-2868-446F-94EA-17B272066F72}"/>
    <cellStyle name="Calculation 5 3 15" xfId="44346" xr:uid="{3519B245-CA2A-4E8C-B3CD-C6F4A324F0BF}"/>
    <cellStyle name="Calculation 5 3 16" xfId="45571" xr:uid="{70EF8990-A39E-4485-9451-DD1EED8F670D}"/>
    <cellStyle name="Calculation 5 3 2" xfId="748" xr:uid="{B5D89660-600A-4E90-BF7B-D5D6D2741C5B}"/>
    <cellStyle name="Calculation 5 3 2 2" xfId="5122" xr:uid="{4AC97AA1-01B9-4AC4-8849-FA2F944BE59C}"/>
    <cellStyle name="Calculation 5 3 2 2 2" xfId="7708" xr:uid="{8934160E-AF6E-44CF-BEB8-86219D574099}"/>
    <cellStyle name="Calculation 5 3 2 2 2 2" xfId="16697" xr:uid="{80BEE498-C8E3-4FB7-9A0D-2A5CA680BE90}"/>
    <cellStyle name="Calculation 5 3 2 2 2 2 2" xfId="31535" xr:uid="{D843903E-3718-4575-9E12-660B1D4A75A9}"/>
    <cellStyle name="Calculation 5 3 2 2 2 3" xfId="35136" xr:uid="{C15E463F-6866-4690-A8C1-C716FBFAF397}"/>
    <cellStyle name="Calculation 5 3 2 2 2 4" xfId="56359" xr:uid="{60EF01CA-6864-49E3-B871-ADE44F2D6D35}"/>
    <cellStyle name="Calculation 5 3 2 2 3" xfId="10345" xr:uid="{234F5116-8755-4461-9C34-BEBA28A1225F}"/>
    <cellStyle name="Calculation 5 3 2 2 3 2" xfId="19334" xr:uid="{F5E128E9-9CD6-4082-8020-3112ECB4ABF2}"/>
    <cellStyle name="Calculation 5 3 2 2 3 2 2" xfId="29455" xr:uid="{375C5086-6E0B-486D-BE15-3A3384C74B02}"/>
    <cellStyle name="Calculation 5 3 2 2 3 3" xfId="24263" xr:uid="{66481406-0530-45ED-91B6-F001E686502B}"/>
    <cellStyle name="Calculation 5 3 2 2 4" xfId="14111" xr:uid="{B793E48B-5477-4506-9489-60F3037DE48F}"/>
    <cellStyle name="Calculation 5 3 2 2 4 2" xfId="36443" xr:uid="{3EBCBD4B-FBB4-49C4-8D80-E69C4EFB38B2}"/>
    <cellStyle name="Calculation 5 3 2 2 5" xfId="26305" xr:uid="{F896D602-5F29-4F6B-97DA-ACF3E6BFE2FD}"/>
    <cellStyle name="Calculation 5 3 2 2 6" xfId="49577" xr:uid="{5F2B8464-9765-4168-9A2F-CD88377D018A}"/>
    <cellStyle name="Calculation 5 3 2 3" xfId="3185" xr:uid="{25C63F1A-94D3-4ABC-A53B-3B602FD98CCE}"/>
    <cellStyle name="Calculation 5 3 2 3 2" xfId="41716" xr:uid="{5033E2C8-FE6C-4800-8194-007685574F29}"/>
    <cellStyle name="Calculation 5 3 2 3 2 2" xfId="57727" xr:uid="{F1A65976-9B75-4128-ACEA-08F89C2C5B0D}"/>
    <cellStyle name="Calculation 5 3 2 3 3" xfId="50945" xr:uid="{FF1E7F13-7787-4438-B809-CD642CAD49A6}"/>
    <cellStyle name="Calculation 5 3 2 4" xfId="36296" xr:uid="{C203382F-16AC-4946-A395-45B2A130EB6B}"/>
    <cellStyle name="Calculation 5 3 2 4 2" xfId="54504" xr:uid="{1BDCC87C-7CDC-4755-A985-36078B7632AF}"/>
    <cellStyle name="Calculation 5 3 2 4 3" xfId="47694" xr:uid="{DD80DC18-1519-40D7-A581-ABF5C2118C74}"/>
    <cellStyle name="Calculation 5 3 2 5" xfId="52938" xr:uid="{C7100602-5458-4060-8E81-8E39169E093D}"/>
    <cellStyle name="Calculation 5 3 2 6" xfId="46086" xr:uid="{7BA0C0B1-CDFD-49AD-8CFD-3DBA8719E239}"/>
    <cellStyle name="Calculation 5 3 3" xfId="1093" xr:uid="{8F643730-7D03-48C1-9489-09E1278A560A}"/>
    <cellStyle name="Calculation 5 3 3 2" xfId="5443" xr:uid="{2C7FEF84-31B0-4E6E-9615-A39F02446280}"/>
    <cellStyle name="Calculation 5 3 3 2 2" xfId="8029" xr:uid="{5E44BD4E-76B9-46F6-9D5F-3B56037700E5}"/>
    <cellStyle name="Calculation 5 3 3 2 2 2" xfId="17018" xr:uid="{5E0637E3-A3DA-493E-98BC-9D1BF3A39610}"/>
    <cellStyle name="Calculation 5 3 3 2 2 2 2" xfId="39887" xr:uid="{AF679C25-E0FC-49D0-944C-6DF3397EB61A}"/>
    <cellStyle name="Calculation 5 3 3 2 2 3" xfId="30377" xr:uid="{2032A58C-1825-4EE9-9C98-2CC46DFF3826}"/>
    <cellStyle name="Calculation 5 3 3 2 2 4" xfId="56767" xr:uid="{9D8C40BC-D4E1-4943-86AE-DAC648A5D89D}"/>
    <cellStyle name="Calculation 5 3 3 2 3" xfId="10666" xr:uid="{C4516D89-75BE-4376-B500-69D791A14D08}"/>
    <cellStyle name="Calculation 5 3 3 2 3 2" xfId="19655" xr:uid="{7CB7DBC7-2D6F-48CA-A65E-E7F84CFBE940}"/>
    <cellStyle name="Calculation 5 3 3 2 3 2 2" xfId="27688" xr:uid="{5678AB46-B99B-42C1-9C31-BA7CAF575D37}"/>
    <cellStyle name="Calculation 5 3 3 2 3 3" xfId="36201" xr:uid="{1445FB82-771E-4D85-ADD3-FF0EA702A3C7}"/>
    <cellStyle name="Calculation 5 3 3 2 4" xfId="14432" xr:uid="{29FA2E0D-3BA7-4880-84FB-302EA7D3D364}"/>
    <cellStyle name="Calculation 5 3 3 2 4 2" xfId="36057" xr:uid="{D1366136-B807-49D6-919B-BC00A88DA071}"/>
    <cellStyle name="Calculation 5 3 3 2 5" xfId="26547" xr:uid="{8697C020-145F-454E-BFCA-AAD938F68485}"/>
    <cellStyle name="Calculation 5 3 3 2 6" xfId="49985" xr:uid="{B4ADEFDA-612C-46BC-A6B0-0346587F8C77}"/>
    <cellStyle name="Calculation 5 3 3 3" xfId="3530" xr:uid="{09E70CE8-CCBB-481A-BD0D-8FFA39378267}"/>
    <cellStyle name="Calculation 5 3 3 3 2" xfId="23297" xr:uid="{3727A451-9EDE-4E4E-B636-3F55A20AD58B}"/>
    <cellStyle name="Calculation 5 3 3 3 2 2" xfId="58245" xr:uid="{BD5EDF0F-5BF5-483F-97B9-79CA4A7D430F}"/>
    <cellStyle name="Calculation 5 3 3 3 3" xfId="51463" xr:uid="{9159B165-4E0D-48F9-9A91-67397A7AC578}"/>
    <cellStyle name="Calculation 5 3 3 4" xfId="27774" xr:uid="{1E840D38-1DEE-430F-A05D-EDC4553683E9}"/>
    <cellStyle name="Calculation 5 3 3 4 2" xfId="54894" xr:uid="{D298D73F-E2EF-4AD3-9262-38FA79D4D7B8}"/>
    <cellStyle name="Calculation 5 3 3 4 3" xfId="48102" xr:uid="{6926B61D-77F3-40E3-A42F-9C01E38CE97F}"/>
    <cellStyle name="Calculation 5 3 3 5" xfId="53194" xr:uid="{7A5FB82C-50A4-4F9D-8A8F-A0A10DC5039A}"/>
    <cellStyle name="Calculation 5 3 3 6" xfId="46488" xr:uid="{2C00B961-86FA-44B3-9BAF-C9917C1C2F80}"/>
    <cellStyle name="Calculation 5 3 4" xfId="1437" xr:uid="{87C2BDF6-C88C-4CB4-8624-8BB64E5D1153}"/>
    <cellStyle name="Calculation 5 3 4 2" xfId="5782" xr:uid="{7C186B61-E28C-424B-B078-4B05F8737C56}"/>
    <cellStyle name="Calculation 5 3 4 2 2" xfId="8368" xr:uid="{F66065B6-19A6-4F4B-9774-B3CCB987FC8B}"/>
    <cellStyle name="Calculation 5 3 4 2 2 2" xfId="17357" xr:uid="{F87A781B-BA5B-4EC2-8567-15EF4832EC4F}"/>
    <cellStyle name="Calculation 5 3 4 2 2 2 2" xfId="33496" xr:uid="{85555486-B5ED-4705-96EA-8CAB792674B2}"/>
    <cellStyle name="Calculation 5 3 4 2 2 3" xfId="24153" xr:uid="{B92C8076-6C01-49C5-B2BF-11373A1638B9}"/>
    <cellStyle name="Calculation 5 3 4 2 3" xfId="11005" xr:uid="{D383F4DD-D521-4F2D-84D4-F5A02BCD20C5}"/>
    <cellStyle name="Calculation 5 3 4 2 3 2" xfId="19994" xr:uid="{085963BB-CA5E-4206-A9FB-9EA957E6DD3B}"/>
    <cellStyle name="Calculation 5 3 4 2 3 2 2" xfId="37585" xr:uid="{C69DE2A7-F3AA-4C77-9AC2-4595B3D33F43}"/>
    <cellStyle name="Calculation 5 3 4 2 3 3" xfId="34770" xr:uid="{2768B93F-983A-4198-BAFC-8A688BFCBAE3}"/>
    <cellStyle name="Calculation 5 3 4 2 4" xfId="14771" xr:uid="{5621EA36-0908-46A0-B3E3-5CCD59A429DE}"/>
    <cellStyle name="Calculation 5 3 4 2 4 2" xfId="34033" xr:uid="{CA206365-117E-43C7-B462-2EC28A18D5C9}"/>
    <cellStyle name="Calculation 5 3 4 2 5" xfId="43628" xr:uid="{F2DA25D8-25AC-474E-A7D0-ACD78BE4F1E8}"/>
    <cellStyle name="Calculation 5 3 4 2 6" xfId="55887" xr:uid="{AA60E02F-F357-4DBF-A5C9-1E3606533F69}"/>
    <cellStyle name="Calculation 5 3 4 3" xfId="3874" xr:uid="{3A8CFD6A-BB94-4B15-B7C2-3CAB572DAD48}"/>
    <cellStyle name="Calculation 5 3 4 3 2" xfId="38353" xr:uid="{9DB20FD0-6EB1-421C-AB24-AC11677F1E83}"/>
    <cellStyle name="Calculation 5 3 4 4" xfId="27052" xr:uid="{91AB6757-0BFC-40ED-87EE-753EF05F1587}"/>
    <cellStyle name="Calculation 5 3 4 5" xfId="49105" xr:uid="{415A825B-64C7-41E9-9F03-EC46E1027159}"/>
    <cellStyle name="Calculation 5 3 5" xfId="1828" xr:uid="{1108E179-94A6-437F-9F5A-9156B1AF29C6}"/>
    <cellStyle name="Calculation 5 3 5 2" xfId="6145" xr:uid="{685B04DD-F41B-40E3-9D52-E4C6F56C4DF9}"/>
    <cellStyle name="Calculation 5 3 5 2 2" xfId="8731" xr:uid="{66979393-C667-40F7-AE19-8F7B7BAF74A0}"/>
    <cellStyle name="Calculation 5 3 5 2 2 2" xfId="17720" xr:uid="{F574B66A-EEA4-46B1-894E-2F39DF2B2BED}"/>
    <cellStyle name="Calculation 5 3 5 2 2 2 2" xfId="23618" xr:uid="{3B7E0682-1206-478C-9CB2-2F289C9A90E1}"/>
    <cellStyle name="Calculation 5 3 5 2 2 3" xfId="25775" xr:uid="{91BE4D76-147A-44AF-8A8D-562F8A61A8DD}"/>
    <cellStyle name="Calculation 5 3 5 2 3" xfId="11368" xr:uid="{4099E5FF-DED6-4861-B5B3-1BE885C6E742}"/>
    <cellStyle name="Calculation 5 3 5 2 3 2" xfId="20357" xr:uid="{7B0A3CBF-19C0-4177-A308-F0666743ACB2}"/>
    <cellStyle name="Calculation 5 3 5 2 3 2 2" xfId="41050" xr:uid="{2D544755-1B29-48F2-A93E-D7C05AC865FE}"/>
    <cellStyle name="Calculation 5 3 5 2 3 3" xfId="26833" xr:uid="{24436CBC-994B-4485-A3AF-1FB5D1140C2E}"/>
    <cellStyle name="Calculation 5 3 5 2 4" xfId="15134" xr:uid="{41FE2025-E832-4209-A1E6-C9478C896D4A}"/>
    <cellStyle name="Calculation 5 3 5 2 4 2" xfId="27182" xr:uid="{941D062E-7317-4B22-8015-EB0DF5A973EE}"/>
    <cellStyle name="Calculation 5 3 5 2 5" xfId="26620" xr:uid="{B671172E-9098-4507-BD78-BC2ADA91418E}"/>
    <cellStyle name="Calculation 5 3 5 2 6" xfId="59053" xr:uid="{D3CB4157-CC5E-425F-A5BB-C8D40AFA1E77}"/>
    <cellStyle name="Calculation 5 3 5 3" xfId="4265" xr:uid="{DB9D0779-E12A-4B7D-9AF2-E277198A26AA}"/>
    <cellStyle name="Calculation 5 3 5 3 2" xfId="43356" xr:uid="{0DA07107-77EF-4668-B166-BDECB3677548}"/>
    <cellStyle name="Calculation 5 3 5 4" xfId="39875" xr:uid="{C3521E86-1687-4802-B3C5-1EBABE55A90E}"/>
    <cellStyle name="Calculation 5 3 5 5" xfId="52272" xr:uid="{3BF3A5D0-9E63-4AB5-B81C-E1F73925CC2D}"/>
    <cellStyle name="Calculation 5 3 6" xfId="2056" xr:uid="{8F82BE18-C69B-466C-B6F4-DAD58518CA1B}"/>
    <cellStyle name="Calculation 5 3 6 2" xfId="6362" xr:uid="{4AE3CF80-5C32-4EA4-AC7F-53BBCC0F5401}"/>
    <cellStyle name="Calculation 5 3 6 2 2" xfId="8948" xr:uid="{EB6E37E1-201A-4AC1-9089-3243612962AD}"/>
    <cellStyle name="Calculation 5 3 6 2 2 2" xfId="17937" xr:uid="{5778355A-F3AE-4F89-80D9-205C295E20E1}"/>
    <cellStyle name="Calculation 5 3 6 2 2 2 2" xfId="22313" xr:uid="{7C0B52B7-3FD0-4967-95A6-A2FE671BA0EC}"/>
    <cellStyle name="Calculation 5 3 6 2 2 3" xfId="23960" xr:uid="{4B8CB663-5E7B-40B0-A7FE-6CE6267F4800}"/>
    <cellStyle name="Calculation 5 3 6 2 3" xfId="11585" xr:uid="{5819A071-84A0-4282-8DFA-3B94F6CCFF69}"/>
    <cellStyle name="Calculation 5 3 6 2 3 2" xfId="20574" xr:uid="{B0F7F5D9-A52E-413B-A9C8-310086C9D823}"/>
    <cellStyle name="Calculation 5 3 6 2 3 2 2" xfId="29796" xr:uid="{92C09636-4182-46D2-96B1-4358399DE63F}"/>
    <cellStyle name="Calculation 5 3 6 2 3 3" xfId="31048" xr:uid="{7C0583BE-2A43-49FC-BC9B-3C2E3AF920CD}"/>
    <cellStyle name="Calculation 5 3 6 2 4" xfId="15351" xr:uid="{EF3AC671-AAE9-494F-A713-3D8C6AB2530E}"/>
    <cellStyle name="Calculation 5 3 6 2 4 2" xfId="24996" xr:uid="{11AAE12E-F330-4DBE-9F8F-F0118FC739D0}"/>
    <cellStyle name="Calculation 5 3 6 2 5" xfId="30085" xr:uid="{1514ADC5-DD9F-4118-8796-071D7BF457BB}"/>
    <cellStyle name="Calculation 5 3 6 2 6" xfId="54056" xr:uid="{E0AAA6FE-C1E7-4545-B501-B092C90225ED}"/>
    <cellStyle name="Calculation 5 3 6 3" xfId="4493" xr:uid="{74F8D444-42FC-4E5C-9704-5361C0E79CF2}"/>
    <cellStyle name="Calculation 5 3 6 3 2" xfId="41904" xr:uid="{9951B17B-BC3D-419E-8F74-65C3711BEBB3}"/>
    <cellStyle name="Calculation 5 3 6 4" xfId="37100" xr:uid="{27D134AD-80EE-4F99-A11B-05A8A638013D}"/>
    <cellStyle name="Calculation 5 3 6 5" xfId="47380" xr:uid="{5113D63F-9231-47BF-940B-B810B10486DF}"/>
    <cellStyle name="Calculation 5 3 7" xfId="2867" xr:uid="{220B4D1F-A191-487E-BC50-30FF250EF715}"/>
    <cellStyle name="Calculation 5 3 7 2" xfId="7017" xr:uid="{F8FB2670-B7B5-4182-BF54-D4ABC21D20E5}"/>
    <cellStyle name="Calculation 5 3 7 2 2" xfId="12145" xr:uid="{DD4CFC85-133B-4047-8B24-7EFAFCF61E5C}"/>
    <cellStyle name="Calculation 5 3 7 2 2 2" xfId="21134" xr:uid="{AA6363C6-8CD6-4B81-877E-69BA01342962}"/>
    <cellStyle name="Calculation 5 3 7 2 2 2 2" xfId="43542" xr:uid="{3D380A07-62C4-4C64-8CFA-6AC19726E98A}"/>
    <cellStyle name="Calculation 5 3 7 2 2 3" xfId="39512" xr:uid="{80C36C0C-C7A5-4A94-BC43-7311321A50DA}"/>
    <cellStyle name="Calculation 5 3 7 2 3" xfId="12957" xr:uid="{0D9C34FF-4972-487C-A096-F065C78090B5}"/>
    <cellStyle name="Calculation 5 3 7 2 3 2" xfId="21946" xr:uid="{9B2E08A6-080C-4FE5-8C33-6CD122103948}"/>
    <cellStyle name="Calculation 5 3 7 2 3 2 2" xfId="23396" xr:uid="{CD8D7CFB-6F49-4E9B-ADD8-2FC260021396}"/>
    <cellStyle name="Calculation 5 3 7 2 3 3" xfId="26190" xr:uid="{BCCE0FF0-7DE5-4D68-9AEA-D9A9E1B049D5}"/>
    <cellStyle name="Calculation 5 3 7 2 4" xfId="16006" xr:uid="{72B68E37-B1C2-4372-9C50-A9593B3283F9}"/>
    <cellStyle name="Calculation 5 3 7 2 4 2" xfId="29878" xr:uid="{153CEFDE-252C-409A-8324-19A52247DE27}"/>
    <cellStyle name="Calculation 5 3 7 2 5" xfId="41245" xr:uid="{B16D9043-CA2A-40FD-AA34-75C413C4224A}"/>
    <cellStyle name="Calculation 5 3 7 3" xfId="9580" xr:uid="{0834DC34-771A-420E-BEF9-529C3AC98D1B}"/>
    <cellStyle name="Calculation 5 3 7 3 2" xfId="18569" xr:uid="{7E84C3E4-8AE9-45D9-AE0D-EFAAC90E1A2C}"/>
    <cellStyle name="Calculation 5 3 7 3 2 2" xfId="24930" xr:uid="{086FC0C0-0B9B-48FB-AF69-BA2CCB0A1998}"/>
    <cellStyle name="Calculation 5 3 7 3 3" xfId="22476" xr:uid="{2544F9C7-71E7-454F-B746-6B764D35264D}"/>
    <cellStyle name="Calculation 5 3 7 4" xfId="38405" xr:uid="{2A487BF1-D8FD-4AA9-948E-3370B114FCC5}"/>
    <cellStyle name="Calculation 5 3 7 5" xfId="52675" xr:uid="{8542F2E6-F226-4CD0-84FA-25FAC27D00D7}"/>
    <cellStyle name="Calculation 5 3 8" xfId="4798" xr:uid="{26988520-E23E-456A-8C43-710E8F8EA557}"/>
    <cellStyle name="Calculation 5 3 8 2" xfId="7384" xr:uid="{11534BB2-961C-40A0-B1C7-4700AA58FF8B}"/>
    <cellStyle name="Calculation 5 3 8 2 2" xfId="16373" xr:uid="{D8C9306E-995C-424C-939E-E5147BC7F637}"/>
    <cellStyle name="Calculation 5 3 8 2 2 2" xfId="28567" xr:uid="{D103A94F-D48D-47F7-8482-6380D8A1FDED}"/>
    <cellStyle name="Calculation 5 3 8 2 3" xfId="27988" xr:uid="{0D5A69D6-FA0C-4C22-9EF5-5B2C53FDF1CE}"/>
    <cellStyle name="Calculation 5 3 8 3" xfId="10021" xr:uid="{41ED2790-61DD-46AD-A720-A58F4E14C566}"/>
    <cellStyle name="Calculation 5 3 8 3 2" xfId="19010" xr:uid="{7D09429F-4E48-4DF8-907D-BE64C4319211}"/>
    <cellStyle name="Calculation 5 3 8 3 2 2" xfId="30185" xr:uid="{F321656B-84CB-4FB2-8A27-9047A3E47860}"/>
    <cellStyle name="Calculation 5 3 8 3 3" xfId="24266" xr:uid="{B0248B38-9131-4FC0-A7DB-8A4D06F0571E}"/>
    <cellStyle name="Calculation 5 3 8 4" xfId="13787" xr:uid="{28520A3B-60C6-4E4A-B85C-715F17893BBE}"/>
    <cellStyle name="Calculation 5 3 8 4 2" xfId="25724" xr:uid="{6B6F1C1B-357D-4CEC-B806-A12A4E065C45}"/>
    <cellStyle name="Calculation 5 3 8 5" xfId="37007" xr:uid="{1B2C2DE3-9C2A-4571-882A-2EA8F04BC66A}"/>
    <cellStyle name="Calculation 5 3 9" xfId="6701" xr:uid="{92A5ACC4-1002-4A05-A26D-9BAC98104E9E}"/>
    <cellStyle name="Calculation 5 3 9 2" xfId="11905" xr:uid="{CB971D77-8371-40A1-923A-70059F8BE603}"/>
    <cellStyle name="Calculation 5 3 9 2 2" xfId="20894" xr:uid="{8D121A3F-0597-4659-8C16-D91E5972D7E9}"/>
    <cellStyle name="Calculation 5 3 9 2 2 2" xfId="41979" xr:uid="{750D4382-F82E-429E-BDAB-7874AEA88C53}"/>
    <cellStyle name="Calculation 5 3 9 2 3" xfId="26426" xr:uid="{603DE291-B706-4280-966B-FDD1A174EAEA}"/>
    <cellStyle name="Calculation 5 3 9 3" xfId="15690" xr:uid="{7AA0BB6B-B265-452C-8470-5CF2E99C0FDE}"/>
    <cellStyle name="Calculation 5 3 9 3 2" xfId="38725" xr:uid="{02BC0C89-F2EB-4148-AB22-EF588E5C39C3}"/>
    <cellStyle name="Calculation 5 3 9 4" xfId="27526" xr:uid="{E8556D71-B2E1-4170-B0AA-0833709FEE34}"/>
    <cellStyle name="Calculation 5 30" xfId="45420" xr:uid="{A7C27CF0-3678-4E3E-9C55-74A9250E551C}"/>
    <cellStyle name="Calculation 5 31" xfId="45355" xr:uid="{6DB24CA7-ABC6-452A-A95F-D57EE849B8F3}"/>
    <cellStyle name="Calculation 5 32" xfId="44259" xr:uid="{FF507B64-C348-4697-880E-370874801A1A}"/>
    <cellStyle name="Calculation 5 33" xfId="44198" xr:uid="{1119ACDF-1CC9-48BF-A88E-ED43F9519942}"/>
    <cellStyle name="Calculation 5 34" xfId="45481" xr:uid="{03BA165F-69E3-4A5B-AD0B-C364ABD8F73B}"/>
    <cellStyle name="Calculation 5 4" xfId="501" xr:uid="{3C87AEB0-5EED-490F-8881-0C548B69D43A}"/>
    <cellStyle name="Calculation 5 4 10" xfId="44357" xr:uid="{59221ED3-9BE8-41C0-A3F6-D36C05959CDC}"/>
    <cellStyle name="Calculation 5 4 11" xfId="45630" xr:uid="{48EDBBD0-7517-4721-81BF-F5E1D78691D8}"/>
    <cellStyle name="Calculation 5 4 2" xfId="850" xr:uid="{BDD7A089-981C-486C-AC6E-125B70024CA8}"/>
    <cellStyle name="Calculation 5 4 2 2" xfId="5219" xr:uid="{0A834BFA-F740-4C18-8688-25B3F1C2E40B}"/>
    <cellStyle name="Calculation 5 4 2 2 2" xfId="7805" xr:uid="{BA0635B2-F63B-44CB-A22E-97CE1B42CC51}"/>
    <cellStyle name="Calculation 5 4 2 2 2 2" xfId="16794" xr:uid="{431D62E9-3C53-4563-9CCC-DC3A01C155B9}"/>
    <cellStyle name="Calculation 5 4 2 2 2 2 2" xfId="36750" xr:uid="{CCC3E6B5-8FF2-43B5-AF18-2073D710840F}"/>
    <cellStyle name="Calculation 5 4 2 2 2 3" xfId="33119" xr:uid="{D6A90FDA-DFAA-415A-872A-ECFD0A8A28B9}"/>
    <cellStyle name="Calculation 5 4 2 2 2 4" xfId="56418" xr:uid="{F31840B0-8223-477A-B8EB-0AA066E4390A}"/>
    <cellStyle name="Calculation 5 4 2 2 3" xfId="10442" xr:uid="{96EFAC2C-09A8-4F86-848C-36DC22E59D4C}"/>
    <cellStyle name="Calculation 5 4 2 2 3 2" xfId="19431" xr:uid="{5BAAD3AF-63C9-4A0E-A8FD-4FF9CF9F14E8}"/>
    <cellStyle name="Calculation 5 4 2 2 3 2 2" xfId="33812" xr:uid="{DEDD18E6-F349-4C40-8D4C-F5EFD78F65D2}"/>
    <cellStyle name="Calculation 5 4 2 2 3 3" xfId="37797" xr:uid="{A0611796-BC9A-4B20-8A67-D7F1135A8085}"/>
    <cellStyle name="Calculation 5 4 2 2 4" xfId="14208" xr:uid="{C876DCCC-9438-40B5-98CF-CEBEC43EDD71}"/>
    <cellStyle name="Calculation 5 4 2 2 4 2" xfId="34193" xr:uid="{CD5C5AF7-1770-432B-BE6B-4594E2D14E05}"/>
    <cellStyle name="Calculation 5 4 2 2 5" xfId="23485" xr:uid="{62B36F7C-7427-4C14-BAE6-86A8FA6C6225}"/>
    <cellStyle name="Calculation 5 4 2 2 6" xfId="49636" xr:uid="{ADF29EFD-9CB7-4815-93A9-3AC60BDBE82F}"/>
    <cellStyle name="Calculation 5 4 2 3" xfId="3287" xr:uid="{7A261B79-9D81-48B6-8678-CFBF1139053E}"/>
    <cellStyle name="Calculation 5 4 2 3 2" xfId="30212" xr:uid="{B501DAD7-3996-4EF1-8450-FEE94229D952}"/>
    <cellStyle name="Calculation 5 4 2 3 2 2" xfId="58731" xr:uid="{B6979454-D0F3-4C77-B197-2CB9CCAC26B1}"/>
    <cellStyle name="Calculation 5 4 2 3 3" xfId="51950" xr:uid="{C8429333-A5B8-4602-A47D-3E42322A5B9D}"/>
    <cellStyle name="Calculation 5 4 2 4" xfId="38009" xr:uid="{B427EB76-41D2-4814-962E-7BF4D3882012}"/>
    <cellStyle name="Calculation 5 4 2 4 2" xfId="54560" xr:uid="{37715B05-34E9-497B-9F7A-D23570F12BFD}"/>
    <cellStyle name="Calculation 5 4 2 4 3" xfId="47753" xr:uid="{1F209B0E-96C8-465D-83D9-4AD6D8942D11}"/>
    <cellStyle name="Calculation 5 4 2 5" xfId="52971" xr:uid="{1DFF9C84-396B-4B91-A209-6C948547D8D3}"/>
    <cellStyle name="Calculation 5 4 2 6" xfId="46142" xr:uid="{4CF1213E-A190-4031-854A-F360FC58CDB9}"/>
    <cellStyle name="Calculation 5 4 3" xfId="1195" xr:uid="{08A6D928-FB2C-40CB-BE2F-6ECF61869522}"/>
    <cellStyle name="Calculation 5 4 3 2" xfId="5540" xr:uid="{9CEE12BE-3818-4DDB-BC6B-8D3283D57EDB}"/>
    <cellStyle name="Calculation 5 4 3 2 2" xfId="8126" xr:uid="{F86F49CF-B8BB-477E-9266-666D045FA009}"/>
    <cellStyle name="Calculation 5 4 3 2 2 2" xfId="17115" xr:uid="{3B98916F-FB88-4E06-A878-0C414F5EE0CF}"/>
    <cellStyle name="Calculation 5 4 3 2 2 2 2" xfId="35252" xr:uid="{F57539D6-1B90-4CC7-8130-DAC24B3F5DB2}"/>
    <cellStyle name="Calculation 5 4 3 2 2 3" xfId="40838" xr:uid="{D4CD70BC-FF8A-468E-9F8E-D7C1AA14993C}"/>
    <cellStyle name="Calculation 5 4 3 2 2 4" xfId="56823" xr:uid="{A5BE578A-CD25-47E7-8F1F-FE408066407C}"/>
    <cellStyle name="Calculation 5 4 3 2 3" xfId="10763" xr:uid="{CE4FFD26-4665-4467-A3EE-0B5172A72C8C}"/>
    <cellStyle name="Calculation 5 4 3 2 3 2" xfId="19752" xr:uid="{5C9DA71B-1813-4DC5-9EA2-3F6C378F6A2E}"/>
    <cellStyle name="Calculation 5 4 3 2 3 2 2" xfId="43249" xr:uid="{585D7942-36AF-4A26-8723-F0EBF8AF573C}"/>
    <cellStyle name="Calculation 5 4 3 2 3 3" xfId="34688" xr:uid="{0F50243D-510A-46ED-A05A-AE4F78DE97AC}"/>
    <cellStyle name="Calculation 5 4 3 2 4" xfId="14529" xr:uid="{532040BC-22E7-4E47-91D7-9C292211D770}"/>
    <cellStyle name="Calculation 5 4 3 2 4 2" xfId="29640" xr:uid="{1CD362DF-333A-427D-BDBB-CF863AA89574}"/>
    <cellStyle name="Calculation 5 4 3 2 5" xfId="40956" xr:uid="{808AA1C2-ABE5-4F54-9C0F-A39624519C56}"/>
    <cellStyle name="Calculation 5 4 3 2 6" xfId="50041" xr:uid="{383B953D-D6BA-442D-8296-BF4E90A826B1}"/>
    <cellStyle name="Calculation 5 4 3 3" xfId="3632" xr:uid="{F1245D71-0149-487D-A89D-023622934569}"/>
    <cellStyle name="Calculation 5 4 3 3 2" xfId="34525" xr:uid="{C843E024-AF0B-46E6-88A4-224E7D117A84}"/>
    <cellStyle name="Calculation 5 4 3 3 2 2" xfId="57655" xr:uid="{0AE6C211-6BE2-4974-86BC-1DC075FD4D40}"/>
    <cellStyle name="Calculation 5 4 3 3 3" xfId="50873" xr:uid="{4E26B91E-3854-41A2-B255-786B04653503}"/>
    <cellStyle name="Calculation 5 4 3 4" xfId="28369" xr:uid="{CEC213E7-34BF-4B1B-BCC2-A5EC829EF2DA}"/>
    <cellStyle name="Calculation 5 4 3 4 2" xfId="54950" xr:uid="{AAF6C4D4-3DD5-4254-A940-7A04528EB632}"/>
    <cellStyle name="Calculation 5 4 3 4 3" xfId="48158" xr:uid="{28016DC5-4C10-4E6B-9EF9-CACBBC3C071B}"/>
    <cellStyle name="Calculation 5 4 3 5" xfId="53250" xr:uid="{99D6A15F-A2AB-4E5A-B413-07EC0D23CBD5}"/>
    <cellStyle name="Calculation 5 4 3 6" xfId="46544" xr:uid="{180610B0-6BF6-4AE1-84D8-F8E361CA267B}"/>
    <cellStyle name="Calculation 5 4 4" xfId="1539" xr:uid="{BBBD395E-6D2D-432D-AE8A-128F31E0A9CC}"/>
    <cellStyle name="Calculation 5 4 4 2" xfId="5884" xr:uid="{CB6275E7-CBA0-4B1C-BB07-A4C87E8AE05F}"/>
    <cellStyle name="Calculation 5 4 4 2 2" xfId="8470" xr:uid="{ADBB5BBC-6873-4EF0-A5BF-16AC204AA8C6}"/>
    <cellStyle name="Calculation 5 4 4 2 2 2" xfId="17459" xr:uid="{A299897E-64A4-4B1E-A084-8770D61946FB}"/>
    <cellStyle name="Calculation 5 4 4 2 2 2 2" xfId="34083" xr:uid="{25637686-8E80-4AC5-86AC-ED3394247EE3}"/>
    <cellStyle name="Calculation 5 4 4 2 2 3" xfId="35245" xr:uid="{03FDAEC2-DF66-45AC-ABE0-6B8CF8FF4DCE}"/>
    <cellStyle name="Calculation 5 4 4 2 3" xfId="11107" xr:uid="{097E3B40-A365-4A51-A2E8-F61D4944CCD2}"/>
    <cellStyle name="Calculation 5 4 4 2 3 2" xfId="20096" xr:uid="{7799130E-4900-4AF5-9A45-50DEE61CF483}"/>
    <cellStyle name="Calculation 5 4 4 2 3 2 2" xfId="37963" xr:uid="{1C75BC3C-6135-4B15-8088-5DF9D7C8DDA9}"/>
    <cellStyle name="Calculation 5 4 4 2 3 3" xfId="34665" xr:uid="{AE1D84B3-5EB0-4EE6-9EE5-95CEB706ACB9}"/>
    <cellStyle name="Calculation 5 4 4 2 4" xfId="14873" xr:uid="{94E8E2D7-12BA-479A-9294-7BD8BFF21065}"/>
    <cellStyle name="Calculation 5 4 4 2 4 2" xfId="27190" xr:uid="{50005E71-769A-4441-8D95-F4EB79C4AFE2}"/>
    <cellStyle name="Calculation 5 4 4 2 5" xfId="35632" xr:uid="{4D8B3828-E690-4676-9E15-825C266BF67C}"/>
    <cellStyle name="Calculation 5 4 4 2 6" xfId="55946" xr:uid="{1C2A2C95-6158-4B06-A418-84C6E9024232}"/>
    <cellStyle name="Calculation 5 4 4 3" xfId="3976" xr:uid="{00912D6E-8593-4BEA-AA8C-24D68E7FC48C}"/>
    <cellStyle name="Calculation 5 4 4 3 2" xfId="27834" xr:uid="{4448B30D-DFF4-437C-B7C8-AB34AFD6EC5D}"/>
    <cellStyle name="Calculation 5 4 4 4" xfId="24343" xr:uid="{9465E4AC-376D-46AB-9C14-9FAD0EE6020B}"/>
    <cellStyle name="Calculation 5 4 4 5" xfId="49164" xr:uid="{CF508266-596E-4CF9-A865-30FD7FA027A0}"/>
    <cellStyle name="Calculation 5 4 5" xfId="1851" xr:uid="{42B54EF9-DDAD-44EE-A3F2-41C6B0D1BC8F}"/>
    <cellStyle name="Calculation 5 4 5 2" xfId="6167" xr:uid="{CB211ACA-0968-4D64-8F96-98A3F497692F}"/>
    <cellStyle name="Calculation 5 4 5 2 2" xfId="8753" xr:uid="{5625269E-AF2D-4812-820F-4EBBC74D5C62}"/>
    <cellStyle name="Calculation 5 4 5 2 2 2" xfId="17742" xr:uid="{D55B2030-5830-4D2A-B22B-F6A732DB86A2}"/>
    <cellStyle name="Calculation 5 4 5 2 2 2 2" xfId="42241" xr:uid="{A1E88FB6-BBC6-44A2-8104-29285E64B7A9}"/>
    <cellStyle name="Calculation 5 4 5 2 2 3" xfId="30255" xr:uid="{C5959090-872F-41F4-8CC0-B9BAEF6BDA9A}"/>
    <cellStyle name="Calculation 5 4 5 2 3" xfId="11390" xr:uid="{06978BAA-3622-4B6A-9FCA-C1DB01DC1AE4}"/>
    <cellStyle name="Calculation 5 4 5 2 3 2" xfId="20379" xr:uid="{9017BCC7-698E-4B07-82B6-8CF0BD00D03A}"/>
    <cellStyle name="Calculation 5 4 5 2 3 2 2" xfId="27583" xr:uid="{21A2BB27-2AE3-4D8E-8DFA-25B6A45A2A6A}"/>
    <cellStyle name="Calculation 5 4 5 2 3 3" xfId="22485" xr:uid="{70DB46DB-7105-4956-8340-BE89BE973C9F}"/>
    <cellStyle name="Calculation 5 4 5 2 4" xfId="15156" xr:uid="{F585CE53-4D11-49FB-9488-492AE796D792}"/>
    <cellStyle name="Calculation 5 4 5 2 4 2" xfId="22998" xr:uid="{8C913C52-46D3-40B7-905A-D564CE909D7F}"/>
    <cellStyle name="Calculation 5 4 5 2 5" xfId="33483" xr:uid="{664BE2D7-9C57-4068-9923-29B7CE73AFB4}"/>
    <cellStyle name="Calculation 5 4 5 2 6" xfId="58237" xr:uid="{0340029F-6A23-428D-85EA-E31C94ED7FD4}"/>
    <cellStyle name="Calculation 5 4 5 3" xfId="4288" xr:uid="{13944EC0-E094-49DE-A32D-84F3699738C4}"/>
    <cellStyle name="Calculation 5 4 5 3 2" xfId="41257" xr:uid="{EE836F30-06E2-4184-86F4-D2F6E1041DBB}"/>
    <cellStyle name="Calculation 5 4 5 4" xfId="33450" xr:uid="{9C7BC4E7-936C-47E7-88F1-B6A132D615B0}"/>
    <cellStyle name="Calculation 5 4 5 5" xfId="51455" xr:uid="{3940AF8D-689C-4C16-B583-945F5E6FF503}"/>
    <cellStyle name="Calculation 5 4 6" xfId="2158" xr:uid="{EE0D301E-4107-44C2-8857-60BC44D6391A}"/>
    <cellStyle name="Calculation 5 4 6 2" xfId="6459" xr:uid="{0C497A18-0491-4E5D-8945-48F14EC752E7}"/>
    <cellStyle name="Calculation 5 4 6 2 2" xfId="9045" xr:uid="{8E1715B4-0033-4248-AA2D-FDA31DB911CA}"/>
    <cellStyle name="Calculation 5 4 6 2 2 2" xfId="18034" xr:uid="{C0906AF3-BF16-4BA8-B1B3-CF11F881F884}"/>
    <cellStyle name="Calculation 5 4 6 2 2 2 2" xfId="34734" xr:uid="{32BEC7BD-923A-493E-BA0B-0E39D163783D}"/>
    <cellStyle name="Calculation 5 4 6 2 2 3" xfId="39306" xr:uid="{B9AB5659-9B63-4C9B-A32D-7FA1E8C94E59}"/>
    <cellStyle name="Calculation 5 4 6 2 3" xfId="11682" xr:uid="{2DE888C6-1CA6-4E3F-A165-C7525434B0A5}"/>
    <cellStyle name="Calculation 5 4 6 2 3 2" xfId="20671" xr:uid="{51624C9E-0A14-4CAD-8B22-7327B23B7591}"/>
    <cellStyle name="Calculation 5 4 6 2 3 2 2" xfId="35369" xr:uid="{9F3D903A-38F7-4B28-91FB-54A024ED1512}"/>
    <cellStyle name="Calculation 5 4 6 2 3 3" xfId="26654" xr:uid="{7632FA44-D211-49B9-9F2A-723B9139E1C5}"/>
    <cellStyle name="Calculation 5 4 6 2 4" xfId="15448" xr:uid="{190F2AEE-6E47-479F-ABE5-74B3C3CB4E5D}"/>
    <cellStyle name="Calculation 5 4 6 2 4 2" xfId="27980" xr:uid="{9DC89640-2C34-4E8D-BB33-84AF10F6FBC8}"/>
    <cellStyle name="Calculation 5 4 6 2 5" xfId="29826" xr:uid="{34934A36-0B4B-4621-8E14-15575109EAFC}"/>
    <cellStyle name="Calculation 5 4 6 2 6" xfId="54112" xr:uid="{3672ECD6-E7C5-45CF-8D2D-ACE2700C0F77}"/>
    <cellStyle name="Calculation 5 4 6 3" xfId="4595" xr:uid="{E73DC73A-0DF5-4E7F-9C7C-5BFF6EC4B2A3}"/>
    <cellStyle name="Calculation 5 4 6 3 2" xfId="40164" xr:uid="{C48B08F7-9024-4C2E-9B21-E5D0DC9409A5}"/>
    <cellStyle name="Calculation 5 4 6 4" xfId="24074" xr:uid="{2F5C3BB8-BEA9-45A3-BC2E-4DCD3B2E9E41}"/>
    <cellStyle name="Calculation 5 4 6 5" xfId="47422" xr:uid="{C2E0BF60-DEBE-4233-B445-590F7BC4F005}"/>
    <cellStyle name="Calculation 5 4 7" xfId="4895" xr:uid="{AE0A8042-3684-4D30-A81E-791999B69B26}"/>
    <cellStyle name="Calculation 5 4 7 2" xfId="7481" xr:uid="{FFA40878-78A8-4E7F-9008-3C2F5463E92D}"/>
    <cellStyle name="Calculation 5 4 7 2 2" xfId="16470" xr:uid="{6FFED91E-4412-4108-B425-F559219FEDA5}"/>
    <cellStyle name="Calculation 5 4 7 2 2 2" xfId="22365" xr:uid="{BE01E85A-FE71-4372-9ADB-5025CBAF8EA7}"/>
    <cellStyle name="Calculation 5 4 7 2 3" xfId="38866" xr:uid="{CB487F33-8177-4A18-B73E-F34712EBAC83}"/>
    <cellStyle name="Calculation 5 4 7 3" xfId="10118" xr:uid="{4B46C905-B5AF-4DEE-9B0C-5641F4AED073}"/>
    <cellStyle name="Calculation 5 4 7 3 2" xfId="19107" xr:uid="{2A3273BE-A9BA-4C24-80F4-5E81A2B34486}"/>
    <cellStyle name="Calculation 5 4 7 3 2 2" xfId="30969" xr:uid="{C28638AF-77F5-4179-A186-26FAA700D551}"/>
    <cellStyle name="Calculation 5 4 7 3 3" xfId="37793" xr:uid="{1882DBAF-4B9F-4E9D-9B2D-BB566908F53D}"/>
    <cellStyle name="Calculation 5 4 7 4" xfId="13884" xr:uid="{74C80E06-037B-4366-89A0-BC1F5F94E13B}"/>
    <cellStyle name="Calculation 5 4 7 4 2" xfId="25465" xr:uid="{7036C91D-EB1B-49BC-B0AC-FC44BA08AFFE}"/>
    <cellStyle name="Calculation 5 4 7 5" xfId="31351" xr:uid="{B99431A1-246E-4CF7-A8F4-7F6B65D6BEF1}"/>
    <cellStyle name="Calculation 5 4 7 6" xfId="52708" xr:uid="{DF4643C3-9DA5-42E6-8188-3A7875D41BCD}"/>
    <cellStyle name="Calculation 5 4 8" xfId="2507" xr:uid="{1DCF18CF-8258-47AA-9035-062432229052}"/>
    <cellStyle name="Calculation 5 4 8 2" xfId="29798" xr:uid="{64691CF4-2547-41F2-AD7E-9EAA2D10E402}"/>
    <cellStyle name="Calculation 5 4 9" xfId="42295" xr:uid="{9EB2F67B-339B-4CB6-9F34-0F89C2D30609}"/>
    <cellStyle name="Calculation 5 5" xfId="261" xr:uid="{90F6E471-F20F-41A4-B16F-0647F5FC4648}"/>
    <cellStyle name="Calculation 5 5 2" xfId="4673" xr:uid="{EC9E0A91-38D7-46CA-90E5-23ABA8D5CA37}"/>
    <cellStyle name="Calculation 5 5 2 2" xfId="7259" xr:uid="{50910105-4F21-4063-8EA6-60FF823B186C}"/>
    <cellStyle name="Calculation 5 5 2 2 2" xfId="16248" xr:uid="{CBE077F9-F476-42B7-95F6-B0132ED5D817}"/>
    <cellStyle name="Calculation 5 5 2 2 2 2" xfId="36933" xr:uid="{EE517659-F3C7-4099-9325-21962B6CC1DA}"/>
    <cellStyle name="Calculation 5 5 2 2 2 3" xfId="56437" xr:uid="{0FDB9079-452E-4645-915D-ED8A44BE98C3}"/>
    <cellStyle name="Calculation 5 5 2 2 3" xfId="24801" xr:uid="{E7DCCCDC-3EFC-4102-8379-E84B002BE105}"/>
    <cellStyle name="Calculation 5 5 2 2 4" xfId="49655" xr:uid="{40465512-4DEB-4534-922C-6939A7A8C7D7}"/>
    <cellStyle name="Calculation 5 5 2 3" xfId="9896" xr:uid="{290EBA9A-C915-4EE8-BA97-910F6410B1A0}"/>
    <cellStyle name="Calculation 5 5 2 3 2" xfId="18885" xr:uid="{7AF3949E-E2E7-4005-8F53-76CDB3EE56E7}"/>
    <cellStyle name="Calculation 5 5 2 3 2 2" xfId="33198" xr:uid="{CE0A8CD1-A1DA-4E80-8FE3-3E97B3DBE77F}"/>
    <cellStyle name="Calculation 5 5 2 3 2 3" xfId="58485" xr:uid="{EB79FC07-19AC-4DD7-A98F-7D516FE582ED}"/>
    <cellStyle name="Calculation 5 5 2 3 3" xfId="35996" xr:uid="{33220608-7E7B-407D-BD71-83A5B7127F6F}"/>
    <cellStyle name="Calculation 5 5 2 3 4" xfId="51704" xr:uid="{49C87F22-2AA6-4243-B345-E511FB01565A}"/>
    <cellStyle name="Calculation 5 5 2 4" xfId="13662" xr:uid="{BC873919-C97F-4285-9FD3-DEA4E0DE74B4}"/>
    <cellStyle name="Calculation 5 5 2 4 2" xfId="24878" xr:uid="{6D8B08DF-E726-4B2C-A6EF-DFE384EB7D37}"/>
    <cellStyle name="Calculation 5 5 2 4 2 2" xfId="54576" xr:uid="{33DCF273-7550-4E11-B50C-2DB605763791}"/>
    <cellStyle name="Calculation 5 5 2 4 3" xfId="47772" xr:uid="{4324BEA3-14C3-4963-A7A8-7D01E42266DA}"/>
    <cellStyle name="Calculation 5 5 2 5" xfId="32799" xr:uid="{084E79CE-44B4-4F9C-B58F-7A1567B0E5C1}"/>
    <cellStyle name="Calculation 5 5 2 5 2" xfId="52980" xr:uid="{874F3003-8322-4DDE-BC62-038465D8E495}"/>
    <cellStyle name="Calculation 5 5 2 6" xfId="46158" xr:uid="{44BC986A-6E72-4211-87FD-537CD4BA64B4}"/>
    <cellStyle name="Calculation 5 5 3" xfId="2729" xr:uid="{A634F334-ABAC-46F7-8C78-D5C2784E70EA}"/>
    <cellStyle name="Calculation 5 5 3 2" xfId="23034" xr:uid="{E1CFCBB9-4C0E-45E0-980C-FCA83F98F0AD}"/>
    <cellStyle name="Calculation 5 5 3 2 2" xfId="56839" xr:uid="{6DD04AAD-9144-4B10-9C47-367FC61E3208}"/>
    <cellStyle name="Calculation 5 5 3 2 3" xfId="50057" xr:uid="{3776A165-EDFC-4257-B659-CEEC41614A4D}"/>
    <cellStyle name="Calculation 5 5 3 3" xfId="51876" xr:uid="{4B6EB385-C0F3-4816-AEE5-B4BFBE3448C2}"/>
    <cellStyle name="Calculation 5 5 3 3 2" xfId="58657" xr:uid="{4383FDD4-FE30-4467-A806-A3ED67323730}"/>
    <cellStyle name="Calculation 5 5 3 4" xfId="48174" xr:uid="{F43C93C8-A1DF-4789-B027-DF9665A834D3}"/>
    <cellStyle name="Calculation 5 5 3 4 2" xfId="54966" xr:uid="{CE6D6419-E2FE-4E3D-8F7B-ADC0F80BC0B0}"/>
    <cellStyle name="Calculation 5 5 3 5" xfId="53266" xr:uid="{CF21B55E-2FC9-4843-9EF5-4BD83DF26BD6}"/>
    <cellStyle name="Calculation 5 5 3 6" xfId="46560" xr:uid="{97F2BC0D-4763-4F16-8120-E548656870F1}"/>
    <cellStyle name="Calculation 5 5 4" xfId="40293" xr:uid="{FD777652-1DF6-4AF6-A044-7B0BBF42FD49}"/>
    <cellStyle name="Calculation 5 5 4 2" xfId="55965" xr:uid="{A7FB2C0A-6DB5-4307-BA6F-74397F0DDE01}"/>
    <cellStyle name="Calculation 5 5 4 3" xfId="49183" xr:uid="{9D355FD8-4A80-4CA6-9A80-59B870616DAA}"/>
    <cellStyle name="Calculation 5 5 5" xfId="44402" xr:uid="{BB8EEF63-9624-4B75-82B3-0D5E939BBF56}"/>
    <cellStyle name="Calculation 5 5 5 2" xfId="58542" xr:uid="{63C67714-2DF8-40C3-A4AE-906E5BD4ADBA}"/>
    <cellStyle name="Calculation 5 5 5 3" xfId="51761" xr:uid="{75F02F2D-D94F-4879-9F4A-0549F04ED6FD}"/>
    <cellStyle name="Calculation 5 5 6" xfId="45649" xr:uid="{6B9A1166-BF25-428F-A525-D07E167698D2}"/>
    <cellStyle name="Calculation 5 5 6 2" xfId="54128" xr:uid="{BE169E25-8508-474C-84CE-95A41398C5B8}"/>
    <cellStyle name="Calculation 5 5 7" xfId="52717" xr:uid="{74F8D23C-1B80-4367-8A1A-87E57F7213EC}"/>
    <cellStyle name="Calculation 5 6" xfId="610" xr:uid="{482ABC4E-31E4-4442-8DB7-82F0B7BD72AC}"/>
    <cellStyle name="Calculation 5 6 2" xfId="4997" xr:uid="{1622A275-BF87-4C61-9562-49D0A6CCB1B8}"/>
    <cellStyle name="Calculation 5 6 2 2" xfId="7583" xr:uid="{61025438-AABC-4130-9E9A-70A7016934E4}"/>
    <cellStyle name="Calculation 5 6 2 2 2" xfId="16572" xr:uid="{6B9E88BA-1D2D-446F-A770-EA636C0AED85}"/>
    <cellStyle name="Calculation 5 6 2 2 2 2" xfId="39440" xr:uid="{C236FE37-CAD8-4FF3-9644-90A5ACCDDDDD}"/>
    <cellStyle name="Calculation 5 6 2 2 2 3" xfId="56473" xr:uid="{7C5615D3-C97C-4052-A9F9-99C31E7A34B6}"/>
    <cellStyle name="Calculation 5 6 2 2 3" xfId="27396" xr:uid="{9CFDB2DB-AC61-47BE-ACE0-C38B5C495212}"/>
    <cellStyle name="Calculation 5 6 2 2 4" xfId="49691" xr:uid="{C08C9FB5-9299-4DF0-BF68-DE28CCA161B9}"/>
    <cellStyle name="Calculation 5 6 2 3" xfId="10220" xr:uid="{7BF82D63-D9D4-4E84-A201-B443710A0540}"/>
    <cellStyle name="Calculation 5 6 2 3 2" xfId="19209" xr:uid="{5666E950-FCB6-4727-A6A3-E2F0D1FE2071}"/>
    <cellStyle name="Calculation 5 6 2 3 2 2" xfId="43742" xr:uid="{A69925D0-E56F-4A44-B4A9-2E69192C0985}"/>
    <cellStyle name="Calculation 5 6 2 3 2 3" xfId="57664" xr:uid="{DC4762C6-6409-48EE-A642-C79BD1D4DC1A}"/>
    <cellStyle name="Calculation 5 6 2 3 3" xfId="26672" xr:uid="{38849209-0989-4E83-ABA2-D43F27411FCA}"/>
    <cellStyle name="Calculation 5 6 2 3 4" xfId="50882" xr:uid="{1B764367-7DE6-4DBB-BE66-A84B104F7EF1}"/>
    <cellStyle name="Calculation 5 6 2 4" xfId="13986" xr:uid="{3CD772C7-924C-4D8C-B20B-38F2E9D0CDA6}"/>
    <cellStyle name="Calculation 5 6 2 4 2" xfId="38585" xr:uid="{9B126BA7-CC81-47C4-8FF2-BB8F7AD17254}"/>
    <cellStyle name="Calculation 5 6 2 4 2 2" xfId="54612" xr:uid="{1E756BAC-B36C-4757-8099-98BC924FB4FF}"/>
    <cellStyle name="Calculation 5 6 2 4 3" xfId="47808" xr:uid="{B625136F-C42D-4C4F-831A-281522E53976}"/>
    <cellStyle name="Calculation 5 6 2 5" xfId="29667" xr:uid="{B7BC9FD5-84E0-40B5-AF84-9F59005EBCAB}"/>
    <cellStyle name="Calculation 5 6 2 5 2" xfId="53001" xr:uid="{5B2E0E7A-EFC2-4BCB-8F13-2D0332E41237}"/>
    <cellStyle name="Calculation 5 6 2 6" xfId="46194" xr:uid="{01C7E5E0-A224-4CA4-BC9A-01C1201AD480}"/>
    <cellStyle name="Calculation 5 6 3" xfId="3047" xr:uid="{409F70FD-0828-44E7-A021-31C0437CBB98}"/>
    <cellStyle name="Calculation 5 6 3 2" xfId="33469" xr:uid="{0E222C88-D36E-4D3D-854F-E42E521A633D}"/>
    <cellStyle name="Calculation 5 6 3 2 2" xfId="56875" xr:uid="{6E59D67D-952F-47F5-AE2F-30F7B50B8915}"/>
    <cellStyle name="Calculation 5 6 3 2 3" xfId="50093" xr:uid="{8C436069-8825-464D-B7E4-A13061449BEA}"/>
    <cellStyle name="Calculation 5 6 3 3" xfId="50813" xr:uid="{81BC7477-2EE2-48AE-BCF8-6CED9C55E0C0}"/>
    <cellStyle name="Calculation 5 6 3 3 2" xfId="57595" xr:uid="{FECBF7B0-2B5B-4AFB-A273-7E700F1D2205}"/>
    <cellStyle name="Calculation 5 6 3 4" xfId="48210" xr:uid="{B54C11FF-A31E-4597-B135-511E8F5586E3}"/>
    <cellStyle name="Calculation 5 6 3 4 2" xfId="55002" xr:uid="{A8CFA0EA-274A-4B4C-8399-47BD2D6C4CDA}"/>
    <cellStyle name="Calculation 5 6 3 5" xfId="53302" xr:uid="{89AE3F5B-495E-412B-ABED-F9D1EEB1FA95}"/>
    <cellStyle name="Calculation 5 6 3 6" xfId="46596" xr:uid="{5235EB42-C469-45B1-AD98-10638C776083}"/>
    <cellStyle name="Calculation 5 6 4" xfId="32762" xr:uid="{AD39EADB-4FB7-46B2-A088-3F9BF1492CA4}"/>
    <cellStyle name="Calculation 5 6 4 2" xfId="56001" xr:uid="{59219C82-A525-43B7-B176-723DB1C127F8}"/>
    <cellStyle name="Calculation 5 6 4 3" xfId="49219" xr:uid="{59C5DFAF-60F8-4443-85A0-6BD076F57A8D}"/>
    <cellStyle name="Calculation 5 6 5" xfId="44446" xr:uid="{185F4481-C125-4D33-AC86-4046154A1205}"/>
    <cellStyle name="Calculation 5 6 5 2" xfId="57597" xr:uid="{E747F736-59AF-40BD-9C1E-7518472865C8}"/>
    <cellStyle name="Calculation 5 6 5 3" xfId="50815" xr:uid="{5FB65166-2EFA-4CE8-8482-2EE98909E656}"/>
    <cellStyle name="Calculation 5 6 6" xfId="45685" xr:uid="{68EFE8D2-9F98-4802-AB3D-B0A5B1B49811}"/>
    <cellStyle name="Calculation 5 6 6 2" xfId="54164" xr:uid="{8686ECA4-0EE9-41BA-870F-4D7CBBA4043E}"/>
    <cellStyle name="Calculation 5 6 7" xfId="52738" xr:uid="{C07B5B25-3634-4A8B-B1F3-26FF15282CC0}"/>
    <cellStyle name="Calculation 5 7" xfId="955" xr:uid="{C774F5B1-FFC7-4446-B29B-07D0AE21DE41}"/>
    <cellStyle name="Calculation 5 7 2" xfId="5318" xr:uid="{D0B0B8EA-5CC3-4963-8C08-8AAB6771AAAA}"/>
    <cellStyle name="Calculation 5 7 2 2" xfId="7904" xr:uid="{01A29759-E268-437E-831C-3A0BE8AD83FE}"/>
    <cellStyle name="Calculation 5 7 2 2 2" xfId="16893" xr:uid="{71319F84-FA71-46D6-BAC9-874CB6DE5F79}"/>
    <cellStyle name="Calculation 5 7 2 2 2 2" xfId="43802" xr:uid="{E622D8C2-79FE-4AEC-92EA-34B1BEBC4F75}"/>
    <cellStyle name="Calculation 5 7 2 2 2 3" xfId="56509" xr:uid="{A0A615D0-B83C-4950-9ADD-92BCCCD75630}"/>
    <cellStyle name="Calculation 5 7 2 2 3" xfId="43510" xr:uid="{432CA105-3D4D-4277-8256-57E19807E7F8}"/>
    <cellStyle name="Calculation 5 7 2 2 4" xfId="49727" xr:uid="{31CD0550-F7D9-4827-BED3-A8857ED31DB0}"/>
    <cellStyle name="Calculation 5 7 2 3" xfId="10541" xr:uid="{B8FE15A1-EEB2-4AC0-BF0C-F284C46B9DE2}"/>
    <cellStyle name="Calculation 5 7 2 3 2" xfId="19530" xr:uid="{72BB3773-9A90-4EF4-B8FA-AF06907B2B54}"/>
    <cellStyle name="Calculation 5 7 2 3 2 2" xfId="28524" xr:uid="{4DBC5914-89C1-4E3D-B9B7-5CFD87664849}"/>
    <cellStyle name="Calculation 5 7 2 3 2 3" xfId="58945" xr:uid="{14911430-4EDF-446D-9D3C-674905F807C9}"/>
    <cellStyle name="Calculation 5 7 2 3 3" xfId="27097" xr:uid="{D53508E6-C02A-42BF-B496-ED3E3EDC95E7}"/>
    <cellStyle name="Calculation 5 7 2 3 4" xfId="52164" xr:uid="{8E64EDA8-95A8-4F6D-8CAA-39C85F4809F7}"/>
    <cellStyle name="Calculation 5 7 2 4" xfId="14307" xr:uid="{EBC03D37-60CF-45D8-BB45-B8D1F366197E}"/>
    <cellStyle name="Calculation 5 7 2 4 2" xfId="37068" xr:uid="{BAE25FC9-D0B9-4595-BEC5-0802DC14D292}"/>
    <cellStyle name="Calculation 5 7 2 4 2 2" xfId="54648" xr:uid="{877558EE-8EF2-4CCC-BFC6-B21478D6ACE1}"/>
    <cellStyle name="Calculation 5 7 2 4 3" xfId="47844" xr:uid="{BC90C88C-DE36-44E0-BCA5-7CB516287282}"/>
    <cellStyle name="Calculation 5 7 2 5" xfId="32344" xr:uid="{57A4BB05-330B-43AC-89B4-C0EF1826FA6F}"/>
    <cellStyle name="Calculation 5 7 2 5 2" xfId="53022" xr:uid="{30C4E406-8F7C-43C1-A2ED-89B6996F91BF}"/>
    <cellStyle name="Calculation 5 7 2 6" xfId="46230" xr:uid="{FAEABA3B-4FC2-4A11-8C15-2AD1D987266E}"/>
    <cellStyle name="Calculation 5 7 3" xfId="3392" xr:uid="{42B1E3DB-B550-4066-850C-5A6E6968926B}"/>
    <cellStyle name="Calculation 5 7 3 2" xfId="39101" xr:uid="{C4ED3F48-05AC-464B-85F4-4F83849C1D39}"/>
    <cellStyle name="Calculation 5 7 3 2 2" xfId="56911" xr:uid="{17F4F9BF-D7DB-47AA-B111-E4DF0E01FCA2}"/>
    <cellStyle name="Calculation 5 7 3 2 3" xfId="50129" xr:uid="{232B3F30-B285-4D2A-8346-C5A22FCA4698}"/>
    <cellStyle name="Calculation 5 7 3 3" xfId="49453" xr:uid="{68CC9F92-726A-41D9-A722-A2E389C13EDB}"/>
    <cellStyle name="Calculation 5 7 3 3 2" xfId="56235" xr:uid="{B17830E5-1245-4D53-8271-4E0637FE1882}"/>
    <cellStyle name="Calculation 5 7 3 4" xfId="48246" xr:uid="{58050C03-190E-475E-9282-617D053F1C5C}"/>
    <cellStyle name="Calculation 5 7 3 4 2" xfId="55038" xr:uid="{C0A7C96E-BFEE-4BDA-8E32-757786642882}"/>
    <cellStyle name="Calculation 5 7 3 5" xfId="53338" xr:uid="{BB850698-5974-43AE-A5E3-58BEEABA37E2}"/>
    <cellStyle name="Calculation 5 7 3 6" xfId="46632" xr:uid="{6819D500-78E7-43E6-AC26-07C1B2A7266E}"/>
    <cellStyle name="Calculation 5 7 4" xfId="42752" xr:uid="{DABD6E6A-CF7B-4747-9954-98C065D21C2A}"/>
    <cellStyle name="Calculation 5 7 4 2" xfId="56037" xr:uid="{F4D2E7E4-7CB9-4953-A74E-248B05C9E3AE}"/>
    <cellStyle name="Calculation 5 7 4 3" xfId="49255" xr:uid="{46D939FC-BF46-40AD-8D78-6D295C918889}"/>
    <cellStyle name="Calculation 5 7 5" xfId="44495" xr:uid="{651B61DB-2EB5-47C1-8BF9-693B028A99E4}"/>
    <cellStyle name="Calculation 5 7 5 2" xfId="59139" xr:uid="{F6168B35-0B1E-4A03-BCF6-FE748F7CC875}"/>
    <cellStyle name="Calculation 5 7 5 3" xfId="52358" xr:uid="{8A2DD377-0C21-4E52-AECD-2FE2BB736137}"/>
    <cellStyle name="Calculation 5 7 6" xfId="45721" xr:uid="{639312BD-EE2A-4773-A9E8-91CC14C8461A}"/>
    <cellStyle name="Calculation 5 7 6 2" xfId="54200" xr:uid="{5D14A847-0A64-4E3B-AD72-F297765A11C1}"/>
    <cellStyle name="Calculation 5 7 7" xfId="52759" xr:uid="{7251D1E9-2F86-4F7C-A38D-9C68C779447C}"/>
    <cellStyle name="Calculation 5 8" xfId="1299" xr:uid="{3E39B959-779A-4EF4-BFD6-8DD13954BC23}"/>
    <cellStyle name="Calculation 5 8 2" xfId="5644" xr:uid="{293F65D5-104D-46D1-9AE9-15AA8B295A75}"/>
    <cellStyle name="Calculation 5 8 2 2" xfId="8230" xr:uid="{3D8FF9F6-603C-4CC1-8A77-E9C538720671}"/>
    <cellStyle name="Calculation 5 8 2 2 2" xfId="17219" xr:uid="{3D2AF1D1-0AB7-4278-BE9A-ADB3A87DB33A}"/>
    <cellStyle name="Calculation 5 8 2 2 2 2" xfId="33152" xr:uid="{A5EFF32B-A382-40CD-BA36-2F21ABE67736}"/>
    <cellStyle name="Calculation 5 8 2 2 2 3" xfId="56558" xr:uid="{D52D0539-E2C5-4234-93A6-40DAAAF2C0A2}"/>
    <cellStyle name="Calculation 5 8 2 2 3" xfId="22122" xr:uid="{8896C816-4979-46F6-AE0E-2CA261260C09}"/>
    <cellStyle name="Calculation 5 8 2 2 4" xfId="49776" xr:uid="{7D94A49E-F65E-434F-BACD-A46946063C3C}"/>
    <cellStyle name="Calculation 5 8 2 3" xfId="10867" xr:uid="{01B7C5A3-9ACA-43AC-9D3A-23C411986E17}"/>
    <cellStyle name="Calculation 5 8 2 3 2" xfId="19856" xr:uid="{8D612EDC-A92E-42CD-9391-902B7D29A082}"/>
    <cellStyle name="Calculation 5 8 2 3 2 2" xfId="32491" xr:uid="{6A2C2D1D-DB51-4140-8A39-EFD32F13361A}"/>
    <cellStyle name="Calculation 5 8 2 3 2 3" xfId="57903" xr:uid="{48E9457B-5C6A-4C97-BFC4-B8A6F2ECE7A6}"/>
    <cellStyle name="Calculation 5 8 2 3 3" xfId="24291" xr:uid="{22834605-AAE2-463F-B588-1CBDF64C9A3F}"/>
    <cellStyle name="Calculation 5 8 2 3 4" xfId="51121" xr:uid="{6238DD75-3982-475A-B6E6-55F3AAF61E2A}"/>
    <cellStyle name="Calculation 5 8 2 4" xfId="14633" xr:uid="{9DCD94BE-DD83-4169-9850-1DE5FF8919AF}"/>
    <cellStyle name="Calculation 5 8 2 4 2" xfId="41128" xr:uid="{EBF9D381-23A9-4516-B392-F258D84450C1}"/>
    <cellStyle name="Calculation 5 8 2 4 2 2" xfId="54694" xr:uid="{DD884EF4-7929-4A4B-9EB4-4E18E5B95C64}"/>
    <cellStyle name="Calculation 5 8 2 4 3" xfId="47893" xr:uid="{B2F2644F-0153-45F6-9879-E711DFD52897}"/>
    <cellStyle name="Calculation 5 8 2 5" xfId="30945" xr:uid="{A382727A-0FDF-433C-97EE-0DA4211F0980}"/>
    <cellStyle name="Calculation 5 8 2 5 2" xfId="53048" xr:uid="{978EB0CA-E23E-4582-B477-AD977FDC2725}"/>
    <cellStyle name="Calculation 5 8 2 6" xfId="46279" xr:uid="{13D00421-AE32-47A8-A8E4-F601C6130EA7}"/>
    <cellStyle name="Calculation 5 8 3" xfId="3736" xr:uid="{C130ADA5-4FC6-48F9-8324-2E6BB9385B79}"/>
    <cellStyle name="Calculation 5 8 3 2" xfId="39407" xr:uid="{7AFF61AA-4581-4B08-AE34-AEE7D7935075}"/>
    <cellStyle name="Calculation 5 8 3 2 2" xfId="56957" xr:uid="{C3031BF0-27F6-422A-B247-28D07CE157F3}"/>
    <cellStyle name="Calculation 5 8 3 2 3" xfId="50175" xr:uid="{2F6FB3CD-5A05-49A4-A2B1-E67DBB0EF61C}"/>
    <cellStyle name="Calculation 5 8 3 3" xfId="51336" xr:uid="{5226807F-92DF-447D-AB49-646E99F15BAF}"/>
    <cellStyle name="Calculation 5 8 3 3 2" xfId="58118" xr:uid="{F11654D9-2E77-493B-AF1E-CCB64F5B0CBA}"/>
    <cellStyle name="Calculation 5 8 3 4" xfId="48292" xr:uid="{9607AA80-D264-4CE9-970D-E8A54B011977}"/>
    <cellStyle name="Calculation 5 8 3 4 2" xfId="55084" xr:uid="{E75C6088-112A-418C-8038-DA2C5FE923B3}"/>
    <cellStyle name="Calculation 5 8 3 5" xfId="53384" xr:uid="{238A0A36-7C72-4B20-A9B5-447493B2DE78}"/>
    <cellStyle name="Calculation 5 8 3 6" xfId="46678" xr:uid="{73624E2B-3132-4647-948C-0C8CDA238DC2}"/>
    <cellStyle name="Calculation 5 8 4" xfId="23520" xr:uid="{388E2B3D-2470-40DC-8ACB-3C48322B4029}"/>
    <cellStyle name="Calculation 5 8 4 2" xfId="56086" xr:uid="{8826EDF1-9051-43B6-8369-A432061BB41E}"/>
    <cellStyle name="Calculation 5 8 4 3" xfId="49304" xr:uid="{F59D3B20-04A1-4C7D-9893-3A85917E5493}"/>
    <cellStyle name="Calculation 5 8 5" xfId="44459" xr:uid="{41DAC295-75B1-47F9-8BF6-A3D969F582D9}"/>
    <cellStyle name="Calculation 5 8 5 2" xfId="58340" xr:uid="{92069722-956E-41A4-91D1-AC11CD401144}"/>
    <cellStyle name="Calculation 5 8 5 3" xfId="51558" xr:uid="{B2525AEC-E19B-4AA4-BCFC-B291093B978C}"/>
    <cellStyle name="Calculation 5 8 6" xfId="45770" xr:uid="{47D4782B-2F2E-4408-BEF3-421BBC91BEFA}"/>
    <cellStyle name="Calculation 5 8 6 2" xfId="54246" xr:uid="{8D073AED-D065-45E3-AEC5-CF48271F824B}"/>
    <cellStyle name="Calculation 5 8 7" xfId="52785" xr:uid="{CBBA6403-AC8E-4550-9466-CDBAA6322146}"/>
    <cellStyle name="Calculation 5 9" xfId="1687" xr:uid="{5A1894C1-AC8C-4218-A25B-83ADC582F8F4}"/>
    <cellStyle name="Calculation 5 9 2" xfId="6013" xr:uid="{FF81374E-8C09-40EC-88DE-2CAA139A7E6B}"/>
    <cellStyle name="Calculation 5 9 2 2" xfId="8599" xr:uid="{AB899309-DCBA-48B4-86D9-AC3C56CA7BD4}"/>
    <cellStyle name="Calculation 5 9 2 2 2" xfId="17588" xr:uid="{C5F69718-AE34-4AE7-81FB-83C63A25A467}"/>
    <cellStyle name="Calculation 5 9 2 2 2 2" xfId="34014" xr:uid="{221672F2-950A-47BB-BAE2-6964C2642A34}"/>
    <cellStyle name="Calculation 5 9 2 2 2 3" xfId="56598" xr:uid="{9A53C601-8001-400C-9561-802178331213}"/>
    <cellStyle name="Calculation 5 9 2 2 3" xfId="35166" xr:uid="{01350D79-223C-4E09-B700-7B7873EC6DB9}"/>
    <cellStyle name="Calculation 5 9 2 2 4" xfId="49816" xr:uid="{A94FCA89-EE96-4421-8BFC-78398EB8BD21}"/>
    <cellStyle name="Calculation 5 9 2 3" xfId="11236" xr:uid="{A70D7963-3D0E-414A-810C-CD43F80DCE1E}"/>
    <cellStyle name="Calculation 5 9 2 3 2" xfId="20225" xr:uid="{BF74F254-E5C3-4C57-96D5-3806B7E2D1D5}"/>
    <cellStyle name="Calculation 5 9 2 3 2 2" xfId="24202" xr:uid="{024454EC-70EB-4A93-9BE8-636B0B3765D6}"/>
    <cellStyle name="Calculation 5 9 2 3 2 3" xfId="57582" xr:uid="{8E694C5F-1A26-41A5-A9E3-04B9943272F5}"/>
    <cellStyle name="Calculation 5 9 2 3 3" xfId="37816" xr:uid="{65A4C311-006B-4131-BEB0-5282A3FC65B6}"/>
    <cellStyle name="Calculation 5 9 2 3 4" xfId="50800" xr:uid="{DA30AAFF-7980-4BE9-A4F9-5E9DA6747E82}"/>
    <cellStyle name="Calculation 5 9 2 4" xfId="15002" xr:uid="{2ED8C3A4-A462-4EE6-9914-45D371E85369}"/>
    <cellStyle name="Calculation 5 9 2 4 2" xfId="25880" xr:uid="{8C6D17BB-E0B8-4526-AD71-F3A08E23ADC9}"/>
    <cellStyle name="Calculation 5 9 2 4 2 2" xfId="54731" xr:uid="{97401412-730B-4466-B074-0A5A5877BDA6}"/>
    <cellStyle name="Calculation 5 9 2 4 3" xfId="47933" xr:uid="{131FE8CA-D8C8-4CA3-8732-C82A419BB9F4}"/>
    <cellStyle name="Calculation 5 9 2 5" xfId="33088" xr:uid="{48010EA5-FE94-4F9F-9B32-CD0F4B6906D2}"/>
    <cellStyle name="Calculation 5 9 2 5 2" xfId="53069" xr:uid="{A7FCB199-580C-44E1-9CA9-B59EA303635C}"/>
    <cellStyle name="Calculation 5 9 2 6" xfId="46319" xr:uid="{7A4AF88E-673F-4D8E-AE15-ACC5ECD4CFA5}"/>
    <cellStyle name="Calculation 5 9 3" xfId="4124" xr:uid="{00DFAE33-4C68-4FB8-9720-B246065BDF3D}"/>
    <cellStyle name="Calculation 5 9 3 2" xfId="33247" xr:uid="{230395B5-B5AF-41C9-9015-431A60CD9D4F}"/>
    <cellStyle name="Calculation 5 9 3 2 2" xfId="56994" xr:uid="{B4777CAF-44AE-41F9-A6B5-0C4A0BFD5277}"/>
    <cellStyle name="Calculation 5 9 3 2 3" xfId="50212" xr:uid="{3171DC1C-3802-4B11-8E78-83E6E004A2BA}"/>
    <cellStyle name="Calculation 5 9 3 3" xfId="51792" xr:uid="{F42CDA4D-1F5A-4704-B1E4-B0DD826D84A3}"/>
    <cellStyle name="Calculation 5 9 3 3 2" xfId="58573" xr:uid="{7DE2FEDC-3382-468C-BE44-3A70903909E8}"/>
    <cellStyle name="Calculation 5 9 3 4" xfId="48329" xr:uid="{684E9DD2-CD13-4CD2-BE6C-A264D534D6AC}"/>
    <cellStyle name="Calculation 5 9 3 4 2" xfId="55121" xr:uid="{AEFF7237-B67B-41FB-8A90-BAC50F0E994D}"/>
    <cellStyle name="Calculation 5 9 3 5" xfId="53421" xr:uid="{E342A8CD-2BFE-4F43-A216-6324E133E552}"/>
    <cellStyle name="Calculation 5 9 3 6" xfId="46715" xr:uid="{3641FD16-52D7-4A4E-9164-9806865A0F07}"/>
    <cellStyle name="Calculation 5 9 4" xfId="24062" xr:uid="{98D3C448-ED83-4F43-B1EB-099A52CCBB27}"/>
    <cellStyle name="Calculation 5 9 4 2" xfId="56126" xr:uid="{E7612EEF-10DA-47AA-A151-866A17DB7757}"/>
    <cellStyle name="Calculation 5 9 4 3" xfId="49344" xr:uid="{4F8C6C6B-50C5-43CC-8367-B048767CEBE2}"/>
    <cellStyle name="Calculation 5 9 5" xfId="44541" xr:uid="{126B7781-94E2-473A-A215-AABD736DDB01}"/>
    <cellStyle name="Calculation 5 9 5 2" xfId="58344" xr:uid="{BFA3BE35-586C-478E-8E02-FE7236BADC9E}"/>
    <cellStyle name="Calculation 5 9 5 3" xfId="51562" xr:uid="{3FAE7124-5909-47FB-BF5A-E9D80F2152D2}"/>
    <cellStyle name="Calculation 5 9 6" xfId="45810" xr:uid="{29C9B60F-43C0-4080-A7C6-F5382F85E45F}"/>
    <cellStyle name="Calculation 5 9 6 2" xfId="54283" xr:uid="{20106E24-A96F-4C92-A480-FDD69512F2A3}"/>
    <cellStyle name="Calculation 5 9 7" xfId="52802" xr:uid="{7CCC8BF9-E94D-48D9-BD7D-CB584700CE39}"/>
    <cellStyle name="Calculation 6" xfId="105" xr:uid="{9D30BBBE-54C0-49DB-B1E2-993C152812C2}"/>
    <cellStyle name="Calculation 6 10" xfId="1771" xr:uid="{9A3ABDC8-1B09-4BB2-9000-6EC5C0547672}"/>
    <cellStyle name="Calculation 6 10 2" xfId="6091" xr:uid="{E00B4D21-549E-45A2-A0AC-7DB982E93518}"/>
    <cellStyle name="Calculation 6 10 2 2" xfId="8677" xr:uid="{827BC666-246C-48AA-8F0C-11FBCF11CF3A}"/>
    <cellStyle name="Calculation 6 10 2 2 2" xfId="17666" xr:uid="{B59E01C7-A8B3-4DAB-904E-B1F410F8F60E}"/>
    <cellStyle name="Calculation 6 10 2 2 2 2" xfId="25122" xr:uid="{341F17CB-4C2A-4294-A440-0F9B61DD5CC7}"/>
    <cellStyle name="Calculation 6 10 2 2 2 3" xfId="56603" xr:uid="{7B983A0A-E60E-4348-8FE6-268FB94CDB59}"/>
    <cellStyle name="Calculation 6 10 2 2 3" xfId="38813" xr:uid="{5487D24C-5559-4474-BEB9-1D76CD1ACA5C}"/>
    <cellStyle name="Calculation 6 10 2 2 4" xfId="49821" xr:uid="{087E3B5A-48D4-450F-8819-DC6C63673E26}"/>
    <cellStyle name="Calculation 6 10 2 3" xfId="11314" xr:uid="{1662B70B-5897-4093-B059-28F4B7B1F045}"/>
    <cellStyle name="Calculation 6 10 2 3 2" xfId="20303" xr:uid="{9924B53A-267F-440F-BC04-47216351F131}"/>
    <cellStyle name="Calculation 6 10 2 3 2 2" xfId="30991" xr:uid="{9ADFB963-9A11-4119-A1EF-8C1EE291E431}"/>
    <cellStyle name="Calculation 6 10 2 3 2 3" xfId="58317" xr:uid="{DCD50B73-3DAE-4F30-99B4-103F5FCDC6CA}"/>
    <cellStyle name="Calculation 6 10 2 3 3" xfId="38884" xr:uid="{F31A5DBF-6049-46E9-84FE-41F40DB2D365}"/>
    <cellStyle name="Calculation 6 10 2 3 4" xfId="51535" xr:uid="{AEEFD363-F490-41C2-8ADA-C06B9E98EDB9}"/>
    <cellStyle name="Calculation 6 10 2 4" xfId="15080" xr:uid="{FADA19BD-FFD0-4170-BC19-CCD7D45C7310}"/>
    <cellStyle name="Calculation 6 10 2 4 2" xfId="25485" xr:uid="{43EC32DA-9F98-46B4-98F5-D8920516EA77}"/>
    <cellStyle name="Calculation 6 10 2 4 2 2" xfId="54736" xr:uid="{AC05D7F0-9D7D-4A25-A4C2-520393D15365}"/>
    <cellStyle name="Calculation 6 10 2 4 3" xfId="47938" xr:uid="{43122CBC-ACAC-4C4D-8DFC-8F17AA88A9D8}"/>
    <cellStyle name="Calculation 6 10 2 5" xfId="30236" xr:uid="{67A6B212-E7C8-412B-B538-FBA792DCA97F}"/>
    <cellStyle name="Calculation 6 10 2 5 2" xfId="53072" xr:uid="{9C162B94-C55D-47D9-9270-46D9AA4D53A4}"/>
    <cellStyle name="Calculation 6 10 2 6" xfId="46324" xr:uid="{4B394945-5CE9-4183-9A9C-D3E174380468}"/>
    <cellStyle name="Calculation 6 10 3" xfId="4208" xr:uid="{16CBD994-65BB-4933-B37C-FDDE678C1F81}"/>
    <cellStyle name="Calculation 6 10 3 2" xfId="42993" xr:uid="{E13C45FB-E98A-401B-AE01-4AF054D70E7F}"/>
    <cellStyle name="Calculation 6 10 3 2 2" xfId="56999" xr:uid="{74CD51A4-BE9F-41C4-AF40-96C7518A65E8}"/>
    <cellStyle name="Calculation 6 10 3 2 3" xfId="50217" xr:uid="{9EA88406-DC7F-4896-9FE9-7200240E24AF}"/>
    <cellStyle name="Calculation 6 10 3 3" xfId="50976" xr:uid="{56FB47B2-9A93-4189-9F4F-5F78D9BA5FB6}"/>
    <cellStyle name="Calculation 6 10 3 3 2" xfId="57758" xr:uid="{63962BF0-0534-4E36-8DD8-9C478BF98365}"/>
    <cellStyle name="Calculation 6 10 3 4" xfId="48334" xr:uid="{F079587A-7F61-4906-89A7-5A0638D71226}"/>
    <cellStyle name="Calculation 6 10 3 4 2" xfId="55126" xr:uid="{5197AD49-3387-45ED-B548-69F217C0FBBB}"/>
    <cellStyle name="Calculation 6 10 3 5" xfId="53426" xr:uid="{64F5BCCC-5846-44A0-AB22-449AB9AB9ACB}"/>
    <cellStyle name="Calculation 6 10 3 6" xfId="46720" xr:uid="{CFA20AE7-39E3-45BC-A9D4-FBB076471C2D}"/>
    <cellStyle name="Calculation 6 10 4" xfId="38296" xr:uid="{7315D9D8-74DB-405F-97CE-087A50732E27}"/>
    <cellStyle name="Calculation 6 10 4 2" xfId="56131" xr:uid="{7DD99A1F-5D80-4AAB-B020-111A0D3DEE7B}"/>
    <cellStyle name="Calculation 6 10 4 3" xfId="49349" xr:uid="{9F777FCC-1E9D-465C-A832-BEA92BF82D46}"/>
    <cellStyle name="Calculation 6 10 5" xfId="44576" xr:uid="{F3819C02-9FF7-4788-9F97-EF86471E8588}"/>
    <cellStyle name="Calculation 6 10 5 2" xfId="58623" xr:uid="{8DB895B3-F624-414E-86F8-62ADFDE6AEC5}"/>
    <cellStyle name="Calculation 6 10 5 3" xfId="51842" xr:uid="{C4C9D460-D426-4486-99A9-7E432EF9F5FE}"/>
    <cellStyle name="Calculation 6 10 6" xfId="45815" xr:uid="{B9DCF632-71EE-4F2B-B965-F96E479DE447}"/>
    <cellStyle name="Calculation 6 10 6 2" xfId="54288" xr:uid="{F02052DC-781B-4D5C-BCC6-71FA477B3EFF}"/>
    <cellStyle name="Calculation 6 10 7" xfId="52805" xr:uid="{8F7AF84D-5F9E-4196-8419-18D29D77B6D1}"/>
    <cellStyle name="Calculation 6 11" xfId="2969" xr:uid="{9A277BD7-17EB-44FD-B4E8-F3A50FBAFE08}"/>
    <cellStyle name="Calculation 6 11 2" xfId="7119" xr:uid="{984194C0-F2B8-4434-B804-79753E0B9586}"/>
    <cellStyle name="Calculation 6 11 2 2" xfId="16108" xr:uid="{AAF2CADF-E7CE-4F8A-9F14-A7EDE321400A}"/>
    <cellStyle name="Calculation 6 11 2 2 2" xfId="26175" xr:uid="{138A871B-B862-4233-B9AC-557A9DDF9596}"/>
    <cellStyle name="Calculation 6 11 2 2 2 2" xfId="56604" xr:uid="{26A73126-BBC1-44FD-A45B-A678225D6853}"/>
    <cellStyle name="Calculation 6 11 2 2 3" xfId="49822" xr:uid="{0E154D39-954E-4573-BAFD-9AB7D1218DB4}"/>
    <cellStyle name="Calculation 6 11 2 3" xfId="29172" xr:uid="{5C4A92AF-D036-4910-874D-06C90041FE39}"/>
    <cellStyle name="Calculation 6 11 2 3 2" xfId="57899" xr:uid="{EFEDFDF6-77D4-4D74-B40B-8978D992A6DD}"/>
    <cellStyle name="Calculation 6 11 2 3 3" xfId="51117" xr:uid="{53D8D264-FD77-4655-ACA5-6E1C193B766D}"/>
    <cellStyle name="Calculation 6 11 2 4" xfId="47939" xr:uid="{44FBC17E-6FAC-4C54-BAE3-50C3C5050085}"/>
    <cellStyle name="Calculation 6 11 2 4 2" xfId="54737" xr:uid="{FA651EAB-D943-4367-BD4D-1FAB9B5ECCAB}"/>
    <cellStyle name="Calculation 6 11 2 5" xfId="53073" xr:uid="{E69CB825-2EEA-4BB2-B864-F0CCE0315486}"/>
    <cellStyle name="Calculation 6 11 2 6" xfId="46325" xr:uid="{26B6A262-3BBE-4229-9BFA-CE3A8265459E}"/>
    <cellStyle name="Calculation 6 11 3" xfId="9682" xr:uid="{528B8E4A-E8A0-4957-B5AD-7B67CA102826}"/>
    <cellStyle name="Calculation 6 11 3 2" xfId="18671" xr:uid="{3D3B0832-B500-43F2-82EF-1222A2DED9BA}"/>
    <cellStyle name="Calculation 6 11 3 2 2" xfId="30039" xr:uid="{5392A573-FD36-4B2A-87DF-C9BD0C60A9B1}"/>
    <cellStyle name="Calculation 6 11 3 2 2 2" xfId="57000" xr:uid="{B1C63F72-3B1C-457A-9739-5F5DD70B787A}"/>
    <cellStyle name="Calculation 6 11 3 2 3" xfId="50218" xr:uid="{C92D76C6-2BBF-48C3-A582-722352C0EE89}"/>
    <cellStyle name="Calculation 6 11 3 3" xfId="40003" xr:uid="{DD7EACEB-922A-4EAB-AD19-5995997FFDBB}"/>
    <cellStyle name="Calculation 6 11 3 3 2" xfId="58502" xr:uid="{DF9132A3-3B85-4E73-A570-EC57B99B7F38}"/>
    <cellStyle name="Calculation 6 11 3 3 3" xfId="51721" xr:uid="{73121BE3-CB94-4E9E-BDFF-3265624649B8}"/>
    <cellStyle name="Calculation 6 11 3 4" xfId="48335" xr:uid="{E9973076-0D42-4C4B-A5DB-7E78E6E4B41C}"/>
    <cellStyle name="Calculation 6 11 3 4 2" xfId="55127" xr:uid="{6139B15E-0CF4-456A-958F-8CB8CD7BA327}"/>
    <cellStyle name="Calculation 6 11 3 5" xfId="53427" xr:uid="{CCF77A01-DA9F-4C7E-973E-02FFDC5BB84D}"/>
    <cellStyle name="Calculation 6 11 3 6" xfId="46721" xr:uid="{D78BB559-9CFD-494F-8692-B33FC8854FA8}"/>
    <cellStyle name="Calculation 6 11 4" xfId="13522" xr:uid="{EE2E31C1-A913-4353-9461-5AD5C863E9AC}"/>
    <cellStyle name="Calculation 6 11 4 2" xfId="29607" xr:uid="{3D119989-DB42-42B5-94FE-64C7C699B9B2}"/>
    <cellStyle name="Calculation 6 11 4 2 2" xfId="56132" xr:uid="{FA511E2F-4046-418B-BC8E-94BED8828A4B}"/>
    <cellStyle name="Calculation 6 11 4 3" xfId="49350" xr:uid="{58BB29E3-7BD0-4165-90AF-4632F1A53677}"/>
    <cellStyle name="Calculation 6 11 5" xfId="33865" xr:uid="{864A27F8-F9A6-4F5A-BB68-E199CABAB98A}"/>
    <cellStyle name="Calculation 6 11 5 2" xfId="58274" xr:uid="{14777AE6-56A0-44DF-B729-137678FEE4EE}"/>
    <cellStyle name="Calculation 6 11 5 3" xfId="51492" xr:uid="{15709186-6422-4708-8FAE-E4EA0C8BA544}"/>
    <cellStyle name="Calculation 6 11 6" xfId="44629" xr:uid="{27798B89-07E3-4414-BF60-F24BAAE09FCD}"/>
    <cellStyle name="Calculation 6 11 6 2" xfId="54289" xr:uid="{5FADBB56-59CF-47CA-A2C6-A3808FC73666}"/>
    <cellStyle name="Calculation 6 11 6 3" xfId="47470" xr:uid="{F41B7BB1-5D46-44DA-A4CA-B98D1CE76C94}"/>
    <cellStyle name="Calculation 6 11 7" xfId="52806" xr:uid="{0834D6FF-03CC-4871-8BB7-B26F5E515206}"/>
    <cellStyle name="Calculation 6 11 8" xfId="45862" xr:uid="{9860A810-B8CA-4360-9CDA-F26993994442}"/>
    <cellStyle name="Calculation 6 12" xfId="6561" xr:uid="{BDBB5005-D2DE-45A4-AC86-48CEC9598D89}"/>
    <cellStyle name="Calculation 6 12 2" xfId="11778" xr:uid="{3E226FDB-7BD4-4A56-8D25-A7146E60DB71}"/>
    <cellStyle name="Calculation 6 12 2 2" xfId="20767" xr:uid="{9B6514F6-DF50-461B-BC15-30CE5B66DF70}"/>
    <cellStyle name="Calculation 6 12 2 2 2" xfId="43181" xr:uid="{C8176539-26D6-40CE-958E-73E655E4BA0B}"/>
    <cellStyle name="Calculation 6 12 2 2 2 2" xfId="56643" xr:uid="{F2F0809D-383E-44F1-B1D0-D6C633C18C36}"/>
    <cellStyle name="Calculation 6 12 2 2 3" xfId="49861" xr:uid="{A868378D-FB8C-4B5C-8673-CF2253B51C8D}"/>
    <cellStyle name="Calculation 6 12 2 3" xfId="33357" xr:uid="{9C44BA6B-B2B8-48D8-A7DF-B7DCF73D4346}"/>
    <cellStyle name="Calculation 6 12 2 3 2" xfId="58050" xr:uid="{A15824BB-9F19-4E69-BC21-B1BD5B7C1FEF}"/>
    <cellStyle name="Calculation 6 12 2 3 3" xfId="51268" xr:uid="{A4187980-9454-465C-8483-74283F40462A}"/>
    <cellStyle name="Calculation 6 12 2 4" xfId="47978" xr:uid="{E4336615-EBD8-41A5-B4A3-ACD0E528E98B}"/>
    <cellStyle name="Calculation 6 12 2 4 2" xfId="54773" xr:uid="{33EA00C3-8374-4BBA-A625-B99578C94499}"/>
    <cellStyle name="Calculation 6 12 2 5" xfId="53094" xr:uid="{8C2178C3-6E67-4AF0-947E-6A27A4A04B86}"/>
    <cellStyle name="Calculation 6 12 2 6" xfId="46364" xr:uid="{59E04E55-305F-4698-8ACA-C3DDE4B125E0}"/>
    <cellStyle name="Calculation 6 12 3" xfId="15550" xr:uid="{188E9F23-8B8B-426F-B62B-4E057562694D}"/>
    <cellStyle name="Calculation 6 12 3 2" xfId="42461" xr:uid="{86A2B72E-0BCE-49DD-8EE0-4F86F9D5453B}"/>
    <cellStyle name="Calculation 6 12 3 2 2" xfId="57036" xr:uid="{32D50594-3EA7-4CF5-BD8E-891B479E8AC2}"/>
    <cellStyle name="Calculation 6 12 3 2 3" xfId="50254" xr:uid="{921C1916-BDF5-4EA4-858F-AA41587CB640}"/>
    <cellStyle name="Calculation 6 12 3 3" xfId="51003" xr:uid="{10B4231D-42D4-4774-BF5F-6B9F036FDAF8}"/>
    <cellStyle name="Calculation 6 12 3 3 2" xfId="57785" xr:uid="{379E6A2C-1E43-4C6B-A1A8-0CF5B6567192}"/>
    <cellStyle name="Calculation 6 12 3 4" xfId="48371" xr:uid="{094DF992-7742-4E84-B37B-27B30E57380D}"/>
    <cellStyle name="Calculation 6 12 3 4 2" xfId="55163" xr:uid="{29A7427E-7903-49A2-90BF-2E997D283FC1}"/>
    <cellStyle name="Calculation 6 12 3 5" xfId="53461" xr:uid="{938849DE-EB62-4758-AA37-526CE9F12FE5}"/>
    <cellStyle name="Calculation 6 12 3 6" xfId="46757" xr:uid="{5BD77705-A7C4-4DC3-BFB8-C7D2BB6535C4}"/>
    <cellStyle name="Calculation 6 12 4" xfId="43553" xr:uid="{D8365348-6FF1-474F-BD1F-6B3362A1DAA0}"/>
    <cellStyle name="Calculation 6 12 4 2" xfId="56171" xr:uid="{CA2CF6D9-D407-4921-86D6-E05DB9A2D3C7}"/>
    <cellStyle name="Calculation 6 12 4 3" xfId="49389" xr:uid="{6F1B37D4-93AC-41CD-831D-8D89E0DF9446}"/>
    <cellStyle name="Calculation 6 12 5" xfId="44645" xr:uid="{9C986535-BF4A-446E-89E4-DD89DFB083CF}"/>
    <cellStyle name="Calculation 6 12 5 2" xfId="59148" xr:uid="{4A505D2F-B031-4DC9-8AD1-85A49230B44A}"/>
    <cellStyle name="Calculation 6 12 5 3" xfId="52367" xr:uid="{C7D38799-F012-4446-ABA8-E4DF08F6F2CA}"/>
    <cellStyle name="Calculation 6 12 6" xfId="47509" xr:uid="{4D47C731-4194-47C0-A89D-138FBE22EDEB}"/>
    <cellStyle name="Calculation 6 12 6 2" xfId="54325" xr:uid="{A87C8E61-B2D3-40C3-A050-60830F606632}"/>
    <cellStyle name="Calculation 6 12 7" xfId="52827" xr:uid="{549295C0-5A49-49E4-9B75-98D9E61EDFD0}"/>
    <cellStyle name="Calculation 6 12 8" xfId="45898" xr:uid="{9C7EFA79-5771-4A66-A912-309837B486A1}"/>
    <cellStyle name="Calculation 6 13" xfId="9141" xr:uid="{4AFA14F8-65D2-4AC2-AAFC-ED575C841F33}"/>
    <cellStyle name="Calculation 6 13 2" xfId="18130" xr:uid="{82174484-050E-444E-9321-C48223A35905}"/>
    <cellStyle name="Calculation 6 13 2 2" xfId="37203" xr:uid="{2DE9D138-F1D3-439B-B83F-68E0758ED832}"/>
    <cellStyle name="Calculation 6 13 2 2 2" xfId="56230" xr:uid="{CFFAAC1B-33F8-4737-BC9A-F5C6F8342409}"/>
    <cellStyle name="Calculation 6 13 2 3" xfId="49448" xr:uid="{3BEA9874-9A42-4FC9-9D01-3401657BE09C}"/>
    <cellStyle name="Calculation 6 13 3" xfId="29842" xr:uid="{7926AF4F-C94A-41D7-B752-36D185A3AC74}"/>
    <cellStyle name="Calculation 6 13 3 2" xfId="59074" xr:uid="{867E5CFF-F380-4666-B9FF-02B230BD7854}"/>
    <cellStyle name="Calculation 6 13 3 3" xfId="52293" xr:uid="{B63E7D0E-D38A-48A1-BD2C-9A3D98A5808F}"/>
    <cellStyle name="Calculation 6 13 4" xfId="44619" xr:uid="{CE27200D-BF01-4238-AC7E-D7E431C29B0A}"/>
    <cellStyle name="Calculation 6 13 4 2" xfId="54379" xr:uid="{13EFB5A6-796F-4491-9D12-79F768F4F384}"/>
    <cellStyle name="Calculation 6 13 4 3" xfId="47566" xr:uid="{E2A5B787-E791-4396-B137-9BA57C83A493}"/>
    <cellStyle name="Calculation 6 13 5" xfId="52862" xr:uid="{7E5F624A-9C5C-4862-B8CE-C9DAAAE744BB}"/>
    <cellStyle name="Calculation 6 13 6" xfId="45957" xr:uid="{77C1D0FD-770E-4CF4-8557-0807E828A812}"/>
    <cellStyle name="Calculation 6 14" xfId="9850" xr:uid="{BDC749D8-FF44-407B-8DB8-5079E90746DC}"/>
    <cellStyle name="Calculation 6 14 2" xfId="18839" xr:uid="{49987779-CA93-498C-B0E4-881686A2E357}"/>
    <cellStyle name="Calculation 6 14 2 2" xfId="22713" xr:uid="{17BAC7A5-7AB5-4892-8588-A60E442A7ECA}"/>
    <cellStyle name="Calculation 6 14 2 2 2" xfId="56256" xr:uid="{35D9EB4A-0B92-468B-A254-B1307226FF4E}"/>
    <cellStyle name="Calculation 6 14 2 3" xfId="49474" xr:uid="{61506EB4-32F2-4354-905A-C9A44736B8A2}"/>
    <cellStyle name="Calculation 6 14 3" xfId="34497" xr:uid="{5C366863-ABD8-47E3-BB8B-669A931D2044}"/>
    <cellStyle name="Calculation 6 14 3 2" xfId="57620" xr:uid="{E1878948-D585-4CD1-B4DA-096B58126FDF}"/>
    <cellStyle name="Calculation 6 14 3 3" xfId="50838" xr:uid="{EA56BBB7-6C68-41BC-8BE1-2BAD1EB69E04}"/>
    <cellStyle name="Calculation 6 14 4" xfId="44757" xr:uid="{6D4E669B-16A2-4D59-BCBD-7EC83C55758B}"/>
    <cellStyle name="Calculation 6 14 4 2" xfId="54404" xr:uid="{DC1261CF-211F-43A7-8D35-E6FDD4E1A656}"/>
    <cellStyle name="Calculation 6 14 4 3" xfId="47592" xr:uid="{E46A2353-B0BF-4252-8B7F-452F3C4F3A21}"/>
    <cellStyle name="Calculation 6 14 5" xfId="52878" xr:uid="{EA561EA7-6EF7-45BC-AA7F-A60536249D82}"/>
    <cellStyle name="Calculation 6 14 6" xfId="45983" xr:uid="{66BC91D0-0922-4080-BF36-CE4B50F7FAA4}"/>
    <cellStyle name="Calculation 6 15" xfId="2265" xr:uid="{2C587E4E-FFF8-40DD-9CD8-4D9D53EAF68F}"/>
    <cellStyle name="Calculation 6 15 2" xfId="25763" xr:uid="{C4083C3A-5315-462A-8F58-F6BF05F8F470}"/>
    <cellStyle name="Calculation 6 15 2 2" xfId="57112" xr:uid="{8949BC6C-8518-4F0C-B5DE-0691ADCAA28C}"/>
    <cellStyle name="Calculation 6 15 2 3" xfId="50330" xr:uid="{EE4BBBD0-7FF6-49AE-B7E1-2FEEFCBF3667}"/>
    <cellStyle name="Calculation 6 15 3" xfId="44722" xr:uid="{381C5DD0-405C-471D-84FF-D6951C6DB6D3}"/>
    <cellStyle name="Calculation 6 15 3 2" xfId="58125" xr:uid="{7173E505-542C-45D2-88A9-8E1460EA0CB3}"/>
    <cellStyle name="Calculation 6 15 3 3" xfId="51343" xr:uid="{ED9FFA8E-B180-4860-A87D-B5FF4DF0CB19}"/>
    <cellStyle name="Calculation 6 15 4" xfId="48447" xr:uid="{33D887E7-86A5-4BE3-9B47-DB3F9B872BFA}"/>
    <cellStyle name="Calculation 6 15 4 2" xfId="55239" xr:uid="{5ED228C7-A0B5-40DE-904C-8AB24C8A24B1}"/>
    <cellStyle name="Calculation 6 15 5" xfId="53525" xr:uid="{04ABDF83-01D1-4F46-8AE7-BF29D541637B}"/>
    <cellStyle name="Calculation 6 15 6" xfId="46833" xr:uid="{82CF5CCC-4701-4369-A9E9-74A6539FAE1E}"/>
    <cellStyle name="Calculation 6 16" xfId="13174" xr:uid="{C855DEF3-0DEB-46B3-8AA4-F8C15729760B}"/>
    <cellStyle name="Calculation 6 16 2" xfId="27163" xr:uid="{3A9DE423-D8EC-48EE-86ED-56B7FFFE3C13}"/>
    <cellStyle name="Calculation 6 16 2 2" xfId="57155" xr:uid="{F9D3975A-589C-4F94-92C0-74A8BDCAB868}"/>
    <cellStyle name="Calculation 6 16 2 3" xfId="50373" xr:uid="{33B12A78-E5DF-4004-98FD-98D21797B450}"/>
    <cellStyle name="Calculation 6 16 3" xfId="44730" xr:uid="{25863E5C-AEFB-4A13-8328-AE5100D1C406}"/>
    <cellStyle name="Calculation 6 16 3 2" xfId="58756" xr:uid="{3500F452-F6DF-4B19-900F-EA471D02AFEA}"/>
    <cellStyle name="Calculation 6 16 3 3" xfId="51975" xr:uid="{5EBBD3A2-B11F-4FC9-8433-5EFDDF8DA04D}"/>
    <cellStyle name="Calculation 6 16 4" xfId="50793" xr:uid="{1F2BD146-AD5C-4942-BD1E-C323D0D01F11}"/>
    <cellStyle name="Calculation 6 16 4 2" xfId="57575" xr:uid="{1A03227E-D0D4-4FE9-BD48-1DAF2D5D7F69}"/>
    <cellStyle name="Calculation 6 16 5" xfId="48490" xr:uid="{77F3289E-253B-4483-A9AC-382726AAFCAD}"/>
    <cellStyle name="Calculation 6 16 5 2" xfId="55282" xr:uid="{3CFC2F08-3EE8-4F42-9910-ADC57A82956F}"/>
    <cellStyle name="Calculation 6 16 6" xfId="53568" xr:uid="{97A90CC2-0FCB-4CD6-B5BC-F6D29B920CEB}"/>
    <cellStyle name="Calculation 6 16 7" xfId="46876" xr:uid="{4B7C649A-6648-4290-8FA2-756CC749B6E8}"/>
    <cellStyle name="Calculation 6 17" xfId="29306" xr:uid="{192FC6A7-A6A0-4E29-9C49-13BB85D2EC14}"/>
    <cellStyle name="Calculation 6 17 2" xfId="44821" xr:uid="{5FB8318F-117F-4F99-905C-E63DBEEED0A6}"/>
    <cellStyle name="Calculation 6 17 2 2" xfId="57117" xr:uid="{681C8842-6523-41B8-8372-8366EAFFE18B}"/>
    <cellStyle name="Calculation 6 17 2 3" xfId="50335" xr:uid="{0B310984-EA64-4182-9139-93AFD773B661}"/>
    <cellStyle name="Calculation 6 17 3" xfId="51938" xr:uid="{58AEDBC8-9CDD-4E64-A84A-F146C0071EB4}"/>
    <cellStyle name="Calculation 6 17 3 2" xfId="58719" xr:uid="{D96706C1-118B-4BD0-9633-3112C50670E5}"/>
    <cellStyle name="Calculation 6 17 4" xfId="51646" xr:uid="{BA17FAD3-5AB5-4EFC-A5D1-D17F38B9D330}"/>
    <cellStyle name="Calculation 6 17 4 2" xfId="58427" xr:uid="{63C71B66-FB86-4836-9F37-506AD25758F6}"/>
    <cellStyle name="Calculation 6 17 5" xfId="48452" xr:uid="{D0752F2E-6C8F-4306-98E7-37E9F164D2CB}"/>
    <cellStyle name="Calculation 6 17 5 2" xfId="55244" xr:uid="{CFA967DE-EFBE-4593-BD0B-E4A43658D916}"/>
    <cellStyle name="Calculation 6 17 6" xfId="53530" xr:uid="{11B42744-F2D7-49C6-AB0B-5BACF66C54B2}"/>
    <cellStyle name="Calculation 6 17 7" xfId="46838" xr:uid="{B90693F2-BED6-45D9-BB90-6B88B6F5718B}"/>
    <cellStyle name="Calculation 6 18" xfId="44825" xr:uid="{C703C450-509F-4949-999A-9D99E6335B42}"/>
    <cellStyle name="Calculation 6 18 2" xfId="50295" xr:uid="{2232B0FD-6E07-48BD-89A7-67A5C1F92C34}"/>
    <cellStyle name="Calculation 6 18 2 2" xfId="57077" xr:uid="{24E8DB88-2038-47BA-A96C-136C0802E619}"/>
    <cellStyle name="Calculation 6 18 3" xfId="51901" xr:uid="{A5961DCB-FF83-437B-8CF5-360D3D3FF148}"/>
    <cellStyle name="Calculation 6 18 3 2" xfId="58682" xr:uid="{2089D0BD-6522-4B68-84A5-9E8AE48248B9}"/>
    <cellStyle name="Calculation 6 18 4" xfId="51737" xr:uid="{3F607001-BB15-4933-932D-9509057B329D}"/>
    <cellStyle name="Calculation 6 18 4 2" xfId="58518" xr:uid="{72AD0D51-8F2D-4602-BE98-E32469A39CCB}"/>
    <cellStyle name="Calculation 6 18 5" xfId="48412" xr:uid="{090A5472-AF27-44DE-8084-00DC0C8047A8}"/>
    <cellStyle name="Calculation 6 18 5 2" xfId="55204" xr:uid="{258FFCD9-7BC5-465F-A15D-3975A131C8ED}"/>
    <cellStyle name="Calculation 6 18 6" xfId="53490" xr:uid="{13B2F912-B8BB-443D-86FF-8330F1C49106}"/>
    <cellStyle name="Calculation 6 18 7" xfId="46798" xr:uid="{14D27DD7-FE36-4182-BC3D-119082F5B7B4}"/>
    <cellStyle name="Calculation 6 19" xfId="44833" xr:uid="{2E31064E-FFC6-4F0F-B768-4FB6545A5E1A}"/>
    <cellStyle name="Calculation 6 19 2" xfId="50438" xr:uid="{7ADAD204-7BE4-4801-B9D6-6D46A4C67136}"/>
    <cellStyle name="Calculation 6 19 2 2" xfId="57220" xr:uid="{3A9E44FB-4918-40C8-A9A6-50BE54B2F42C}"/>
    <cellStyle name="Calculation 6 19 3" xfId="52040" xr:uid="{4B84B623-EE7C-4560-BCD0-51C51F54C8AE}"/>
    <cellStyle name="Calculation 6 19 3 2" xfId="58821" xr:uid="{C8EA54B7-DE6B-46D2-860A-03882D4AD0C1}"/>
    <cellStyle name="Calculation 6 19 4" xfId="50965" xr:uid="{7F9A482F-C183-4CC4-9DB4-1DB89AB1AA21}"/>
    <cellStyle name="Calculation 6 19 4 2" xfId="57747" xr:uid="{1BA424AC-0C15-4409-BA5C-D9D490850350}"/>
    <cellStyle name="Calculation 6 19 5" xfId="48555" xr:uid="{2BECB4FC-DDC6-49B9-A063-02DBEF2D93B7}"/>
    <cellStyle name="Calculation 6 19 5 2" xfId="55344" xr:uid="{41CA5519-4D56-46A6-968A-566BBCEFB842}"/>
    <cellStyle name="Calculation 6 19 6" xfId="53630" xr:uid="{DEBA4D44-5B35-41D2-9560-CDCEEA2DB0E8}"/>
    <cellStyle name="Calculation 6 19 7" xfId="46941" xr:uid="{7A80F498-C77F-4F6C-BA30-F2828292D862}"/>
    <cellStyle name="Calculation 6 2" xfId="346" xr:uid="{AB0280BC-3776-4C93-A5FC-E178C856ED85}"/>
    <cellStyle name="Calculation 6 2 10" xfId="6648" xr:uid="{F7011766-E869-45B8-8165-FAA24FD7F994}"/>
    <cellStyle name="Calculation 6 2 10 2" xfId="11854" xr:uid="{AAC8376C-D1FD-411C-A3B3-BEC4C048C023}"/>
    <cellStyle name="Calculation 6 2 10 2 2" xfId="20843" xr:uid="{3D9C4BE9-6B2F-4833-AB53-C88271661D03}"/>
    <cellStyle name="Calculation 6 2 10 2 2 2" xfId="29869" xr:uid="{0697EBBF-0114-4F27-9E38-C75F477296DA}"/>
    <cellStyle name="Calculation 6 2 10 2 3" xfId="36475" xr:uid="{9D1A2A4F-D965-4C9C-B6A2-FA037D839899}"/>
    <cellStyle name="Calculation 6 2 10 3" xfId="15637" xr:uid="{9337C8F1-84E4-41C6-BAF0-703973C8F45B}"/>
    <cellStyle name="Calculation 6 2 10 3 2" xfId="36489" xr:uid="{947808A8-7DEE-4906-A0AD-1A65C5A5D3BE}"/>
    <cellStyle name="Calculation 6 2 10 4" xfId="24711" xr:uid="{C85D130E-C3F4-4EE9-814C-9DEDB7E7E4BE}"/>
    <cellStyle name="Calculation 6 2 11" xfId="9217" xr:uid="{9DBE1EE1-6E69-4148-9290-DB3790D86058}"/>
    <cellStyle name="Calculation 6 2 11 2" xfId="18206" xr:uid="{F3C055BC-B5BC-472B-A007-65E7C7A0D0EF}"/>
    <cellStyle name="Calculation 6 2 11 2 2" xfId="40653" xr:uid="{C41B2CDC-D340-423A-9FDD-A022FB1062E3}"/>
    <cellStyle name="Calculation 6 2 11 3" xfId="32878" xr:uid="{301FE9E0-86A0-4F22-B87C-983F4BF6C3E9}"/>
    <cellStyle name="Calculation 6 2 12" xfId="12519" xr:uid="{B8A08DA0-267D-43EB-8E4F-96A1A185FFD8}"/>
    <cellStyle name="Calculation 6 2 12 2" xfId="21508" xr:uid="{0AF4771F-5E85-4B37-BE7F-7B905D89C793}"/>
    <cellStyle name="Calculation 6 2 12 2 2" xfId="25786" xr:uid="{30C4F816-14BD-457A-9F09-73B2EFA563B5}"/>
    <cellStyle name="Calculation 6 2 12 3" xfId="25960" xr:uid="{19F57E39-4113-484A-B148-187BC95176BE}"/>
    <cellStyle name="Calculation 6 2 13" xfId="2352" xr:uid="{CCB2B284-248D-4537-8954-35D94FD15D2F}"/>
    <cellStyle name="Calculation 6 2 13 2" xfId="42688" xr:uid="{71370458-E9A0-483C-8465-0610A243EFAC}"/>
    <cellStyle name="Calculation 6 2 14" xfId="13261" xr:uid="{DFED3A25-9526-43E1-B51B-CA543A383047}"/>
    <cellStyle name="Calculation 6 2 14 2" xfId="37861" xr:uid="{89591117-4655-4993-8E7F-930B23874C2A}"/>
    <cellStyle name="Calculation 6 2 15" xfId="30321" xr:uid="{B8DE73D2-DB40-4DBF-A5BC-E1CE29891FBB}"/>
    <cellStyle name="Calculation 6 2 16" xfId="44283" xr:uid="{426FF9C0-0F00-4B62-96FF-32A77217DDD6}"/>
    <cellStyle name="Calculation 6 2 17" xfId="45538" xr:uid="{91A352EE-B532-4453-836B-E2B6BC3C234C}"/>
    <cellStyle name="Calculation 6 2 2" xfId="478" xr:uid="{E67B1975-B85A-404A-957F-F06D78EF807C}"/>
    <cellStyle name="Calculation 6 2 2 10" xfId="9342" xr:uid="{358D0DFE-AEBF-4035-9588-F67A768A47C4}"/>
    <cellStyle name="Calculation 6 2 2 10 2" xfId="18331" xr:uid="{91165893-72B3-430A-9727-7C58E94E5584}"/>
    <cellStyle name="Calculation 6 2 2 10 2 2" xfId="33222" xr:uid="{7F39D59F-A520-43AA-9B9B-851D4B84B552}"/>
    <cellStyle name="Calculation 6 2 2 10 3" xfId="35169" xr:uid="{48F2EDAB-787D-497A-A6CD-4C7EB0E1E5F5}"/>
    <cellStyle name="Calculation 6 2 2 11" xfId="9764" xr:uid="{01B1E8FB-46A9-419C-9614-29E26603D3D5}"/>
    <cellStyle name="Calculation 6 2 2 11 2" xfId="18753" xr:uid="{0C00F5BE-8762-4072-88CB-56604BA509C4}"/>
    <cellStyle name="Calculation 6 2 2 11 2 2" xfId="23965" xr:uid="{84F0114E-F43A-4EF9-BDB4-B358727D4986}"/>
    <cellStyle name="Calculation 6 2 2 11 3" xfId="40073" xr:uid="{49B7EE9D-EF4A-43C5-9B53-1048AC4A4D70}"/>
    <cellStyle name="Calculation 6 2 2 12" xfId="2484" xr:uid="{2290C895-CA4B-41E7-9D82-900F64C7EA4F}"/>
    <cellStyle name="Calculation 6 2 2 12 2" xfId="34563" xr:uid="{E7DCF171-9325-4820-AD23-CD55B125113D}"/>
    <cellStyle name="Calculation 6 2 2 13" xfId="13393" xr:uid="{97A392E6-6C94-4217-AEC6-15A36AC892A0}"/>
    <cellStyle name="Calculation 6 2 2 13 2" xfId="42391" xr:uid="{B5F041D7-9ADF-4730-AA3C-E024BADC4942}"/>
    <cellStyle name="Calculation 6 2 2 14" xfId="22893" xr:uid="{6A89E3D9-5D17-4324-B8F5-A0FE93993E79}"/>
    <cellStyle name="Calculation 6 2 2 15" xfId="46053" xr:uid="{9B9180BF-B152-4DB8-959E-E626A59C7254}"/>
    <cellStyle name="Calculation 6 2 2 2" xfId="827" xr:uid="{76499BCA-2AFD-42CD-936C-66C60F6F53A8}"/>
    <cellStyle name="Calculation 6 2 2 2 2" xfId="5196" xr:uid="{7C64D7AB-BEE8-4BD5-9059-63A14185FB17}"/>
    <cellStyle name="Calculation 6 2 2 2 2 2" xfId="7782" xr:uid="{8FE563A7-CD3D-41BD-909C-F97899D02D65}"/>
    <cellStyle name="Calculation 6 2 2 2 2 2 2" xfId="16771" xr:uid="{CB65105E-2467-4A45-935E-78895D49C04A}"/>
    <cellStyle name="Calculation 6 2 2 2 2 2 2 2" xfId="39082" xr:uid="{ECBC6D1E-32C8-4629-AC88-B5A930899EA1}"/>
    <cellStyle name="Calculation 6 2 2 2 2 2 3" xfId="25235" xr:uid="{255467D8-287C-4EE2-8306-27E2DFDF53D6}"/>
    <cellStyle name="Calculation 6 2 2 2 2 3" xfId="10419" xr:uid="{F3E960E7-F6B1-469B-80F7-4BB69406B723}"/>
    <cellStyle name="Calculation 6 2 2 2 2 3 2" xfId="19408" xr:uid="{EF4868CB-B762-467E-99EF-9BACD78DC26A}"/>
    <cellStyle name="Calculation 6 2 2 2 2 3 2 2" xfId="41976" xr:uid="{E6190105-E5A3-4F7C-95EE-74D76D2870BC}"/>
    <cellStyle name="Calculation 6 2 2 2 2 3 3" xfId="34633" xr:uid="{92B371FA-3B00-4ECD-BBC8-34085EBC6AD3}"/>
    <cellStyle name="Calculation 6 2 2 2 2 4" xfId="14185" xr:uid="{5E5719ED-F56F-4129-B5A3-826800E8A66B}"/>
    <cellStyle name="Calculation 6 2 2 2 2 4 2" xfId="41228" xr:uid="{2BD29F6C-B785-4F31-B0A7-FB8277EB32B9}"/>
    <cellStyle name="Calculation 6 2 2 2 2 5" xfId="30952" xr:uid="{6A3BF19C-1EC0-4ED7-9623-F8644038CDE8}"/>
    <cellStyle name="Calculation 6 2 2 2 2 6" xfId="56326" xr:uid="{F916D4D0-1E66-442C-A611-81C932A1212F}"/>
    <cellStyle name="Calculation 6 2 2 2 3" xfId="3264" xr:uid="{CDF74604-07EA-4B67-A153-0631BDD7B237}"/>
    <cellStyle name="Calculation 6 2 2 2 3 2" xfId="38169" xr:uid="{A3D715D3-E880-482B-B5C1-D657A0205F4C}"/>
    <cellStyle name="Calculation 6 2 2 2 4" xfId="24331" xr:uid="{DEFDD54D-722A-4556-8C30-0B5CE9A12067}"/>
    <cellStyle name="Calculation 6 2 2 2 5" xfId="49544" xr:uid="{CD41B934-24F0-4982-950C-55A97F3A2717}"/>
    <cellStyle name="Calculation 6 2 2 3" xfId="1172" xr:uid="{698B9376-0E97-46C8-8CDE-D7FD61859615}"/>
    <cellStyle name="Calculation 6 2 2 3 2" xfId="5517" xr:uid="{0E1C523F-8A77-4D52-921E-1EC8E70BA949}"/>
    <cellStyle name="Calculation 6 2 2 3 2 2" xfId="8103" xr:uid="{5A93F934-6006-4D08-9CE0-EBBE2C56B2DA}"/>
    <cellStyle name="Calculation 6 2 2 3 2 2 2" xfId="17092" xr:uid="{460DBECD-A536-42C8-BA2E-F70E6463982C}"/>
    <cellStyle name="Calculation 6 2 2 3 2 2 2 2" xfId="27984" xr:uid="{BFB79372-3CF2-4F00-B183-82D290A2BAB6}"/>
    <cellStyle name="Calculation 6 2 2 3 2 2 3" xfId="42952" xr:uid="{F08B789F-C6D1-42A7-AA11-FB87A16A79DB}"/>
    <cellStyle name="Calculation 6 2 2 3 2 3" xfId="10740" xr:uid="{ABD4EFAE-126A-4165-B730-1A4F0C92F09D}"/>
    <cellStyle name="Calculation 6 2 2 3 2 3 2" xfId="19729" xr:uid="{151DD58C-D28A-4191-914E-114D54793155}"/>
    <cellStyle name="Calculation 6 2 2 3 2 3 2 2" xfId="29012" xr:uid="{6E7A986E-BD3F-418F-9B62-CEE512B0433A}"/>
    <cellStyle name="Calculation 6 2 2 3 2 3 3" xfId="40493" xr:uid="{FEBBE46B-88D5-432C-8E12-0D18DD2F8629}"/>
    <cellStyle name="Calculation 6 2 2 3 2 4" xfId="14506" xr:uid="{4519E0D5-4E3C-4507-B11E-883580041887}"/>
    <cellStyle name="Calculation 6 2 2 3 2 4 2" xfId="37396" xr:uid="{7083AC7F-42E0-4A26-BF60-380A8390B5E3}"/>
    <cellStyle name="Calculation 6 2 2 3 2 5" xfId="43069" xr:uid="{00A0A71F-BED7-42C0-806A-B25EC2A4E37F}"/>
    <cellStyle name="Calculation 6 2 2 3 2 6" xfId="59062" xr:uid="{A339B41B-2B09-4F52-83B2-62152315F2F2}"/>
    <cellStyle name="Calculation 6 2 2 3 3" xfId="3609" xr:uid="{D79DBD90-DF4B-4A12-8D71-AE2DE448C08F}"/>
    <cellStyle name="Calculation 6 2 2 3 3 2" xfId="42286" xr:uid="{5D527DE5-71AD-4AFF-B16D-8FB5D9D686AD}"/>
    <cellStyle name="Calculation 6 2 2 3 4" xfId="29598" xr:uid="{CB7A1049-D931-496E-8627-DD183FB19DF2}"/>
    <cellStyle name="Calculation 6 2 2 3 5" xfId="52281" xr:uid="{E5FBFD31-8DD0-4584-881D-C331F7FA2742}"/>
    <cellStyle name="Calculation 6 2 2 4" xfId="1516" xr:uid="{54D83CDA-D432-43B5-AF8D-25176FEB97E5}"/>
    <cellStyle name="Calculation 6 2 2 4 2" xfId="5861" xr:uid="{8EA106C9-84DF-4E60-8E57-364C5A5FBE65}"/>
    <cellStyle name="Calculation 6 2 2 4 2 2" xfId="8447" xr:uid="{6361C37D-05E0-4BF4-92E1-1DD359EDA9A7}"/>
    <cellStyle name="Calculation 6 2 2 4 2 2 2" xfId="17436" xr:uid="{D65CFDBB-5111-4851-B10D-4E3613467F07}"/>
    <cellStyle name="Calculation 6 2 2 4 2 2 2 2" xfId="41484" xr:uid="{FED0DEDE-69D0-40D2-826D-C92EF4D01235}"/>
    <cellStyle name="Calculation 6 2 2 4 2 2 3" xfId="27977" xr:uid="{6B7A7BF2-69DC-46FC-B509-C6DE8459BDE9}"/>
    <cellStyle name="Calculation 6 2 2 4 2 3" xfId="11084" xr:uid="{EF1AC0DD-4E9B-4DAB-AB42-3D013570742C}"/>
    <cellStyle name="Calculation 6 2 2 4 2 3 2" xfId="20073" xr:uid="{F11F4286-82D7-4DF4-9030-94DD701F3D60}"/>
    <cellStyle name="Calculation 6 2 2 4 2 3 2 2" xfId="23919" xr:uid="{B7C7B99B-2B15-45D2-B01C-D9B3CE3CA2B5}"/>
    <cellStyle name="Calculation 6 2 2 4 2 3 3" xfId="22206" xr:uid="{A49E30FB-E7CE-43C5-911F-3E621EE1F03E}"/>
    <cellStyle name="Calculation 6 2 2 4 2 4" xfId="14850" xr:uid="{32D92B65-ABBA-4015-81D9-C13B57CDD2C1}"/>
    <cellStyle name="Calculation 6 2 2 4 2 4 2" xfId="31312" xr:uid="{2FD8E469-A532-4FB6-99C0-05C73D488CA5}"/>
    <cellStyle name="Calculation 6 2 2 4 2 5" xfId="28335" xr:uid="{45D6A68A-4167-4E4E-B3C4-84B1C2DDE002}"/>
    <cellStyle name="Calculation 6 2 2 4 2 6" xfId="54471" xr:uid="{BCFB9A93-16D0-4A78-A964-E6B0B25D9EFB}"/>
    <cellStyle name="Calculation 6 2 2 4 3" xfId="3953" xr:uid="{696B4B25-4A51-4920-A806-B2AD87F4462E}"/>
    <cellStyle name="Calculation 6 2 2 4 3 2" xfId="29587" xr:uid="{D57977FD-E1B9-4752-B9AD-B95010097BE9}"/>
    <cellStyle name="Calculation 6 2 2 4 4" xfId="22371" xr:uid="{38A3B114-FCF4-4073-95ED-D9266F9F7845}"/>
    <cellStyle name="Calculation 6 2 2 4 5" xfId="47661" xr:uid="{A33EF4B2-71E3-4BBD-8E1E-9EE4AF3CCB52}"/>
    <cellStyle name="Calculation 6 2 2 5" xfId="1907" xr:uid="{A714FC5E-7228-4493-9010-7866A7422F25}"/>
    <cellStyle name="Calculation 6 2 2 5 2" xfId="6223" xr:uid="{ED8388EF-6E98-4B76-BEAB-B099E734CBFD}"/>
    <cellStyle name="Calculation 6 2 2 5 2 2" xfId="8809" xr:uid="{580F40FA-BDFA-4C51-8FA1-99AF18954EA8}"/>
    <cellStyle name="Calculation 6 2 2 5 2 2 2" xfId="17798" xr:uid="{D0D29A84-0F11-4F78-86E6-C2A9F4704E21}"/>
    <cellStyle name="Calculation 6 2 2 5 2 2 2 2" xfId="23222" xr:uid="{B8B5D059-A3F8-4545-9F2C-31806D27408E}"/>
    <cellStyle name="Calculation 6 2 2 5 2 2 3" xfId="29860" xr:uid="{D5722BFD-C558-4B34-8C0F-BE250DFC9DC1}"/>
    <cellStyle name="Calculation 6 2 2 5 2 3" xfId="11446" xr:uid="{473BB937-C444-4C1F-B5AA-843E435123E3}"/>
    <cellStyle name="Calculation 6 2 2 5 2 3 2" xfId="20435" xr:uid="{A9119225-1D40-4034-9B1C-D848FA583111}"/>
    <cellStyle name="Calculation 6 2 2 5 2 3 2 2" xfId="40654" xr:uid="{C1BB15DB-F00C-49BF-BAC6-9A5596550B7E}"/>
    <cellStyle name="Calculation 6 2 2 5 2 3 3" xfId="26701" xr:uid="{10207C0D-5CCE-46CA-9314-4590C9089EF8}"/>
    <cellStyle name="Calculation 6 2 2 5 2 4" xfId="15212" xr:uid="{9D76FFD2-5881-4689-AD2A-1F335C2FB069}"/>
    <cellStyle name="Calculation 6 2 2 5 2 4 2" xfId="42623" xr:uid="{066FC28D-390F-4415-A4D9-20F0573A27BB}"/>
    <cellStyle name="Calculation 6 2 2 5 2 5" xfId="22800" xr:uid="{C2024A10-4B81-4B45-BDF5-F0E74FB3FEAC}"/>
    <cellStyle name="Calculation 6 2 2 5 3" xfId="4344" xr:uid="{1D50072C-AA73-4D7E-B5A5-F593318DA30B}"/>
    <cellStyle name="Calculation 6 2 2 5 3 2" xfId="32421" xr:uid="{C1BF86DB-9D60-4994-8AF5-8CE405518E59}"/>
    <cellStyle name="Calculation 6 2 2 5 4" xfId="35206" xr:uid="{2B74997F-2CE5-4AE9-8585-954433B8E864}"/>
    <cellStyle name="Calculation 6 2 2 5 5" xfId="52919" xr:uid="{CE5DDFD2-1705-485A-8BAD-4810CDAE9CF8}"/>
    <cellStyle name="Calculation 6 2 2 6" xfId="2135" xr:uid="{C9EC3A3A-8AD9-4761-8432-A5F4E3877A0D}"/>
    <cellStyle name="Calculation 6 2 2 6 2" xfId="6436" xr:uid="{B4717B83-4E56-4927-A23A-A594CEA4FB4D}"/>
    <cellStyle name="Calculation 6 2 2 6 2 2" xfId="9022" xr:uid="{3EDF0548-578A-4AEC-95C7-9CD500C7D5AD}"/>
    <cellStyle name="Calculation 6 2 2 6 2 2 2" xfId="18011" xr:uid="{CC71D30B-EC69-44F3-9805-70C25B349DBF}"/>
    <cellStyle name="Calculation 6 2 2 6 2 2 2 2" xfId="26202" xr:uid="{59BF5B24-DAC8-40B4-95B3-B48E27553D2A}"/>
    <cellStyle name="Calculation 6 2 2 6 2 2 3" xfId="25627" xr:uid="{6561EE6D-F739-49E3-AA63-7C871969A766}"/>
    <cellStyle name="Calculation 6 2 2 6 2 3" xfId="11659" xr:uid="{1DFCEA50-63C0-4F0F-8DE3-ADE4AF365AB5}"/>
    <cellStyle name="Calculation 6 2 2 6 2 3 2" xfId="20648" xr:uid="{B90B721D-2709-4257-8BE3-6299EC805CB8}"/>
    <cellStyle name="Calculation 6 2 2 6 2 3 2 2" xfId="28182" xr:uid="{55938FB6-ED80-4176-8DFB-7FCAE59046E0}"/>
    <cellStyle name="Calculation 6 2 2 6 2 3 3" xfId="35543" xr:uid="{A45D185D-C486-4E0F-B5DF-26F03229AC13}"/>
    <cellStyle name="Calculation 6 2 2 6 2 4" xfId="15425" xr:uid="{FE531736-1084-4EBF-B1F3-3CE4209A3B92}"/>
    <cellStyle name="Calculation 6 2 2 6 2 4 2" xfId="29895" xr:uid="{032BF584-05C4-4618-B937-A7CC3D972E70}"/>
    <cellStyle name="Calculation 6 2 2 6 2 5" xfId="34591" xr:uid="{83BB41F6-B2D6-470A-9B33-4152E2311C46}"/>
    <cellStyle name="Calculation 6 2 2 6 3" xfId="4572" xr:uid="{BB9A5F78-DADF-4160-B138-DAAC81F4BDE7}"/>
    <cellStyle name="Calculation 6 2 2 6 3 2" xfId="26128" xr:uid="{6AAC0738-E959-47A0-928A-887ABD3A0A7B}"/>
    <cellStyle name="Calculation 6 2 2 6 4" xfId="30868" xr:uid="{58EC20AF-E5DB-40BF-A3CC-27A901D77699}"/>
    <cellStyle name="Calculation 6 2 2 7" xfId="2945" xr:uid="{93B7D35A-A515-4719-BBE0-0FB984AE591C}"/>
    <cellStyle name="Calculation 6 2 2 7 2" xfId="7095" xr:uid="{56A9BFEE-159D-4368-8629-5C63DEF6D9F6}"/>
    <cellStyle name="Calculation 6 2 2 7 2 2" xfId="12221" xr:uid="{F9463C76-E92B-43E9-B97E-41002674965E}"/>
    <cellStyle name="Calculation 6 2 2 7 2 2 2" xfId="21210" xr:uid="{DC7A4CE1-B9EF-44D2-81A7-4101D3EC5AB1}"/>
    <cellStyle name="Calculation 6 2 2 7 2 2 2 2" xfId="22669" xr:uid="{039FE228-ECC3-49F8-AD15-38FDBADFC3B2}"/>
    <cellStyle name="Calculation 6 2 2 7 2 2 3" xfId="43476" xr:uid="{A7B77760-DC48-4BAF-B5CE-0FF6CF0E91F3}"/>
    <cellStyle name="Calculation 6 2 2 7 2 3" xfId="13013" xr:uid="{9F14B6D9-1764-4228-8F19-1369491E7CEB}"/>
    <cellStyle name="Calculation 6 2 2 7 2 3 2" xfId="22002" xr:uid="{327FC147-6F50-4E49-81A6-DF51A0C9DCF6}"/>
    <cellStyle name="Calculation 6 2 2 7 2 3 2 2" xfId="42190" xr:uid="{5CCEDD48-920C-4E79-B12F-3D01FE6690CE}"/>
    <cellStyle name="Calculation 6 2 2 7 2 3 3" xfId="27071" xr:uid="{CAFD567F-8395-4F8B-9997-09098219145D}"/>
    <cellStyle name="Calculation 6 2 2 7 2 4" xfId="16084" xr:uid="{47D44B19-38CB-4F64-8FA2-50A05598A7C2}"/>
    <cellStyle name="Calculation 6 2 2 7 2 4 2" xfId="39573" xr:uid="{BA230618-D3EF-47DC-8AA3-A086B6229766}"/>
    <cellStyle name="Calculation 6 2 2 7 2 5" xfId="22692" xr:uid="{E8E517FB-8DFB-4BB0-816A-7A9CA84265CC}"/>
    <cellStyle name="Calculation 6 2 2 7 3" xfId="9658" xr:uid="{B49820F9-CDF3-43BF-82E7-8A5FC33F831C}"/>
    <cellStyle name="Calculation 6 2 2 7 3 2" xfId="18647" xr:uid="{C5BDB907-572F-4B29-B0F3-1CAE486BFAC3}"/>
    <cellStyle name="Calculation 6 2 2 7 3 2 2" xfId="28861" xr:uid="{D1F8DD30-9B28-4AA3-8710-37FE946CB328}"/>
    <cellStyle name="Calculation 6 2 2 7 3 3" xfId="34447" xr:uid="{50D53377-34E2-4672-AA1E-91176FDAEF9D}"/>
    <cellStyle name="Calculation 6 2 2 7 4" xfId="32616" xr:uid="{D75EB8D2-CCBF-4B28-942A-2D01AB7B299C}"/>
    <cellStyle name="Calculation 6 2 2 8" xfId="4872" xr:uid="{59FFF7D9-9F96-4384-84F7-60B799584BC3}"/>
    <cellStyle name="Calculation 6 2 2 8 2" xfId="7458" xr:uid="{B58CACB3-F7A0-48F9-A059-5A8F53A72953}"/>
    <cellStyle name="Calculation 6 2 2 8 2 2" xfId="16447" xr:uid="{AEC01C17-7762-45D7-A4A6-AD61D74EA1D5}"/>
    <cellStyle name="Calculation 6 2 2 8 2 2 2" xfId="37329" xr:uid="{145819BB-F4D6-4154-AB81-A0C8EE6976A9}"/>
    <cellStyle name="Calculation 6 2 2 8 2 3" xfId="31023" xr:uid="{CC5F1401-BBA5-4D2A-98AD-F19EB6091613}"/>
    <cellStyle name="Calculation 6 2 2 8 3" xfId="10095" xr:uid="{D9499BDA-F18B-42C0-A891-DA00F40C06F0}"/>
    <cellStyle name="Calculation 6 2 2 8 3 2" xfId="19084" xr:uid="{259D6E91-4875-4911-A9D2-C2150295A44B}"/>
    <cellStyle name="Calculation 6 2 2 8 3 2 2" xfId="37883" xr:uid="{D902EB15-35AA-4C72-830B-21F14C1291D1}"/>
    <cellStyle name="Calculation 6 2 2 8 3 3" xfId="34629" xr:uid="{62A0A085-FA15-4569-B0A1-1E5C5AD0F8F6}"/>
    <cellStyle name="Calculation 6 2 2 8 4" xfId="13861" xr:uid="{56351219-4E5A-48DB-A7F7-3B812FC02FBB}"/>
    <cellStyle name="Calculation 6 2 2 8 4 2" xfId="30666" xr:uid="{63F5044B-7BF0-4C43-AEB6-BD0ADF176AAF}"/>
    <cellStyle name="Calculation 6 2 2 8 5" xfId="38684" xr:uid="{56E91EE5-3422-4D76-B24D-CE2D6120236F}"/>
    <cellStyle name="Calculation 6 2 2 9" xfId="6780" xr:uid="{D6D35CCC-2FBD-4579-80C3-31F54A4B4C3E}"/>
    <cellStyle name="Calculation 6 2 2 9 2" xfId="11979" xr:uid="{0CD7BFDB-0506-4771-A2D8-7D2E62B5A981}"/>
    <cellStyle name="Calculation 6 2 2 9 2 2" xfId="20968" xr:uid="{1F7DC2F9-95F7-4F6F-81BD-AC38EF77A1E3}"/>
    <cellStyle name="Calculation 6 2 2 9 2 2 2" xfId="24208" xr:uid="{DA40B47E-C890-4D56-BE1A-1D40F00DE17E}"/>
    <cellStyle name="Calculation 6 2 2 9 2 3" xfId="26941" xr:uid="{C9C44862-5447-4A5A-BB58-C66BCA7CA56C}"/>
    <cellStyle name="Calculation 6 2 2 9 3" xfId="15769" xr:uid="{356D874C-63FC-4E90-A5B6-497852B11A39}"/>
    <cellStyle name="Calculation 6 2 2 9 3 2" xfId="30200" xr:uid="{3E8331AB-BBA6-416C-BE2B-304F54210AD1}"/>
    <cellStyle name="Calculation 6 2 2 9 4" xfId="38904" xr:uid="{1B57AC0B-211D-4042-A391-27ABBB1E70ED}"/>
    <cellStyle name="Calculation 6 2 3" xfId="695" xr:uid="{BA745846-9C7E-435C-80D5-41C69DF513CC}"/>
    <cellStyle name="Calculation 6 2 3 2" xfId="5071" xr:uid="{F7B1BBE8-114D-4DBB-B8C6-9401EC80BAFB}"/>
    <cellStyle name="Calculation 6 2 3 2 2" xfId="7657" xr:uid="{A072F104-5105-419B-8505-DE7FFBE3A5EE}"/>
    <cellStyle name="Calculation 6 2 3 2 2 2" xfId="16646" xr:uid="{7BE8E9BA-8604-4610-BA2D-85AC50CD8D81}"/>
    <cellStyle name="Calculation 6 2 3 2 2 2 2" xfId="25495" xr:uid="{DBDCB007-8AFF-4226-A65F-1021515D6D3C}"/>
    <cellStyle name="Calculation 6 2 3 2 2 3" xfId="31243" xr:uid="{A62E7679-9F4E-4276-8C28-54CD8E2B5749}"/>
    <cellStyle name="Calculation 6 2 3 2 2 4" xfId="56734" xr:uid="{E32B3494-3A9C-45C3-8D27-77981B1293EB}"/>
    <cellStyle name="Calculation 6 2 3 2 3" xfId="10294" xr:uid="{0C02867B-248C-4C28-806A-DAE1DE0AC108}"/>
    <cellStyle name="Calculation 6 2 3 2 3 2" xfId="19283" xr:uid="{E51C1489-0AAB-407E-81BE-67341C0EADD1}"/>
    <cellStyle name="Calculation 6 2 3 2 3 2 2" xfId="39330" xr:uid="{F67AEC70-D039-47A8-96CE-D743E4E4F143}"/>
    <cellStyle name="Calculation 6 2 3 2 3 3" xfId="43953" xr:uid="{90AAD399-225F-40A5-BD0C-E0C0A852D994}"/>
    <cellStyle name="Calculation 6 2 3 2 4" xfId="14060" xr:uid="{8BF36A5C-2EA2-4EB1-8EA7-2DAD73381C21}"/>
    <cellStyle name="Calculation 6 2 3 2 4 2" xfId="41947" xr:uid="{0E22D97C-F357-486B-BA49-BE6E6002653A}"/>
    <cellStyle name="Calculation 6 2 3 2 5" xfId="33807" xr:uid="{A952CC9E-3751-4066-8C5F-EC7080468B96}"/>
    <cellStyle name="Calculation 6 2 3 2 6" xfId="49952" xr:uid="{F6013939-6BDB-4E46-B981-B75B0FF6912C}"/>
    <cellStyle name="Calculation 6 2 3 3" xfId="3132" xr:uid="{F97D4E74-93AF-4079-A27E-77FE0ABD8A7B}"/>
    <cellStyle name="Calculation 6 2 3 3 2" xfId="30305" xr:uid="{1D2D30A0-952F-4A30-9856-96245D2DF5E8}"/>
    <cellStyle name="Calculation 6 2 3 3 2 2" xfId="57759" xr:uid="{9B8604E6-C6F1-41CE-8F0C-C7368380EA37}"/>
    <cellStyle name="Calculation 6 2 3 3 3" xfId="50977" xr:uid="{2933D7DD-A536-41C1-8C00-2BC51350092F}"/>
    <cellStyle name="Calculation 6 2 3 4" xfId="29837" xr:uid="{A1C15DFE-8788-400B-A53C-76D600E24AF0}"/>
    <cellStyle name="Calculation 6 2 3 4 2" xfId="54861" xr:uid="{8A6B6A21-77A8-4BAE-82E5-CB806DC46072}"/>
    <cellStyle name="Calculation 6 2 3 4 3" xfId="48069" xr:uid="{9CDFC274-B9B6-4353-B675-FF1FE8A8401C}"/>
    <cellStyle name="Calculation 6 2 3 5" xfId="53161" xr:uid="{DA5306AA-CDDE-43C6-AB84-FC79E58CFEE7}"/>
    <cellStyle name="Calculation 6 2 3 6" xfId="46455" xr:uid="{65A7CE19-4FFB-4501-A99E-482CC7C2AB7F}"/>
    <cellStyle name="Calculation 6 2 4" xfId="1040" xr:uid="{B2D8A173-10E6-47D8-BAC6-4938F70CCEAF}"/>
    <cellStyle name="Calculation 6 2 4 2" xfId="5392" xr:uid="{77E01181-3D4F-46B4-A69E-49A300DD389B}"/>
    <cellStyle name="Calculation 6 2 4 2 2" xfId="7978" xr:uid="{472DA06B-8B0A-43D1-84C4-2FDF1C0F0339}"/>
    <cellStyle name="Calculation 6 2 4 2 2 2" xfId="16967" xr:uid="{3C68C67B-42A9-4477-9623-B7CEFB682691}"/>
    <cellStyle name="Calculation 6 2 4 2 2 2 2" xfId="31615" xr:uid="{8729FCBE-E2F5-421A-9AF9-480393FE18E8}"/>
    <cellStyle name="Calculation 6 2 4 2 2 3" xfId="27119" xr:uid="{A57892F2-CD64-4248-A5AA-F9CC2484482F}"/>
    <cellStyle name="Calculation 6 2 4 2 3" xfId="10615" xr:uid="{52405004-FC27-448A-9F99-A37140B8D7C3}"/>
    <cellStyle name="Calculation 6 2 4 2 3 2" xfId="19604" xr:uid="{38DCA41C-E619-4233-B0AB-F3FB394D46AE}"/>
    <cellStyle name="Calculation 6 2 4 2 3 2 2" xfId="32776" xr:uid="{40206FE9-54D5-4E84-BF38-1F2286E6C5E9}"/>
    <cellStyle name="Calculation 6 2 4 2 3 3" xfId="40391" xr:uid="{58973C0C-41A9-4563-AB14-400C62852A31}"/>
    <cellStyle name="Calculation 6 2 4 2 4" xfId="14381" xr:uid="{BD96B932-4D41-4592-B558-A3B68C65736A}"/>
    <cellStyle name="Calculation 6 2 4 2 4 2" xfId="41585" xr:uid="{B87DD4A0-4E0A-4B4F-8AA5-1D117D42252E}"/>
    <cellStyle name="Calculation 6 2 4 2 5" xfId="40964" xr:uid="{66E7C9EE-EADE-4869-A3A3-B4B4CC3B55D1}"/>
    <cellStyle name="Calculation 6 2 4 2 6" xfId="55854" xr:uid="{33F6C10A-ADA8-4EAA-A97B-A98218CE5064}"/>
    <cellStyle name="Calculation 6 2 4 3" xfId="3477" xr:uid="{0F6D0D42-4CB2-4165-8692-46090928838B}"/>
    <cellStyle name="Calculation 6 2 4 3 2" xfId="24111" xr:uid="{BE5A3884-BE28-49DC-81D4-B7F1DB510975}"/>
    <cellStyle name="Calculation 6 2 4 4" xfId="23868" xr:uid="{0A5BED93-E865-4E10-94A3-BC4AD100BF75}"/>
    <cellStyle name="Calculation 6 2 4 5" xfId="49072" xr:uid="{8AA8B463-DFDB-48AC-B31D-DB1F8E8CFB87}"/>
    <cellStyle name="Calculation 6 2 5" xfId="1384" xr:uid="{60A77097-C2E5-4CF8-8C24-82510E93FCF7}"/>
    <cellStyle name="Calculation 6 2 5 2" xfId="5729" xr:uid="{BFE9756F-3BD6-4E59-8FF5-9D4798E2CE41}"/>
    <cellStyle name="Calculation 6 2 5 2 2" xfId="8315" xr:uid="{C9D033DC-6A12-48EA-8602-BB8DC68DFB10}"/>
    <cellStyle name="Calculation 6 2 5 2 2 2" xfId="17304" xr:uid="{4AB9CFF9-AABB-4515-A982-2FC694EC3CBF}"/>
    <cellStyle name="Calculation 6 2 5 2 2 2 2" xfId="28361" xr:uid="{7EED895D-43C1-4753-8922-0B4DDAFA2D70}"/>
    <cellStyle name="Calculation 6 2 5 2 2 3" xfId="29161" xr:uid="{AFBC7F14-9B1F-4B92-819C-9A21F4F32DB9}"/>
    <cellStyle name="Calculation 6 2 5 2 3" xfId="10952" xr:uid="{583DD2BB-7F78-428A-BB22-44DDE7F39917}"/>
    <cellStyle name="Calculation 6 2 5 2 3 2" xfId="19941" xr:uid="{FD5E526A-5CE1-4833-B53D-42E5E29BE16C}"/>
    <cellStyle name="Calculation 6 2 5 2 3 2 2" xfId="31868" xr:uid="{44D09252-24C8-4C10-9567-68266F0329D7}"/>
    <cellStyle name="Calculation 6 2 5 2 3 3" xfId="40475" xr:uid="{8259D986-6FB2-452F-A61C-E3D68B6E0DB5}"/>
    <cellStyle name="Calculation 6 2 5 2 4" xfId="14718" xr:uid="{A48B868B-31DA-4F8E-9FC8-046D4DE4F2AA}"/>
    <cellStyle name="Calculation 6 2 5 2 4 2" xfId="31400" xr:uid="{7E35B979-4951-45B7-AD84-C57461E6953C}"/>
    <cellStyle name="Calculation 6 2 5 2 5" xfId="38536" xr:uid="{3533205F-18EF-4FD8-AAD3-8D33DA8059C1}"/>
    <cellStyle name="Calculation 6 2 5 2 6" xfId="58466" xr:uid="{0A168224-F8E5-41B7-B5D1-0349DE840E87}"/>
    <cellStyle name="Calculation 6 2 5 3" xfId="3821" xr:uid="{6B1DFBF5-E102-4AC3-8855-F7F6C789E33E}"/>
    <cellStyle name="Calculation 6 2 5 3 2" xfId="34217" xr:uid="{70E273DA-F077-4E34-8419-6E68A128AFFB}"/>
    <cellStyle name="Calculation 6 2 5 4" xfId="30861" xr:uid="{D0E8A783-DBBD-49A2-8CE0-BF23D5D8F29A}"/>
    <cellStyle name="Calculation 6 2 5 5" xfId="51685" xr:uid="{467E2E38-DDF7-473B-8A92-5DDA7D014B2A}"/>
    <cellStyle name="Calculation 6 2 6" xfId="1747" xr:uid="{618D3361-1F77-46B6-AB22-F712DE7A16AE}"/>
    <cellStyle name="Calculation 6 2 6 2" xfId="6071" xr:uid="{18D7771D-3F1C-4C9D-A818-C9F74C1A1885}"/>
    <cellStyle name="Calculation 6 2 6 2 2" xfId="8657" xr:uid="{83D911FF-0486-45BE-8EC5-08ABFE4AD613}"/>
    <cellStyle name="Calculation 6 2 6 2 2 2" xfId="17646" xr:uid="{13282951-7A7B-4370-9510-B95838272F3B}"/>
    <cellStyle name="Calculation 6 2 6 2 2 2 2" xfId="25416" xr:uid="{84F22C77-CD44-4CB2-A436-4E67AED7B684}"/>
    <cellStyle name="Calculation 6 2 6 2 2 3" xfId="22395" xr:uid="{D0EF1922-58CE-4799-BB6D-D16E93418773}"/>
    <cellStyle name="Calculation 6 2 6 2 3" xfId="11294" xr:uid="{2213712D-ADD2-4073-9C7F-A8A298CFCDEE}"/>
    <cellStyle name="Calculation 6 2 6 2 3 2" xfId="20283" xr:uid="{0824B8C9-478F-4640-96CB-3954B89318A6}"/>
    <cellStyle name="Calculation 6 2 6 2 3 2 2" xfId="30729" xr:uid="{F28AEE4C-DE29-4A2D-BB95-9F0C1B4776AB}"/>
    <cellStyle name="Calculation 6 2 6 2 3 3" xfId="33191" xr:uid="{53E852A0-28B7-443B-881A-EA9ADA0EACB9}"/>
    <cellStyle name="Calculation 6 2 6 2 4" xfId="15060" xr:uid="{0E89B7BE-5EC9-4667-A312-33636F25AA90}"/>
    <cellStyle name="Calculation 6 2 6 2 4 2" xfId="34594" xr:uid="{E1024206-EC5F-49B7-B40B-9ABB8EB1AB24}"/>
    <cellStyle name="Calculation 6 2 6 2 5" xfId="43153" xr:uid="{F1821959-D2EE-4679-AFDE-47A621B37860}"/>
    <cellStyle name="Calculation 6 2 6 2 6" xfId="54023" xr:uid="{6104FA64-498D-4A39-8705-C668F935E929}"/>
    <cellStyle name="Calculation 6 2 6 3" xfId="4184" xr:uid="{74370824-3384-4752-84FF-810168603D53}"/>
    <cellStyle name="Calculation 6 2 6 3 2" xfId="25124" xr:uid="{D96F7790-F044-48CB-8776-4414BF730583}"/>
    <cellStyle name="Calculation 6 2 6 4" xfId="23479" xr:uid="{8AE08F8B-BAC7-4A9F-83EA-1B26F6CCDCDB}"/>
    <cellStyle name="Calculation 6 2 6 5" xfId="47355" xr:uid="{946A1D54-E263-4CFC-9BE7-6BD2547BB76A}"/>
    <cellStyle name="Calculation 6 2 7" xfId="2003" xr:uid="{A173A8AC-E8F8-40CD-A19D-D6C1DE430C6B}"/>
    <cellStyle name="Calculation 6 2 7 2" xfId="6311" xr:uid="{755B3DDA-9B24-4672-8D5C-F6747FC676AC}"/>
    <cellStyle name="Calculation 6 2 7 2 2" xfId="8897" xr:uid="{315AE7E2-774A-40BE-92C7-AEF7F4F6758D}"/>
    <cellStyle name="Calculation 6 2 7 2 2 2" xfId="17886" xr:uid="{155C2C1C-FA12-4190-8BDC-E8AF0DCDBD84}"/>
    <cellStyle name="Calculation 6 2 7 2 2 2 2" xfId="29329" xr:uid="{41D0FF31-C5BE-426C-AC4A-E106E6302851}"/>
    <cellStyle name="Calculation 6 2 7 2 2 3" xfId="32861" xr:uid="{C9CA68BA-623C-49B1-B227-EB6D6F527AA2}"/>
    <cellStyle name="Calculation 6 2 7 2 3" xfId="11534" xr:uid="{C0DD6AB1-1BFE-45C6-B836-39AFA5698256}"/>
    <cellStyle name="Calculation 6 2 7 2 3 2" xfId="20523" xr:uid="{220E3DBC-4772-4468-AF22-51AAAAE8A12B}"/>
    <cellStyle name="Calculation 6 2 7 2 3 2 2" xfId="35476" xr:uid="{A914E72D-512E-4386-BFFF-A3DE4014CF55}"/>
    <cellStyle name="Calculation 6 2 7 2 3 3" xfId="40549" xr:uid="{6AF84900-FE5E-41D1-8863-B4064DE75D6A}"/>
    <cellStyle name="Calculation 6 2 7 2 4" xfId="15300" xr:uid="{522E1B39-D745-4A3B-9C86-9D33A7071B75}"/>
    <cellStyle name="Calculation 6 2 7 2 4 2" xfId="33717" xr:uid="{407D4655-7BCE-437B-84FE-DF296D72E193}"/>
    <cellStyle name="Calculation 6 2 7 2 5" xfId="29791" xr:uid="{A58BAB32-3C50-4977-8EC1-51BD162C381D}"/>
    <cellStyle name="Calculation 6 2 7 3" xfId="4440" xr:uid="{537412A0-CBE2-4FEB-8AA0-687053C26DA7}"/>
    <cellStyle name="Calculation 6 2 7 3 2" xfId="43691" xr:uid="{366C8646-079F-48E7-8CBC-669F910A933C}"/>
    <cellStyle name="Calculation 6 2 7 4" xfId="23293" xr:uid="{3C28D563-C395-451F-B1CB-C2E7E1317720}"/>
    <cellStyle name="Calculation 6 2 7 5" xfId="52656" xr:uid="{03706CC7-8548-4674-913B-4EC357E42033}"/>
    <cellStyle name="Calculation 6 2 8" xfId="2814" xr:uid="{0DBC2C12-AA15-4837-B288-AF2CD24EA25E}"/>
    <cellStyle name="Calculation 6 2 8 2" xfId="6964" xr:uid="{EAE3D845-052F-4DFB-86BB-9A81267A7755}"/>
    <cellStyle name="Calculation 6 2 8 2 2" xfId="12093" xr:uid="{39E3A9AC-4BFD-495C-94A4-0747F905E211}"/>
    <cellStyle name="Calculation 6 2 8 2 2 2" xfId="21082" xr:uid="{ACFCA680-13BF-495A-A1AF-E172D4E4447D}"/>
    <cellStyle name="Calculation 6 2 8 2 2 2 2" xfId="28067" xr:uid="{3DC4D454-2E52-4E58-BDE3-BD099601FAB5}"/>
    <cellStyle name="Calculation 6 2 8 2 2 3" xfId="26727" xr:uid="{F7004C3C-5CFD-4A1F-A5B0-868225B50616}"/>
    <cellStyle name="Calculation 6 2 8 2 3" xfId="12913" xr:uid="{647BF986-F69B-4937-BF3A-FC65CDD6507E}"/>
    <cellStyle name="Calculation 6 2 8 2 3 2" xfId="21902" xr:uid="{4DD40ECD-D01A-4F56-931C-2B14E74196D6}"/>
    <cellStyle name="Calculation 6 2 8 2 3 2 2" xfId="34749" xr:uid="{624F5E5F-39BE-48E3-90DC-1D86CB3E9B33}"/>
    <cellStyle name="Calculation 6 2 8 2 3 3" xfId="27196" xr:uid="{1B97BE3A-D689-4847-B313-4F6B39FD5E9C}"/>
    <cellStyle name="Calculation 6 2 8 2 4" xfId="15953" xr:uid="{87C4E272-6304-4764-9FB2-8882CEA24FA0}"/>
    <cellStyle name="Calculation 6 2 8 2 4 2" xfId="41312" xr:uid="{30CEADE3-CFA5-41C1-82C3-E823BBE88A6E}"/>
    <cellStyle name="Calculation 6 2 8 2 5" xfId="36214" xr:uid="{9D4A51BE-D54C-40FE-929B-92AB638CEA7A}"/>
    <cellStyle name="Calculation 6 2 8 3" xfId="9527" xr:uid="{AB2C691B-3E88-4467-91BB-A7C9A696B9D1}"/>
    <cellStyle name="Calculation 6 2 8 3 2" xfId="18516" xr:uid="{EE99A265-C84C-4F32-86DE-6BEB6B4E8D59}"/>
    <cellStyle name="Calculation 6 2 8 3 2 2" xfId="38090" xr:uid="{BB3B2FB3-D6FE-4B8A-B19D-DFDE42395877}"/>
    <cellStyle name="Calculation 6 2 8 3 3" xfId="33029" xr:uid="{17BCE474-2B67-4EDF-AE3F-470411FD2E07}"/>
    <cellStyle name="Calculation 6 2 8 4" xfId="29914" xr:uid="{1577A0B2-C777-4BA0-A280-E99DC7ABBD78}"/>
    <cellStyle name="Calculation 6 2 9" xfId="4747" xr:uid="{F688E868-29C8-4C16-9E76-6B7BC459FC4C}"/>
    <cellStyle name="Calculation 6 2 9 2" xfId="7333" xr:uid="{6AD155C0-6651-4713-B4E1-B003A427B525}"/>
    <cellStyle name="Calculation 6 2 9 2 2" xfId="16322" xr:uid="{4C91513A-61A0-401B-9B55-5D3EEFCF9FA4}"/>
    <cellStyle name="Calculation 6 2 9 2 2 2" xfId="41288" xr:uid="{ED676C1B-591A-46D3-AF53-FF2D0A9318B9}"/>
    <cellStyle name="Calculation 6 2 9 2 3" xfId="23186" xr:uid="{BD4E7AFE-C45A-4131-B23A-0BEA88B078DA}"/>
    <cellStyle name="Calculation 6 2 9 3" xfId="9970" xr:uid="{3E99157E-5D13-45C4-9164-8F8E135F535F}"/>
    <cellStyle name="Calculation 6 2 9 3 2" xfId="18959" xr:uid="{FE30B2C2-B3AE-4FBD-9C31-64C34CA1D83C}"/>
    <cellStyle name="Calculation 6 2 9 3 2 2" xfId="41441" xr:uid="{E6AF83BA-3B60-431C-9CEA-48DE4AA98863}"/>
    <cellStyle name="Calculation 6 2 9 3 3" xfId="43956" xr:uid="{45CEE656-7920-48D1-A0A7-1597C0E13CB6}"/>
    <cellStyle name="Calculation 6 2 9 4" xfId="13736" xr:uid="{10DF8D3C-F132-41C8-A653-043CDBA96B7A}"/>
    <cellStyle name="Calculation 6 2 9 4 2" xfId="26181" xr:uid="{FE7C293C-FB4C-430A-9FC1-C73EFB562B5F}"/>
    <cellStyle name="Calculation 6 2 9 5" xfId="24330" xr:uid="{DAD4DEAA-7F40-4F1D-98D2-9DF62E34B7D5}"/>
    <cellStyle name="Calculation 6 20" xfId="44940" xr:uid="{D0461CB5-FC39-4DCB-A20F-3C9C8DC637BA}"/>
    <cellStyle name="Calculation 6 20 2" xfId="50501" xr:uid="{9E446905-20EA-4D6B-9634-F160E9401540}"/>
    <cellStyle name="Calculation 6 20 2 2" xfId="57283" xr:uid="{A4B041DC-F68C-463F-9E18-AB3D92B277A6}"/>
    <cellStyle name="Calculation 6 20 3" xfId="52103" xr:uid="{A54A1B67-213F-4431-9FF3-BA4E0F9A42D8}"/>
    <cellStyle name="Calculation 6 20 3 2" xfId="58884" xr:uid="{428A2C08-4157-4AF8-AF61-2EA566F4B8D8}"/>
    <cellStyle name="Calculation 6 20 4" xfId="48963" xr:uid="{4BA62165-1860-480E-B2D1-E03524D607BC}"/>
    <cellStyle name="Calculation 6 20 4 2" xfId="55746" xr:uid="{7DBA9246-F02D-4B2F-81DF-FC384DFA0B88}"/>
    <cellStyle name="Calculation 6 20 5" xfId="48618" xr:uid="{D47AB211-8460-4061-AAD7-5A941336995A}"/>
    <cellStyle name="Calculation 6 20 5 2" xfId="55407" xr:uid="{B0D5FAE4-89E1-493E-8CCB-DA826E475DD5}"/>
    <cellStyle name="Calculation 6 20 6" xfId="53693" xr:uid="{0029222C-E9DD-431A-98F0-BF6E94E1AB11}"/>
    <cellStyle name="Calculation 6 20 7" xfId="47004" xr:uid="{0F4FA0B3-6BEF-43C8-90B1-A9CF35A1844B}"/>
    <cellStyle name="Calculation 6 21" xfId="44950" xr:uid="{33AEF4E9-E848-4130-BA74-65432845130D}"/>
    <cellStyle name="Calculation 6 21 2" xfId="50524" xr:uid="{1A7460CD-009A-4A3D-A328-E7F3C80946C6}"/>
    <cellStyle name="Calculation 6 21 2 2" xfId="57306" xr:uid="{003B45DD-AE45-4131-865C-BAED6C01EAB6}"/>
    <cellStyle name="Calculation 6 21 3" xfId="52126" xr:uid="{673FB810-D12D-4C0C-8E7C-E46387678BF4}"/>
    <cellStyle name="Calculation 6 21 3 2" xfId="58907" xr:uid="{CD9596D4-D19B-49FE-9BC7-027E0278B4D9}"/>
    <cellStyle name="Calculation 6 21 4" xfId="48920" xr:uid="{C754B27F-179C-4E00-8744-D74AE65C5B2B}"/>
    <cellStyle name="Calculation 6 21 4 2" xfId="55703" xr:uid="{B65FFA8C-60D5-4EFD-8238-BD90F39732FF}"/>
    <cellStyle name="Calculation 6 21 5" xfId="48641" xr:uid="{53F7D380-B821-4FFB-89D5-E579D3E8956D}"/>
    <cellStyle name="Calculation 6 21 5 2" xfId="55430" xr:uid="{9EA02720-91FC-4E7F-9249-AE01EEAE3CDA}"/>
    <cellStyle name="Calculation 6 21 6" xfId="53716" xr:uid="{312CC6DE-AD62-415B-8476-DE7346D11B88}"/>
    <cellStyle name="Calculation 6 21 7" xfId="47027" xr:uid="{E2B9027A-08C8-4D79-9920-981A21F879F5}"/>
    <cellStyle name="Calculation 6 22" xfId="44954" xr:uid="{E5A94B16-2D57-49F9-AD3C-A9AE624136CF}"/>
    <cellStyle name="Calculation 6 22 2" xfId="50550" xr:uid="{B7E5331E-7017-4629-B1C2-84EC2EB12983}"/>
    <cellStyle name="Calculation 6 22 2 2" xfId="57332" xr:uid="{893387EC-3B56-4044-8606-DBFC1FA76BA1}"/>
    <cellStyle name="Calculation 6 22 3" xfId="52152" xr:uid="{62873A21-54BA-43EC-AFC5-081B524DD92C}"/>
    <cellStyle name="Calculation 6 22 3 2" xfId="58933" xr:uid="{402D44B1-3C38-45C3-B68A-7B156A3BF5E4}"/>
    <cellStyle name="Calculation 6 22 4" xfId="48959" xr:uid="{0579D695-171C-456C-9B3E-29D02065C2D2}"/>
    <cellStyle name="Calculation 6 22 4 2" xfId="55742" xr:uid="{1FED383E-CF0A-4898-91D8-5B8AA7317A82}"/>
    <cellStyle name="Calculation 6 22 5" xfId="48667" xr:uid="{888C71A8-DE4D-4E08-8154-DF93B265E84A}"/>
    <cellStyle name="Calculation 6 22 5 2" xfId="55456" xr:uid="{51240031-F3E4-42AE-8FC9-C3377A430328}"/>
    <cellStyle name="Calculation 6 22 6" xfId="53742" xr:uid="{56F7376F-1531-4683-932F-E2A9C3F3B020}"/>
    <cellStyle name="Calculation 6 22 7" xfId="47053" xr:uid="{DD13F870-4B79-400D-9EB9-4DDF184C3E3C}"/>
    <cellStyle name="Calculation 6 23" xfId="44974" xr:uid="{F57F7310-77C4-4F17-8AFB-E3B0F0114659}"/>
    <cellStyle name="Calculation 6 23 2" xfId="50590" xr:uid="{AFD3074C-2DB6-400E-BC2F-7B12CC247A51}"/>
    <cellStyle name="Calculation 6 23 2 2" xfId="57372" xr:uid="{45EFF5BC-4800-4D4B-B365-66804482C521}"/>
    <cellStyle name="Calculation 6 23 3" xfId="52404" xr:uid="{4D7E2FB9-DFB5-4490-8E84-C1EAA04B2092}"/>
    <cellStyle name="Calculation 6 23 3 2" xfId="59185" xr:uid="{C476D3DB-E995-480C-9AC0-F6D0103343C4}"/>
    <cellStyle name="Calculation 6 23 4" xfId="48707" xr:uid="{3E086D2A-DA7A-4CAF-9518-F567B632C371}"/>
    <cellStyle name="Calculation 6 23 4 2" xfId="55496" xr:uid="{B14E7348-4897-4D08-B3AC-80B2EBAE60D1}"/>
    <cellStyle name="Calculation 6 23 5" xfId="53782" xr:uid="{B98A838D-503B-41AB-B8B2-A1BCB845C23B}"/>
    <cellStyle name="Calculation 6 23 6" xfId="47093" xr:uid="{9DF7FDD9-5C3A-4130-8E81-2D88644E8040}"/>
    <cellStyle name="Calculation 6 24" xfId="45008" xr:uid="{93C9D4AC-9BE5-4E2A-84E0-AFC3BB921694}"/>
    <cellStyle name="Calculation 6 24 2" xfId="50622" xr:uid="{5859D2E7-B286-471A-B4A4-5B3C329AA660}"/>
    <cellStyle name="Calculation 6 24 2 2" xfId="57404" xr:uid="{E76715FB-7555-4EA9-8FE1-214530F61C6D}"/>
    <cellStyle name="Calculation 6 24 3" xfId="52436" xr:uid="{CD88A069-6D98-44BD-8D4B-BCF70569E16E}"/>
    <cellStyle name="Calculation 6 24 3 2" xfId="59217" xr:uid="{518F6021-AE00-43BD-949B-EB8335B9CE47}"/>
    <cellStyle name="Calculation 6 24 4" xfId="48739" xr:uid="{0F07588F-47EC-4211-B9BF-606264F5E77D}"/>
    <cellStyle name="Calculation 6 24 4 2" xfId="55528" xr:uid="{5CF48E22-A9CC-49A1-A7EE-736D1AE00E13}"/>
    <cellStyle name="Calculation 6 24 5" xfId="53814" xr:uid="{744B1F98-BD9E-4C5A-844F-DCD9D3214F05}"/>
    <cellStyle name="Calculation 6 24 6" xfId="47125" xr:uid="{5A1B45BE-2770-43CA-B1DD-83D93D8D0A7C}"/>
    <cellStyle name="Calculation 6 25" xfId="45022" xr:uid="{732FEE6B-B5D9-403A-AE4E-DF78AF8B2610}"/>
    <cellStyle name="Calculation 6 25 2" xfId="50595" xr:uid="{7A6A52CD-3DA7-4780-817A-4E27E0E6DD1D}"/>
    <cellStyle name="Calculation 6 25 2 2" xfId="57377" xr:uid="{86CD540A-AF02-4630-AB88-4F9D3408AFE7}"/>
    <cellStyle name="Calculation 6 25 3" xfId="52409" xr:uid="{F888751F-2565-4606-B66D-3104CD4D80CC}"/>
    <cellStyle name="Calculation 6 25 3 2" xfId="59190" xr:uid="{4A7B6227-95EC-4CF5-A32C-34226F388195}"/>
    <cellStyle name="Calculation 6 25 4" xfId="48712" xr:uid="{459A0C1B-63B0-41D2-942A-6D2118FF1B3A}"/>
    <cellStyle name="Calculation 6 25 4 2" xfId="55501" xr:uid="{6544FFA1-F3AC-4941-8C35-290740B92DEB}"/>
    <cellStyle name="Calculation 6 25 5" xfId="53787" xr:uid="{ACD47052-AB01-48E1-B5C4-17F5CB7A84B3}"/>
    <cellStyle name="Calculation 6 25 6" xfId="47098" xr:uid="{526A523A-9CBC-4252-A709-AADDE04D7B2B}"/>
    <cellStyle name="Calculation 6 26" xfId="45101" xr:uid="{58DE4F72-FAE0-4E03-8E91-8863657E4455}"/>
    <cellStyle name="Calculation 6 26 2" xfId="50561" xr:uid="{6317C48F-8D24-43B9-8989-1135639F3A27}"/>
    <cellStyle name="Calculation 6 26 2 2" xfId="57343" xr:uid="{F0961E3B-AF59-48FE-BD81-5CED683EF44F}"/>
    <cellStyle name="Calculation 6 26 3" xfId="52375" xr:uid="{3190B636-017B-4357-A593-57C9E6D6AC32}"/>
    <cellStyle name="Calculation 6 26 3 2" xfId="59156" xr:uid="{C3694CE8-E471-4900-A5D3-9896D2A59117}"/>
    <cellStyle name="Calculation 6 26 4" xfId="48678" xr:uid="{2716F2C1-8C7D-4DBF-B9A6-F621BF4E3843}"/>
    <cellStyle name="Calculation 6 26 4 2" xfId="55467" xr:uid="{DA7E7877-536A-4B74-8718-C8A19AF09B8C}"/>
    <cellStyle name="Calculation 6 26 5" xfId="53753" xr:uid="{2C6A4798-E91C-489E-81CA-2C60ECE78A8C}"/>
    <cellStyle name="Calculation 6 26 6" xfId="47064" xr:uid="{C9874A42-6C9D-48AF-9573-0D4A86EECF7A}"/>
    <cellStyle name="Calculation 6 27" xfId="45127" xr:uid="{FE33698D-38C5-4D1D-849C-D6C794BA7184}"/>
    <cellStyle name="Calculation 6 27 2" xfId="50697" xr:uid="{FEC4EA9C-78A6-46D3-AE88-D67B1229B2ED}"/>
    <cellStyle name="Calculation 6 27 2 2" xfId="57479" xr:uid="{F0F5CFD6-6FF1-4C64-ADC8-A8A1890CEA65}"/>
    <cellStyle name="Calculation 6 27 3" xfId="52508" xr:uid="{E5AF42D9-46BB-49CB-97B5-DA455A4A4C94}"/>
    <cellStyle name="Calculation 6 27 3 2" xfId="59289" xr:uid="{FDC90315-4DCD-4FD1-8B58-293B77521E29}"/>
    <cellStyle name="Calculation 6 27 4" xfId="48810" xr:uid="{E551411B-FD9F-4204-BFB2-53743BA79D2F}"/>
    <cellStyle name="Calculation 6 27 4 2" xfId="55596" xr:uid="{BB0AE0B0-8A85-4058-9526-6A9D8BF9C276}"/>
    <cellStyle name="Calculation 6 27 5" xfId="53886" xr:uid="{740D672A-D1CC-42DF-B96B-5D65DDEE6BC3}"/>
    <cellStyle name="Calculation 6 27 6" xfId="47200" xr:uid="{D4F8EA1B-3A38-4AC7-B7F0-C8EE12DABDC2}"/>
    <cellStyle name="Calculation 6 28" xfId="45175" xr:uid="{C4625065-C268-4E0A-8D5E-922B4D35F769}"/>
    <cellStyle name="Calculation 6 28 2" xfId="50718" xr:uid="{471A925A-9BF7-42BC-A736-E74E711DC5DE}"/>
    <cellStyle name="Calculation 6 28 2 2" xfId="57500" xr:uid="{2CF01B26-7B66-458B-8A7D-FA8EFB6C0898}"/>
    <cellStyle name="Calculation 6 28 3" xfId="52529" xr:uid="{DD0A8F9C-94D0-4333-B58F-1925B5BB6192}"/>
    <cellStyle name="Calculation 6 28 3 2" xfId="59310" xr:uid="{8DD1814B-74EB-4CE2-B0D8-453A38131E4F}"/>
    <cellStyle name="Calculation 6 28 4" xfId="48829" xr:uid="{E9F4E445-754B-4B0D-B8EA-D4163C76438C}"/>
    <cellStyle name="Calculation 6 28 4 2" xfId="55614" xr:uid="{3DE9C4A7-0B09-461B-9B14-52D42FF96F71}"/>
    <cellStyle name="Calculation 6 28 5" xfId="53907" xr:uid="{28F479DA-5F0C-4554-8235-5B21093E3E1D}"/>
    <cellStyle name="Calculation 6 28 6" xfId="47221" xr:uid="{A02512F7-894B-4537-83DA-CB5E2951ACD4}"/>
    <cellStyle name="Calculation 6 29" xfId="45211" xr:uid="{A36768C5-5B4D-4E97-AABA-CD4489196B54}"/>
    <cellStyle name="Calculation 6 29 2" xfId="50702" xr:uid="{7B241367-69CE-4E92-91CD-A0CC21E132FF}"/>
    <cellStyle name="Calculation 6 29 2 2" xfId="57484" xr:uid="{75E910F1-4414-4A2D-876D-AF66EB9C0132}"/>
    <cellStyle name="Calculation 6 29 3" xfId="52513" xr:uid="{84323F1E-76E0-4BCF-8E37-A8928E928352}"/>
    <cellStyle name="Calculation 6 29 3 2" xfId="59294" xr:uid="{F932DA67-AB94-4E4C-A77D-842FDC0A0D16}"/>
    <cellStyle name="Calculation 6 29 4" xfId="53891" xr:uid="{5AAE6C5A-1B14-4D8A-8CEC-02DD7AF40288}"/>
    <cellStyle name="Calculation 6 29 5" xfId="47205" xr:uid="{3C115A85-EFCB-4621-AB3D-A89D7B552B32}"/>
    <cellStyle name="Calculation 6 3" xfId="397" xr:uid="{E3D9C458-ED81-4A88-8C04-850A1FF6EE8E}"/>
    <cellStyle name="Calculation 6 3 10" xfId="9266" xr:uid="{C8CC008A-8122-4D05-9DE4-E6B18B7C15FD}"/>
    <cellStyle name="Calculation 6 3 10 2" xfId="18255" xr:uid="{171D76E2-9258-4646-B82C-A4B3FD81FE69}"/>
    <cellStyle name="Calculation 6 3 10 2 2" xfId="36209" xr:uid="{4C5153B2-8301-4402-9070-15251DCA6988}"/>
    <cellStyle name="Calculation 6 3 10 3" xfId="28633" xr:uid="{48EE8FB2-6236-4718-842C-14504CF2F6A6}"/>
    <cellStyle name="Calculation 6 3 11" xfId="12321" xr:uid="{D30D8D3F-88E1-479E-86CF-5FA806A2AD9A}"/>
    <cellStyle name="Calculation 6 3 11 2" xfId="21310" xr:uid="{8E2000BB-97E4-4AA1-94D2-B6F03C2DD49B}"/>
    <cellStyle name="Calculation 6 3 11 2 2" xfId="32333" xr:uid="{78335377-34A9-4B91-9918-652DAFFD20B5}"/>
    <cellStyle name="Calculation 6 3 11 3" xfId="33623" xr:uid="{2EA7562E-AA14-4844-9ACD-1C556D747111}"/>
    <cellStyle name="Calculation 6 3 12" xfId="2403" xr:uid="{BDED1346-CF18-4C82-AA72-69962AF60326}"/>
    <cellStyle name="Calculation 6 3 12 2" xfId="32587" xr:uid="{70E9E5EB-17B2-4B70-B088-A76430F39242}"/>
    <cellStyle name="Calculation 6 3 13" xfId="13312" xr:uid="{A8E97160-31CA-44A6-A2A2-4624A4887A1C}"/>
    <cellStyle name="Calculation 6 3 13 2" xfId="34849" xr:uid="{554D863C-C731-4FF7-9ADE-9AC3ACD92EFF}"/>
    <cellStyle name="Calculation 6 3 14" xfId="24355" xr:uid="{3654011A-B82E-4F56-8227-C0CFC59E2C71}"/>
    <cellStyle name="Calculation 6 3 15" xfId="44355" xr:uid="{994562B5-B2B6-48DF-B3D7-F98EF4B0C9C7}"/>
    <cellStyle name="Calculation 6 3 16" xfId="45539" xr:uid="{47DF8161-C55B-4980-A9D9-594FF98B43FF}"/>
    <cellStyle name="Calculation 6 3 2" xfId="746" xr:uid="{357440DA-4F5F-48C2-960A-8241C60B1BEB}"/>
    <cellStyle name="Calculation 6 3 2 2" xfId="5120" xr:uid="{067B0C04-9B01-400C-BF1B-5F2479BCB742}"/>
    <cellStyle name="Calculation 6 3 2 2 2" xfId="7706" xr:uid="{51FF363A-C957-4A17-A470-42D3518B96EA}"/>
    <cellStyle name="Calculation 6 3 2 2 2 2" xfId="16695" xr:uid="{33C8ED4B-DABA-4397-8791-47A545DD4DA8}"/>
    <cellStyle name="Calculation 6 3 2 2 2 2 2" xfId="30136" xr:uid="{FF1EF9A5-8126-44A5-9B65-B20CC21112C9}"/>
    <cellStyle name="Calculation 6 3 2 2 2 3" xfId="27202" xr:uid="{1E0D523E-6D36-411C-951D-A53876F08770}"/>
    <cellStyle name="Calculation 6 3 2 2 2 4" xfId="56327" xr:uid="{D604E129-BA5A-41F5-846F-95835CC9ECF3}"/>
    <cellStyle name="Calculation 6 3 2 2 3" xfId="10343" xr:uid="{29576BC4-4965-4E31-8FEF-9724154A597C}"/>
    <cellStyle name="Calculation 6 3 2 2 3 2" xfId="19332" xr:uid="{2188D373-302C-492A-A57B-01E8054AF284}"/>
    <cellStyle name="Calculation 6 3 2 2 3 2 2" xfId="33032" xr:uid="{7C960A89-AE0D-493A-9CE5-661C9D0499EC}"/>
    <cellStyle name="Calculation 6 3 2 2 3 3" xfId="35109" xr:uid="{4469EA80-A281-450E-9452-AACCF693DB5C}"/>
    <cellStyle name="Calculation 6 3 2 2 4" xfId="14109" xr:uid="{FE7F6EA2-EE70-4A4E-B219-39FF866C17C4}"/>
    <cellStyle name="Calculation 6 3 2 2 4 2" xfId="37242" xr:uid="{6DE63B33-035D-4DA1-8DCD-BFFE93390405}"/>
    <cellStyle name="Calculation 6 3 2 2 5" xfId="22334" xr:uid="{D4E5140C-C43E-447A-9B0C-34C746252C2C}"/>
    <cellStyle name="Calculation 6 3 2 2 6" xfId="49545" xr:uid="{74A645D1-F9FE-413B-9E7C-351DC943F27D}"/>
    <cellStyle name="Calculation 6 3 2 3" xfId="3183" xr:uid="{6C774E0C-FA5A-4D8B-B2F7-1525E8EFB88B}"/>
    <cellStyle name="Calculation 6 3 2 3 2" xfId="24321" xr:uid="{49BBC15E-FF22-449B-A47A-90EAF528BCE4}"/>
    <cellStyle name="Calculation 6 3 2 3 2 2" xfId="59067" xr:uid="{9CF12C29-5846-4C87-A946-8E4473792482}"/>
    <cellStyle name="Calculation 6 3 2 3 3" xfId="52286" xr:uid="{4CC21604-49BE-4FCE-8FB8-08C532C55F96}"/>
    <cellStyle name="Calculation 6 3 2 4" xfId="37096" xr:uid="{75DA7FC2-05E7-4658-BFBD-8D8000CBBE1B}"/>
    <cellStyle name="Calculation 6 3 2 4 2" xfId="54472" xr:uid="{5BFF2609-76CE-46A2-8ABE-4D44A1A79008}"/>
    <cellStyle name="Calculation 6 3 2 4 3" xfId="47662" xr:uid="{2B408024-29EC-432F-BE0E-96E9D3833DA3}"/>
    <cellStyle name="Calculation 6 3 2 5" xfId="52920" xr:uid="{328B0713-DBB2-4747-BBB2-B3BFDE4C55EE}"/>
    <cellStyle name="Calculation 6 3 2 6" xfId="46054" xr:uid="{BFEE7684-2480-4098-B550-310A6507D9ED}"/>
    <cellStyle name="Calculation 6 3 3" xfId="1091" xr:uid="{C0DC857F-AA7D-48A2-8F66-0BC7DFAD5FBE}"/>
    <cellStyle name="Calculation 6 3 3 2" xfId="5441" xr:uid="{1A9D6196-A15B-4F5C-8FCA-0F3A96C245DA}"/>
    <cellStyle name="Calculation 6 3 3 2 2" xfId="8027" xr:uid="{BD68C5BE-D8D1-48A6-B154-6517B38CC1B2}"/>
    <cellStyle name="Calculation 6 3 3 2 2 2" xfId="17016" xr:uid="{87060E34-FED8-4F88-876D-9636EF73075B}"/>
    <cellStyle name="Calculation 6 3 3 2 2 2 2" xfId="43734" xr:uid="{0624A3D3-A66C-4F54-B1EC-373ADD12F4B3}"/>
    <cellStyle name="Calculation 6 3 3 2 2 3" xfId="34020" xr:uid="{7D196A7A-FD8F-441E-B3CC-C6799E701397}"/>
    <cellStyle name="Calculation 6 3 3 2 2 4" xfId="56735" xr:uid="{7D1036F6-7E7E-4498-B8A7-E8E1741890C6}"/>
    <cellStyle name="Calculation 6 3 3 2 3" xfId="10664" xr:uid="{CB0151D4-7D1B-47BC-B033-95750012AD0C}"/>
    <cellStyle name="Calculation 6 3 3 2 3 2" xfId="19653" xr:uid="{A737CA7E-56DF-4AEE-8C65-849433177AC6}"/>
    <cellStyle name="Calculation 6 3 3 2 3 2 2" xfId="28443" xr:uid="{271D0844-C14A-4EFF-9D5A-3EE2F9F0B836}"/>
    <cellStyle name="Calculation 6 3 3 2 3 3" xfId="38964" xr:uid="{3952B117-EEBE-49F7-A9F7-803644A33506}"/>
    <cellStyle name="Calculation 6 3 3 2 4" xfId="14430" xr:uid="{DD42219F-1F2E-4830-B4E7-688DC1409153}"/>
    <cellStyle name="Calculation 6 3 3 2 4 2" xfId="36887" xr:uid="{9F957F59-D993-470B-AA1B-01E9EC418167}"/>
    <cellStyle name="Calculation 6 3 3 2 5" xfId="30637" xr:uid="{E402657C-E877-4AF5-80D0-F35C0EC0E8D2}"/>
    <cellStyle name="Calculation 6 3 3 2 6" xfId="49953" xr:uid="{0E1221FB-D7DF-45FF-8F6E-84CAE173937D}"/>
    <cellStyle name="Calculation 6 3 3 3" xfId="3528" xr:uid="{32E0B86B-C946-4F9B-B47A-14F04DAAEAC0}"/>
    <cellStyle name="Calculation 6 3 3 3 2" xfId="34774" xr:uid="{C16BF4DB-0BD0-4B8A-BEF4-3E98FD02D1C6}"/>
    <cellStyle name="Calculation 6 3 3 3 2 2" xfId="58503" xr:uid="{E58DFD30-47BF-4EA1-8F51-5E1FDC46AF55}"/>
    <cellStyle name="Calculation 6 3 3 3 3" xfId="51722" xr:uid="{ACE91E4B-FB3A-4401-93E6-9F8F7BF3CDCB}"/>
    <cellStyle name="Calculation 6 3 3 4" xfId="31218" xr:uid="{61B1C2FB-304C-4434-AD9C-673E605D6EB7}"/>
    <cellStyle name="Calculation 6 3 3 4 2" xfId="54862" xr:uid="{CB10C59E-DAE8-44F1-9DE5-D84FED23E81E}"/>
    <cellStyle name="Calculation 6 3 3 4 3" xfId="48070" xr:uid="{C47AA88E-4FF1-4EFC-AA5E-5920628B3D20}"/>
    <cellStyle name="Calculation 6 3 3 5" xfId="53162" xr:uid="{68E66782-1C87-41BF-A0C2-943AF7D4007C}"/>
    <cellStyle name="Calculation 6 3 3 6" xfId="46456" xr:uid="{06063A22-4C79-4BA4-9B99-7E1B7DCEFA37}"/>
    <cellStyle name="Calculation 6 3 4" xfId="1435" xr:uid="{CAE4A23C-373B-43A8-8906-028105CF2FAE}"/>
    <cellStyle name="Calculation 6 3 4 2" xfId="5780" xr:uid="{6934060B-4795-4D6C-A04A-2836096F49D9}"/>
    <cellStyle name="Calculation 6 3 4 2 2" xfId="8366" xr:uid="{3305A719-C9DD-4191-A9BC-FE8F5CE53F99}"/>
    <cellStyle name="Calculation 6 3 4 2 2 2" xfId="17355" xr:uid="{8F8832F1-0912-40EC-B2C0-30A3891BFBB6}"/>
    <cellStyle name="Calculation 6 3 4 2 2 2 2" xfId="37947" xr:uid="{76304AA7-D9E0-4F09-AA41-4D853BB8F7EB}"/>
    <cellStyle name="Calculation 6 3 4 2 2 3" xfId="35577" xr:uid="{88BDF2B7-769B-4C1F-BF57-84DD893F544B}"/>
    <cellStyle name="Calculation 6 3 4 2 3" xfId="11003" xr:uid="{EAECB09C-0F26-420B-B169-D211DFD24DC5}"/>
    <cellStyle name="Calculation 6 3 4 2 3 2" xfId="19992" xr:uid="{53FAC036-0109-457F-A3BA-61CB04ED7656}"/>
    <cellStyle name="Calculation 6 3 4 2 3 2 2" xfId="41431" xr:uid="{BD2579AD-F6C9-4EFB-B873-97C3D3B3EFE3}"/>
    <cellStyle name="Calculation 6 3 4 2 3 3" xfId="31037" xr:uid="{959C128E-7430-45B8-B653-B090E6DC983F}"/>
    <cellStyle name="Calculation 6 3 4 2 4" xfId="14769" xr:uid="{813AF182-52E0-4216-92D0-7960505DA53A}"/>
    <cellStyle name="Calculation 6 3 4 2 4 2" xfId="38483" xr:uid="{6CFA35D2-8A0A-4942-A056-1369BB4AA627}"/>
    <cellStyle name="Calculation 6 3 4 2 5" xfId="26231" xr:uid="{D861001C-6C20-4126-9ABF-A8539B937363}"/>
    <cellStyle name="Calculation 6 3 4 2 6" xfId="55855" xr:uid="{80A6F2D1-9B43-4AC7-B7AC-ECFB4DB95B66}"/>
    <cellStyle name="Calculation 6 3 4 3" xfId="3872" xr:uid="{37EC5295-D001-4DDB-8B5E-7667AF7562E0}"/>
    <cellStyle name="Calculation 6 3 4 3 2" xfId="42200" xr:uid="{91368793-BA5B-4B0A-A099-4C0583457E85}"/>
    <cellStyle name="Calculation 6 3 4 4" xfId="27883" xr:uid="{F1C7CA20-C00F-40FE-A73C-6A076F60327B}"/>
    <cellStyle name="Calculation 6 3 4 5" xfId="49073" xr:uid="{D3FB7391-5E1E-4B82-8381-6F9591146243}"/>
    <cellStyle name="Calculation 6 3 5" xfId="1614" xr:uid="{65830F57-F2E6-46E7-A9F2-A95434844381}"/>
    <cellStyle name="Calculation 6 3 5 2" xfId="5956" xr:uid="{595C06FB-1783-4AD3-9FA7-3E673F2DCF23}"/>
    <cellStyle name="Calculation 6 3 5 2 2" xfId="8542" xr:uid="{D6C45616-9BDE-4AD5-B826-71D804B5F0FA}"/>
    <cellStyle name="Calculation 6 3 5 2 2 2" xfId="17531" xr:uid="{A1788232-7CB7-4831-8D7D-F9138BBE02CB}"/>
    <cellStyle name="Calculation 6 3 5 2 2 2 2" xfId="33531" xr:uid="{BA90338F-AB61-4D1B-9B85-6F3A8D95FE81}"/>
    <cellStyle name="Calculation 6 3 5 2 2 3" xfId="31162" xr:uid="{E30BC14E-6FD5-4745-A42F-20BD8F53E41F}"/>
    <cellStyle name="Calculation 6 3 5 2 3" xfId="11179" xr:uid="{27A21A97-38BB-4C5D-96D3-F544D2FAE802}"/>
    <cellStyle name="Calculation 6 3 5 2 3 2" xfId="20168" xr:uid="{3FD9E22A-6364-4ACC-972E-7F2C4F38BAD1}"/>
    <cellStyle name="Calculation 6 3 5 2 3 2 2" xfId="24720" xr:uid="{DFB9343D-3EAE-4FF7-939F-30C3FBB2E53D}"/>
    <cellStyle name="Calculation 6 3 5 2 3 3" xfId="40110" xr:uid="{A709B7B9-EDC7-4299-A273-7BB9900E7B68}"/>
    <cellStyle name="Calculation 6 3 5 2 4" xfId="14945" xr:uid="{8D205614-C892-4948-A1F2-088AF70F69D9}"/>
    <cellStyle name="Calculation 6 3 5 2 4 2" xfId="29550" xr:uid="{DA7FFB44-2AF0-408A-9F77-22B1F0301457}"/>
    <cellStyle name="Calculation 6 3 5 2 5" xfId="28240" xr:uid="{E4FAC4C3-F6D3-4EA3-A69F-27E839E64E32}"/>
    <cellStyle name="Calculation 6 3 5 2 6" xfId="58110" xr:uid="{CAECFD9A-B9DA-4F60-9BC1-77F73EF1D451}"/>
    <cellStyle name="Calculation 6 3 5 3" xfId="4051" xr:uid="{9DD397C0-3649-4A23-B5E2-4B84C4BC7725}"/>
    <cellStyle name="Calculation 6 3 5 3 2" xfId="31815" xr:uid="{0DF3729D-DAE0-4D3F-AA96-2D9C470BE484}"/>
    <cellStyle name="Calculation 6 3 5 4" xfId="25804" xr:uid="{57449A7A-79A6-41FC-97A3-AF9B4ED8209F}"/>
    <cellStyle name="Calculation 6 3 5 5" xfId="51328" xr:uid="{CB5278FF-93E2-4D9E-8720-B79329076894}"/>
    <cellStyle name="Calculation 6 3 6" xfId="2054" xr:uid="{BCFF6BEC-3AB0-4008-B040-27E9C41340F9}"/>
    <cellStyle name="Calculation 6 3 6 2" xfId="6360" xr:uid="{143E3A9F-49CB-4F89-9E20-2C7690992715}"/>
    <cellStyle name="Calculation 6 3 6 2 2" xfId="8946" xr:uid="{39EA903F-EF16-41E4-886A-DE4EB30FED85}"/>
    <cellStyle name="Calculation 6 3 6 2 2 2" xfId="17935" xr:uid="{589BEC78-F17B-4AB0-B985-545CC3C1408F}"/>
    <cellStyle name="Calculation 6 3 6 2 2 2 2" xfId="35787" xr:uid="{75A58F75-316B-4894-807F-E78FA3665466}"/>
    <cellStyle name="Calculation 6 3 6 2 2 3" xfId="26983" xr:uid="{1942FF7E-D96B-4466-84EF-40012D4FB3C7}"/>
    <cellStyle name="Calculation 6 3 6 2 3" xfId="11583" xr:uid="{47DAA377-C245-4C81-9CD7-5C9B84FE3885}"/>
    <cellStyle name="Calculation 6 3 6 2 3 2" xfId="20572" xr:uid="{AC77B5B7-F72D-4642-BD09-3FF9616517C9}"/>
    <cellStyle name="Calculation 6 3 6 2 3 2 2" xfId="33438" xr:uid="{4023081F-8485-4E48-8535-42FB294B9FFA}"/>
    <cellStyle name="Calculation 6 3 6 2 3 3" xfId="26959" xr:uid="{3BAFE23A-C35D-4DC1-8426-4D7FBF65008B}"/>
    <cellStyle name="Calculation 6 3 6 2 4" xfId="15349" xr:uid="{CBBAC768-059E-49BA-9344-898929CAC558}"/>
    <cellStyle name="Calculation 6 3 6 2 4 2" xfId="23103" xr:uid="{BB8BB657-9A1C-4A60-8D6F-717CB342B97F}"/>
    <cellStyle name="Calculation 6 3 6 2 5" xfId="33727" xr:uid="{86D524CE-C24D-444B-BBF4-F739AA158B1F}"/>
    <cellStyle name="Calculation 6 3 6 2 6" xfId="54024" xr:uid="{FC8E6DE7-8FEC-4A06-B58A-65535110DB6A}"/>
    <cellStyle name="Calculation 6 3 6 3" xfId="4491" xr:uid="{3113DB28-71F8-422D-A770-E94431599C82}"/>
    <cellStyle name="Calculation 6 3 6 3 2" xfId="24509" xr:uid="{F822F7F7-157D-489E-9D39-7934C3229373}"/>
    <cellStyle name="Calculation 6 3 6 4" xfId="40946" xr:uid="{7DC84486-21C7-4A00-84C7-5B7694A65467}"/>
    <cellStyle name="Calculation 6 3 6 5" xfId="47356" xr:uid="{BC8032B2-A8B1-4DC7-92EC-191263BB5DD5}"/>
    <cellStyle name="Calculation 6 3 7" xfId="2865" xr:uid="{BD1C691A-5677-4920-8E6E-991E29AE292E}"/>
    <cellStyle name="Calculation 6 3 7 2" xfId="7015" xr:uid="{4EC29873-525E-40B4-AF06-21FB002D1467}"/>
    <cellStyle name="Calculation 6 3 7 2 2" xfId="12143" xr:uid="{3FD2B2CE-EFB4-4004-954B-A88E087BA368}"/>
    <cellStyle name="Calculation 6 3 7 2 2 2" xfId="21132" xr:uid="{58053C7D-7255-41DA-82E0-419DCFD2568A}"/>
    <cellStyle name="Calculation 6 3 7 2 2 2 2" xfId="26145" xr:uid="{D581A1F4-7A20-4436-BA43-AB8E59F6A521}"/>
    <cellStyle name="Calculation 6 3 7 2 2 3" xfId="43359" xr:uid="{AD2C9A37-21CE-4FF4-831D-172832EF510B}"/>
    <cellStyle name="Calculation 6 3 7 2 3" xfId="12955" xr:uid="{7ED50CDA-1AC9-4BC4-9A58-E3C444992A1A}"/>
    <cellStyle name="Calculation 6 3 7 2 3 2" xfId="21944" xr:uid="{6EBEC393-B5E1-4AEB-90B8-19585741B53E}"/>
    <cellStyle name="Calculation 6 3 7 2 3 2 2" xfId="34896" xr:uid="{720FE8CF-A7FC-4F67-9FF5-CC978B955E8D}"/>
    <cellStyle name="Calculation 6 3 7 2 3 3" xfId="22127" xr:uid="{1DA0952E-06BE-4BF2-8774-9D4061019DDF}"/>
    <cellStyle name="Calculation 6 3 7 2 4" xfId="16004" xr:uid="{B1422E7C-BF8D-4F33-A35A-17A621ADFD88}"/>
    <cellStyle name="Calculation 6 3 7 2 4 2" xfId="33520" xr:uid="{2CF439B1-2FEE-4D76-8F53-A3621C332D3D}"/>
    <cellStyle name="Calculation 6 3 7 2 5" xfId="39642" xr:uid="{60F046F5-09B2-4076-B6DA-A878FC3983FC}"/>
    <cellStyle name="Calculation 6 3 7 3" xfId="9578" xr:uid="{EDF34463-1339-450B-92E1-6D3BEF024216}"/>
    <cellStyle name="Calculation 6 3 7 3 2" xfId="18567" xr:uid="{C7A6B412-50ED-49FB-B1E6-93BBD47BE53D}"/>
    <cellStyle name="Calculation 6 3 7 3 2 2" xfId="23029" xr:uid="{7C0DBF42-A4D5-4145-AE38-0F53C556820C}"/>
    <cellStyle name="Calculation 6 3 7 3 3" xfId="35884" xr:uid="{766D9A61-861C-437D-84E1-0601D3259E35}"/>
    <cellStyle name="Calculation 6 3 7 4" xfId="42252" xr:uid="{4574C70C-FE08-4AD8-AFAD-283210E28B2E}"/>
    <cellStyle name="Calculation 6 3 7 5" xfId="52657" xr:uid="{4AEFE9BC-1335-47FE-B217-FE67C1275EEE}"/>
    <cellStyle name="Calculation 6 3 8" xfId="4796" xr:uid="{86044DBC-4AE7-44CF-803B-4C15FD7C6C7F}"/>
    <cellStyle name="Calculation 6 3 8 2" xfId="7382" xr:uid="{0A3029C1-065E-4F16-AD0F-28058EC9D9D4}"/>
    <cellStyle name="Calculation 6 3 8 2 2" xfId="16371" xr:uid="{63FEAEC4-289D-4DD1-A0EA-B63066716A6A}"/>
    <cellStyle name="Calculation 6 3 8 2 2 2" xfId="32035" xr:uid="{D1B9E328-92BC-4E43-A66A-533E208B98F7}"/>
    <cellStyle name="Calculation 6 3 8 2 3" xfId="31432" xr:uid="{3A9699AA-B9FE-4EAE-A63E-A7BAB6731C6E}"/>
    <cellStyle name="Calculation 6 3 8 3" xfId="10019" xr:uid="{F1AD5C03-4571-4AC6-BA96-B8B28AC655FC}"/>
    <cellStyle name="Calculation 6 3 8 3 2" xfId="19008" xr:uid="{6CE9434D-8E38-4F4A-8EFE-7205281A9753}"/>
    <cellStyle name="Calculation 6 3 8 3 2 2" xfId="33828" xr:uid="{A46FC4F6-23BF-4D60-B481-15196717DBC3}"/>
    <cellStyle name="Calculation 6 3 8 3 3" xfId="35113" xr:uid="{E5D02486-5C5B-448D-8AA3-68BA23DB9A94}"/>
    <cellStyle name="Calculation 6 3 8 4" xfId="13785" xr:uid="{07648D92-B309-4949-A9A9-D01D68746861}"/>
    <cellStyle name="Calculation 6 3 8 4 2" xfId="29020" xr:uid="{AFCCB4BB-8A94-4730-8959-F994B1B08854}"/>
    <cellStyle name="Calculation 6 3 8 5" xfId="40853" xr:uid="{141CF5B0-EFAB-4789-81AE-54FD7F8669F6}"/>
    <cellStyle name="Calculation 6 3 9" xfId="6699" xr:uid="{0BD89434-1BE7-40D5-AB85-CD4AB96E0590}"/>
    <cellStyle name="Calculation 6 3 9 2" xfId="11903" xr:uid="{B976A02D-CD43-4476-80B0-E77FFFFFF6DC}"/>
    <cellStyle name="Calculation 6 3 9 2 2" xfId="20892" xr:uid="{80FDDC90-EBE2-4429-984F-809498B6F6AD}"/>
    <cellStyle name="Calculation 6 3 9 2 2 2" xfId="24584" xr:uid="{77EB8DE6-757D-4691-B6AA-26BD0CB50CEC}"/>
    <cellStyle name="Calculation 6 3 9 2 3" xfId="41649" xr:uid="{7475E6E7-4687-42CC-B7A0-9DA76B046AEC}"/>
    <cellStyle name="Calculation 6 3 9 3" xfId="15688" xr:uid="{D7C57B40-2E1B-408D-932C-1A4866626636}"/>
    <cellStyle name="Calculation 6 3 9 3 2" xfId="42572" xr:uid="{2EA5E214-7702-4356-8A5F-4A3EEFB67C96}"/>
    <cellStyle name="Calculation 6 3 9 4" xfId="28300" xr:uid="{38FA6777-7F59-43A2-B286-A5C8DC7B072B}"/>
    <cellStyle name="Calculation 6 30" xfId="45277" xr:uid="{D054A454-8B4C-4401-A384-8B409D1246BC}"/>
    <cellStyle name="Calculation 6 30 2" xfId="55706" xr:uid="{F4FE78F7-8352-4DD0-AE90-5FE5258A5300}"/>
    <cellStyle name="Calculation 6 30 3" xfId="48923" xr:uid="{F8533A61-0151-4963-9CF4-2213C66C2D1F}"/>
    <cellStyle name="Calculation 6 31" xfId="45179" xr:uid="{275BE002-0DA1-4863-B052-A1F5BCFD17E3}"/>
    <cellStyle name="Calculation 6 31 2" xfId="58585" xr:uid="{F4D19720-D5DF-4E44-9AD7-EEE6C904E561}"/>
    <cellStyle name="Calculation 6 31 3" xfId="51804" xr:uid="{5A8FBF00-8FB2-4C33-9B63-2ABD74D1F4D0}"/>
    <cellStyle name="Calculation 6 32" xfId="45195" xr:uid="{9A79F3C0-A031-47F7-A85D-00C952EB25F6}"/>
    <cellStyle name="Calculation 6 32 2" xfId="52602" xr:uid="{69BEE083-F217-419D-A35F-EF5D254917F2}"/>
    <cellStyle name="Calculation 6 33" xfId="45315" xr:uid="{F8261B45-445C-4D77-B967-B7BDCFA25449}"/>
    <cellStyle name="Calculation 6 34" xfId="45352" xr:uid="{F726A9A5-03EF-454C-9E50-AE508D83B708}"/>
    <cellStyle name="Calculation 6 35" xfId="45402" xr:uid="{99B73CC9-7301-487C-B5FB-60706A972FBE}"/>
    <cellStyle name="Calculation 6 36" xfId="45434" xr:uid="{0481C622-D032-4FFD-85CB-8641664DFF08}"/>
    <cellStyle name="Calculation 6 37" xfId="44131" xr:uid="{DCFEECE8-CD67-42C6-9D81-2805D6209574}"/>
    <cellStyle name="Calculation 6 38" xfId="45442" xr:uid="{329C14D8-268D-4D81-A9D5-70A886DCD38B}"/>
    <cellStyle name="Calculation 6 39" xfId="45460" xr:uid="{01D29699-91B0-4963-AB2F-81452F0B28EE}"/>
    <cellStyle name="Calculation 6 4" xfId="499" xr:uid="{D7AE2A13-FB1C-4AAA-807A-AA18EB3402DB}"/>
    <cellStyle name="Calculation 6 4 10" xfId="44388" xr:uid="{8F1C16B0-08B2-47CB-A205-5832CBD95F36}"/>
    <cellStyle name="Calculation 6 4 11" xfId="45590" xr:uid="{98D58C10-770B-45CA-B2F4-CEA63E0A0C3E}"/>
    <cellStyle name="Calculation 6 4 2" xfId="848" xr:uid="{B59D5158-F907-4AB3-BF42-AF4DAE6058F4}"/>
    <cellStyle name="Calculation 6 4 2 2" xfId="5217" xr:uid="{06A55578-4328-43AD-BB10-23A6F1BE5B2D}"/>
    <cellStyle name="Calculation 6 4 2 2 2" xfId="7803" xr:uid="{E0220FE3-D90B-4830-9730-25D0D9DA354D}"/>
    <cellStyle name="Calculation 6 4 2 2 2 2" xfId="16792" xr:uid="{744FB36D-41E2-401A-A599-9B68E81D13EA}"/>
    <cellStyle name="Calculation 6 4 2 2 2 2 2" xfId="40597" xr:uid="{0FB4C805-3727-4023-9816-64ED2443E8A5}"/>
    <cellStyle name="Calculation 6 4 2 2 2 3" xfId="22197" xr:uid="{5768E265-5624-4918-8154-4F7E21EEC1DC}"/>
    <cellStyle name="Calculation 6 4 2 2 2 4" xfId="56378" xr:uid="{AEF051A9-0CE6-4E7C-B538-4DCE61CF6DD1}"/>
    <cellStyle name="Calculation 6 4 2 2 3" xfId="10440" xr:uid="{007CA465-E3C8-4943-A615-64A7A66B82E7}"/>
    <cellStyle name="Calculation 6 4 2 2 3 2" xfId="19429" xr:uid="{3D89FC13-C662-433B-A4A5-C6277AAAA1D3}"/>
    <cellStyle name="Calculation 6 4 2 2 3 2 2" xfId="38262" xr:uid="{5A488601-E391-498B-A2E0-BB61294DA996}"/>
    <cellStyle name="Calculation 6 4 2 2 3 3" xfId="32234" xr:uid="{2B314407-5503-4F10-A372-7EFEE59414FE}"/>
    <cellStyle name="Calculation 6 4 2 2 4" xfId="14206" xr:uid="{7C0857F4-206B-455D-AC2C-D944CD05E6B2}"/>
    <cellStyle name="Calculation 6 4 2 2 4 2" xfId="23978" xr:uid="{08DCFDB6-E6B5-4E6A-84FA-96F96035EAE0}"/>
    <cellStyle name="Calculation 6 4 2 2 5" xfId="35002" xr:uid="{B86DB7A1-86BF-45BA-A981-77844C9DEC3D}"/>
    <cellStyle name="Calculation 6 4 2 2 6" xfId="49596" xr:uid="{9F4139D8-2418-4325-9C13-DCD072DF1CB3}"/>
    <cellStyle name="Calculation 6 4 2 3" xfId="3285" xr:uid="{4FCD9AC6-113E-4351-92BA-A2F997C2BAE1}"/>
    <cellStyle name="Calculation 6 4 2 3 2" xfId="33855" xr:uid="{35C5D83D-A228-4996-8382-A58EC59FCD65}"/>
    <cellStyle name="Calculation 6 4 2 3 2 2" xfId="58785" xr:uid="{8C86FCE0-47D1-4F08-B2B6-0163C0100D34}"/>
    <cellStyle name="Calculation 6 4 2 3 3" xfId="52004" xr:uid="{D23979F9-08BA-41DD-A866-F5E2DF44B9B1}"/>
    <cellStyle name="Calculation 6 4 2 4" xfId="41855" xr:uid="{E5249C6D-CDF6-473B-B66D-6A1764F3839B}"/>
    <cellStyle name="Calculation 6 4 2 4 2" xfId="54520" xr:uid="{32AD0D81-96AE-4ED9-9135-B5836A42DB53}"/>
    <cellStyle name="Calculation 6 4 2 4 3" xfId="47713" xr:uid="{3290C26D-E7BA-4958-92AB-BA8F2916C176}"/>
    <cellStyle name="Calculation 6 4 2 5" xfId="52949" xr:uid="{A3D0AEE8-41CB-44C9-9781-13D8D52EC7E6}"/>
    <cellStyle name="Calculation 6 4 2 6" xfId="46102" xr:uid="{8398155F-2E2D-448B-AF29-CFEF4BCDA352}"/>
    <cellStyle name="Calculation 6 4 3" xfId="1193" xr:uid="{0852E725-BD37-454E-982A-8E0AA5A3D4EB}"/>
    <cellStyle name="Calculation 6 4 3 2" xfId="5538" xr:uid="{E2DF652F-B46B-4275-AD20-38086A51B82D}"/>
    <cellStyle name="Calculation 6 4 3 2 2" xfId="8124" xr:uid="{1D6AE9C0-1086-4373-A6DB-AF38044C6757}"/>
    <cellStyle name="Calculation 6 4 3 2 2 2" xfId="17113" xr:uid="{4E14B60C-09D0-465C-AD6E-39F4DCE6E868}"/>
    <cellStyle name="Calculation 6 4 3 2 2 2 2" xfId="27318" xr:uid="{F647EFE6-C0F5-4F17-B85B-96275C47A31F}"/>
    <cellStyle name="Calculation 6 4 3 2 2 3" xfId="39235" xr:uid="{F08BA19B-73C4-4832-B932-93AFC1825836}"/>
    <cellStyle name="Calculation 6 4 3 2 2 4" xfId="56783" xr:uid="{E5A9B1FA-8FB7-46B5-BDE4-2CE9BD736C41}"/>
    <cellStyle name="Calculation 6 4 3 2 3" xfId="10761" xr:uid="{0E5813D4-8EB2-45AD-AD2D-77270CE388EA}"/>
    <cellStyle name="Calculation 6 4 3 2 3 2" xfId="19750" xr:uid="{62379A67-208A-478F-A5EE-EB4002AFFFE9}"/>
    <cellStyle name="Calculation 6 4 3 2 3 2 2" xfId="25852" xr:uid="{1C79D782-D378-4E37-B10D-9E2702CA7766}"/>
    <cellStyle name="Calculation 6 4 3 2 3 3" xfId="24279" xr:uid="{3C65B39E-76F9-426C-9925-E7113634C87D}"/>
    <cellStyle name="Calculation 6 4 3 2 4" xfId="14527" xr:uid="{C13B56AB-7E96-47F0-AAD0-7C4EBBA68B05}"/>
    <cellStyle name="Calculation 6 4 3 2 4 2" xfId="33224" xr:uid="{8E0AF6A6-C91D-4239-9396-D2CE61554234}"/>
    <cellStyle name="Calculation 6 4 3 2 5" xfId="39353" xr:uid="{E0D7E124-FB08-45C0-9ABA-A32B579D9A66}"/>
    <cellStyle name="Calculation 6 4 3 2 6" xfId="50001" xr:uid="{0B81E2C5-B168-42B6-BCE9-16158CF12E24}"/>
    <cellStyle name="Calculation 6 4 3 3" xfId="3630" xr:uid="{2711EC21-FC74-47EF-8CB9-7065A2D8C55B}"/>
    <cellStyle name="Calculation 6 4 3 3 2" xfId="39837" xr:uid="{D923B0D3-154C-42BC-944C-F4E1D3EBCD3C}"/>
    <cellStyle name="Calculation 6 4 3 3 2 2" xfId="57658" xr:uid="{65AE9EE9-FD2C-4FFF-847B-F158559FE88D}"/>
    <cellStyle name="Calculation 6 4 3 3 3" xfId="50876" xr:uid="{4B6B03B3-3CA0-443F-9239-0B202DC05AF5}"/>
    <cellStyle name="Calculation 6 4 3 4" xfId="31813" xr:uid="{E5402110-5E5B-4EF0-AC82-C29A026D53CB}"/>
    <cellStyle name="Calculation 6 4 3 4 2" xfId="54910" xr:uid="{6BC7584D-1E3B-4771-80C4-221020A24623}"/>
    <cellStyle name="Calculation 6 4 3 4 3" xfId="48118" xr:uid="{1E730CE8-D826-4595-A02E-E755EF6418A3}"/>
    <cellStyle name="Calculation 6 4 3 5" xfId="53210" xr:uid="{FB3D950E-D803-4A86-96A8-0B6216F7F648}"/>
    <cellStyle name="Calculation 6 4 3 6" xfId="46504" xr:uid="{86CB2FAC-6F00-4C43-9B3E-392B46C81768}"/>
    <cellStyle name="Calculation 6 4 4" xfId="1537" xr:uid="{D6951822-057A-48F6-942B-D3CD4246F4B8}"/>
    <cellStyle name="Calculation 6 4 4 2" xfId="5882" xr:uid="{976E0072-2BF1-4969-869A-6848201B9EB0}"/>
    <cellStyle name="Calculation 6 4 4 2 2" xfId="8468" xr:uid="{1DD409E4-6AD9-47B7-A40D-5F98F77E5E03}"/>
    <cellStyle name="Calculation 6 4 4 2 2 2" xfId="17457" xr:uid="{4EEC6ABB-CECC-4F81-B7C7-FDED3DBDE145}"/>
    <cellStyle name="Calculation 6 4 4 2 2 2 2" xfId="38533" xr:uid="{47C945E0-853C-4778-8B75-63B78E72A7EE}"/>
    <cellStyle name="Calculation 6 4 4 2 2 3" xfId="27311" xr:uid="{1E2285B6-A3E4-456E-86AE-6D61110A4AEF}"/>
    <cellStyle name="Calculation 6 4 4 2 3" xfId="11105" xr:uid="{EDF4C99D-2517-43AB-B4A7-CF47B944E30B}"/>
    <cellStyle name="Calculation 6 4 4 2 3 2" xfId="20094" xr:uid="{175B9806-262A-4387-A055-F5F4F52B42DE}"/>
    <cellStyle name="Calculation 6 4 4 2 3 2 2" xfId="41809" xr:uid="{2A80CB7B-56A3-4619-A951-77C3ADA2D2E3}"/>
    <cellStyle name="Calculation 6 4 4 2 3 3" xfId="24256" xr:uid="{D1DAADD0-4ACA-4251-98BF-93C6E85CEC04}"/>
    <cellStyle name="Calculation 6 4 4 2 4" xfId="14871" xr:uid="{91DD9891-D1E1-472B-88A4-279EEB092628}"/>
    <cellStyle name="Calculation 6 4 4 2 4 2" xfId="27998" xr:uid="{002E07C5-9124-4E10-8C2D-A49C47DE99B6}"/>
    <cellStyle name="Calculation 6 4 4 2 5" xfId="27698" xr:uid="{64CB8674-4575-4BD2-A2B6-71E5F4CF8438}"/>
    <cellStyle name="Calculation 6 4 4 2 6" xfId="55906" xr:uid="{06129214-96BA-419D-8440-B37F09ECFA41}"/>
    <cellStyle name="Calculation 6 4 4 3" xfId="3974" xr:uid="{1CDEB436-8B6E-4283-B6AA-DED7840D8E6E}"/>
    <cellStyle name="Calculation 6 4 4 3 2" xfId="31278" xr:uid="{7F31D03A-98A0-4391-A1F9-E20CF6DC2F92}"/>
    <cellStyle name="Calculation 6 4 4 4" xfId="35919" xr:uid="{D4F77395-69A9-477F-B225-0FF2D34DD7FF}"/>
    <cellStyle name="Calculation 6 4 4 5" xfId="49124" xr:uid="{23C2B5B1-6F96-469C-9F9D-72DAA8E4C906}"/>
    <cellStyle name="Calculation 6 4 5" xfId="1849" xr:uid="{8D386740-11BB-411D-87CE-00138AF0205C}"/>
    <cellStyle name="Calculation 6 4 5 2" xfId="6165" xr:uid="{72D48D5F-5916-44DA-80D1-17A88DBBC702}"/>
    <cellStyle name="Calculation 6 4 5 2 2" xfId="8751" xr:uid="{D129D782-36AF-4DEC-B08C-C48194066810}"/>
    <cellStyle name="Calculation 6 4 5 2 2 2" xfId="17740" xr:uid="{53C20284-C91F-4D3C-B9BE-630F21AD54D7}"/>
    <cellStyle name="Calculation 6 4 5 2 2 2 2" xfId="24845" xr:uid="{ACD4B19E-224B-468B-BC6A-5DB200DA4999}"/>
    <cellStyle name="Calculation 6 4 5 2 2 3" xfId="33898" xr:uid="{6D08D077-E397-4574-9195-DC81DC2B752F}"/>
    <cellStyle name="Calculation 6 4 5 2 3" xfId="11388" xr:uid="{E4D88D97-8F96-49B3-B2C9-254A6F874E12}"/>
    <cellStyle name="Calculation 6 4 5 2 3 2" xfId="20377" xr:uid="{84463F3A-E59E-48C7-9F77-E92DCCC15165}"/>
    <cellStyle name="Calculation 6 4 5 2 3 2 2" xfId="28353" xr:uid="{A693FC33-33F9-4039-85B8-DB76D6F55B86}"/>
    <cellStyle name="Calculation 6 4 5 2 3 3" xfId="40454" xr:uid="{7FE4CC34-C634-423E-8146-936C3ACE4519}"/>
    <cellStyle name="Calculation 6 4 5 2 4" xfId="15154" xr:uid="{117EB1EB-3AFA-4EC7-98E0-D4900CD7AE34}"/>
    <cellStyle name="Calculation 6 4 5 2 4 2" xfId="36334" xr:uid="{6D581882-D8F0-4FEF-AC07-5099DE508A20}"/>
    <cellStyle name="Calculation 6 4 5 2 5" xfId="37934" xr:uid="{C7E7F13C-32BE-47EC-ABEE-175CD2F1A737}"/>
    <cellStyle name="Calculation 6 4 5 2 6" xfId="57685" xr:uid="{8A963785-10DB-41EE-BB7D-E702CCFABE13}"/>
    <cellStyle name="Calculation 6 4 5 3" xfId="4286" xr:uid="{A9DB2A52-0AAD-4DFD-9101-7BA9543AA556}"/>
    <cellStyle name="Calculation 6 4 5 3 2" xfId="39654" xr:uid="{0BEBBF08-2657-4538-A4C9-E778D3F5E184}"/>
    <cellStyle name="Calculation 6 4 5 4" xfId="37901" xr:uid="{76434F22-5A1C-4944-BAA4-BEE5A8344677}"/>
    <cellStyle name="Calculation 6 4 5 5" xfId="50903" xr:uid="{0338C2F4-2A58-4B00-B571-97F909D1023F}"/>
    <cellStyle name="Calculation 6 4 6" xfId="2156" xr:uid="{6F315E0A-F0DF-4B8B-972C-7C37FCD367B5}"/>
    <cellStyle name="Calculation 6 4 6 2" xfId="6457" xr:uid="{36607BBC-AA7B-4519-8EDB-D12EFCAABFD3}"/>
    <cellStyle name="Calculation 6 4 6 2 2" xfId="9043" xr:uid="{ADABBFD5-EB83-4049-99E0-44C742680970}"/>
    <cellStyle name="Calculation 6 4 6 2 2 2" xfId="18032" xr:uid="{B94A863C-54D0-47D3-BCDD-4D8DA0A1F2FE}"/>
    <cellStyle name="Calculation 6 4 6 2 2 2 2" xfId="30911" xr:uid="{F933E8DB-29BA-4752-939D-D056FD76BB12}"/>
    <cellStyle name="Calculation 6 4 6 2 2 3" xfId="43154" xr:uid="{9995F151-0263-46F4-8398-84511736084F}"/>
    <cellStyle name="Calculation 6 4 6 2 3" xfId="11680" xr:uid="{80E9934C-64DC-465F-8168-4D5638842AAB}"/>
    <cellStyle name="Calculation 6 4 6 2 3 2" xfId="20669" xr:uid="{4BCE3792-42E7-40ED-8099-51A3313E7FFC}"/>
    <cellStyle name="Calculation 6 4 6 2 3 2 2" xfId="27435" xr:uid="{C37CD67A-12C4-453E-B24E-DAA348466B2D}"/>
    <cellStyle name="Calculation 6 4 6 2 3 3" xfId="22542" xr:uid="{591D8534-F435-49D6-BBB4-68F87E822552}"/>
    <cellStyle name="Calculation 6 4 6 2 4" xfId="15446" xr:uid="{F243A6EB-F555-4EBA-9E33-41CB404FE5D6}"/>
    <cellStyle name="Calculation 6 4 6 2 4 2" xfId="31424" xr:uid="{4D43D93B-2598-4CC7-948F-0E77708FCC9E}"/>
    <cellStyle name="Calculation 6 4 6 2 5" xfId="33468" xr:uid="{9AB2E1B2-0786-4F12-8587-EA0571C7AEB7}"/>
    <cellStyle name="Calculation 6 4 6 2 6" xfId="54072" xr:uid="{6B40D9A2-C2DE-482D-84DD-A2AC52AEB611}"/>
    <cellStyle name="Calculation 6 4 6 3" xfId="4593" xr:uid="{8B3A53AF-0D94-48F9-B16D-F6F962F90AF4}"/>
    <cellStyle name="Calculation 6 4 6 3 2" xfId="44011" xr:uid="{8C8D7797-444C-4934-A6FA-DBAD68ED05C5}"/>
    <cellStyle name="Calculation 6 4 6 4" xfId="35546" xr:uid="{9E3AC69D-F401-476C-8AFF-410DD243269B}"/>
    <cellStyle name="Calculation 6 4 6 5" xfId="47395" xr:uid="{B456DD17-5F20-48C3-BC92-85C732BB16F0}"/>
    <cellStyle name="Calculation 6 4 7" xfId="4893" xr:uid="{899D0E68-AA07-4E2E-AA0B-4E662CC155AB}"/>
    <cellStyle name="Calculation 6 4 7 2" xfId="7479" xr:uid="{9EBE1ADF-981C-46CE-83F3-C41AC8D2138A}"/>
    <cellStyle name="Calculation 6 4 7 2 2" xfId="16468" xr:uid="{1D664C1F-2CE6-4B60-B039-090D417132B9}"/>
    <cellStyle name="Calculation 6 4 7 2 2 2" xfId="36629" xr:uid="{A70849BA-1837-41DA-8EA5-4B8B94C4B623}"/>
    <cellStyle name="Calculation 6 4 7 2 3" xfId="42713" xr:uid="{0023C5AD-51C9-4299-BDC3-2BE19A36654D}"/>
    <cellStyle name="Calculation 6 4 7 3" xfId="10116" xr:uid="{07CDFB43-99BC-4713-B31B-66AA872627AC}"/>
    <cellStyle name="Calculation 6 4 7 3 2" xfId="19105" xr:uid="{3273F303-7014-483A-915F-95AA8E55270D}"/>
    <cellStyle name="Calculation 6 4 7 3 2 2" xfId="26831" xr:uid="{740D6BDF-0B9A-4635-AD52-3A286ED43051}"/>
    <cellStyle name="Calculation 6 4 7 3 3" xfId="32230" xr:uid="{EB777EBB-7024-4D85-8852-80DBED6B6D74}"/>
    <cellStyle name="Calculation 6 4 7 4" xfId="13882" xr:uid="{59E3AD46-14E4-4472-96D9-DEE6D15F968B}"/>
    <cellStyle name="Calculation 6 4 7 4 2" xfId="28761" xr:uid="{650A1811-903D-4D31-AB0D-8F2BE7147BD2}"/>
    <cellStyle name="Calculation 6 4 7 5" xfId="29952" xr:uid="{62F2FD14-68ED-4946-B2ED-DD249A4C6F2E}"/>
    <cellStyle name="Calculation 6 4 7 6" xfId="52686" xr:uid="{F61CD659-3BA2-4751-A35E-D7AAA0F6D59E}"/>
    <cellStyle name="Calculation 6 4 8" xfId="2505" xr:uid="{10E69EAB-E9D7-458B-80E1-4B3FB294C47D}"/>
    <cellStyle name="Calculation 6 4 8 2" xfId="33440" xr:uid="{C6CEAF97-B1FC-4E82-A954-5662C127BCA2}"/>
    <cellStyle name="Calculation 6 4 9" xfId="24899" xr:uid="{90838BCF-93D4-4413-8867-90BE87D0A62C}"/>
    <cellStyle name="Calculation 6 5" xfId="259" xr:uid="{51C3EF19-F319-4C61-9236-D0CA9F5DAB58}"/>
    <cellStyle name="Calculation 6 5 2" xfId="4671" xr:uid="{210458CB-7BB7-4070-9C51-14F7A2F975A3}"/>
    <cellStyle name="Calculation 6 5 2 2" xfId="7257" xr:uid="{D1A9763C-CACF-4C1F-A094-68A8CCD94D62}"/>
    <cellStyle name="Calculation 6 5 2 2 2" xfId="16246" xr:uid="{FDFDF4BA-9FC2-444A-8DA3-7756A21B4FE6}"/>
    <cellStyle name="Calculation 6 5 2 2 2 2" xfId="40780" xr:uid="{1623279D-B094-4AC5-A091-CAB16285EA59}"/>
    <cellStyle name="Calculation 6 5 2 2 2 3" xfId="56405" xr:uid="{E65F050B-8F3E-4D4A-941A-3A4103D882DF}"/>
    <cellStyle name="Calculation 6 5 2 2 3" xfId="22871" xr:uid="{36C0A89B-5D31-4961-95A3-24DC4D75B3D3}"/>
    <cellStyle name="Calculation 6 5 2 2 4" xfId="49623" xr:uid="{D0013523-DE72-4F90-9632-5541C1C74BE0}"/>
    <cellStyle name="Calculation 6 5 2 3" xfId="9894" xr:uid="{E9247800-4E20-49F2-87FC-0954DF89DC4A}"/>
    <cellStyle name="Calculation 6 5 2 3 2" xfId="18883" xr:uid="{AF38CCAC-1D17-4938-8121-FEE993067E8E}"/>
    <cellStyle name="Calculation 6 5 2 3 2 2" xfId="37651" xr:uid="{BF3D1883-EB35-4974-9072-520437B0AFE8}"/>
    <cellStyle name="Calculation 6 5 2 3 2 3" xfId="57659" xr:uid="{3B153CD2-0E03-480F-8980-E033E62C7A02}"/>
    <cellStyle name="Calculation 6 5 2 3 3" xfId="39961" xr:uid="{A27E68F8-B83F-498B-970F-1F8376282291}"/>
    <cellStyle name="Calculation 6 5 2 3 4" xfId="50877" xr:uid="{5AFCFAF9-ECD9-4FF4-91BB-19CBFDE3328D}"/>
    <cellStyle name="Calculation 6 5 2 4" xfId="13660" xr:uid="{200C346D-ABAC-4E56-9DD1-8D749E12C4C9}"/>
    <cellStyle name="Calculation 6 5 2 4 2" xfId="22968" xr:uid="{D7C81D9C-72E9-4BEF-86DF-7C38CD053711}"/>
    <cellStyle name="Calculation 6 5 2 4 2 2" xfId="54547" xr:uid="{A1290B09-74CD-4FA8-9E84-2E5F9E795870}"/>
    <cellStyle name="Calculation 6 5 2 4 3" xfId="47740" xr:uid="{E01465DA-C3D1-40BF-8F01-0B69C96BF62A}"/>
    <cellStyle name="Calculation 6 5 2 5" xfId="23682" xr:uid="{095B0378-BD2C-40FB-8750-8FA8B98E05BE}"/>
    <cellStyle name="Calculation 6 5 2 5 2" xfId="52964" xr:uid="{C88358BF-667C-4DFF-A083-4EDC20CCC6C3}"/>
    <cellStyle name="Calculation 6 5 2 6" xfId="46129" xr:uid="{10C1F43C-43B2-4D8F-B760-6CE3C43ADFBC}"/>
    <cellStyle name="Calculation 6 5 3" xfId="2727" xr:uid="{BB7D87DF-86B6-421F-B3F7-7F1D53A39B3C}"/>
    <cellStyle name="Calculation 6 5 3 2" xfId="36431" xr:uid="{9B7D9F22-5E56-4D29-A9EA-E35899E31CAC}"/>
    <cellStyle name="Calculation 6 5 3 2 2" xfId="56810" xr:uid="{9F68C24D-51B9-463E-8EBA-7DFDA448D068}"/>
    <cellStyle name="Calculation 6 5 3 2 3" xfId="50028" xr:uid="{3DC2FA1A-AFE2-4381-BF24-09527B6C1B11}"/>
    <cellStyle name="Calculation 6 5 3 3" xfId="51422" xr:uid="{052E0201-350A-4DF9-8083-80A3853C3711}"/>
    <cellStyle name="Calculation 6 5 3 3 2" xfId="58204" xr:uid="{7A855DDA-0979-4250-BB6D-2FDCAC255A3E}"/>
    <cellStyle name="Calculation 6 5 3 4" xfId="48145" xr:uid="{28BE1581-71B8-496D-BE8F-8D19B61E3752}"/>
    <cellStyle name="Calculation 6 5 3 4 2" xfId="54937" xr:uid="{B273EC7D-129D-4128-8E28-D539418E924E}"/>
    <cellStyle name="Calculation 6 5 3 5" xfId="53237" xr:uid="{27C5EAA6-8479-4D76-A1A0-1AB4C1FF33CE}"/>
    <cellStyle name="Calculation 6 5 3 6" xfId="46531" xr:uid="{BFC8429D-E05D-4D2C-8777-1BBAF6730F79}"/>
    <cellStyle name="Calculation 6 5 4" xfId="35668" xr:uid="{69369F21-C50E-4EF2-80A4-DE97FD434714}"/>
    <cellStyle name="Calculation 6 5 4 2" xfId="55933" xr:uid="{9D3ECF61-1AEC-4F45-A798-1720A5592F9E}"/>
    <cellStyle name="Calculation 6 5 4 3" xfId="49151" xr:uid="{E089A728-624A-49DA-8555-9A01ADEC57FD}"/>
    <cellStyle name="Calculation 6 5 5" xfId="44399" xr:uid="{505AAC15-D767-4E9D-86FB-B3F9385EA37A}"/>
    <cellStyle name="Calculation 6 5 5 2" xfId="58247" xr:uid="{20ED57BB-18A9-43D7-9D19-B106F2C158E3}"/>
    <cellStyle name="Calculation 6 5 5 3" xfId="51465" xr:uid="{6410BAA8-2C38-4248-8E91-62C9525FF4F6}"/>
    <cellStyle name="Calculation 6 5 6" xfId="45617" xr:uid="{DC8EAA41-F87D-4946-9872-FBAA5F4CB5BF}"/>
    <cellStyle name="Calculation 6 5 6 2" xfId="54099" xr:uid="{A07A2F13-5DA7-4FDB-886D-87D5BAD7CA52}"/>
    <cellStyle name="Calculation 6 5 7" xfId="52701" xr:uid="{A9B81655-B093-445F-AA2C-6290F03C1EE2}"/>
    <cellStyle name="Calculation 6 6" xfId="608" xr:uid="{E356B1C1-463E-4220-A33B-A5F21458DB10}"/>
    <cellStyle name="Calculation 6 6 2" xfId="4995" xr:uid="{A0D2AD89-2F24-4F22-A948-2EB2B2420841}"/>
    <cellStyle name="Calculation 6 6 2 2" xfId="7581" xr:uid="{AE72C468-AB77-4E89-AA99-630ED1873D97}"/>
    <cellStyle name="Calculation 6 6 2 2 2" xfId="16570" xr:uid="{F4C2A96C-E8A8-4AE0-942C-FA3D5FC0A171}"/>
    <cellStyle name="Calculation 6 6 2 2 2 2" xfId="43287" xr:uid="{1C668E80-82F5-4659-A4D1-E0B7989AA606}"/>
    <cellStyle name="Calculation 6 6 2 2 2 3" xfId="56441" xr:uid="{BD344BA3-DBD7-4980-9C1B-65D0F77824DC}"/>
    <cellStyle name="Calculation 6 6 2 2 3" xfId="28195" xr:uid="{58BA904A-30E1-4D1D-8950-EF85F892F980}"/>
    <cellStyle name="Calculation 6 6 2 2 4" xfId="49659" xr:uid="{3F18F9A3-927E-4055-ADD1-6E3F454C5A78}"/>
    <cellStyle name="Calculation 6 6 2 3" xfId="10218" xr:uid="{2D2FCDE9-97F6-4872-B550-ADAE4CB457CC}"/>
    <cellStyle name="Calculation 6 6 2 3 2" xfId="19207" xr:uid="{71059897-9F5B-432A-A654-CE6B4562BB37}"/>
    <cellStyle name="Calculation 6 6 2 3 2 2" xfId="26346" xr:uid="{1AEAAA07-AA72-4247-8DE4-90B478E11046}"/>
    <cellStyle name="Calculation 6 6 2 3 2 3" xfId="58057" xr:uid="{4CD63A9C-3B2F-482C-B098-407BBCA1289E}"/>
    <cellStyle name="Calculation 6 6 2 3 3" xfId="22643" xr:uid="{95745C9B-F579-4393-8A72-9A3CDD2BF54B}"/>
    <cellStyle name="Calculation 6 6 2 3 4" xfId="51275" xr:uid="{D98D607A-2936-4809-8F66-123BA51EAB48}"/>
    <cellStyle name="Calculation 6 6 2 4" xfId="13984" xr:uid="{BD1CDD50-7787-4EAD-9228-FE0137D53114}"/>
    <cellStyle name="Calculation 6 6 2 4 2" xfId="42432" xr:uid="{93C30E66-C662-4D25-B601-FAC92A38FBF5}"/>
    <cellStyle name="Calculation 6 6 2 4 2 2" xfId="54580" xr:uid="{F5721D00-580E-47D5-AEC8-510D06DA560F}"/>
    <cellStyle name="Calculation 6 6 2 4 3" xfId="47776" xr:uid="{72B1B7A0-09ED-465B-8BF5-27C365B21CDB}"/>
    <cellStyle name="Calculation 6 6 2 5" xfId="33251" xr:uid="{8681F364-C784-45E6-83D5-DEA553E5C90D}"/>
    <cellStyle name="Calculation 6 6 2 5 2" xfId="52983" xr:uid="{123D9032-E428-433A-A135-0FB6FC33C88D}"/>
    <cellStyle name="Calculation 6 6 2 6" xfId="46162" xr:uid="{39B0CEFA-9FE5-4249-AEB7-3A055BCABC1E}"/>
    <cellStyle name="Calculation 6 6 3" xfId="3045" xr:uid="{FA0494CE-F04F-4A3A-9B93-7E2DD7B14CFE}"/>
    <cellStyle name="Calculation 6 6 3 2" xfId="37920" xr:uid="{227C7339-6733-4D4E-91E3-CD9D802EB826}"/>
    <cellStyle name="Calculation 6 6 3 2 2" xfId="56843" xr:uid="{A0F0EAFD-727B-4ADF-AB2B-0D7FB61DA7DB}"/>
    <cellStyle name="Calculation 6 6 3 2 3" xfId="50061" xr:uid="{06AF9716-B00F-47F9-B87C-8ECC618C3E31}"/>
    <cellStyle name="Calculation 6 6 3 3" xfId="51494" xr:uid="{43F57345-E0C2-4158-8F02-C21BC70716ED}"/>
    <cellStyle name="Calculation 6 6 3 3 2" xfId="58276" xr:uid="{D3149B74-02E7-4EBF-911F-9E39CB107AA3}"/>
    <cellStyle name="Calculation 6 6 3 4" xfId="48178" xr:uid="{759D13BC-ADFA-4623-A8C1-B071E11438C4}"/>
    <cellStyle name="Calculation 6 6 3 4 2" xfId="54970" xr:uid="{5B549C37-676C-4119-8619-57707182D561}"/>
    <cellStyle name="Calculation 6 6 3 5" xfId="53270" xr:uid="{35DD45FF-333F-490C-804B-F758CD4D41AE}"/>
    <cellStyle name="Calculation 6 6 3 6" xfId="46564" xr:uid="{6C8ADF46-08F7-4303-97CE-311637E82D11}"/>
    <cellStyle name="Calculation 6 6 4" xfId="23645" xr:uid="{C9D7D0BA-7B72-44D8-9549-C89061551648}"/>
    <cellStyle name="Calculation 6 6 4 2" xfId="55969" xr:uid="{61DEECA5-63F9-477F-A097-6AC7A49C1C1F}"/>
    <cellStyle name="Calculation 6 6 4 3" xfId="49187" xr:uid="{C8BC2349-5827-4A37-84AD-97743678566F}"/>
    <cellStyle name="Calculation 6 6 5" xfId="44453" xr:uid="{989D6269-92EF-448A-B605-4671A94CBD93}"/>
    <cellStyle name="Calculation 6 6 5 2" xfId="57977" xr:uid="{29D8DB9E-C4EE-4D97-8BE6-EF69FE228B29}"/>
    <cellStyle name="Calculation 6 6 5 3" xfId="51195" xr:uid="{1882C860-C2D5-44EC-A415-603CC3259A21}"/>
    <cellStyle name="Calculation 6 6 6" xfId="45653" xr:uid="{4DE9337D-B715-4B73-9B84-869CBF244C88}"/>
    <cellStyle name="Calculation 6 6 6 2" xfId="54132" xr:uid="{6C858DEB-5561-4267-9B0F-51039D46F1B8}"/>
    <cellStyle name="Calculation 6 6 7" xfId="52720" xr:uid="{AF32CF2E-D2A5-43D6-9657-CE347DDEB26D}"/>
    <cellStyle name="Calculation 6 7" xfId="953" xr:uid="{4BF21B95-A224-4BB9-B6A0-45B469FAF3E9}"/>
    <cellStyle name="Calculation 6 7 2" xfId="5316" xr:uid="{96581ECE-A932-465D-99DC-1D4FEF095827}"/>
    <cellStyle name="Calculation 6 7 2 2" xfId="7902" xr:uid="{15BDBC3A-AB56-4DB6-8B80-F6FE4AE214A8}"/>
    <cellStyle name="Calculation 6 7 2 2 2" xfId="16891" xr:uid="{F9D4F60C-1EDA-48D4-ACCF-B478C99821D3}"/>
    <cellStyle name="Calculation 6 7 2 2 2 2" xfId="26406" xr:uid="{AE8D3C60-B465-4EA0-8E3C-F454A81F07C6}"/>
    <cellStyle name="Calculation 6 7 2 2 2 3" xfId="56477" xr:uid="{B3FC3036-A692-41EF-BA7A-51DAAEC33427}"/>
    <cellStyle name="Calculation 6 7 2 2 3" xfId="26113" xr:uid="{71EA4FE9-6012-4BB8-BDEF-17D8D509EDC0}"/>
    <cellStyle name="Calculation 6 7 2 2 4" xfId="49695" xr:uid="{7D4B69CB-9D6F-4F1A-A161-C1EBEA037195}"/>
    <cellStyle name="Calculation 6 7 2 3" xfId="10539" xr:uid="{F4518A00-9451-41FB-BE5B-CFDDD0080023}"/>
    <cellStyle name="Calculation 6 7 2 3 2" xfId="19528" xr:uid="{789D543A-4325-412A-A183-079422D3B41D}"/>
    <cellStyle name="Calculation 6 7 2 3 2 2" xfId="31985" xr:uid="{C9CB4139-7530-4BFA-9B7B-DBC92F109813}"/>
    <cellStyle name="Calculation 6 7 2 3 2 3" xfId="58384" xr:uid="{5A8FDA00-406B-4DD3-A80E-CE4AEAC3BF20}"/>
    <cellStyle name="Calculation 6 7 2 3 3" xfId="43874" xr:uid="{FDEAAA89-E265-4261-BB03-92D0C69367D8}"/>
    <cellStyle name="Calculation 6 7 2 3 4" xfId="51603" xr:uid="{4484B335-651B-432B-BB17-91D4BD460CC2}"/>
    <cellStyle name="Calculation 6 7 2 4" xfId="14305" xr:uid="{E1E1D33B-865A-43BB-97F2-BD19718126D0}"/>
    <cellStyle name="Calculation 6 7 2 4 2" xfId="40914" xr:uid="{D2BF0C26-FCA4-4A42-B7C7-62A7DE23E8C4}"/>
    <cellStyle name="Calculation 6 7 2 4 2 2" xfId="54616" xr:uid="{A683AB6C-032E-4F45-A4B7-D17BF9560696}"/>
    <cellStyle name="Calculation 6 7 2 4 3" xfId="47812" xr:uid="{EE64A2BF-F0B4-465C-BD36-34A77D06C60A}"/>
    <cellStyle name="Calculation 6 7 2 5" xfId="23226" xr:uid="{3309544A-799C-497A-AA2F-37C7EB05DC62}"/>
    <cellStyle name="Calculation 6 7 2 5 2" xfId="53004" xr:uid="{CEBC9024-ACF6-45F3-A614-4DA64FA8E3F2}"/>
    <cellStyle name="Calculation 6 7 2 6" xfId="46198" xr:uid="{8329BEB0-0AD9-4C13-8D10-AE613834C235}"/>
    <cellStyle name="Calculation 6 7 3" xfId="3390" xr:uid="{F8DDA72A-79AF-4A63-9521-291F7D92FBDF}"/>
    <cellStyle name="Calculation 6 7 3 2" xfId="42948" xr:uid="{1CC86988-2CC1-46B0-BB31-21EAE8BC5241}"/>
    <cellStyle name="Calculation 6 7 3 2 2" xfId="56879" xr:uid="{04AFE06D-AF3B-4B57-896A-9D5CEF2529A6}"/>
    <cellStyle name="Calculation 6 7 3 2 3" xfId="50097" xr:uid="{1FD2F471-59C5-4B02-8808-D80C7BA5EBBE}"/>
    <cellStyle name="Calculation 6 7 3 3" xfId="51869" xr:uid="{295FEE36-E3FF-455C-9F20-08C4FCFD43B6}"/>
    <cellStyle name="Calculation 6 7 3 3 2" xfId="58650" xr:uid="{AD083B08-26BA-47F9-B274-76E51C10D4C4}"/>
    <cellStyle name="Calculation 6 7 3 4" xfId="48214" xr:uid="{227D8231-A6FE-459F-8575-A62DC5C322BC}"/>
    <cellStyle name="Calculation 6 7 3 4 2" xfId="55006" xr:uid="{A1D010DF-7418-45A9-97C8-C01744F29248}"/>
    <cellStyle name="Calculation 6 7 3 5" xfId="53306" xr:uid="{93A2E2F0-DC3D-4D94-B671-B331CF36958B}"/>
    <cellStyle name="Calculation 6 7 3 6" xfId="46600" xr:uid="{84D57D2A-44F1-4FC5-A888-E4C83F250C27}"/>
    <cellStyle name="Calculation 6 7 4" xfId="25356" xr:uid="{18A2520F-25AC-4694-9783-818EE06B8676}"/>
    <cellStyle name="Calculation 6 7 4 2" xfId="56005" xr:uid="{CF34EA12-3876-4717-9422-F4AB8D88E534}"/>
    <cellStyle name="Calculation 6 7 4 3" xfId="49223" xr:uid="{DEE8A6F0-0B68-4B00-A28B-8A3D35C385AE}"/>
    <cellStyle name="Calculation 6 7 5" xfId="44408" xr:uid="{C61E30B5-4529-4D3A-8ACD-85100C19CB60}"/>
    <cellStyle name="Calculation 6 7 5 2" xfId="58648" xr:uid="{A0863D31-37D9-495A-97BD-29203EE0CF95}"/>
    <cellStyle name="Calculation 6 7 5 3" xfId="51867" xr:uid="{7D49F7DA-04EC-4243-9532-6CFA1B809AE1}"/>
    <cellStyle name="Calculation 6 7 6" xfId="45689" xr:uid="{5F30F3E3-BBC7-440C-BB57-D3BDF698CE85}"/>
    <cellStyle name="Calculation 6 7 6 2" xfId="54168" xr:uid="{D9C4C9F7-149B-40F2-999B-A985942774C4}"/>
    <cellStyle name="Calculation 6 7 7" xfId="52741" xr:uid="{BDAB27C6-1E0D-46B2-B82B-A9B2EF3BE04A}"/>
    <cellStyle name="Calculation 6 8" xfId="1297" xr:uid="{F358ADDB-E08E-4667-9263-246A7F11AD7B}"/>
    <cellStyle name="Calculation 6 8 2" xfId="5642" xr:uid="{C1A4F67B-7281-4493-AF94-28076FD85AE0}"/>
    <cellStyle name="Calculation 6 8 2 2" xfId="8228" xr:uid="{C02FD515-6566-4AB5-BEDC-4C005E608BBC}"/>
    <cellStyle name="Calculation 6 8 2 2 2" xfId="17217" xr:uid="{B23FD11D-7631-444D-B207-29FF19186EC4}"/>
    <cellStyle name="Calculation 6 8 2 2 2 2" xfId="22235" xr:uid="{4AF83639-B637-4215-90A8-2519E86476AF}"/>
    <cellStyle name="Calculation 6 8 2 2 2 3" xfId="56524" xr:uid="{9C0531B3-179B-48AD-97AF-540898B91F7D}"/>
    <cellStyle name="Calculation 6 8 2 2 3" xfId="40306" xr:uid="{73F9C701-AA6F-41EF-A4EB-1163E0137E8A}"/>
    <cellStyle name="Calculation 6 8 2 2 4" xfId="49742" xr:uid="{6B272FBC-C84A-4914-B00C-0563E7E1109C}"/>
    <cellStyle name="Calculation 6 8 2 3" xfId="10865" xr:uid="{4D3CAE7B-A632-4EE3-9905-1121389AFDFB}"/>
    <cellStyle name="Calculation 6 8 2 3 2" xfId="19854" xr:uid="{EF9B32B2-E816-4F2E-ADD8-01B9F9753B69}"/>
    <cellStyle name="Calculation 6 8 2 3 2 2" xfId="23373" xr:uid="{775C5395-D897-4227-B57B-E1486B235FD7}"/>
    <cellStyle name="Calculation 6 8 2 3 2 3" xfId="58252" xr:uid="{C0CC3BE0-3012-4E80-8AF1-A207ED5855C8}"/>
    <cellStyle name="Calculation 6 8 2 3 3" xfId="35376" xr:uid="{DEE0D8FF-D5CB-49A6-8E74-E882A8909E63}"/>
    <cellStyle name="Calculation 6 8 2 3 4" xfId="51470" xr:uid="{CC88F787-02FB-4577-93F6-119D00878B7A}"/>
    <cellStyle name="Calculation 6 8 2 4" xfId="14631" xr:uid="{DF11C335-C725-495D-AB16-D344E17FAD80}"/>
    <cellStyle name="Calculation 6 8 2 4 2" xfId="39525" xr:uid="{6295B13F-6A39-49E7-965A-C31FB4BC355C}"/>
    <cellStyle name="Calculation 6 8 2 4 2 2" xfId="54660" xr:uid="{6B4B4A78-5DF2-4D53-B7B0-5CCB7AA6322A}"/>
    <cellStyle name="Calculation 6 8 2 4 3" xfId="47859" xr:uid="{C1CB0CBC-7734-451D-B0EE-7B26BEE04CF8}"/>
    <cellStyle name="Calculation 6 8 2 5" xfId="26807" xr:uid="{F80747D0-166F-4B21-8939-891BA8DAD217}"/>
    <cellStyle name="Calculation 6 8 2 5 2" xfId="53028" xr:uid="{585BA15C-BFF1-45AC-BBF4-FB0C47C87878}"/>
    <cellStyle name="Calculation 6 8 2 6" xfId="46245" xr:uid="{5642E21F-D3DC-4013-A5DE-D440D2B14966}"/>
    <cellStyle name="Calculation 6 8 3" xfId="3734" xr:uid="{45771980-92B6-45C2-8D47-70340FD9DAD4}"/>
    <cellStyle name="Calculation 6 8 3 2" xfId="43254" xr:uid="{7D22E5BF-31CE-4D4A-96F8-53A0D2311D12}"/>
    <cellStyle name="Calculation 6 8 3 2 2" xfId="56923" xr:uid="{349151AF-9B41-4271-B79C-19B42A84ECC4}"/>
    <cellStyle name="Calculation 6 8 3 2 3" xfId="50141" xr:uid="{FA297BF8-56DD-4FD3-B4FA-C7607E16BDC7}"/>
    <cellStyle name="Calculation 6 8 3 3" xfId="51099" xr:uid="{A1CE1465-80A1-45EA-BBF3-D7F412BFB162}"/>
    <cellStyle name="Calculation 6 8 3 3 2" xfId="57881" xr:uid="{1F8E7B12-D4F4-4FF0-8E30-583BB8E82C06}"/>
    <cellStyle name="Calculation 6 8 3 4" xfId="48258" xr:uid="{887EBD2C-269A-4C5E-A517-941A9D739D4F}"/>
    <cellStyle name="Calculation 6 8 3 4 2" xfId="55050" xr:uid="{A1716224-F0BD-418E-BE95-B19B0058155F}"/>
    <cellStyle name="Calculation 6 8 3 5" xfId="53350" xr:uid="{562DC5D6-6CDF-4433-B87A-B5ED3D1D4D3F}"/>
    <cellStyle name="Calculation 6 8 3 6" xfId="46644" xr:uid="{C7B46BF6-FCCA-4EDE-93EC-367D80F36B13}"/>
    <cellStyle name="Calculation 6 8 4" xfId="35044" xr:uid="{6EBE1DDB-A1AA-4652-9A0D-CAA88C5AA09F}"/>
    <cellStyle name="Calculation 6 8 4 2" xfId="56052" xr:uid="{B8EC66E3-FA7D-470B-B766-A7459250A0EE}"/>
    <cellStyle name="Calculation 6 8 4 3" xfId="49270" xr:uid="{6734927A-BB0A-4545-A99D-F79A30C527ED}"/>
    <cellStyle name="Calculation 6 8 5" xfId="44530" xr:uid="{50CC4627-7B49-4620-B36C-4116555A10C7}"/>
    <cellStyle name="Calculation 6 8 5 2" xfId="58296" xr:uid="{BA463B3D-18E7-4709-8798-32C03F28CA82}"/>
    <cellStyle name="Calculation 6 8 5 3" xfId="51514" xr:uid="{50381C78-339B-46AA-A4D3-2510082F8EC7}"/>
    <cellStyle name="Calculation 6 8 6" xfId="45736" xr:uid="{AF585D4D-5745-4D48-9DD0-077AA0872400}"/>
    <cellStyle name="Calculation 6 8 6 2" xfId="54212" xr:uid="{BEDC4BF7-C0A5-4B33-A71F-6D10598128DA}"/>
    <cellStyle name="Calculation 6 8 7" xfId="52765" xr:uid="{58F433B9-DEBB-4D59-A7FC-86F7200DC90D}"/>
    <cellStyle name="Calculation 6 9" xfId="1791" xr:uid="{CCE3463B-1A3F-4717-AE27-BBD52BBB17D1}"/>
    <cellStyle name="Calculation 6 9 2" xfId="6108" xr:uid="{ED47C172-7A70-489A-89A0-E1FF4B78E774}"/>
    <cellStyle name="Calculation 6 9 2 2" xfId="8694" xr:uid="{CBFB6C5F-D0F6-4B96-962B-AE17713DBB18}"/>
    <cellStyle name="Calculation 6 9 2 2 2" xfId="17683" xr:uid="{CB8541AE-2F55-4FBB-9654-38BD1A9387D8}"/>
    <cellStyle name="Calculation 6 9 2 2 2 2" xfId="24483" xr:uid="{358C97CB-A5F1-46B9-B6DE-A4E89772BBAE}"/>
    <cellStyle name="Calculation 6 9 2 2 2 3" xfId="56565" xr:uid="{6C1744B2-5EDA-4EB3-B540-9BEB123E1078}"/>
    <cellStyle name="Calculation 6 9 2 2 3" xfId="24022" xr:uid="{74D115A3-E4E6-4559-B375-7D0B13FB7C31}"/>
    <cellStyle name="Calculation 6 9 2 2 4" xfId="49783" xr:uid="{AF8C4B83-65A6-4BB0-A679-7FC15B66393B}"/>
    <cellStyle name="Calculation 6 9 2 3" xfId="11331" xr:uid="{A38EB8C1-2013-4730-AA74-82FC83482D62}"/>
    <cellStyle name="Calculation 6 9 2 3 2" xfId="20320" xr:uid="{7C3F4426-BD32-4276-B2ED-261E7C4A5857}"/>
    <cellStyle name="Calculation 6 9 2 3 2 2" xfId="27930" xr:uid="{35F59061-D03B-42D6-8CC6-081387112348}"/>
    <cellStyle name="Calculation 6 9 2 3 2 3" xfId="59060" xr:uid="{1981D294-2C85-41F4-B330-7F45C5DEFF02}"/>
    <cellStyle name="Calculation 6 9 2 3 3" xfId="43842" xr:uid="{8823AACD-5E4A-4686-A1CB-09641981E6EB}"/>
    <cellStyle name="Calculation 6 9 2 3 4" xfId="52279" xr:uid="{0F8A07C8-591D-4329-9EAB-81D0FB2518AB}"/>
    <cellStyle name="Calculation 6 9 2 4" xfId="15097" xr:uid="{B934D91E-31D6-441C-A4CD-58F81948CF2C}"/>
    <cellStyle name="Calculation 6 9 2 4 2" xfId="28553" xr:uid="{8C92DA17-603F-4D3E-B82A-C8FB9762A213}"/>
    <cellStyle name="Calculation 6 9 2 4 2 2" xfId="54698" xr:uid="{95FDA95F-4DF3-455B-9B9F-1090F91B5EE5}"/>
    <cellStyle name="Calculation 6 9 2 4 3" xfId="47900" xr:uid="{9A3222BE-1293-47F7-8161-2DDA82F2A9EA}"/>
    <cellStyle name="Calculation 6 9 2 5" xfId="33182" xr:uid="{678E8C9F-B2FA-48C8-BB4A-68261DFD8C11}"/>
    <cellStyle name="Calculation 6 9 2 5 2" xfId="53051" xr:uid="{94998395-0BA5-4100-BCD3-166E09A640E1}"/>
    <cellStyle name="Calculation 6 9 2 6" xfId="46286" xr:uid="{28DC5E39-03A9-4449-AB32-CD8F86790BDA}"/>
    <cellStyle name="Calculation 6 9 3" xfId="4228" xr:uid="{83399E74-FFCE-477B-A9E3-A2C765FEFEE9}"/>
    <cellStyle name="Calculation 6 9 3 2" xfId="30071" xr:uid="{2E0914B0-F8EF-47BB-8072-109DAA0214A5}"/>
    <cellStyle name="Calculation 6 9 3 2 2" xfId="56961" xr:uid="{FFBDF17D-1A57-422B-8498-2105B18C9B78}"/>
    <cellStyle name="Calculation 6 9 3 2 3" xfId="50179" xr:uid="{BFB5370A-580F-4338-9873-7C127319E9B0}"/>
    <cellStyle name="Calculation 6 9 3 3" xfId="50884" xr:uid="{ACF2C44B-4A0A-4F88-8CA1-B73C50C9E5B1}"/>
    <cellStyle name="Calculation 6 9 3 3 2" xfId="57666" xr:uid="{FE40384A-2FB3-4952-A3C3-DD605A7CAF14}"/>
    <cellStyle name="Calculation 6 9 3 4" xfId="48296" xr:uid="{0328A66B-47C6-4C87-8537-9579C6A31CC3}"/>
    <cellStyle name="Calculation 6 9 3 4 2" xfId="55088" xr:uid="{FD8ADF5B-66DD-4C06-9BFD-8DF01A037349}"/>
    <cellStyle name="Calculation 6 9 3 5" xfId="53388" xr:uid="{10186777-89F4-432D-AE62-809E5908C2FF}"/>
    <cellStyle name="Calculation 6 9 3 6" xfId="46682" xr:uid="{3A5EEAD6-F306-40BB-B355-AD3BE33EDD49}"/>
    <cellStyle name="Calculation 6 9 4" xfId="26024" xr:uid="{07C9879B-E316-46ED-9435-AEBBD4CE4DC2}"/>
    <cellStyle name="Calculation 6 9 4 2" xfId="56093" xr:uid="{8FA89E20-F672-4E10-81F0-E0E212BAC22B}"/>
    <cellStyle name="Calculation 6 9 4 3" xfId="49311" xr:uid="{4DD71C96-0A03-43D2-9EAB-9F8F19D89F2C}"/>
    <cellStyle name="Calculation 6 9 5" xfId="44513" xr:uid="{044966A9-2CB9-48C0-AD87-70D9B24D8AA0}"/>
    <cellStyle name="Calculation 6 9 5 2" xfId="57856" xr:uid="{6A985BF2-1DD2-4AF9-8999-B783BEA9743E}"/>
    <cellStyle name="Calculation 6 9 5 3" xfId="51074" xr:uid="{EBCDA87E-8B90-45DB-B96F-8AF2BF449C27}"/>
    <cellStyle name="Calculation 6 9 6" xfId="45777" xr:uid="{92FA36D0-48CA-44DE-8802-B8F3EF6838EE}"/>
    <cellStyle name="Calculation 6 9 6 2" xfId="54250" xr:uid="{80671634-6E21-4B3C-9743-8A4B38570A77}"/>
    <cellStyle name="Calculation 6 9 7" xfId="52788" xr:uid="{801C25FE-FF17-40E5-B273-B8989B33383F}"/>
    <cellStyle name="Calculation 7" xfId="102" xr:uid="{C4BF9F3C-1071-433C-B7C0-A024E089380D}"/>
    <cellStyle name="Calculation 7 10" xfId="1642" xr:uid="{0EFEA3E2-61FF-4DB9-8070-CD3FDFCB9C31}"/>
    <cellStyle name="Calculation 7 10 2" xfId="5976" xr:uid="{113B4168-AAF0-4F1D-B4DD-9B31A90DBB97}"/>
    <cellStyle name="Calculation 7 10 2 2" xfId="8562" xr:uid="{617ADFD4-F181-449A-9399-155FCC409EC9}"/>
    <cellStyle name="Calculation 7 10 2 2 2" xfId="17551" xr:uid="{2C1E92C0-452E-44AD-91CF-F34BF1399CC5}"/>
    <cellStyle name="Calculation 7 10 2 2 2 2" xfId="43072" xr:uid="{E5F39579-111F-4780-B6E7-D0F16E359FD4}"/>
    <cellStyle name="Calculation 7 10 2 2 3" xfId="22536" xr:uid="{310E5F2C-0057-47AF-862C-05D093DF6C13}"/>
    <cellStyle name="Calculation 7 10 2 3" xfId="11199" xr:uid="{E254C60A-7547-4FF5-B90F-D46BD66BCDB8}"/>
    <cellStyle name="Calculation 7 10 2 3 2" xfId="20188" xr:uid="{A52CB670-77F5-4D85-B920-2F543D377B10}"/>
    <cellStyle name="Calculation 7 10 2 3 2 2" xfId="32805" xr:uid="{14200523-6085-4314-95DF-C1114072E20B}"/>
    <cellStyle name="Calculation 7 10 2 3 3" xfId="41617" xr:uid="{25AEA123-9419-4F99-98BB-85BADD59FEAA}"/>
    <cellStyle name="Calculation 7 10 2 4" xfId="14965" xr:uid="{F58328A4-F47F-44EF-8174-DEF0D72D9CA0}"/>
    <cellStyle name="Calculation 7 10 2 4 2" xfId="33600" xr:uid="{69CF7920-8988-4371-98C9-92FCC5178F12}"/>
    <cellStyle name="Calculation 7 10 2 5" xfId="23961" xr:uid="{345D2DFA-4FCA-40E4-A5EA-52DD98F75510}"/>
    <cellStyle name="Calculation 7 10 3" xfId="4079" xr:uid="{7D3B97EA-55F7-4323-B04E-580B60725D8D}"/>
    <cellStyle name="Calculation 7 10 3 2" xfId="31916" xr:uid="{09A17ED7-857C-404A-B531-EB4CECFC5D1B}"/>
    <cellStyle name="Calculation 7 10 4" xfId="27557" xr:uid="{0031B6F1-2A54-4CF6-A0B2-3CA541ECD20E}"/>
    <cellStyle name="Calculation 7 11" xfId="2609" xr:uid="{D7BB8FCF-68EB-4A65-9585-C8BEE4C4CA7C}"/>
    <cellStyle name="Calculation 7 11 2" xfId="6850" xr:uid="{BCA70A51-7309-478A-81BE-4CD784CFA7C3}"/>
    <cellStyle name="Calculation 7 11 2 2" xfId="15839" xr:uid="{936B581F-EE07-4C61-BE13-A18E99832ED2}"/>
    <cellStyle name="Calculation 7 11 2 2 2" xfId="24349" xr:uid="{44B826D8-C721-4F08-894E-357CC699F984}"/>
    <cellStyle name="Calculation 7 11 2 3" xfId="26057" xr:uid="{5A105065-0FC8-4B92-BCAB-441B241C7D17}"/>
    <cellStyle name="Calculation 7 11 3" xfId="9420" xr:uid="{EB667FE0-4468-46F4-A2EF-3AE61C2B2F56}"/>
    <cellStyle name="Calculation 7 11 3 2" xfId="18409" xr:uid="{CDE01184-0545-48F7-B307-061613164756}"/>
    <cellStyle name="Calculation 7 11 3 2 2" xfId="42165" xr:uid="{8B7AF687-B9F0-44ED-A749-63F4C71A8894}"/>
    <cellStyle name="Calculation 7 11 3 3" xfId="38816" xr:uid="{E8F9CEC4-3986-4C55-933F-597151A07A8C}"/>
    <cellStyle name="Calculation 7 11 4" xfId="13463" xr:uid="{A754D491-B87B-4D1A-B0B8-CAE6B490493C}"/>
    <cellStyle name="Calculation 7 11 4 2" xfId="33536" xr:uid="{FEB0E0D4-C6E0-4CFF-9D6E-1E216E693DED}"/>
    <cellStyle name="Calculation 7 11 5" xfId="42411" xr:uid="{5A72B581-333D-42AF-B102-F42E52F9B017}"/>
    <cellStyle name="Calculation 7 12" xfId="6558" xr:uid="{F16231F0-354F-4884-953A-9A35BD285CB0}"/>
    <cellStyle name="Calculation 7 12 2" xfId="11775" xr:uid="{7C5778EE-2C2F-471D-A922-B761C44B358A}"/>
    <cellStyle name="Calculation 7 12 2 2" xfId="20764" xr:uid="{BD4F6F03-7AA8-4191-91FF-A1FE3C099458}"/>
    <cellStyle name="Calculation 7 12 2 2 2" xfId="38221" xr:uid="{8872FAF3-7EBE-4FD7-A3BD-3F9E195142E8}"/>
    <cellStyle name="Calculation 7 12 2 3" xfId="41514" xr:uid="{E8092786-7863-4A13-9359-FA9EFFB72CAE}"/>
    <cellStyle name="Calculation 7 12 3" xfId="15547" xr:uid="{0F4F92F9-6809-4940-8D12-5BF8A3D1B7E1}"/>
    <cellStyle name="Calculation 7 12 3 2" xfId="22112" xr:uid="{5335D0C8-7B70-460B-9B04-AB510A7C9044}"/>
    <cellStyle name="Calculation 7 12 4" xfId="38593" xr:uid="{F441010B-A976-4755-8E24-C8256E749A9F}"/>
    <cellStyle name="Calculation 7 13" xfId="9138" xr:uid="{91D8951F-2F3D-4C9E-A581-93F60D965E4E}"/>
    <cellStyle name="Calculation 7 13 2" xfId="18127" xr:uid="{07B46507-2013-4263-99A3-A91CD97D79BF}"/>
    <cellStyle name="Calculation 7 13 2 2" xfId="31640" xr:uid="{42DA8191-A937-459B-83F5-903E322F1492}"/>
    <cellStyle name="Calculation 7 13 3" xfId="25498" xr:uid="{13D26A40-2154-433A-9630-C501D20A4EE3}"/>
    <cellStyle name="Calculation 7 14" xfId="9704" xr:uid="{7949EA04-3C26-437F-9DDE-B6F183D2F481}"/>
    <cellStyle name="Calculation 7 14 2" xfId="18693" xr:uid="{B278BDDB-3446-4947-8B1E-BE55076849A3}"/>
    <cellStyle name="Calculation 7 14 2 2" xfId="40981" xr:uid="{CCC97A3F-8BBF-4417-84AE-DFCD0A0EDABC}"/>
    <cellStyle name="Calculation 7 14 3" xfId="40491" xr:uid="{DE00DF02-F927-4DA1-9349-89F71A40A57A}"/>
    <cellStyle name="Calculation 7 15" xfId="2262" xr:uid="{F2032D4A-1AF1-47C9-A0FC-4878DB09CBB9}"/>
    <cellStyle name="Calculation 7 15 2" xfId="42046" xr:uid="{AA2CC853-9A98-4497-8D9E-6BEEF9217ECB}"/>
    <cellStyle name="Calculation 7 16" xfId="13171" xr:uid="{228CD60D-DB5E-41E1-839D-31700CBD0FCB}"/>
    <cellStyle name="Calculation 7 16 2" xfId="40835" xr:uid="{F8771DD9-5108-4FE0-ADCF-EC25D5C4A6E3}"/>
    <cellStyle name="Calculation 7 17" xfId="24897" xr:uid="{D8F2D3DB-A288-4EF5-AC3E-6FC2916A7049}"/>
    <cellStyle name="Calculation 7 18" xfId="44228" xr:uid="{5E7C70DD-B34D-463A-BC47-5D239E28C5BB}"/>
    <cellStyle name="Calculation 7 19" xfId="45503" xr:uid="{74B97045-E3BE-40B4-ABAE-FDA427DE7F47}"/>
    <cellStyle name="Calculation 7 2" xfId="330" xr:uid="{E94F5848-F531-4E68-A1E8-B108F60ED082}"/>
    <cellStyle name="Calculation 7 2 10" xfId="6632" xr:uid="{56042CF8-FC30-45DA-9EC5-EE3933D4E3EC}"/>
    <cellStyle name="Calculation 7 2 10 2" xfId="11838" xr:uid="{21564002-68F6-411A-9E99-443E028E7C10}"/>
    <cellStyle name="Calculation 7 2 10 2 2" xfId="20827" xr:uid="{1E42C275-BD8E-43AC-93E4-B49A27415877}"/>
    <cellStyle name="Calculation 7 2 10 2 2 2" xfId="31905" xr:uid="{ECDF4425-FB83-4444-99AF-05E7754B7E7E}"/>
    <cellStyle name="Calculation 7 2 10 2 3" xfId="40528" xr:uid="{F9BF9ECB-279F-4F17-A6EB-F99BB501D382}"/>
    <cellStyle name="Calculation 7 2 10 3" xfId="15621" xr:uid="{1F689B4F-02A6-44BD-B1AF-9742D34C2BE8}"/>
    <cellStyle name="Calculation 7 2 10 3 2" xfId="23722" xr:uid="{D89C278F-E8D8-42BC-818F-B08DAE6F53E2}"/>
    <cellStyle name="Calculation 7 2 10 4" xfId="28987" xr:uid="{04E30E8D-5DDA-46E1-83C3-607D1648B8D5}"/>
    <cellStyle name="Calculation 7 2 11" xfId="9201" xr:uid="{D23BA386-4D99-46BF-83BB-A3FF08B1DCD0}"/>
    <cellStyle name="Calculation 7 2 11 2" xfId="18190" xr:uid="{8772D71D-3850-4191-8BC2-78CDA7CFC94A}"/>
    <cellStyle name="Calculation 7 2 11 2 2" xfId="42685" xr:uid="{AC66BB96-FFEB-415E-B354-E7B353FFB641}"/>
    <cellStyle name="Calculation 7 2 11 3" xfId="38280" xr:uid="{25EEE7F5-1BB2-4EA2-91F7-0CBCF3FFCA83}"/>
    <cellStyle name="Calculation 7 2 12" xfId="9800" xr:uid="{FDCB541B-3909-4E8D-9799-241110107072}"/>
    <cellStyle name="Calculation 7 2 12 2" xfId="18789" xr:uid="{67525166-3C5C-4AC1-83C6-3E0EB3B5020E}"/>
    <cellStyle name="Calculation 7 2 12 2 2" xfId="25101" xr:uid="{35FBB2D9-10A2-482E-933F-AFD8CEF688F2}"/>
    <cellStyle name="Calculation 7 2 12 3" xfId="32224" xr:uid="{226C7CCB-4DC7-4983-AB2F-7A56C9E8C699}"/>
    <cellStyle name="Calculation 7 2 13" xfId="2336" xr:uid="{E0B79535-3445-47D5-B522-3954255358A6}"/>
    <cellStyle name="Calculation 7 2 13 2" xfId="26367" xr:uid="{D5A5F88B-1B6A-4718-9BCA-D24CD5F9858C}"/>
    <cellStyle name="Calculation 7 2 14" xfId="13245" xr:uid="{596A9F4D-E396-46D9-8DBE-0510220DFD66}"/>
    <cellStyle name="Calculation 7 2 14 2" xfId="40100" xr:uid="{8297F1AB-6E9F-4E0D-9915-74468DE586F4}"/>
    <cellStyle name="Calculation 7 2 15" xfId="41015" xr:uid="{F4D32F53-E2A8-4B8F-99E0-99927151A81B}"/>
    <cellStyle name="Calculation 7 2 16" xfId="46018" xr:uid="{51371BD6-B888-457B-BD88-8D31BED75C63}"/>
    <cellStyle name="Calculation 7 2 2" xfId="462" xr:uid="{52E64AF2-F12E-417D-9801-03C8F3EC5CEE}"/>
    <cellStyle name="Calculation 7 2 2 10" xfId="9326" xr:uid="{615D735A-53CF-4047-BB39-7AB56E408127}"/>
    <cellStyle name="Calculation 7 2 2 10 2" xfId="18315" xr:uid="{935AF98E-42C4-4A74-9099-466CD466E06E}"/>
    <cellStyle name="Calculation 7 2 2 10 2 2" xfId="24135" xr:uid="{13599887-7C41-41F7-9608-F32E89799AAE}"/>
    <cellStyle name="Calculation 7 2 2 10 3" xfId="24628" xr:uid="{C586350E-402E-4987-8E50-447B44533658}"/>
    <cellStyle name="Calculation 7 2 2 11" xfId="12758" xr:uid="{947C07E5-7A67-4D05-8B10-E60565B078C1}"/>
    <cellStyle name="Calculation 7 2 2 11 2" xfId="21747" xr:uid="{AB33A31B-395C-4597-9A3C-4C54199AF97D}"/>
    <cellStyle name="Calculation 7 2 2 11 2 2" xfId="30623" xr:uid="{CF4E5276-C6F6-4DD4-B1A8-EB6B6E831D0A}"/>
    <cellStyle name="Calculation 7 2 2 11 3" xfId="31404" xr:uid="{262F7891-AD7A-4302-98E6-71486D68B2BD}"/>
    <cellStyle name="Calculation 7 2 2 12" xfId="2468" xr:uid="{54FDED7B-98BB-4C02-ABD8-8B73BE5A47FC}"/>
    <cellStyle name="Calculation 7 2 2 12 2" xfId="39640" xr:uid="{38C8BEBB-017C-4EB5-AC72-B11F17F09E47}"/>
    <cellStyle name="Calculation 7 2 2 13" xfId="13377" xr:uid="{5A39C959-F95A-434B-B692-144C6FD4D04C}"/>
    <cellStyle name="Calculation 7 2 2 13 2" xfId="25829" xr:uid="{6A4CE680-01F1-4E2C-8EA5-EB5271527C5A}"/>
    <cellStyle name="Calculation 7 2 2 14" xfId="32682" xr:uid="{6B8990B1-92F2-4881-BD05-594A8622E96B}"/>
    <cellStyle name="Calculation 7 2 2 15" xfId="49509" xr:uid="{EE0AC90D-4BCA-4F85-81EA-9F1BBF11EC43}"/>
    <cellStyle name="Calculation 7 2 2 2" xfId="811" xr:uid="{9CE3E2AB-BB8C-4393-B26B-0922C7A2108C}"/>
    <cellStyle name="Calculation 7 2 2 2 2" xfId="5180" xr:uid="{0234D1FE-EEE3-4F1B-A9F3-AFCAB6BC8AF8}"/>
    <cellStyle name="Calculation 7 2 2 2 2 2" xfId="7766" xr:uid="{B0CE8B1E-33EC-4D70-A072-675E4FEC2087}"/>
    <cellStyle name="Calculation 7 2 2 2 2 2 2" xfId="16755" xr:uid="{0AE7F56B-D488-4E38-BD69-01430ADC517D}"/>
    <cellStyle name="Calculation 7 2 2 2 2 2 2 2" xfId="41322" xr:uid="{83D0AF6C-EB70-4657-89CB-4CFA9BC7102A}"/>
    <cellStyle name="Calculation 7 2 2 2 2 2 3" xfId="22366" xr:uid="{5A55658F-9C2D-455E-8DA7-6603464E0D33}"/>
    <cellStyle name="Calculation 7 2 2 2 2 3" xfId="10403" xr:uid="{16A5D1F4-EBD9-4ACE-BD10-A6FA3EB3E696}"/>
    <cellStyle name="Calculation 7 2 2 2 2 3 2" xfId="19392" xr:uid="{1AE44B1D-E6E5-4D95-BDF0-FFAFA34FD960}"/>
    <cellStyle name="Calculation 7 2 2 2 2 3 2 2" xfId="25563" xr:uid="{B2E84066-27BD-4C7E-A0D4-3BC8DAAD2D0E}"/>
    <cellStyle name="Calculation 7 2 2 2 2 3 3" xfId="40113" xr:uid="{6762A476-8976-4A48-A9FE-38633CBD0490}"/>
    <cellStyle name="Calculation 7 2 2 2 2 4" xfId="14169" xr:uid="{D3A9BBFC-294F-4DA5-BA4E-A6660C2275FB}"/>
    <cellStyle name="Calculation 7 2 2 2 2 4 2" xfId="30867" xr:uid="{3A2173C4-33D4-4EB1-8EC3-6A4912FECE89}"/>
    <cellStyle name="Calculation 7 2 2 2 2 5" xfId="30887" xr:uid="{BE0DC9C7-4F94-4AAE-ACC7-28FE6688EE0B}"/>
    <cellStyle name="Calculation 7 2 2 2 3" xfId="3248" xr:uid="{9B21C7DB-1C56-4700-9BDC-219FC76A2516}"/>
    <cellStyle name="Calculation 7 2 2 2 3 2" xfId="42998" xr:uid="{B68C547F-B35D-4871-867E-ED905DE2D7DB}"/>
    <cellStyle name="Calculation 7 2 2 2 4" xfId="28827" xr:uid="{07BEC99F-85EF-4C32-A036-25B9D6D779C2}"/>
    <cellStyle name="Calculation 7 2 2 2 5" xfId="56291" xr:uid="{2A6FFF84-A5E1-407B-80AE-243D51FC84AD}"/>
    <cellStyle name="Calculation 7 2 2 3" xfId="1156" xr:uid="{307E3D2E-6A00-438B-BBD1-0F5D44EA2380}"/>
    <cellStyle name="Calculation 7 2 2 3 2" xfId="5501" xr:uid="{EFE14C8C-B1CE-4793-90C2-41C6A94014C6}"/>
    <cellStyle name="Calculation 7 2 2 3 2 2" xfId="8087" xr:uid="{33B3BE09-3DBB-4F77-92A0-78EC458082CF}"/>
    <cellStyle name="Calculation 7 2 2 3 2 2 2" xfId="17076" xr:uid="{99CD037C-9694-4172-A675-9B95D06EFC97}"/>
    <cellStyle name="Calculation 7 2 2 3 2 2 2 2" xfId="36019" xr:uid="{B6C74805-16A0-4BB3-8819-29C698287253}"/>
    <cellStyle name="Calculation 7 2 2 3 2 2 3" xfId="31170" xr:uid="{6411B077-8D03-47F1-AF2F-4A289A779B20}"/>
    <cellStyle name="Calculation 7 2 2 3 2 3" xfId="10724" xr:uid="{9C466EF3-2F2C-4473-BA48-BB36F85AD8F8}"/>
    <cellStyle name="Calculation 7 2 2 3 2 3 2" xfId="19713" xr:uid="{2A052873-E7E7-42F5-99B3-A6F85B1804BF}"/>
    <cellStyle name="Calculation 7 2 2 3 2 3 2 2" xfId="33572" xr:uid="{62F36EB5-0F87-448F-AD6F-2EB6AA3124F0}"/>
    <cellStyle name="Calculation 7 2 2 3 2 3 3" xfId="22531" xr:uid="{473B4A89-E959-4EE4-BDF0-7CAF91A4AEE3}"/>
    <cellStyle name="Calculation 7 2 2 3 2 4" xfId="14490" xr:uid="{F1153B93-BEE1-4BD1-BC9E-928008698D4C}"/>
    <cellStyle name="Calculation 7 2 2 3 2 4 2" xfId="35386" xr:uid="{0E2BEA9C-7AD2-4160-B742-5D1735321A1B}"/>
    <cellStyle name="Calculation 7 2 2 3 2 5" xfId="31285" xr:uid="{328589E1-AFAC-4847-A40A-34CDD90F96D8}"/>
    <cellStyle name="Calculation 7 2 2 3 3" xfId="3593" xr:uid="{3C7A136F-109D-46B3-A4BF-D15794A165A0}"/>
    <cellStyle name="Calculation 7 2 2 3 3 2" xfId="25954" xr:uid="{E9860A33-580C-4678-A8DF-D23C600C5451}"/>
    <cellStyle name="Calculation 7 2 2 3 4" xfId="40969" xr:uid="{D6F2D043-DF13-4EF8-B915-14C13C5CB36E}"/>
    <cellStyle name="Calculation 7 2 2 4" xfId="1500" xr:uid="{B85869A7-1F80-4EFD-BDF8-C0C24C909060}"/>
    <cellStyle name="Calculation 7 2 2 4 2" xfId="5845" xr:uid="{7A25CA2B-3D60-44C5-933C-96C698503716}"/>
    <cellStyle name="Calculation 7 2 2 4 2 2" xfId="8431" xr:uid="{9B9B85C5-067B-4FB4-B063-42B623F5FE39}"/>
    <cellStyle name="Calculation 7 2 2 4 2 2 2" xfId="17420" xr:uid="{1F2551FE-155F-413E-BD0D-8BC2E6232D6E}"/>
    <cellStyle name="Calculation 7 2 2 4 2 2 2 2" xfId="25855" xr:uid="{85AD0D30-2DC7-48F6-AA29-21D084F4400C}"/>
    <cellStyle name="Calculation 7 2 2 4 2 2 3" xfId="36010" xr:uid="{7351927D-8A50-4A57-B1DD-7EEF538B8768}"/>
    <cellStyle name="Calculation 7 2 2 4 2 3" xfId="11068" xr:uid="{CBE9984F-04BB-48FC-8932-DADF50CFE3E2}"/>
    <cellStyle name="Calculation 7 2 2 4 2 3 2" xfId="20057" xr:uid="{34319AE6-85A1-471C-856B-40053C1DC3FF}"/>
    <cellStyle name="Calculation 7 2 2 4 2 3 2 2" xfId="42328" xr:uid="{22804B31-C735-405F-8939-2685C8AB724D}"/>
    <cellStyle name="Calculation 7 2 2 4 2 3 3" xfId="37838" xr:uid="{570A22EA-0E5C-4F02-A2D9-4ADF1B12A841}"/>
    <cellStyle name="Calculation 7 2 2 4 2 4" xfId="14834" xr:uid="{A95E2093-2C00-4841-9CF8-C1F7EC5452DC}"/>
    <cellStyle name="Calculation 7 2 2 4 2 4 2" xfId="36745" xr:uid="{FD5249B4-5925-46D7-BE00-4792C5D00999}"/>
    <cellStyle name="Calculation 7 2 2 4 2 5" xfId="36419" xr:uid="{F3ED20B8-8C41-4E00-AE59-673412C132AF}"/>
    <cellStyle name="Calculation 7 2 2 4 3" xfId="3937" xr:uid="{B6D6F427-9657-448B-A0E2-FE2A05CCE4CF}"/>
    <cellStyle name="Calculation 7 2 2 4 3 2" xfId="40673" xr:uid="{5711DEDD-CC41-4FB1-BF8D-4FEBBFC6806A}"/>
    <cellStyle name="Calculation 7 2 2 4 4" xfId="32965" xr:uid="{5C3593CD-5873-43B7-8ADC-B8D28B65FBF5}"/>
    <cellStyle name="Calculation 7 2 2 5" xfId="893" xr:uid="{67D2109D-92FD-4828-B223-DF388395DB20}"/>
    <cellStyle name="Calculation 7 2 2 5 2" xfId="5262" xr:uid="{C7D59758-E7FA-40AB-ABE4-A9919F2A357C}"/>
    <cellStyle name="Calculation 7 2 2 5 2 2" xfId="7848" xr:uid="{C135CCC7-39FF-4926-9C94-33013A8778E6}"/>
    <cellStyle name="Calculation 7 2 2 5 2 2 2" xfId="16837" xr:uid="{2190250F-72B5-40C7-9DC6-03615033687F}"/>
    <cellStyle name="Calculation 7 2 2 5 2 2 2 2" xfId="23597" xr:uid="{F16C2EBE-4992-4B0C-B175-F38A6F6CAD77}"/>
    <cellStyle name="Calculation 7 2 2 5 2 2 3" xfId="30080" xr:uid="{46CE0306-9ED9-4527-94F1-CC6ECFFDF9F2}"/>
    <cellStyle name="Calculation 7 2 2 5 2 3" xfId="10485" xr:uid="{E25DA3E4-DC0B-4BBB-B7BA-4A65F6E9F71D}"/>
    <cellStyle name="Calculation 7 2 2 5 2 3 2" xfId="19474" xr:uid="{E459F2F3-28A9-4E15-B66D-1F7CC7B05CDE}"/>
    <cellStyle name="Calculation 7 2 2 5 2 3 2 2" xfId="31817" xr:uid="{4128399F-630C-4341-8D75-67B12649FC27}"/>
    <cellStyle name="Calculation 7 2 2 5 2 3 3" xfId="31147" xr:uid="{20148DA6-B0AE-46E0-8C76-A14E4A66F8C2}"/>
    <cellStyle name="Calculation 7 2 2 5 2 4" xfId="14251" xr:uid="{5C8C1FBF-B12E-4964-A02C-8ADEFDC24D4D}"/>
    <cellStyle name="Calculation 7 2 2 5 2 4 2" xfId="39929" xr:uid="{01F98652-6FBB-4A70-BB35-F32DC66ACE80}"/>
    <cellStyle name="Calculation 7 2 2 5 2 5" xfId="38267" xr:uid="{002A3AE6-26D2-41A8-8A13-43B9A613A702}"/>
    <cellStyle name="Calculation 7 2 2 5 3" xfId="3330" xr:uid="{3F09DAFD-09B6-476D-9C65-FEF08B9078F2}"/>
    <cellStyle name="Calculation 7 2 2 5 3 2" xfId="37416" xr:uid="{FB0F7508-5655-468B-A2FA-C90C183E5AAA}"/>
    <cellStyle name="Calculation 7 2 2 5 4" xfId="39387" xr:uid="{0C614420-F087-40FD-BAD2-6E828B428F4E}"/>
    <cellStyle name="Calculation 7 2 2 6" xfId="2119" xr:uid="{920FB143-18E4-4653-A297-AB6C02A59529}"/>
    <cellStyle name="Calculation 7 2 2 6 2" xfId="6420" xr:uid="{E2099155-5309-4482-BFC7-1BA6FB6F293F}"/>
    <cellStyle name="Calculation 7 2 2 6 2 2" xfId="9006" xr:uid="{CB2BB651-0860-4485-B149-F1024D3939A5}"/>
    <cellStyle name="Calculation 7 2 2 6 2 2 2" xfId="17995" xr:uid="{707CB0FD-4367-4C63-8812-6758A0923045}"/>
    <cellStyle name="Calculation 7 2 2 6 2 2 2 2" xfId="22259" xr:uid="{181F8792-0C22-4E4B-92CF-58A0E3BBB4A2}"/>
    <cellStyle name="Calculation 7 2 2 6 2 2 3" xfId="34453" xr:uid="{ABFE6BCE-CD74-4DE0-A281-282768206745}"/>
    <cellStyle name="Calculation 7 2 2 6 2 3" xfId="11643" xr:uid="{0CBF5D6E-5683-4196-9AD2-CD32A589E6A0}"/>
    <cellStyle name="Calculation 7 2 2 6 2 3 2" xfId="20632" xr:uid="{9F2E1E4A-FCA2-436A-A341-DE2777E55F4A}"/>
    <cellStyle name="Calculation 7 2 2 6 2 3 2 2" xfId="36250" xr:uid="{33FEE5D2-349A-4298-8165-8CE39AB11F06}"/>
    <cellStyle name="Calculation 7 2 2 6 2 3 3" xfId="24294" xr:uid="{C966F2D3-5C1C-4DAA-B67A-197D36420482}"/>
    <cellStyle name="Calculation 7 2 2 6 2 4" xfId="15409" xr:uid="{42879E38-97C2-4E5C-807C-28C2B1C12C8D}"/>
    <cellStyle name="Calculation 7 2 2 6 2 4 2" xfId="30584" xr:uid="{FA64F46F-8B23-4483-9DD4-9AFC6FD14F48}"/>
    <cellStyle name="Calculation 7 2 2 6 2 5" xfId="39668" xr:uid="{ACF8958D-2B40-4121-B511-387BE1E90019}"/>
    <cellStyle name="Calculation 7 2 2 6 3" xfId="4556" xr:uid="{15094DD8-5ED0-4165-8D71-FA6A9BE77FD2}"/>
    <cellStyle name="Calculation 7 2 2 6 3 2" xfId="30285" xr:uid="{82B42BC5-7C29-4F0C-A918-DC3B934457A7}"/>
    <cellStyle name="Calculation 7 2 2 6 4" xfId="31915" xr:uid="{9295D6D8-9DE1-4B56-A15E-9DB0B0D0111C}"/>
    <cellStyle name="Calculation 7 2 2 7" xfId="2929" xr:uid="{C80CF51E-1545-4507-8D77-25DB6F72C891}"/>
    <cellStyle name="Calculation 7 2 2 7 2" xfId="7079" xr:uid="{EDADE62E-2C8A-4886-A95E-56F831916F93}"/>
    <cellStyle name="Calculation 7 2 2 7 2 2" xfId="12205" xr:uid="{CF992035-56AA-41D7-8559-3D82566EB531}"/>
    <cellStyle name="Calculation 7 2 2 7 2 2 2" xfId="21194" xr:uid="{04612AC3-3F80-452C-B9E8-AC5953B09A68}"/>
    <cellStyle name="Calculation 7 2 2 7 2 2 2 2" xfId="32462" xr:uid="{43DB6287-6DF8-483F-BBEF-7441F7982EE5}"/>
    <cellStyle name="Calculation 7 2 2 7 2 2 3" xfId="30745" xr:uid="{43A69FB4-7425-481D-A82B-0B44028AE2D1}"/>
    <cellStyle name="Calculation 7 2 2 7 2 3" xfId="12999" xr:uid="{071660E2-9491-4465-B0B6-F46CF43ED198}"/>
    <cellStyle name="Calculation 7 2 2 7 2 3 2" xfId="21988" xr:uid="{89AA68CB-DE34-4990-88FC-2F21DC67DABB}"/>
    <cellStyle name="Calculation 7 2 2 7 2 3 2 2" xfId="28069" xr:uid="{05E403FF-1087-4A46-933E-D569E73B4F48}"/>
    <cellStyle name="Calculation 7 2 2 7 2 3 3" xfId="24491" xr:uid="{DB4A1461-5A19-459D-BFFD-4C6CBB3BA050}"/>
    <cellStyle name="Calculation 7 2 2 7 2 4" xfId="16068" xr:uid="{3D6E61A8-34F7-4FBB-9718-28EC08AA2764}"/>
    <cellStyle name="Calculation 7 2 2 7 2 4 2" xfId="26980" xr:uid="{AF4C5C60-E8F9-4BB0-9766-52D1950408A7}"/>
    <cellStyle name="Calculation 7 2 2 7 2 5" xfId="32483" xr:uid="{993E67C6-AE46-4357-970F-197981FE9F92}"/>
    <cellStyle name="Calculation 7 2 2 7 3" xfId="9642" xr:uid="{D2B8E2FF-1116-4E86-B1E4-31C817506D77}"/>
    <cellStyle name="Calculation 7 2 2 7 3 2" xfId="18631" xr:uid="{7669FAEA-68B5-4832-B835-0397FD63E866}"/>
    <cellStyle name="Calculation 7 2 2 7 3 2 2" xfId="33422" xr:uid="{17BB4E8E-4691-4B70-8DC6-547938A995E8}"/>
    <cellStyle name="Calculation 7 2 2 7 3 3" xfId="29317" xr:uid="{AE0AE715-7C5A-40D8-B8F5-FE35ED42E19C}"/>
    <cellStyle name="Calculation 7 2 2 7 4" xfId="38049" xr:uid="{E90321F9-CA5F-494A-842B-C8AFA0EF02D4}"/>
    <cellStyle name="Calculation 7 2 2 8" xfId="4856" xr:uid="{F66081D8-A1BC-4125-AD28-1BFBBC728B0F}"/>
    <cellStyle name="Calculation 7 2 2 8 2" xfId="7442" xr:uid="{18AF3881-9E9A-488B-B865-C693208024D3}"/>
    <cellStyle name="Calculation 7 2 2 8 2 2" xfId="16431" xr:uid="{D5E5E067-34EB-4321-AD6B-483D32634C2B}"/>
    <cellStyle name="Calculation 7 2 2 8 2 2 2" xfId="35279" xr:uid="{DE94B60B-7C85-49C6-881F-81E21D47E02F}"/>
    <cellStyle name="Calculation 7 2 2 8 2 3" xfId="28251" xr:uid="{DBB31E4F-ABAC-44F1-8ADF-4A8973533CED}"/>
    <cellStyle name="Calculation 7 2 2 8 3" xfId="10079" xr:uid="{AA5AE7C4-9D6D-4701-BF91-2E92228D3EFE}"/>
    <cellStyle name="Calculation 7 2 2 8 3 2" xfId="19068" xr:uid="{38649F64-835C-481F-921D-FBD3F332452D}"/>
    <cellStyle name="Calculation 7 2 2 8 3 2 2" xfId="40118" xr:uid="{D1769D67-A364-4921-A68C-D1574B2BC83F}"/>
    <cellStyle name="Calculation 7 2 2 8 3 3" xfId="40108" xr:uid="{37CF5E77-532C-475C-8884-0E10EEA4BF5A}"/>
    <cellStyle name="Calculation 7 2 2 8 4" xfId="13845" xr:uid="{0F58A381-3E91-43C5-9B35-23937B58CB56}"/>
    <cellStyle name="Calculation 7 2 2 8 4 2" xfId="34088" xr:uid="{39F2A962-8C99-451E-881D-331D947EF05C}"/>
    <cellStyle name="Calculation 7 2 2 8 5" xfId="38632" xr:uid="{7BCEF6E2-E551-424A-ADDF-55C82431B401}"/>
    <cellStyle name="Calculation 7 2 2 9" xfId="6764" xr:uid="{7E4D93FF-8101-4425-B10C-4AAF534425FF}"/>
    <cellStyle name="Calculation 7 2 2 9 2" xfId="11963" xr:uid="{C49264F3-2EFF-4003-9806-09C7440C890F}"/>
    <cellStyle name="Calculation 7 2 2 9 2 2" xfId="20952" xr:uid="{CFF5F854-4B7D-43DD-BE48-E3C771F61BEA}"/>
    <cellStyle name="Calculation 7 2 2 9 2 2 2" xfId="42358" xr:uid="{7A12ADA1-444D-411B-964B-6A723F75A60C}"/>
    <cellStyle name="Calculation 7 2 2 9 2 3" xfId="35743" xr:uid="{F77D273D-5637-461B-9E10-EE35B6475102}"/>
    <cellStyle name="Calculation 7 2 2 9 3" xfId="15753" xr:uid="{A940C0B4-FA33-4D8A-89DF-1A7A2F8C0C0B}"/>
    <cellStyle name="Calculation 7 2 2 9 3 2" xfId="40872" xr:uid="{9313696E-F600-4E8A-845D-3B653CABFA22}"/>
    <cellStyle name="Calculation 7 2 2 9 4" xfId="39992" xr:uid="{BAF5FA36-B5AB-4EFD-9891-4ED658EB57B8}"/>
    <cellStyle name="Calculation 7 2 3" xfId="679" xr:uid="{7279C86A-4883-4D14-A5FD-D0914DF90CF7}"/>
    <cellStyle name="Calculation 7 2 3 2" xfId="5055" xr:uid="{94452880-CC7E-4010-8331-051C7BF6A570}"/>
    <cellStyle name="Calculation 7 2 3 2 2" xfId="7641" xr:uid="{E7ACF3E0-27F4-4A98-ABAA-41974B49E5C2}"/>
    <cellStyle name="Calculation 7 2 3 2 2 2" xfId="16630" xr:uid="{66370BBE-7ECE-4723-9356-3BA375C98EF1}"/>
    <cellStyle name="Calculation 7 2 3 2 2 2 2" xfId="32168" xr:uid="{0C08E995-36BC-4251-A42E-E1F352FD5557}"/>
    <cellStyle name="Calculation 7 2 3 2 2 3" xfId="33274" xr:uid="{397716A9-A3B8-4D44-BC98-3453919B76D5}"/>
    <cellStyle name="Calculation 7 2 3 2 3" xfId="10278" xr:uid="{C79A77FE-A443-445C-A0A9-7DD14C1D89F1}"/>
    <cellStyle name="Calculation 7 2 3 2 3 2" xfId="19267" xr:uid="{3C5A11AA-0C59-4A1A-84EA-F8F29B9C8546}"/>
    <cellStyle name="Calculation 7 2 3 2 3 2 2" xfId="27950" xr:uid="{25A9C5C3-58A9-4D97-A341-AEA122335879}"/>
    <cellStyle name="Calculation 7 2 3 2 3 3" xfId="41369" xr:uid="{A539885F-111B-4FB5-BE4B-29F598AD5B70}"/>
    <cellStyle name="Calculation 7 2 3 2 4" xfId="14044" xr:uid="{524E52BF-50CF-4ECB-988C-9CEF719BB6D9}"/>
    <cellStyle name="Calculation 7 2 3 2 4 2" xfId="33524" xr:uid="{37EF68A0-B47C-4F01-994C-4DDC6C63A96F}"/>
    <cellStyle name="Calculation 7 2 3 2 5" xfId="39237" xr:uid="{3D257960-81C5-43D5-B2A5-6BBC3286292F}"/>
    <cellStyle name="Calculation 7 2 3 2 6" xfId="58512" xr:uid="{4AFB5697-EEA9-49DB-9ABD-E5CEBDBF054F}"/>
    <cellStyle name="Calculation 7 2 3 3" xfId="3116" xr:uid="{827826AC-BEEC-4767-9C07-099C44CD1B7E}"/>
    <cellStyle name="Calculation 7 2 3 3 2" xfId="40977" xr:uid="{758C2BD6-D165-4548-92AD-1FA5F73D373E}"/>
    <cellStyle name="Calculation 7 2 3 4" xfId="37729" xr:uid="{7EB35912-3681-4BE0-9D62-DA6F6BB17464}"/>
    <cellStyle name="Calculation 7 2 3 5" xfId="51731" xr:uid="{47C4BB11-6A81-430D-80EE-89A1516DE95D}"/>
    <cellStyle name="Calculation 7 2 4" xfId="1024" xr:uid="{D4CB3B48-52F8-4235-B56B-F4BD9EDC2789}"/>
    <cellStyle name="Calculation 7 2 4 2" xfId="5376" xr:uid="{D095034D-DF89-40AB-B9FF-2F59E094BDEF}"/>
    <cellStyle name="Calculation 7 2 4 2 2" xfId="7962" xr:uid="{37FE01C0-91FD-4F9E-9669-36D3B53F4D5E}"/>
    <cellStyle name="Calculation 7 2 4 2 2 2" xfId="16951" xr:uid="{F539BE75-ABFC-4010-887B-18637AD21B8A}"/>
    <cellStyle name="Calculation 7 2 4 2 2 2 2" xfId="37041" xr:uid="{593F75DA-D507-4953-AC6D-E4429A021AE8}"/>
    <cellStyle name="Calculation 7 2 4 2 2 3" xfId="22578" xr:uid="{1C828AE6-B882-4051-B6E6-88B8198C8B11}"/>
    <cellStyle name="Calculation 7 2 4 2 3" xfId="10599" xr:uid="{F1549A54-85B5-4FE2-806C-B5B4BD5C47B4}"/>
    <cellStyle name="Calculation 7 2 4 2 3 2" xfId="19588" xr:uid="{0BAF23F8-4AE0-4AF7-9345-20A8520D9FEE}"/>
    <cellStyle name="Calculation 7 2 4 2 3 2 2" xfId="38203" xr:uid="{D5F6EFE7-4229-4A31-B1AE-71B07206EBAD}"/>
    <cellStyle name="Calculation 7 2 4 2 3 3" xfId="35608" xr:uid="{4325A7F8-6DFF-4B70-A2F3-298887303413}"/>
    <cellStyle name="Calculation 7 2 4 2 4" xfId="14365" xr:uid="{09AB31DC-2FDE-4509-B836-E73B1BE6740F}"/>
    <cellStyle name="Calculation 7 2 4 2 4 2" xfId="27684" xr:uid="{79BD1218-2B13-4475-888B-A7CB19950B1D}"/>
    <cellStyle name="Calculation 7 2 4 2 5" xfId="27159" xr:uid="{4BA466EA-53F5-42AE-80BB-64F755594B71}"/>
    <cellStyle name="Calculation 7 2 4 2 6" xfId="54436" xr:uid="{C0BCFD14-9053-4404-9AB1-5FEB720BAD2F}"/>
    <cellStyle name="Calculation 7 2 4 3" xfId="3461" xr:uid="{2BD7E58A-5B82-4E8E-9BE9-992C87932F91}"/>
    <cellStyle name="Calculation 7 2 4 3 2" xfId="42348" xr:uid="{E944026F-2DDE-4336-AC66-4FBE1458047C}"/>
    <cellStyle name="Calculation 7 2 4 4" xfId="42277" xr:uid="{6B68370D-9EAC-4A6C-8D7F-9C02C18BEB06}"/>
    <cellStyle name="Calculation 7 2 4 5" xfId="47626" xr:uid="{0C6888B0-159A-449F-825D-CD9BBB33BCAC}"/>
    <cellStyle name="Calculation 7 2 5" xfId="1368" xr:uid="{B5A1169D-1049-4EFA-8CDC-648684E167D8}"/>
    <cellStyle name="Calculation 7 2 5 2" xfId="5713" xr:uid="{D792C836-94F5-4C02-83A1-A9C2CAFF9024}"/>
    <cellStyle name="Calculation 7 2 5 2 2" xfId="8299" xr:uid="{5D6CA786-FB75-4030-92FA-0140B01EFD4B}"/>
    <cellStyle name="Calculation 7 2 5 2 2 2" xfId="17288" xr:uid="{DFDD81C9-456E-40F4-9F19-A835443D2233}"/>
    <cellStyle name="Calculation 7 2 5 2 2 2 2" xfId="36412" xr:uid="{CCBCBB74-FFDA-4C48-AFEF-9905EDA01864}"/>
    <cellStyle name="Calculation 7 2 5 2 2 3" xfId="33714" xr:uid="{80ABC702-3ABD-410A-99F1-84773296BDF4}"/>
    <cellStyle name="Calculation 7 2 5 2 3" xfId="10936" xr:uid="{4E7260B6-5E62-4FA6-BF7E-95CC62C9A8A9}"/>
    <cellStyle name="Calculation 7 2 5 2 3 2" xfId="19925" xr:uid="{1346E8FB-7813-424A-B720-ABB494FF7BA6}"/>
    <cellStyle name="Calculation 7 2 5 2 3 2 2" xfId="37291" xr:uid="{40001048-9FE9-482F-BCA8-B85E55CA9641}"/>
    <cellStyle name="Calculation 7 2 5 2 3 3" xfId="22443" xr:uid="{3E2A0356-030E-43AD-883F-174F9AB81BEB}"/>
    <cellStyle name="Calculation 7 2 5 2 4" xfId="14702" xr:uid="{DC140790-F4CD-42C7-99B6-19E3B705D862}"/>
    <cellStyle name="Calculation 7 2 5 2 4 2" xfId="41434" xr:uid="{EB56497A-B661-4DEF-A040-66D89B8FE555}"/>
    <cellStyle name="Calculation 7 2 5 2 5" xfId="43403" xr:uid="{C3C6DBDE-DCE3-4B81-B053-E61EA6FFF9CE}"/>
    <cellStyle name="Calculation 7 2 5 3" xfId="3805" xr:uid="{9D3D5DD5-ACA5-4810-8AA8-280F2A739356}"/>
    <cellStyle name="Calculation 7 2 5 3 2" xfId="24350" xr:uid="{14B904DD-A523-4323-BD83-95EF0077C830}"/>
    <cellStyle name="Calculation 7 2 5 4" xfId="41294" xr:uid="{DA0650D9-0137-440A-AD87-708BDC5BF884}"/>
    <cellStyle name="Calculation 7 2 5 5" xfId="52898" xr:uid="{F6142865-D4CC-4CAA-BC2E-D635A8FCCA9F}"/>
    <cellStyle name="Calculation 7 2 6" xfId="1772" xr:uid="{871EF6D3-DFEB-4286-B147-289331312FEE}"/>
    <cellStyle name="Calculation 7 2 6 2" xfId="6092" xr:uid="{CBF1541F-81DD-4E7E-8D14-EEA9B662D869}"/>
    <cellStyle name="Calculation 7 2 6 2 2" xfId="8678" xr:uid="{36EB641C-E279-4837-97CA-79B332DC52A3}"/>
    <cellStyle name="Calculation 7 2 6 2 2 2" xfId="17667" xr:uid="{0DE70F35-65AD-4717-8FFB-A143C7366BBE}"/>
    <cellStyle name="Calculation 7 2 6 2 2 2 2" xfId="33108" xr:uid="{2415B468-B14B-4F2C-875C-14C2238AC51F}"/>
    <cellStyle name="Calculation 7 2 6 2 2 3" xfId="35943" xr:uid="{37974B18-C1DC-40DE-981B-9632ECDCB17B}"/>
    <cellStyle name="Calculation 7 2 6 2 3" xfId="11315" xr:uid="{108405FE-00EE-41F1-A857-253C38DA5E1D}"/>
    <cellStyle name="Calculation 7 2 6 2 3 2" xfId="20304" xr:uid="{937C6E87-6777-46EC-BC3F-FA8C7A875C8D}"/>
    <cellStyle name="Calculation 7 2 6 2 3 2 2" xfId="40400" xr:uid="{1FC1D309-ED12-4C46-A6A8-0FF86B798685}"/>
    <cellStyle name="Calculation 7 2 6 2 3 3" xfId="27241" xr:uid="{FDEB97C7-4BF2-478F-8858-DE9F09CA855A}"/>
    <cellStyle name="Calculation 7 2 6 2 4" xfId="15081" xr:uid="{9BEB20DC-1B30-47A6-B321-7795BEA1C4AA}"/>
    <cellStyle name="Calculation 7 2 6 2 4 2" xfId="33471" xr:uid="{F9AA2D4F-C351-4F2C-A508-29705156D374}"/>
    <cellStyle name="Calculation 7 2 6 2 5" xfId="39442" xr:uid="{483A21B6-BB24-4DF5-9D5B-E0E65260B15C}"/>
    <cellStyle name="Calculation 7 2 6 3" xfId="4209" xr:uid="{C73A6D12-6D47-4838-8F13-A868C10FBA5C}"/>
    <cellStyle name="Calculation 7 2 6 3 2" xfId="29941" xr:uid="{3D122455-4985-4FEA-8795-2EA670876BAA}"/>
    <cellStyle name="Calculation 7 2 6 4" xfId="25859" xr:uid="{6A9ED329-B9CD-49A2-9643-8CB3A4CC9DCA}"/>
    <cellStyle name="Calculation 7 2 7" xfId="1987" xr:uid="{647210D8-72D0-4181-8600-C7BE465A8AC3}"/>
    <cellStyle name="Calculation 7 2 7 2" xfId="6295" xr:uid="{920CD1DD-D8C8-40B2-80AB-2A661C754AB2}"/>
    <cellStyle name="Calculation 7 2 7 2 2" xfId="8881" xr:uid="{3F42969E-0D23-44AF-A1F4-C680055754CC}"/>
    <cellStyle name="Calculation 7 2 7 2 2 2" xfId="17870" xr:uid="{901BC0FA-F74F-49A0-A24E-320D4673345B}"/>
    <cellStyle name="Calculation 7 2 7 2 2 2 2" xfId="33896" xr:uid="{D613AA4E-9EF9-4CA8-951B-3F905380C1CA}"/>
    <cellStyle name="Calculation 7 2 7 2 2 3" xfId="38256" xr:uid="{F5BEED5E-DB2F-4E9E-9307-7150491C5157}"/>
    <cellStyle name="Calculation 7 2 7 2 3" xfId="11518" xr:uid="{57863754-041A-47C9-891F-7871B59935F6}"/>
    <cellStyle name="Calculation 7 2 7 2 3 2" xfId="20507" xr:uid="{96F6C06E-F96B-4D22-94E1-E227E024775B}"/>
    <cellStyle name="Calculation 7 2 7 2 3 2 2" xfId="24901" xr:uid="{52F7E49A-A036-441E-B2D4-5F0A04268E89}"/>
    <cellStyle name="Calculation 7 2 7 2 3 3" xfId="22985" xr:uid="{B0204933-1673-4683-9C4C-DAE87382EA26}"/>
    <cellStyle name="Calculation 7 2 7 2 4" xfId="15284" xr:uid="{AE6B9F37-A849-4AF0-961B-29A536320529}"/>
    <cellStyle name="Calculation 7 2 7 2 4 2" xfId="39150" xr:uid="{55D653B3-02FC-4164-B3A6-1CBD6E628D91}"/>
    <cellStyle name="Calculation 7 2 7 2 5" xfId="37680" xr:uid="{603C94A3-5AE8-44D9-8B12-4A7A57E43AB8}"/>
    <cellStyle name="Calculation 7 2 7 3" xfId="4424" xr:uid="{06ADFD5D-AFF6-4691-84FB-16E8029EA8E0}"/>
    <cellStyle name="Calculation 7 2 7 3 2" xfId="26029" xr:uid="{178BBB79-6B15-4E1D-B417-69EF193AE340}"/>
    <cellStyle name="Calculation 7 2 7 4" xfId="41463" xr:uid="{D49F1B26-DD6C-4754-96D4-37E510CECB8A}"/>
    <cellStyle name="Calculation 7 2 8" xfId="2798" xr:uid="{EFE50E9B-102D-4C81-9641-2D3A85FD9CE8}"/>
    <cellStyle name="Calculation 7 2 8 2" xfId="6948" xr:uid="{261D01A0-1F40-444F-83A9-3C36F79A0758}"/>
    <cellStyle name="Calculation 7 2 8 2 2" xfId="12077" xr:uid="{79F6CFBA-7E9B-4E93-8E48-C7D3B0355565}"/>
    <cellStyle name="Calculation 7 2 8 2 2 2" xfId="21066" xr:uid="{450F4762-5F80-4D48-BF69-FB275E972233}"/>
    <cellStyle name="Calculation 7 2 8 2 2 2 2" xfId="36120" xr:uid="{FEDA2DD6-096A-4004-BCD9-9814E5D13877}"/>
    <cellStyle name="Calculation 7 2 8 2 2 3" xfId="28594" xr:uid="{F2ACD776-BEA0-4AB4-9EE8-721C44B51B80}"/>
    <cellStyle name="Calculation 7 2 8 2 3" xfId="12899" xr:uid="{F2A89DA9-9B86-491E-A940-68973B260AE0}"/>
    <cellStyle name="Calculation 7 2 8 2 3 2" xfId="21888" xr:uid="{B92BAF24-87ED-4CDB-8312-057C183DCF57}"/>
    <cellStyle name="Calculation 7 2 8 2 3 2 2" xfId="25100" xr:uid="{61C2413B-9762-4F1A-936D-84D62C9D68EF}"/>
    <cellStyle name="Calculation 7 2 8 2 3 3" xfId="24591" xr:uid="{0E34F0C9-F7E0-48CC-A686-7D48CE9B0B74}"/>
    <cellStyle name="Calculation 7 2 8 2 4" xfId="15937" xr:uid="{AC34F2C7-943F-4868-B3AA-B5E4BC74D5EF}"/>
    <cellStyle name="Calculation 7 2 8 2 4 2" xfId="27571" xr:uid="{E7624EC3-039E-4EBC-9662-6F8C4111526E}"/>
    <cellStyle name="Calculation 7 2 8 2 5" xfId="23471" xr:uid="{FE4A436C-C310-4B67-8B01-8B87F8D28934}"/>
    <cellStyle name="Calculation 7 2 8 3" xfId="9511" xr:uid="{A4D5C65E-0E3C-418E-AA09-D433386C9EB0}"/>
    <cellStyle name="Calculation 7 2 8 3 2" xfId="18500" xr:uid="{D2D97A4C-9AC0-4907-90AE-4BB4B14E3409}"/>
    <cellStyle name="Calculation 7 2 8 3 2 2" xfId="26254" xr:uid="{3F0420C6-96F3-4963-AE21-E7364644E08E}"/>
    <cellStyle name="Calculation 7 2 8 3 3" xfId="38474" xr:uid="{AEEE88A0-B2C9-4B9F-9E62-3410D9A4064D}"/>
    <cellStyle name="Calculation 7 2 8 4" xfId="40593" xr:uid="{C0C2194E-1957-41F5-B2BA-60BCCD27F369}"/>
    <cellStyle name="Calculation 7 2 9" xfId="4731" xr:uid="{426B6E36-8A49-4D6F-9393-316824CF9590}"/>
    <cellStyle name="Calculation 7 2 9 2" xfId="7317" xr:uid="{EB0AF440-6678-4979-8779-E75A2636B1FB}"/>
    <cellStyle name="Calculation 7 2 9 2 2" xfId="16306" xr:uid="{84B93625-93F3-4359-BD03-835E97FD8DEB}"/>
    <cellStyle name="Calculation 7 2 9 2 2 2" xfId="26931" xr:uid="{9130B335-2EF4-4C3F-8130-B475CC0FFE16}"/>
    <cellStyle name="Calculation 7 2 9 2 3" xfId="41801" xr:uid="{E1F33918-4975-432C-BEBB-8C53F383BDF5}"/>
    <cellStyle name="Calculation 7 2 9 3" xfId="9954" xr:uid="{40BCF78D-9057-4F4C-8CCB-80208BC64258}"/>
    <cellStyle name="Calculation 7 2 9 3 2" xfId="18943" xr:uid="{BB43C917-C864-4BDA-9491-67B122530B14}"/>
    <cellStyle name="Calculation 7 2 9 3 2 2" xfId="25496" xr:uid="{7DB2BC43-1377-4449-B740-C8641F8A9096}"/>
    <cellStyle name="Calculation 7 2 9 3 3" xfId="23931" xr:uid="{EE6C0CDD-914A-48F6-B385-D00B8B7CE318}"/>
    <cellStyle name="Calculation 7 2 9 4" xfId="13720" xr:uid="{64341172-FE41-44BC-9875-2C2BBDC1243A}"/>
    <cellStyle name="Calculation 7 2 9 4 2" xfId="22276" xr:uid="{196ACC90-603E-427E-B59A-C5F62481E74E}"/>
    <cellStyle name="Calculation 7 2 9 5" xfId="28826" xr:uid="{775F6773-71FE-4FB9-8D1A-7D8CD58B365E}"/>
    <cellStyle name="Calculation 7 3" xfId="394" xr:uid="{8FF46B7A-BC52-4D1F-A262-C24ACC27AD1A}"/>
    <cellStyle name="Calculation 7 3 10" xfId="9263" xr:uid="{E31E0964-1210-4317-98AE-4C2C51A3903C}"/>
    <cellStyle name="Calculation 7 3 10 2" xfId="18252" xr:uid="{89A7C207-BD53-4DF4-B33B-251FFD81A3B9}"/>
    <cellStyle name="Calculation 7 3 10 2 2" xfId="28009" xr:uid="{CDFB202C-2294-4DA5-BBE9-CEC450E224FB}"/>
    <cellStyle name="Calculation 7 3 10 3" xfId="40120" xr:uid="{241BF9F3-B04E-4D89-B07E-A011879D4980}"/>
    <cellStyle name="Calculation 7 3 11" xfId="9701" xr:uid="{0D180A7E-7DBC-49E4-A8C4-B02F8DBC874C}"/>
    <cellStyle name="Calculation 7 3 11 2" xfId="18690" xr:uid="{946DC01C-7614-434C-AD1E-3A7AFB732E4A}"/>
    <cellStyle name="Calculation 7 3 11 2 2" xfId="30172" xr:uid="{ECBB63CB-81A2-41C2-AE5E-FA7909E3B107}"/>
    <cellStyle name="Calculation 7 3 11 3" xfId="27039" xr:uid="{74F9B42E-4D74-4B10-AC1F-6882758C5D3F}"/>
    <cellStyle name="Calculation 7 3 12" xfId="2400" xr:uid="{D8756148-E9D6-4E15-BAEC-4C39D2F90D96}"/>
    <cellStyle name="Calculation 7 3 12 2" xfId="22664" xr:uid="{0FAFFA9D-6137-4A57-BFE2-3F68E88BBF96}"/>
    <cellStyle name="Calculation 7 3 13" xfId="13309" xr:uid="{1901A17B-DB36-41E2-8A6B-BB80701DD759}"/>
    <cellStyle name="Calculation 7 3 13 2" xfId="35737" xr:uid="{D9CCF021-2AA4-43CE-BE83-7CE42137E8A5}"/>
    <cellStyle name="Calculation 7 3 14" xfId="38801" xr:uid="{70A17BD6-B3FD-4D73-96D0-6E5F8CB5BFFA}"/>
    <cellStyle name="Calculation 7 3 15" xfId="46420" xr:uid="{F71A51E7-A46E-4CEC-A956-F776D7CA455B}"/>
    <cellStyle name="Calculation 7 3 2" xfId="743" xr:uid="{E19125F3-F6DA-4541-8DC5-DB597ABEF091}"/>
    <cellStyle name="Calculation 7 3 2 2" xfId="5117" xr:uid="{739084D8-37EF-4E88-B4AB-1E6EBE35CB44}"/>
    <cellStyle name="Calculation 7 3 2 2 2" xfId="7703" xr:uid="{28992FD2-9F4B-4A15-A0D6-73EB7CCB6888}"/>
    <cellStyle name="Calculation 7 3 2 2 2 2" xfId="16692" xr:uid="{9C332159-217A-43B5-8909-D84CD3DD0810}"/>
    <cellStyle name="Calculation 7 3 2 2 2 2 2" xfId="25792" xr:uid="{BFF8965F-6A87-409B-B1F8-6E58888CA8D6}"/>
    <cellStyle name="Calculation 7 3 2 2 2 3" xfId="40861" xr:uid="{0D68165F-6ABC-49B3-9167-C31B9DE76C1A}"/>
    <cellStyle name="Calculation 7 3 2 2 3" xfId="10340" xr:uid="{0898DB2F-6E4A-429E-802F-86B21F1D8F1E}"/>
    <cellStyle name="Calculation 7 3 2 2 3 2" xfId="19329" xr:uid="{074528D8-2B7B-406A-811A-F9293AB5C555}"/>
    <cellStyle name="Calculation 7 3 2 2 3 2 2" xfId="23160" xr:uid="{94B3CC44-B541-46E2-A85F-9586B9B7F756}"/>
    <cellStyle name="Calculation 7 3 2 2 3 3" xfId="36181" xr:uid="{AB8F500D-3957-4D13-9CFC-1A96CA5753D1}"/>
    <cellStyle name="Calculation 7 3 2 2 4" xfId="14106" xr:uid="{E2CECEE5-0425-4FBC-98F5-7B7C7271CB57}"/>
    <cellStyle name="Calculation 7 3 2 2 4 2" xfId="31679" xr:uid="{9E2F4CE2-743D-41EC-AFC4-F2F0E104477B}"/>
    <cellStyle name="Calculation 7 3 2 2 5" xfId="27503" xr:uid="{042D8426-2F23-4CA5-92B0-6742266485CB}"/>
    <cellStyle name="Calculation 7 3 2 2 6" xfId="56699" xr:uid="{FAC44349-A2DD-4676-B84F-BFB22259CDBA}"/>
    <cellStyle name="Calculation 7 3 2 3" xfId="3180" xr:uid="{6362FD44-C1D8-472B-9643-5F809DB1A1C1}"/>
    <cellStyle name="Calculation 7 3 2 3 2" xfId="38775" xr:uid="{44C8B745-0FBE-40A7-A631-EC422667DD1B}"/>
    <cellStyle name="Calculation 7 3 2 4" xfId="31533" xr:uid="{A3BC6C7F-E2F4-4485-9D57-1D2121BD80C4}"/>
    <cellStyle name="Calculation 7 3 2 5" xfId="49917" xr:uid="{83737783-E4DD-448B-B39E-00963B521754}"/>
    <cellStyle name="Calculation 7 3 3" xfId="1088" xr:uid="{BB424D72-F11F-411F-A242-076B44C1C070}"/>
    <cellStyle name="Calculation 7 3 3 2" xfId="5438" xr:uid="{529C1ED7-073F-4751-8C10-AFA256D71743}"/>
    <cellStyle name="Calculation 7 3 3 2 2" xfId="8024" xr:uid="{689F000F-0CDC-4814-906E-A71111744C7C}"/>
    <cellStyle name="Calculation 7 3 3 2 2 2" xfId="17013" xr:uid="{124F9D4A-F682-4CFA-A22F-5356E0B46939}"/>
    <cellStyle name="Calculation 7 3 3 2 2 2 2" xfId="24161" xr:uid="{2EFE84C4-E115-46FA-B8C6-AEF429A53ED0}"/>
    <cellStyle name="Calculation 7 3 3 2 2 3" xfId="29330" xr:uid="{8729349E-F5B8-4C3E-881C-BAA85B666F25}"/>
    <cellStyle name="Calculation 7 3 3 2 3" xfId="10661" xr:uid="{86EE2403-5ACB-46F0-800A-8666D7D6E27B}"/>
    <cellStyle name="Calculation 7 3 3 2 3 2" xfId="19650" xr:uid="{EA283CDA-34A1-42F1-BA58-44B56C8FAE37}"/>
    <cellStyle name="Calculation 7 3 3 2 3 2 2" xfId="39693" xr:uid="{EE4878DE-6F60-48AE-BC30-D2C63D0A7445}"/>
    <cellStyle name="Calculation 7 3 3 2 3 3" xfId="25415" xr:uid="{AC3FEA3F-A640-4745-97AE-125354D2B33C}"/>
    <cellStyle name="Calculation 7 3 3 2 4" xfId="14427" xr:uid="{8B705A73-8E20-416A-AAFF-4424A93BB05D}"/>
    <cellStyle name="Calculation 7 3 3 2 4 2" xfId="31325" xr:uid="{2395F9FA-EACE-4ABD-8E2C-EB6E9B6EB3E4}"/>
    <cellStyle name="Calculation 7 3 3 2 5" xfId="26297" xr:uid="{7B4E4114-C303-4D35-B8DF-E224799DDEEA}"/>
    <cellStyle name="Calculation 7 3 3 2 6" xfId="57645" xr:uid="{C19EE2AC-4018-40D2-81E8-E7A7F713AE8E}"/>
    <cellStyle name="Calculation 7 3 3 3" xfId="3525" xr:uid="{FA62DB10-8E7F-4C85-8340-B638D48D67BD}"/>
    <cellStyle name="Calculation 7 3 3 3 2" xfId="35661" xr:uid="{56C2B254-8514-4A9E-BD92-4C38802309C4}"/>
    <cellStyle name="Calculation 7 3 3 4" xfId="42871" xr:uid="{426AF042-D1B3-4A0B-8D3C-4C0B739DB1B2}"/>
    <cellStyle name="Calculation 7 3 3 5" xfId="50863" xr:uid="{629AE391-52A4-453F-94C2-C2AF0E8A1C3D}"/>
    <cellStyle name="Calculation 7 3 4" xfId="1432" xr:uid="{23EB185E-2912-4C49-99E6-0A72BF836040}"/>
    <cellStyle name="Calculation 7 3 4 2" xfId="5777" xr:uid="{49CB3AC1-C715-4185-8438-627A353F8B33}"/>
    <cellStyle name="Calculation 7 3 4 2 2" xfId="8363" xr:uid="{3E2FD0F4-3942-476C-B1EA-BFB11DF71DA6}"/>
    <cellStyle name="Calculation 7 3 4 2 2 2" xfId="17352" xr:uid="{4D379227-E2E6-4C0D-B2A2-E63AA22739A5}"/>
    <cellStyle name="Calculation 7 3 4 2 2 2 2" xfId="32384" xr:uid="{A03335F2-FC7A-486D-BF3B-54FD825D4EEC}"/>
    <cellStyle name="Calculation 7 3 4 2 2 3" xfId="37412" xr:uid="{37977734-3781-42A6-9C4B-6006E0BD3D94}"/>
    <cellStyle name="Calculation 7 3 4 2 3" xfId="11000" xr:uid="{5173DCA8-0E03-4F51-9929-8866277636D5}"/>
    <cellStyle name="Calculation 7 3 4 2 3 2" xfId="19989" xr:uid="{6594A87C-2484-490A-BA8C-E96257F799B0}"/>
    <cellStyle name="Calculation 7 3 4 2 3 2 2" xfId="30600" xr:uid="{1A4D9BCA-10EC-40CE-BBDB-1CBF5E10EC30}"/>
    <cellStyle name="Calculation 7 3 4 2 3 3" xfId="38955" xr:uid="{9E741702-1092-4876-BE8B-B0A9743B84F6}"/>
    <cellStyle name="Calculation 7 3 4 2 4" xfId="14766" xr:uid="{A5D38F47-436A-4EBD-AA30-ADD2B4072F9C}"/>
    <cellStyle name="Calculation 7 3 4 2 4 2" xfId="32920" xr:uid="{2195A860-D469-422D-8871-F6583585C3E7}"/>
    <cellStyle name="Calculation 7 3 4 2 5" xfId="27762" xr:uid="{BBAEE863-1F4E-4326-9043-065D00D7532C}"/>
    <cellStyle name="Calculation 7 3 4 2 6" xfId="54826" xr:uid="{BDE830DC-6E53-4F60-9998-3F23068074B4}"/>
    <cellStyle name="Calculation 7 3 4 3" xfId="3869" xr:uid="{23C3AE05-C120-494E-8B4C-A593DF20904F}"/>
    <cellStyle name="Calculation 7 3 4 3 2" xfId="23673" xr:uid="{74DB16D3-5CCC-4F31-98D7-69348DC1F572}"/>
    <cellStyle name="Calculation 7 3 4 4" xfId="39133" xr:uid="{086C15AF-3CAD-457C-A412-2BDC60F8C0A1}"/>
    <cellStyle name="Calculation 7 3 4 5" xfId="48034" xr:uid="{4AD57EA4-7B52-494E-B1CA-B7A04C242DAB}"/>
    <cellStyle name="Calculation 7 3 5" xfId="1748" xr:uid="{7B645368-DB4B-4569-B6DF-10DDB84A5069}"/>
    <cellStyle name="Calculation 7 3 5 2" xfId="6072" xr:uid="{AFB403E6-5756-4A64-B410-94ADAFF00883}"/>
    <cellStyle name="Calculation 7 3 5 2 2" xfId="8658" xr:uid="{BD218D84-560F-4D6A-BF33-3706D7526477}"/>
    <cellStyle name="Calculation 7 3 5 2 2 2" xfId="17647" xr:uid="{B4C48248-78DD-4A1B-9BB3-F3516F90CE6C}"/>
    <cellStyle name="Calculation 7 3 5 2 2 2 2" xfId="33402" xr:uid="{6EAE6478-4076-48D5-843E-51505714E215}"/>
    <cellStyle name="Calculation 7 3 5 2 2 3" xfId="24163" xr:uid="{645862FC-E438-412F-8642-BBF6EBB37CC1}"/>
    <cellStyle name="Calculation 7 3 5 2 3" xfId="11295" xr:uid="{E39BDB7A-B560-4499-A7F1-BAB8944D5177}"/>
    <cellStyle name="Calculation 7 3 5 2 3 2" xfId="20284" xr:uid="{9CD95128-2DA9-4227-888B-97F67DE023D8}"/>
    <cellStyle name="Calculation 7 3 5 2 3 2 2" xfId="39952" xr:uid="{99AD3D04-14C5-4CE6-8466-7DBD898DDE10}"/>
    <cellStyle name="Calculation 7 3 5 2 3 3" xfId="42601" xr:uid="{5E698CE7-4B23-4C12-AF61-5EA1EB280B9B}"/>
    <cellStyle name="Calculation 7 3 5 2 4" xfId="15061" xr:uid="{E0271802-740F-4A39-9CF2-F1D7CF3435BE}"/>
    <cellStyle name="Calculation 7 3 5 2 4 2" xfId="44004" xr:uid="{E1142971-96D3-4831-A26F-3825538B92DD}"/>
    <cellStyle name="Calculation 7 3 5 2 5" xfId="30100" xr:uid="{2ED79903-6AC2-472E-BBF6-A85C7D8CAB0D}"/>
    <cellStyle name="Calculation 7 3 5 3" xfId="4185" xr:uid="{17A7A43A-AA93-4D3E-A0F8-3AEC2271FCDE}"/>
    <cellStyle name="Calculation 7 3 5 3 2" xfId="33110" xr:uid="{61AE4537-DAB0-41BB-80A1-370923DBEE8C}"/>
    <cellStyle name="Calculation 7 3 5 4" xfId="24611" xr:uid="{47D8871A-BE6F-4DDB-A4D6-5D38CE4832DC}"/>
    <cellStyle name="Calculation 7 3 5 5" xfId="53126" xr:uid="{8F640A47-715A-437B-B2E4-FA20C8877F9C}"/>
    <cellStyle name="Calculation 7 3 6" xfId="2051" xr:uid="{D70BBDEB-C21B-42FE-B131-70493E49A47F}"/>
    <cellStyle name="Calculation 7 3 6 2" xfId="6357" xr:uid="{15E74362-A3C0-482E-8FC8-3A0A965A1065}"/>
    <cellStyle name="Calculation 7 3 6 2 2" xfId="8943" xr:uid="{131C135E-5358-47D3-B9F2-0FDC3C998DC9}"/>
    <cellStyle name="Calculation 7 3 6 2 2 2" xfId="17932" xr:uid="{8CAB8F51-B5AA-4085-86F5-3FAA04B24F31}"/>
    <cellStyle name="Calculation 7 3 6 2 2 2 2" xfId="27813" xr:uid="{687220AB-CDA9-45FD-A545-FCF8DEE0C1A6}"/>
    <cellStyle name="Calculation 7 3 6 2 2 3" xfId="38860" xr:uid="{663C838F-F8D5-40C2-B325-6E7D25CFBF19}"/>
    <cellStyle name="Calculation 7 3 6 2 3" xfId="11580" xr:uid="{700CAFBA-2633-4128-BF1F-25B9E3661D3B}"/>
    <cellStyle name="Calculation 7 3 6 2 3 2" xfId="20569" xr:uid="{75B29D14-CA6D-4707-9BCA-658441E1FC7E}"/>
    <cellStyle name="Calculation 7 3 6 2 3 2 2" xfId="28748" xr:uid="{2782B7B8-2982-47B4-8B1D-23E1F9CBFC3E}"/>
    <cellStyle name="Calculation 7 3 6 2 3 3" xfId="33399" xr:uid="{E0E44E2F-83C8-4512-B1CB-5632D17A8A51}"/>
    <cellStyle name="Calculation 7 3 6 2 4" xfId="15346" xr:uid="{EAEC29FB-59F2-4F38-B5DE-2F24B8DFD264}"/>
    <cellStyle name="Calculation 7 3 6 2 4 2" xfId="27298" xr:uid="{C432BE63-5A03-4E58-875F-848BE10C7313}"/>
    <cellStyle name="Calculation 7 3 6 2 5" xfId="29037" xr:uid="{79A7E67E-3550-443D-8045-0D7B1D4CD156}"/>
    <cellStyle name="Calculation 7 3 6 3" xfId="4488" xr:uid="{DCE99818-8C62-403B-9686-8BBFE772F4C0}"/>
    <cellStyle name="Calculation 7 3 6 3 2" xfId="34876" xr:uid="{AA7642C2-1561-4FB7-8D9E-848E2978A4B0}"/>
    <cellStyle name="Calculation 7 3 6 4" xfId="30138" xr:uid="{5E5BBD1A-98F0-4261-992E-43644B3A1BE9}"/>
    <cellStyle name="Calculation 7 3 7" xfId="2862" xr:uid="{42941709-1902-4C14-B2E0-75F51A80EB66}"/>
    <cellStyle name="Calculation 7 3 7 2" xfId="7012" xr:uid="{E6F3E997-526D-4EA3-A59C-76B64ADCFABF}"/>
    <cellStyle name="Calculation 7 3 7 2 2" xfId="12140" xr:uid="{51F41917-038C-42C9-8706-5F5CB08F4BDA}"/>
    <cellStyle name="Calculation 7 3 7 2 2 2" xfId="21129" xr:uid="{A94CAC00-DF77-4D54-8FDB-5B8032E62FA5}"/>
    <cellStyle name="Calculation 7 3 7 2 2 2 2" xfId="42429" xr:uid="{8248C953-CA26-43DE-A31A-766AAD7B4799}"/>
    <cellStyle name="Calculation 7 3 7 2 2 3" xfId="38399" xr:uid="{F861EC8B-3235-481F-A1D7-A0C390533191}"/>
    <cellStyle name="Calculation 7 3 7 2 3" xfId="12952" xr:uid="{508109FA-A58D-4C5D-990A-27BC48ADC922}"/>
    <cellStyle name="Calculation 7 3 7 2 3 2" xfId="21941" xr:uid="{D4A8BA55-9BC5-44B8-8623-2B5954568E7B}"/>
    <cellStyle name="Calculation 7 3 7 2 3 2 2" xfId="35784" xr:uid="{18D6FB7C-224A-4A27-A509-C921EC51CB15}"/>
    <cellStyle name="Calculation 7 3 7 2 3 3" xfId="36500" xr:uid="{C3013DFE-3513-4638-950B-25F63999102F}"/>
    <cellStyle name="Calculation 7 3 7 2 4" xfId="16001" xr:uid="{A89AD345-C2A0-4BE8-B1F8-B58598FC0672}"/>
    <cellStyle name="Calculation 7 3 7 2 4 2" xfId="28830" xr:uid="{14AA2056-90DC-4DA5-843E-6A9CD569A560}"/>
    <cellStyle name="Calculation 7 3 7 2 5" xfId="34079" xr:uid="{0597337E-689A-40CA-91DD-6590CF30DB52}"/>
    <cellStyle name="Calculation 7 3 7 3" xfId="9575" xr:uid="{DABFD9FA-9DAD-4F42-820C-C8DBC3B6D509}"/>
    <cellStyle name="Calculation 7 3 7 3 2" xfId="18564" xr:uid="{6A9B711F-417F-4F7F-82F3-C941F52CE135}"/>
    <cellStyle name="Calculation 7 3 7 3 2 2" xfId="27420" xr:uid="{3DCA2EB5-8071-46EB-B7CC-C19D528B9208}"/>
    <cellStyle name="Calculation 7 3 7 3 3" xfId="27730" xr:uid="{EEFC6130-F7C7-48EF-AA21-7D4DBDB46EB3}"/>
    <cellStyle name="Calculation 7 3 7 4" xfId="23725" xr:uid="{112FF689-F248-4BED-AE3E-C12C556D81E9}"/>
    <cellStyle name="Calculation 7 3 8" xfId="4793" xr:uid="{CB7F5561-E878-4EE8-9EB6-31701EBF96A9}"/>
    <cellStyle name="Calculation 7 3 8 2" xfId="7379" xr:uid="{DAF59367-4879-47E1-92CF-EBF82E9A0346}"/>
    <cellStyle name="Calculation 7 3 8 2 2" xfId="16368" xr:uid="{DA164495-46B9-4A1E-8065-4286B9FC739D}"/>
    <cellStyle name="Calculation 7 3 8 2 2 2" xfId="43664" xr:uid="{18AAF654-61B1-4FB0-A4B7-DD5D6FACFA56}"/>
    <cellStyle name="Calculation 7 3 8 2 3" xfId="43086" xr:uid="{F5681DE4-7B7C-4E49-A344-E443F3902B9A}"/>
    <cellStyle name="Calculation 7 3 8 3" xfId="10016" xr:uid="{32C6A880-2BDB-477C-8E80-C994C45B354B}"/>
    <cellStyle name="Calculation 7 3 8 3 2" xfId="19005" xr:uid="{C334D6FB-D330-49AA-90D1-8E14D9BFDB46}"/>
    <cellStyle name="Calculation 7 3 8 3 2 2" xfId="29138" xr:uid="{0FE37240-0023-45F8-94A3-944492E832E5}"/>
    <cellStyle name="Calculation 7 3 8 3 3" xfId="36185" xr:uid="{DD78DAA6-5A92-4BAD-B955-54E0D894332C}"/>
    <cellStyle name="Calculation 7 3 8 4" xfId="13782" xr:uid="{6A136266-6961-44E1-BB04-76FAA0B5403E}"/>
    <cellStyle name="Calculation 7 3 8 4 2" xfId="24612" xr:uid="{9D0D6CAD-CA5F-4886-B9B3-CAFD4F439AF7}"/>
    <cellStyle name="Calculation 7 3 8 5" xfId="30045" xr:uid="{C12B163C-D519-4232-96AC-CABD668CF610}"/>
    <cellStyle name="Calculation 7 3 9" xfId="6696" xr:uid="{9A6C11F5-728F-4A0E-A008-DE05254D2A54}"/>
    <cellStyle name="Calculation 7 3 9 2" xfId="11900" xr:uid="{481D85D0-38AB-4720-BD50-6AE40DC6D4ED}"/>
    <cellStyle name="Calculation 7 3 9 2 2" xfId="20889" xr:uid="{B2508EB1-4BA2-4316-987E-A97518BE32AD}"/>
    <cellStyle name="Calculation 7 3 9 2 2 2" xfId="34966" xr:uid="{0E589B82-5D31-469B-89B5-5A4C3EF34381}"/>
    <cellStyle name="Calculation 7 3 9 2 3" xfId="44073" xr:uid="{766F094F-D3F9-4B71-A4D8-FD9E54D1E3D5}"/>
    <cellStyle name="Calculation 7 3 9 3" xfId="15685" xr:uid="{4B2098E4-53F3-4D04-922E-6B27C3A4121A}"/>
    <cellStyle name="Calculation 7 3 9 3 2" xfId="37614" xr:uid="{6097CD0B-E1CA-4205-ACC4-1EF325C0E13C}"/>
    <cellStyle name="Calculation 7 3 9 4" xfId="39550" xr:uid="{F093951B-B480-4F22-85DE-B618BE3FDD7C}"/>
    <cellStyle name="Calculation 7 4" xfId="496" xr:uid="{84ABF452-D321-4B13-AB77-094D1E0A1380}"/>
    <cellStyle name="Calculation 7 4 10" xfId="49037" xr:uid="{E2EB80A4-F558-4963-9C08-70017A8B5D84}"/>
    <cellStyle name="Calculation 7 4 2" xfId="845" xr:uid="{D5CC463F-D8D9-4DE9-B941-83519B38E662}"/>
    <cellStyle name="Calculation 7 4 2 2" xfId="5214" xr:uid="{987C858A-BDD3-44C1-9951-B85795E3382D}"/>
    <cellStyle name="Calculation 7 4 2 2 2" xfId="7800" xr:uid="{C2EC54DA-0EFD-446D-B110-62275B2B6ED2}"/>
    <cellStyle name="Calculation 7 4 2 2 2 2" xfId="16789" xr:uid="{0924719A-58F0-4DC2-BA4C-41B660C156BA}"/>
    <cellStyle name="Calculation 7 4 2 2 2 2 2" xfId="29789" xr:uid="{45C791ED-61C6-476C-AAF4-3159C9B505F1}"/>
    <cellStyle name="Calculation 7 4 2 2 2 3" xfId="40602" xr:uid="{9D90526F-E6F2-4313-9344-AD26F79FF19B}"/>
    <cellStyle name="Calculation 7 4 2 2 3" xfId="10437" xr:uid="{FE90FE0D-EA3E-43EB-8FA1-92B2B9217EFE}"/>
    <cellStyle name="Calculation 7 4 2 2 3 2" xfId="19426" xr:uid="{45526E08-EDE8-4ADB-8D01-5269F84353D0}"/>
    <cellStyle name="Calculation 7 4 2 2 3 2 2" xfId="32699" xr:uid="{A9424A3E-AB8E-494D-AB73-CF8F2BE2668C}"/>
    <cellStyle name="Calculation 7 4 2 2 3 3" xfId="34657" xr:uid="{16D4DD33-0905-4311-BF50-5411D655C06B}"/>
    <cellStyle name="Calculation 7 4 2 2 4" xfId="14203" xr:uid="{153907E1-AFD4-4060-A25C-B90A0B4AEAB1}"/>
    <cellStyle name="Calculation 7 4 2 2 4 2" xfId="40424" xr:uid="{4A8A1718-1754-40D2-A332-0B36CDB5554B}"/>
    <cellStyle name="Calculation 7 4 2 2 5" xfId="36904" xr:uid="{6E0A5322-F9AD-4825-BDCD-6912F947F73E}"/>
    <cellStyle name="Calculation 7 4 2 3" xfId="3282" xr:uid="{B841E343-0BD9-4F6C-ACD1-120FB30329C3}"/>
    <cellStyle name="Calculation 7 4 2 3 2" xfId="29165" xr:uid="{7659AE4D-78E0-45FC-825C-DC1D0E331126}"/>
    <cellStyle name="Calculation 7 4 2 4" xfId="23328" xr:uid="{87E68C07-FA27-4B11-B3E4-21D6E366BE8A}"/>
    <cellStyle name="Calculation 7 4 2 5" xfId="55819" xr:uid="{1852B606-6940-447A-871C-BECBB6363E38}"/>
    <cellStyle name="Calculation 7 4 3" xfId="1190" xr:uid="{8D54C867-8D40-48F0-8DC2-7F9F78012C48}"/>
    <cellStyle name="Calculation 7 4 3 2" xfId="5535" xr:uid="{6A085A97-70FA-4581-9061-3F56BE6AE11A}"/>
    <cellStyle name="Calculation 7 4 3 2 2" xfId="8121" xr:uid="{5D697DA5-E473-4566-9364-6B856605F953}"/>
    <cellStyle name="Calculation 7 4 3 2 2 2" xfId="17110" xr:uid="{F5AFDEF4-658A-45B2-8615-0D007F787E22}"/>
    <cellStyle name="Calculation 7 4 3 2 2 2 2" xfId="40970" xr:uid="{C4231788-E740-4B92-8880-BC5F1CAD6D53}"/>
    <cellStyle name="Calculation 7 4 3 2 2 3" xfId="33672" xr:uid="{3E6ABBFB-51F4-4E83-B55F-9A1FF719AD38}"/>
    <cellStyle name="Calculation 7 4 3 2 3" xfId="10758" xr:uid="{394866CA-5C6D-4A2D-8CF0-A3DD9F080452}"/>
    <cellStyle name="Calculation 7 4 3 2 3 2" xfId="19747" xr:uid="{B2938991-3D3F-4E5A-8895-055784D14D3F}"/>
    <cellStyle name="Calculation 7 4 3 2 3 2 2" xfId="42136" xr:uid="{3C42DA0C-A2E8-4A8A-8608-F2CC1BD86ACC}"/>
    <cellStyle name="Calculation 7 4 3 2 3 3" xfId="40517" xr:uid="{D2C21E15-4567-4FD0-A0C3-D2787EFE711E}"/>
    <cellStyle name="Calculation 7 4 3 2 4" xfId="14524" xr:uid="{E907F241-C4AA-4014-A3E6-615FD55B3A54}"/>
    <cellStyle name="Calculation 7 4 3 2 4 2" xfId="28638" xr:uid="{5C1B5DE9-B8B2-4909-B946-A4AB418F2DDA}"/>
    <cellStyle name="Calculation 7 4 3 2 5" xfId="33790" xr:uid="{E424AEFC-9BA9-4DBE-AA90-C715A1B32212}"/>
    <cellStyle name="Calculation 7 4 3 3" xfId="3627" xr:uid="{6451B5B4-1EC9-4F24-ABC4-5B431167717F}"/>
    <cellStyle name="Calculation 7 4 3 3 2" xfId="34274" xr:uid="{A3ECF4AB-E5DE-4882-9EDB-6224ACEACFBF}"/>
    <cellStyle name="Calculation 7 4 3 4" xfId="43466" xr:uid="{C30E0504-7217-4FEA-BA75-B0D9CEA43DD5}"/>
    <cellStyle name="Calculation 7 4 4" xfId="1534" xr:uid="{DDC79AFF-F0B4-4704-99F1-279D39BDDD0C}"/>
    <cellStyle name="Calculation 7 4 4 2" xfId="5879" xr:uid="{EF84ED39-E68A-4D0C-8384-D0B0855D2A1C}"/>
    <cellStyle name="Calculation 7 4 4 2 2" xfId="8465" xr:uid="{4C2C7A28-24FA-4818-BA64-FD6F43679C1D}"/>
    <cellStyle name="Calculation 7 4 4 2 2 2" xfId="17454" xr:uid="{34014789-9BFB-46F0-AC02-17F16D95FCC1}"/>
    <cellStyle name="Calculation 7 4 4 2 2 2 2" xfId="32970" xr:uid="{FF34F2CA-A9D3-4937-B3F2-1C771CB1FADE}"/>
    <cellStyle name="Calculation 7 4 4 2 2 3" xfId="40963" xr:uid="{9BAE37D4-12FC-4528-BEF2-AFC75A939E76}"/>
    <cellStyle name="Calculation 7 4 4 2 3" xfId="11102" xr:uid="{5AE57603-629C-4607-9B9F-021C73EE6D9C}"/>
    <cellStyle name="Calculation 7 4 4 2 3 2" xfId="20091" xr:uid="{71B845D5-5DBB-48BC-89BD-71795F09A099}"/>
    <cellStyle name="Calculation 7 4 4 2 3 2 2" xfId="23282" xr:uid="{A63169C1-05FD-4064-9CFA-FF234FEE666B}"/>
    <cellStyle name="Calculation 7 4 4 2 3 3" xfId="40496" xr:uid="{DE299831-E210-48E6-B836-9442B3ED8CB9}"/>
    <cellStyle name="Calculation 7 4 4 2 4" xfId="14868" xr:uid="{CA366B65-996E-4825-A97A-F29A044DAD19}"/>
    <cellStyle name="Calculation 7 4 4 2 4 2" xfId="39248" xr:uid="{5208C44E-41A7-4963-A54F-453BA65B2B10}"/>
    <cellStyle name="Calculation 7 4 4 2 5" xfId="41306" xr:uid="{90C369C0-873F-42BE-8237-6170FAE4D3C0}"/>
    <cellStyle name="Calculation 7 4 4 3" xfId="3971" xr:uid="{9B917F60-092B-47F4-AFAB-93BEDAA59541}"/>
    <cellStyle name="Calculation 7 4 4 3 2" xfId="42931" xr:uid="{7D8624F5-3614-4952-826A-2E637774F670}"/>
    <cellStyle name="Calculation 7 4 4 4" xfId="42636" xr:uid="{7F791330-8FA4-4245-9147-351BA0C93EA9}"/>
    <cellStyle name="Calculation 7 4 5" xfId="1846" xr:uid="{04F5FA18-F6F8-40D3-94F3-2FEB0D88B3C1}"/>
    <cellStyle name="Calculation 7 4 5 2" xfId="6162" xr:uid="{04E22D0A-6672-4B0F-B802-4F2239E68F41}"/>
    <cellStyle name="Calculation 7 4 5 2 2" xfId="8748" xr:uid="{798FFE05-E864-4F14-A1B2-D8CDB8F34873}"/>
    <cellStyle name="Calculation 7 4 5 2 2 2" xfId="17737" xr:uid="{24EA3DD3-2D13-4074-8AC8-46D7F8277E46}"/>
    <cellStyle name="Calculation 7 4 5 2 2 2 2" xfId="35296" xr:uid="{2FC424D2-CD9B-4BEF-9BB6-336BE302B638}"/>
    <cellStyle name="Calculation 7 4 5 2 2 3" xfId="29208" xr:uid="{1F2D4947-239D-4A95-8E4D-A5DA1AA1B3FD}"/>
    <cellStyle name="Calculation 7 4 5 2 3" xfId="11385" xr:uid="{4F108E4C-35A4-482A-A93C-726B8C3C472C}"/>
    <cellStyle name="Calculation 7 4 5 2 3 2" xfId="20374" xr:uid="{F0EF840B-ED84-4D40-9CA9-9FB2638B26AE}"/>
    <cellStyle name="Calculation 7 4 5 2 3 2 2" xfId="39603" xr:uid="{99391062-BEF0-4DAF-ABAC-E3176C341EFA}"/>
    <cellStyle name="Calculation 7 4 5 2 3 3" xfId="26953" xr:uid="{6F3EE2D3-56C8-4FA2-A493-4D500EC107A7}"/>
    <cellStyle name="Calculation 7 4 5 2 4" xfId="15151" xr:uid="{7B18E4E7-138F-48EC-A1DC-B6191F369787}"/>
    <cellStyle name="Calculation 7 4 5 2 4 2" xfId="28127" xr:uid="{ECC1CBF5-C7F9-4531-83E2-BB1995257E8F}"/>
    <cellStyle name="Calculation 7 4 5 2 5" xfId="32371" xr:uid="{81AC5BE6-9757-44F2-AA39-16496801483D}"/>
    <cellStyle name="Calculation 7 4 5 3" xfId="4283" xr:uid="{7B3A4F24-2B34-441A-ADF1-B9A7C8307283}"/>
    <cellStyle name="Calculation 7 4 5 3 2" xfId="34091" xr:uid="{75D50BEB-B1E4-4F15-A26B-BD12C11D77F6}"/>
    <cellStyle name="Calculation 7 4 5 4" xfId="32338" xr:uid="{6C081244-DB3C-4CA9-B2F9-F49F790A220F}"/>
    <cellStyle name="Calculation 7 4 6" xfId="2153" xr:uid="{E4B5E030-1EE0-4753-9F33-AB9A8365A8FA}"/>
    <cellStyle name="Calculation 7 4 6 2" xfId="6454" xr:uid="{0BB49D16-3558-48EA-B2B1-F38EB2A46117}"/>
    <cellStyle name="Calculation 7 4 6 2 2" xfId="9040" xr:uid="{50AB902E-9F03-4C11-804C-136D8C14145B}"/>
    <cellStyle name="Calculation 7 4 6 2 2 2" xfId="18029" xr:uid="{D88A0080-06C3-4484-95F8-46ACF82F50BA}"/>
    <cellStyle name="Calculation 7 4 6 2 2 2 2" xfId="38937" xr:uid="{E3D3308E-BDA8-45E3-BA61-EAF9953B3F4F}"/>
    <cellStyle name="Calculation 7 4 6 2 2 3" xfId="38194" xr:uid="{5CAF1954-BA2F-4B41-9335-A139191D912F}"/>
    <cellStyle name="Calculation 7 4 6 2 3" xfId="11677" xr:uid="{5EC05640-C857-497D-B1EF-BD96F423C6B2}"/>
    <cellStyle name="Calculation 7 4 6 2 3 2" xfId="20666" xr:uid="{3E789FC6-4752-479F-83B9-79BBCB570D3C}"/>
    <cellStyle name="Calculation 7 4 6 2 3 2 2" xfId="41086" xr:uid="{BF23DC1B-F534-485B-87AB-10D60DD6CA47}"/>
    <cellStyle name="Calculation 7 4 6 2 3 3" xfId="34727" xr:uid="{152DB20D-6609-4ED4-9E7F-D1AFAC0C1399}"/>
    <cellStyle name="Calculation 7 4 6 2 4" xfId="15443" xr:uid="{E5D2987F-FE92-4444-9279-19A438E26574}"/>
    <cellStyle name="Calculation 7 4 6 2 4 2" xfId="43078" xr:uid="{629EA444-79A7-4329-A2A4-90113E8506C7}"/>
    <cellStyle name="Calculation 7 4 6 2 5" xfId="28778" xr:uid="{64F15863-7AE2-4E54-AED4-1E7E12D16789}"/>
    <cellStyle name="Calculation 7 4 6 3" xfId="4590" xr:uid="{4E1D2384-180F-46C6-9ABA-6C64A1E8A52F}"/>
    <cellStyle name="Calculation 7 4 6 3 2" xfId="39904" xr:uid="{18CA99C1-DBF0-417E-96CD-53B3339A8877}"/>
    <cellStyle name="Calculation 7 4 6 4" xfId="37383" xr:uid="{CF25422B-0189-4958-906E-A51D9B96D8D6}"/>
    <cellStyle name="Calculation 7 4 7" xfId="4890" xr:uid="{E2A1A5DF-B4FE-4ABE-8C68-A582CCEC0F34}"/>
    <cellStyle name="Calculation 7 4 7 2" xfId="7476" xr:uid="{110B428B-D936-4D4F-A577-0F1B269DFB63}"/>
    <cellStyle name="Calculation 7 4 7 2 2" xfId="16465" xr:uid="{80073751-FFB9-41C5-8ADA-4892E2E43231}"/>
    <cellStyle name="Calculation 7 4 7 2 2 2" xfId="28385" xr:uid="{393629FE-A661-4325-AD0C-8FB7DD85A837}"/>
    <cellStyle name="Calculation 7 4 7 2 3" xfId="38630" xr:uid="{41289FA3-0424-4571-93CB-A5FD759F1770}"/>
    <cellStyle name="Calculation 7 4 7 3" xfId="10113" xr:uid="{DF6683FB-804B-4A83-BFB4-8A8228051267}"/>
    <cellStyle name="Calculation 7 4 7 3 2" xfId="19102" xr:uid="{079EC629-48A5-464F-AA1B-A7CFEAE61F8C}"/>
    <cellStyle name="Calculation 7 4 7 3 2 2" xfId="43864" xr:uid="{9E879856-8E7A-47AB-B9D0-E17AE50F2551}"/>
    <cellStyle name="Calculation 7 4 7 3 3" xfId="34653" xr:uid="{8B0FFF7C-6F12-449F-8068-2C1DF7EE4F11}"/>
    <cellStyle name="Calculation 7 4 7 4" xfId="13879" xr:uid="{39D1BA5B-3E2F-4567-BE59-FC3F97E87B93}"/>
    <cellStyle name="Calculation 7 4 7 4 2" xfId="24353" xr:uid="{0DF7F9C2-2BC7-40E7-B37A-26BEF2A5819D}"/>
    <cellStyle name="Calculation 7 4 7 5" xfId="25608" xr:uid="{F68D1896-0286-4E3C-8530-8CCD96AD7668}"/>
    <cellStyle name="Calculation 7 4 8" xfId="2502" xr:uid="{D40B0046-604A-4303-A7B9-82610DAD8852}"/>
    <cellStyle name="Calculation 7 4 8 2" xfId="28750" xr:uid="{4341B860-3BF3-4684-AACC-11774A3F0AED}"/>
    <cellStyle name="Calculation 7 4 9" xfId="35370" xr:uid="{92F742CC-3A1A-40EC-9B0F-32CF83261B30}"/>
    <cellStyle name="Calculation 7 5" xfId="256" xr:uid="{45DB1BA2-3ABB-4824-BF92-A5FB4213962E}"/>
    <cellStyle name="Calculation 7 5 2" xfId="4668" xr:uid="{0711C150-5D5D-4B5C-B522-006C7B4E8290}"/>
    <cellStyle name="Calculation 7 5 2 2" xfId="7254" xr:uid="{5904FA96-4D77-4CA8-8F51-B6D6046DB3EC}"/>
    <cellStyle name="Calculation 7 5 2 2 2" xfId="16243" xr:uid="{EE1292F8-2306-4C01-ACBD-AA8236C2EDD4}"/>
    <cellStyle name="Calculation 7 5 2 2 2 2" xfId="29972" xr:uid="{AE15237A-C0C7-43AB-BA52-978E109900CA}"/>
    <cellStyle name="Calculation 7 5 2 2 3" xfId="27277" xr:uid="{36F45918-2BB3-4FE7-9957-19FEE2B41C7E}"/>
    <cellStyle name="Calculation 7 5 2 3" xfId="9891" xr:uid="{119E75E8-ED31-4E9A-BE89-29A55B8675AC}"/>
    <cellStyle name="Calculation 7 5 2 3 2" xfId="18880" xr:uid="{08A7C8D6-544E-4180-959F-11D51C96BBDD}"/>
    <cellStyle name="Calculation 7 5 2 3 2 2" xfId="32088" xr:uid="{15E7CA68-C7DF-48C0-8984-3FF1B9C3684E}"/>
    <cellStyle name="Calculation 7 5 2 3 3" xfId="26412" xr:uid="{7D09AFF2-53A0-460E-B92A-011BE8A3D458}"/>
    <cellStyle name="Calculation 7 5 2 4" xfId="13657" xr:uid="{D8F385F8-0EB5-4256-A032-0F6D3E4C6037}"/>
    <cellStyle name="Calculation 7 5 2 4 2" xfId="27307" xr:uid="{697A2F4F-F3E5-447F-8755-E1545806A578}"/>
    <cellStyle name="Calculation 7 5 2 5" xfId="36295" xr:uid="{68FF64E3-745C-4243-A945-58DBF6739AA2}"/>
    <cellStyle name="Calculation 7 5 2 6" xfId="59135" xr:uid="{2381447B-2087-4E47-9ADA-A90221ADF22D}"/>
    <cellStyle name="Calculation 7 5 3" xfId="2724" xr:uid="{7CAA86BB-3C62-4B10-B710-15FAC36971CE}"/>
    <cellStyle name="Calculation 7 5 3 2" xfId="28224" xr:uid="{9DE688BA-6978-4616-ACAC-3C12971CEA8E}"/>
    <cellStyle name="Calculation 7 5 4" xfId="29577" xr:uid="{56C1E642-6AE0-4235-B1D7-172CD4FE584E}"/>
    <cellStyle name="Calculation 7 5 5" xfId="52354" xr:uid="{FB078EBC-FBC2-4B93-A4E7-2B857554DD4F}"/>
    <cellStyle name="Calculation 7 6" xfId="605" xr:uid="{B544A8A1-BF5F-45C4-9B53-8EFB3BA0ED62}"/>
    <cellStyle name="Calculation 7 6 2" xfId="4992" xr:uid="{A31CFB70-A9D6-4378-BC3B-7A99510C398A}"/>
    <cellStyle name="Calculation 7 6 2 2" xfId="7578" xr:uid="{A72407C0-D42F-4446-B229-234780E6E50A}"/>
    <cellStyle name="Calculation 7 6 2 2 2" xfId="16567" xr:uid="{8E6AAE34-D6EF-489B-B1A8-F7A962754651}"/>
    <cellStyle name="Calculation 7 6 2 2 2 2" xfId="38327" xr:uid="{21082E49-054B-4086-9F67-B67253B0B776}"/>
    <cellStyle name="Calculation 7 6 2 2 3" xfId="39445" xr:uid="{BD802D8D-2B1F-42DD-AB85-97A646DA81F8}"/>
    <cellStyle name="Calculation 7 6 2 3" xfId="10215" xr:uid="{7C6305D1-A681-41A6-92CE-17123736E0FC}"/>
    <cellStyle name="Calculation 7 6 2 3 2" xfId="19204" xr:uid="{F4927ED6-2A75-466C-981E-5CDF895E15CD}"/>
    <cellStyle name="Calculation 7 6 2 3 2 2" xfId="35595" xr:uid="{B0F038CE-5880-41D1-A60C-780DEE5F08F4}"/>
    <cellStyle name="Calculation 7 6 2 3 3" xfId="31080" xr:uid="{A427344F-A40B-4939-BCBD-867E4F2BCFA6}"/>
    <cellStyle name="Calculation 7 6 2 4" xfId="13981" xr:uid="{52D1ABA4-5EC2-4F00-855A-461A1F44ECA4}"/>
    <cellStyle name="Calculation 7 6 2 4 2" xfId="23905" xr:uid="{6F6743E4-5520-433A-AC69-0F2FE42BB33C}"/>
    <cellStyle name="Calculation 7 6 2 5" xfId="28665" xr:uid="{2EAF4A99-B2FF-4EC7-9811-4C3F3E6B1A31}"/>
    <cellStyle name="Calculation 7 6 2 6" xfId="53988" xr:uid="{5F488FE3-5513-425E-ADDC-50F8FA37077B}"/>
    <cellStyle name="Calculation 7 6 3" xfId="3042" xr:uid="{7FF0CE98-987D-40EB-B1AF-8EC71B5D62AE}"/>
    <cellStyle name="Calculation 7 6 3 2" xfId="32357" xr:uid="{8B16CB78-138E-48E4-954B-D85EFFC10065}"/>
    <cellStyle name="Calculation 7 6 4" xfId="36257" xr:uid="{4EE6AD0D-EB32-49D4-BCEB-B2F513E66CA8}"/>
    <cellStyle name="Calculation 7 6 5" xfId="47320" xr:uid="{48ED4F26-E5C7-46D7-889A-851B76021548}"/>
    <cellStyle name="Calculation 7 7" xfId="950" xr:uid="{C0DA59B6-3087-463D-BFF4-A99F0EA29FA7}"/>
    <cellStyle name="Calculation 7 7 2" xfId="5313" xr:uid="{6F5D7667-4D76-41DF-BE80-B490AA332147}"/>
    <cellStyle name="Calculation 7 7 2 2" xfId="7899" xr:uid="{646819B2-549B-4BED-AE92-9B0633BC7DC0}"/>
    <cellStyle name="Calculation 7 7 2 2 2" xfId="16888" xr:uid="{02F7EEFE-BDFC-46DD-BF6A-76AD027128C5}"/>
    <cellStyle name="Calculation 7 7 2 2 2 2" xfId="42476" xr:uid="{AF2D1D91-76C8-4ACD-B6C9-C29F72505A5B}"/>
    <cellStyle name="Calculation 7 7 2 2 3" xfId="42397" xr:uid="{9130D91B-8DAC-4D3A-9BA4-E5EC515698AC}"/>
    <cellStyle name="Calculation 7 7 2 3" xfId="10536" xr:uid="{D735F674-69E7-47B2-854D-20A00EC4C8AC}"/>
    <cellStyle name="Calculation 7 7 2 3 2" xfId="19525" xr:uid="{919DDAE0-6FF7-4A90-BF9D-5D9DAF67CDD7}"/>
    <cellStyle name="Calculation 7 7 2 3 2 2" xfId="43621" xr:uid="{F94F7130-12A1-4C4F-9ED0-82BC7C730B91}"/>
    <cellStyle name="Calculation 7 7 2 3 3" xfId="37784" xr:uid="{C91429BC-8E64-4EEE-A911-423F6684047D}"/>
    <cellStyle name="Calculation 7 7 2 4" xfId="14302" xr:uid="{75EFA412-5413-46B1-9B8F-0592011C937A}"/>
    <cellStyle name="Calculation 7 7 2 4 2" xfId="30106" xr:uid="{51DBA4D3-2EDF-4919-88EF-9CDD9BA08925}"/>
    <cellStyle name="Calculation 7 7 2 5" xfId="29657" xr:uid="{F5781595-ACF7-4242-BBC8-3B42FCFBD222}"/>
    <cellStyle name="Calculation 7 7 3" xfId="3387" xr:uid="{4E8C6BDB-4052-4B06-AFBE-2FC6194169FA}"/>
    <cellStyle name="Calculation 7 7 3 2" xfId="37989" xr:uid="{11FF542F-9F63-4E50-A28F-18A5A8796944}"/>
    <cellStyle name="Calculation 7 7 4" xfId="42527" xr:uid="{CA9C0D1C-07EC-47C8-8B8E-1543220B1DAE}"/>
    <cellStyle name="Calculation 7 7 5" xfId="52635" xr:uid="{A0DE4D38-9BEF-4D34-BC9A-53270AB5666B}"/>
    <cellStyle name="Calculation 7 8" xfId="1294" xr:uid="{35ADABDB-EA8A-4BA3-B194-713DD6861A62}"/>
    <cellStyle name="Calculation 7 8 2" xfId="5639" xr:uid="{DD9AD48C-C411-4434-8F81-80CF98279BF7}"/>
    <cellStyle name="Calculation 7 8 2 2" xfId="8225" xr:uid="{18454E73-983D-41B9-A980-599669807041}"/>
    <cellStyle name="Calculation 7 8 2 2 2" xfId="17214" xr:uid="{815709E8-75C8-4266-BF0C-875AC1D387DB}"/>
    <cellStyle name="Calculation 7 8 2 2 2 2" xfId="30941" xr:uid="{4A68BBFA-4FEB-42B6-9F00-FFC8DA9E7DE4}"/>
    <cellStyle name="Calculation 7 8 2 2 3" xfId="26759" xr:uid="{B256F1B0-BB33-4D09-B8E5-5C8B27485CF8}"/>
    <cellStyle name="Calculation 7 8 2 3" xfId="10862" xr:uid="{E366E171-528A-4D16-940F-C891857777AE}"/>
    <cellStyle name="Calculation 7 8 2 3 2" xfId="19851" xr:uid="{2D7C91F5-BABE-4CEE-AD63-1190EDEE8EDF}"/>
    <cellStyle name="Calculation 7 8 2 3 2 2" xfId="40384" xr:uid="{2843CBE1-29D2-4049-B5AE-82F431DF231A}"/>
    <cellStyle name="Calculation 7 8 2 3 3" xfId="36448" xr:uid="{A2E8FD52-8294-48AA-9389-A81672245212}"/>
    <cellStyle name="Calculation 7 8 2 4" xfId="14628" xr:uid="{5A842A41-22ED-44E7-961B-190990B2C83A}"/>
    <cellStyle name="Calculation 7 8 2 4 2" xfId="33962" xr:uid="{7E89882F-282E-4182-B755-ECA0C343B9FB}"/>
    <cellStyle name="Calculation 7 8 2 5" xfId="42740" xr:uid="{51E0E2E1-AAE5-4825-B030-4F7FDA13F5EC}"/>
    <cellStyle name="Calculation 7 8 3" xfId="3731" xr:uid="{90FC992D-B12E-4CD2-90B3-FFEACF4674E8}"/>
    <cellStyle name="Calculation 7 8 3 2" xfId="38294" xr:uid="{1D42813C-A7B9-4C78-8671-C7447936A536}"/>
    <cellStyle name="Calculation 7 8 4" xfId="36939" xr:uid="{159A1F1C-1566-48F1-B8C5-70EAA7BF1565}"/>
    <cellStyle name="Calculation 7 9" xfId="1603" xr:uid="{54E0B3E5-BE49-42D5-9E91-CA82AE2F7847}"/>
    <cellStyle name="Calculation 7 9 2" xfId="5947" xr:uid="{37F0556C-175C-4284-87AE-21E4E3C76C8B}"/>
    <cellStyle name="Calculation 7 9 2 2" xfId="8533" xr:uid="{F7DFC5EB-EF91-4B4B-8E9B-3CC79E604FC9}"/>
    <cellStyle name="Calculation 7 9 2 2 2" xfId="17522" xr:uid="{945F9366-AE2C-4EB9-B063-2A22353EF07B}"/>
    <cellStyle name="Calculation 7 9 2 2 2 2" xfId="34780" xr:uid="{6A6890EC-27B3-4A1A-8C79-0F6862A9C7C8}"/>
    <cellStyle name="Calculation 7 9 2 2 3" xfId="32293" xr:uid="{A24217AB-2BA0-4D7E-9040-09A1180994CF}"/>
    <cellStyle name="Calculation 7 9 2 3" xfId="11170" xr:uid="{BBDEB377-280D-4C4D-ACF3-67248328841B}"/>
    <cellStyle name="Calculation 7 9 2 3 2" xfId="20159" xr:uid="{8A6F4013-8D12-4CEF-9E70-3BE3300DC701}"/>
    <cellStyle name="Calculation 7 9 2 3 2 2" xfId="31440" xr:uid="{7ACE143B-2E98-4F2B-AF98-C78712C57131}"/>
    <cellStyle name="Calculation 7 9 2 3 3" xfId="26832" xr:uid="{3882375D-CCEC-43CC-879C-69A5952289D6}"/>
    <cellStyle name="Calculation 7 9 2 4" xfId="14936" xr:uid="{3CB50B27-EA08-4166-9D04-77B26E828612}"/>
    <cellStyle name="Calculation 7 9 2 4 2" xfId="26772" xr:uid="{6986F04B-331C-4700-80AF-92BCF722E8E0}"/>
    <cellStyle name="Calculation 7 9 2 5" xfId="29237" xr:uid="{2A029ECC-958D-49C6-AB93-C3D6900B7F1C}"/>
    <cellStyle name="Calculation 7 9 3" xfId="4040" xr:uid="{46133562-6C6C-4458-9CF7-5D9FA14AE326}"/>
    <cellStyle name="Calculation 7 9 3 2" xfId="23828" xr:uid="{C7AEB21B-3F6C-417B-9F60-414C730D6ED2}"/>
    <cellStyle name="Calculation 7 9 4" xfId="36979" xr:uid="{1FB15F9E-94D5-41A5-A26D-84B49118CF66}"/>
    <cellStyle name="Calculation 8" xfId="103" xr:uid="{79CEE79B-4168-491F-981F-C6331E4B2BEA}"/>
    <cellStyle name="Calculation 8 10" xfId="1600" xr:uid="{E8ED2E77-3FEC-4101-B6B3-A34A5712F837}"/>
    <cellStyle name="Calculation 8 10 2" xfId="5944" xr:uid="{7784625F-7DF1-4AFF-9C6A-EA8A20632831}"/>
    <cellStyle name="Calculation 8 10 2 2" xfId="8530" xr:uid="{2AC656EE-5720-4A64-8E76-951366F3DDE9}"/>
    <cellStyle name="Calculation 8 10 2 2 2" xfId="17519" xr:uid="{D566C724-38F0-4C05-9663-CF81933D7065}"/>
    <cellStyle name="Calculation 8 10 2 2 2 2" xfId="35667" xr:uid="{6B365AEE-95B2-4F15-A33D-40044E1798B2}"/>
    <cellStyle name="Calculation 8 10 2 2 3" xfId="35871" xr:uid="{090B35F6-B3D3-4AA7-BAA4-982980A52185}"/>
    <cellStyle name="Calculation 8 10 2 3" xfId="11167" xr:uid="{80E5012D-FABE-4E4C-ACFF-52B69DC31A85}"/>
    <cellStyle name="Calculation 8 10 2 3 2" xfId="20156" xr:uid="{EE44D708-05A5-46A0-94FC-013CB1527EC2}"/>
    <cellStyle name="Calculation 8 10 2 3 2 2" xfId="43094" xr:uid="{B9E6EC1C-AD5C-4C9C-967C-CAF196D191BB}"/>
    <cellStyle name="Calculation 8 10 2 3 3" xfId="33361" xr:uid="{3B37FF50-26D0-4C5E-A78E-0BB202B0F4B3}"/>
    <cellStyle name="Calculation 8 10 2 4" xfId="14933" xr:uid="{FF21954A-8308-4084-871B-295EC693750F}"/>
    <cellStyle name="Calculation 8 10 2 4 2" xfId="42794" xr:uid="{D3FFD50B-A61C-4D87-9006-E41D987ACC96}"/>
    <cellStyle name="Calculation 8 10 2 5" xfId="24828" xr:uid="{B0BEF7B3-1B9F-4B10-84D9-49D79A1E66FC}"/>
    <cellStyle name="Calculation 8 10 3" xfId="4037" xr:uid="{760B7673-F800-4738-8FC0-C70EABDED654}"/>
    <cellStyle name="Calculation 8 10 3 2" xfId="36446" xr:uid="{C985EFED-7834-4C1F-8CCE-EE9268901B82}"/>
    <cellStyle name="Calculation 8 10 4" xfId="31416" xr:uid="{F3896F1B-9E9F-42EB-9983-763281F27DDB}"/>
    <cellStyle name="Calculation 8 11" xfId="2971" xr:uid="{326FA88D-2378-4234-9DEC-F55F4232D584}"/>
    <cellStyle name="Calculation 8 11 2" xfId="7121" xr:uid="{C558280F-04CB-4A80-BDB9-C30549A30B0E}"/>
    <cellStyle name="Calculation 8 11 2 2" xfId="16110" xr:uid="{CA34F1AE-D2D6-4CAA-9D7B-29C49DB89219}"/>
    <cellStyle name="Calculation 8 11 2 2 2" xfId="43572" xr:uid="{79B87BF1-7ACD-4A12-889A-68CBDC5EFB21}"/>
    <cellStyle name="Calculation 8 11 2 3" xfId="25875" xr:uid="{4CDB8387-C389-4BBB-8DE0-9DCE6A60071A}"/>
    <cellStyle name="Calculation 8 11 3" xfId="9684" xr:uid="{C6B14F74-E656-4296-A441-803F810CD451}"/>
    <cellStyle name="Calculation 8 11 3 2" xfId="18673" xr:uid="{048F85B0-D106-4A62-80D4-9DE25A78464A}"/>
    <cellStyle name="Calculation 8 11 3 2 2" xfId="31438" xr:uid="{954573C7-ABF2-4AF2-95DB-A455757ABC86}"/>
    <cellStyle name="Calculation 8 11 3 3" xfId="35906" xr:uid="{7794A9E9-F7DB-451D-9077-F236E822B6C7}"/>
    <cellStyle name="Calculation 8 11 4" xfId="13524" xr:uid="{3966F86D-93A9-4437-AD00-A6F2257C9D2C}"/>
    <cellStyle name="Calculation 8 11 4 2" xfId="31030" xr:uid="{B4629651-CAC6-4266-82D2-634AE20B0EED}"/>
    <cellStyle name="Calculation 8 11 5" xfId="30222" xr:uid="{C24C84E1-6A54-447B-8B6E-C555CB93AEF8}"/>
    <cellStyle name="Calculation 8 12" xfId="6559" xr:uid="{23B170AD-D8C2-4264-BA88-D94457123A0F}"/>
    <cellStyle name="Calculation 8 12 2" xfId="11776" xr:uid="{FB9F845C-DD46-4BA6-A02D-2D644460DD1A}"/>
    <cellStyle name="Calculation 8 12 2 2" xfId="20765" xr:uid="{87DF1824-7494-4CDB-9DE5-65BEE9538310}"/>
    <cellStyle name="Calculation 8 12 2 2 2" xfId="25784" xr:uid="{5E4BA4BB-C61E-443D-9EE0-1874E973E88C}"/>
    <cellStyle name="Calculation 8 12 2 3" xfId="37668" xr:uid="{3F524B79-1458-40F2-A639-D63D7A6314FD}"/>
    <cellStyle name="Calculation 8 12 3" xfId="15548" xr:uid="{75C6A03A-7948-486C-A948-ABDCBCE58760}"/>
    <cellStyle name="Calculation 8 12 3 2" xfId="25065" xr:uid="{408CD003-E896-4CCD-B858-6F4A3DED1B4E}"/>
    <cellStyle name="Calculation 8 12 4" xfId="26156" xr:uid="{BE9D9607-39DB-45C6-8F32-08EC57321BED}"/>
    <cellStyle name="Calculation 8 13" xfId="9139" xr:uid="{EF37E8E9-3BF2-4353-89E0-D0B066EB5065}"/>
    <cellStyle name="Calculation 8 13 2" xfId="18128" xr:uid="{EC58C01E-8D77-47F9-8BD2-3367D4A857CC}"/>
    <cellStyle name="Calculation 8 13 2 2" xfId="41049" xr:uid="{23274417-7295-4000-92EA-87942970B170}"/>
    <cellStyle name="Calculation 8 13 3" xfId="33484" xr:uid="{55C31C35-7174-4EC6-8EA9-43D21B743A0C}"/>
    <cellStyle name="Calculation 8 14" xfId="12307" xr:uid="{81E8B3F7-4F4F-405D-A1C0-BFE6E09A639D}"/>
    <cellStyle name="Calculation 8 14 2" xfId="21296" xr:uid="{01DB9ED4-63B8-40D9-8223-4E4585441793}"/>
    <cellStyle name="Calculation 8 14 2 2" xfId="30815" xr:uid="{41C17B06-51A7-4953-8333-21AC53DFE6CD}"/>
    <cellStyle name="Calculation 8 14 3" xfId="39935" xr:uid="{0DD627E3-AF33-436C-AC9F-791E9B05BFB5}"/>
    <cellStyle name="Calculation 8 15" xfId="2263" xr:uid="{7074D82D-B109-4A92-A8F2-D2FA1612131F}"/>
    <cellStyle name="Calculation 8 15 2" xfId="29059" xr:uid="{DF2CBC98-6285-4139-982D-8B325C441D27}"/>
    <cellStyle name="Calculation 8 16" xfId="13172" xr:uid="{32FBDF61-FBD8-43D6-BA2B-96359DE921DA}"/>
    <cellStyle name="Calculation 8 16 2" xfId="27982" xr:uid="{130C8F69-23A0-4CAB-BC7D-51D86C8919AB}"/>
    <cellStyle name="Calculation 8 17" xfId="32883" xr:uid="{6105E87D-927E-42AD-9ED8-D803D0F37C98}"/>
    <cellStyle name="Calculation 8 18" xfId="44690" xr:uid="{7C5F9642-A871-4B86-AC1D-13D0D7E9D079}"/>
    <cellStyle name="Calculation 8 19" xfId="45731" xr:uid="{D1296481-F7C6-4D0E-8765-D3E02F8E155D}"/>
    <cellStyle name="Calculation 8 2" xfId="237" xr:uid="{E9EEC2A1-83FC-40F4-9EA7-DFE7F3B8F537}"/>
    <cellStyle name="Calculation 8 2 10" xfId="6539" xr:uid="{ECDE2EBE-0B8A-4C5B-BBC7-68DF463EB3B5}"/>
    <cellStyle name="Calculation 8 2 10 2" xfId="11758" xr:uid="{18BDAB72-CE78-43C5-9D64-9590890603CA}"/>
    <cellStyle name="Calculation 8 2 10 2 2" xfId="20747" xr:uid="{63324055-59E8-4CD7-A7BC-7A344A645DB0}"/>
    <cellStyle name="Calculation 8 2 10 2 2 2" xfId="33640" xr:uid="{97452C81-17DA-41B8-A307-89B82EDC1A10}"/>
    <cellStyle name="Calculation 8 2 10 2 3" xfId="41424" xr:uid="{DD44D247-A06A-4523-B848-240BE43FEE52}"/>
    <cellStyle name="Calculation 8 2 10 3" xfId="15528" xr:uid="{519076E7-C299-457A-BE35-56390EE1BCAA}"/>
    <cellStyle name="Calculation 8 2 10 3 2" xfId="42616" xr:uid="{1C8CE1B3-7D68-4B26-B76A-CF9FAD0FC840}"/>
    <cellStyle name="Calculation 8 2 10 4" xfId="38475" xr:uid="{3E853C81-D579-4A90-ABE1-5481DB4B31F9}"/>
    <cellStyle name="Calculation 8 2 11" xfId="9121" xr:uid="{0A9C5113-8543-47A0-9675-EBC356241440}"/>
    <cellStyle name="Calculation 8 2 11 2" xfId="18110" xr:uid="{5BEF8D9D-78FC-44C7-8F6F-B60DB148B900}"/>
    <cellStyle name="Calculation 8 2 11 2 2" xfId="28059" xr:uid="{301882A3-2D47-40CA-8DA4-2756512233B8}"/>
    <cellStyle name="Calculation 8 2 11 3" xfId="40170" xr:uid="{1744AC0E-1E08-45A9-A3DD-E3673670A562}"/>
    <cellStyle name="Calculation 8 2 12" xfId="9848" xr:uid="{8AFAE35D-7154-49A8-B9C0-4016E0E22460}"/>
    <cellStyle name="Calculation 8 2 12 2" xfId="18837" xr:uid="{B90D1253-3EC7-4E4C-983F-2A989FC94FAA}"/>
    <cellStyle name="Calculation 8 2 12 2 2" xfId="36107" xr:uid="{890F4165-4557-4128-A694-23D6AAA69889}"/>
    <cellStyle name="Calculation 8 2 12 3" xfId="23940" xr:uid="{815C5B12-2B32-41B6-B090-637C9F67F118}"/>
    <cellStyle name="Calculation 8 2 13" xfId="2243" xr:uid="{8053F453-C737-41AB-B9A2-113E511E46AD}"/>
    <cellStyle name="Calculation 8 2 13 2" xfId="41916" xr:uid="{3CEE67D6-619C-4CD4-AEA8-130E9ED51658}"/>
    <cellStyle name="Calculation 8 2 14" xfId="13152" xr:uid="{8D0B8F53-665E-4F94-94E8-3AD1580BAB79}"/>
    <cellStyle name="Calculation 8 2 14 2" xfId="40705" xr:uid="{4611FC1B-52D2-4342-BB16-003FAA56B89C}"/>
    <cellStyle name="Calculation 8 2 15" xfId="22120" xr:uid="{E9B0C630-B36A-4F4B-8C12-87DE65E32BB8}"/>
    <cellStyle name="Calculation 8 2 16" xfId="46240" xr:uid="{56ABC372-31CA-498A-BA8E-0BDEE0E6E191}"/>
    <cellStyle name="Calculation 8 2 2" xfId="375" xr:uid="{C837F12B-F428-4572-9A85-AE976D6E13A7}"/>
    <cellStyle name="Calculation 8 2 2 10" xfId="9246" xr:uid="{2207AA67-45F4-4A57-9C06-C66194E915DD}"/>
    <cellStyle name="Calculation 8 2 2 10 2" xfId="18235" xr:uid="{CAF294C1-26CD-459E-8F97-2B9E102C73F6}"/>
    <cellStyle name="Calculation 8 2 2 10 2 2" xfId="27048" xr:uid="{015309D2-CEC1-4937-91D3-1652004ECDA3}"/>
    <cellStyle name="Calculation 8 2 2 10 3" xfId="41237" xr:uid="{C942A592-8384-42C0-A644-0E560BE8B120}"/>
    <cellStyle name="Calculation 8 2 2 11" xfId="9840" xr:uid="{A8185866-B85E-4695-8E3C-04C166161F97}"/>
    <cellStyle name="Calculation 8 2 2 11 2" xfId="18829" xr:uid="{4A3ECB1E-7243-486B-BD7E-70B132066D97}"/>
    <cellStyle name="Calculation 8 2 2 11 2 2" xfId="43021" xr:uid="{4C2F4936-D0B4-444A-BA9A-76DB6F80A029}"/>
    <cellStyle name="Calculation 8 2 2 11 3" xfId="33325" xr:uid="{00266075-2FAE-4F5A-BE95-E99B50014334}"/>
    <cellStyle name="Calculation 8 2 2 12" xfId="2381" xr:uid="{A464EA1B-B9CE-402C-93CC-F0023C4DA1C6}"/>
    <cellStyle name="Calculation 8 2 2 12 2" xfId="22510" xr:uid="{875D465A-B760-4622-A241-05D3A6A89792}"/>
    <cellStyle name="Calculation 8 2 2 13" xfId="13290" xr:uid="{8A7E394F-D437-49DD-8BB4-CFDFD6397951}"/>
    <cellStyle name="Calculation 8 2 2 13 2" xfId="29740" xr:uid="{5A0A3A05-B061-44FE-8242-5E662FEC2E76}"/>
    <cellStyle name="Calculation 8 2 2 14" xfId="24151" xr:uid="{8BDF6D24-B54E-4FE0-A90A-6FCA694AB01B}"/>
    <cellStyle name="Calculation 8 2 2 15" xfId="49737" xr:uid="{795E7416-D237-492E-9EA6-DF3CA8BE6AA9}"/>
    <cellStyle name="Calculation 8 2 2 2" xfId="724" xr:uid="{5EAB2F25-CF4E-48E4-B900-0402275836FA}"/>
    <cellStyle name="Calculation 8 2 2 2 2" xfId="5100" xr:uid="{75C8BDE3-59FA-4447-AD71-F0F00A10F09F}"/>
    <cellStyle name="Calculation 8 2 2 2 2 2" xfId="7686" xr:uid="{4C13A3EE-A919-4E29-9F25-87D2037B0879}"/>
    <cellStyle name="Calculation 8 2 2 2 2 2 2" xfId="16675" xr:uid="{B6FB1A0B-3324-4041-884D-F0829F2C8A37}"/>
    <cellStyle name="Calculation 8 2 2 2 2 2 2 2" xfId="43058" xr:uid="{5BE71C33-D90E-4699-A363-04E8545D6532}"/>
    <cellStyle name="Calculation 8 2 2 2 2 2 3" xfId="36884" xr:uid="{B0608874-A19E-42AD-9D60-CC2F5F6031BE}"/>
    <cellStyle name="Calculation 8 2 2 2 2 3" xfId="10323" xr:uid="{FCEAC993-088E-47E0-BC23-4D2EE4E0DCA5}"/>
    <cellStyle name="Calculation 8 2 2 2 2 3 2" xfId="19312" xr:uid="{FE20D4E0-9A66-426A-A9A2-5E45FF4E5BC1}"/>
    <cellStyle name="Calculation 8 2 2 2 2 3 2 2" xfId="24928" xr:uid="{23840EE3-2E78-44BA-8E41-CABD8300B35B}"/>
    <cellStyle name="Calculation 8 2 2 2 2 3 3" xfId="31073" xr:uid="{C8BE37C5-59C4-47B4-A91F-966DABE8F2DF}"/>
    <cellStyle name="Calculation 8 2 2 2 2 4" xfId="14089" xr:uid="{BE9B2D2D-31AE-4CE1-A923-3AFA90A37F24}"/>
    <cellStyle name="Calculation 8 2 2 2 2 4 2" xfId="28092" xr:uid="{AF3C911A-5F06-4F0A-9D73-5DA5D9B40DB1}"/>
    <cellStyle name="Calculation 8 2 2 2 2 5" xfId="35375" xr:uid="{9FF0D92E-A0B0-4752-A497-586126A0599B}"/>
    <cellStyle name="Calculation 8 2 2 2 3" xfId="3161" xr:uid="{A0316EB0-B4B7-48DD-885C-040AA35EA798}"/>
    <cellStyle name="Calculation 8 2 2 2 3 2" xfId="24117" xr:uid="{5BA7B407-93E1-4DEC-9CEB-DF484C700BBF}"/>
    <cellStyle name="Calculation 8 2 2 2 4" xfId="31403" xr:uid="{13C89067-6D15-45E7-91E1-B29B3F1C15CB}"/>
    <cellStyle name="Calculation 8 2 2 2 5" xfId="56519" xr:uid="{02A01618-BCA8-4A8E-A602-B677FCF9B6B7}"/>
    <cellStyle name="Calculation 8 2 2 3" xfId="1069" xr:uid="{92C3C040-F280-44E5-B7FD-9CDF249582C3}"/>
    <cellStyle name="Calculation 8 2 2 3 2" xfId="5421" xr:uid="{A4729877-19B3-4588-8B04-BB29CA02A18E}"/>
    <cellStyle name="Calculation 8 2 2 3 2 2" xfId="8007" xr:uid="{8CCC1CB7-8788-4DB7-833F-8EAA8205A313}"/>
    <cellStyle name="Calculation 8 2 2 3 2 2 2" xfId="16996" xr:uid="{76B76AC3-0FB5-4C6C-8C9B-84760B531BA8}"/>
    <cellStyle name="Calculation 8 2 2 3 2 2 2 2" xfId="32986" xr:uid="{8EB1F745-75CF-498A-85AC-6551C87455FB}"/>
    <cellStyle name="Calculation 8 2 2 3 2 2 3" xfId="25910" xr:uid="{7DEEFBDC-BAE5-4125-BC23-498959888BC7}"/>
    <cellStyle name="Calculation 8 2 2 3 2 3" xfId="10644" xr:uid="{809794EE-AEC2-4A5D-9F17-234864B6EC6A}"/>
    <cellStyle name="Calculation 8 2 2 3 2 3 2" xfId="19633" xr:uid="{84708703-DF3B-43A2-B05B-2126591BF06A}"/>
    <cellStyle name="Calculation 8 2 2 3 2 3 2 2" xfId="41211" xr:uid="{ED17455F-BFB4-4E4C-8494-522B77053EDA}"/>
    <cellStyle name="Calculation 8 2 2 3 2 3 3" xfId="33377" xr:uid="{FCC15EE7-5F7A-4B3D-AD3F-4B5B073A68FE}"/>
    <cellStyle name="Calculation 8 2 2 3 2 4" xfId="14410" xr:uid="{DD00C123-35F5-45EE-A806-9F2E0EEF743A}"/>
    <cellStyle name="Calculation 8 2 2 3 2 4 2" xfId="39821" xr:uid="{011934DD-2CF0-4932-9799-E49DF84F2F73}"/>
    <cellStyle name="Calculation 8 2 2 3 2 5" xfId="42233" xr:uid="{9B3D884D-127D-472F-892A-87D0C9B023E4}"/>
    <cellStyle name="Calculation 8 2 2 3 3" xfId="3506" xr:uid="{69F1184B-53D3-480B-9D0B-3061AAF20575}"/>
    <cellStyle name="Calculation 8 2 2 3 3 2" xfId="42819" xr:uid="{5986F70A-1BAF-43FE-A9E8-30996D39F170}"/>
    <cellStyle name="Calculation 8 2 2 3 4" xfId="40147" xr:uid="{6C9C63F3-2F6F-4D7D-9E0D-6FDC7C262FCC}"/>
    <cellStyle name="Calculation 8 2 2 4" xfId="1413" xr:uid="{B04B82FF-5EF8-40D1-A96D-7158034FC466}"/>
    <cellStyle name="Calculation 8 2 2 4 2" xfId="5758" xr:uid="{F318503A-5D05-4A2B-8ECC-69C45EFDA6EC}"/>
    <cellStyle name="Calculation 8 2 2 4 2 2" xfId="8344" xr:uid="{00B51B3C-34D5-4FCD-AD7A-A05BC50965AE}"/>
    <cellStyle name="Calculation 8 2 2 4 2 2 2" xfId="17333" xr:uid="{5A662FF6-E7D7-4451-A911-16528FB5DECD}"/>
    <cellStyle name="Calculation 8 2 2 4 2 2 2 2" xfId="30712" xr:uid="{9AD406EC-3929-496E-B537-B7A89FCFAF0E}"/>
    <cellStyle name="Calculation 8 2 2 4 2 2 3" xfId="37133" xr:uid="{B9A10ACE-3DD5-4972-B8D1-997B5EE7944E}"/>
    <cellStyle name="Calculation 8 2 2 4 2 3" xfId="10981" xr:uid="{748E3C3D-0B22-4A8C-8D90-5F13A45348EB}"/>
    <cellStyle name="Calculation 8 2 2 4 2 3 2" xfId="19970" xr:uid="{A3C692F4-6435-4FDA-B669-16FE2A1C12D7}"/>
    <cellStyle name="Calculation 8 2 2 4 2 3 2 2" xfId="23244" xr:uid="{10366AB9-8C4C-4BEE-9FBB-855F5F778308}"/>
    <cellStyle name="Calculation 8 2 2 4 2 3 3" xfId="33216" xr:uid="{CF342B6F-0C90-41BB-AAD2-5059ABDF5162}"/>
    <cellStyle name="Calculation 8 2 2 4 2 4" xfId="14747" xr:uid="{69ADB73A-A8EF-44E8-A46C-BECC3920C33B}"/>
    <cellStyle name="Calculation 8 2 2 4 2 4 2" xfId="32797" xr:uid="{594BF396-6E52-415D-AF95-E62464653A93}"/>
    <cellStyle name="Calculation 8 2 2 4 2 5" xfId="25248" xr:uid="{B050B353-821E-41FF-8B50-641DFE93C8D9}"/>
    <cellStyle name="Calculation 8 2 2 4 3" xfId="3850" xr:uid="{1A9F378C-55A9-4EF0-9C6B-CFE1112A6EBD}"/>
    <cellStyle name="Calculation 8 2 2 4 3 2" xfId="23536" xr:uid="{2EFA03D6-3A5F-4123-A69C-5C4FE0165A89}"/>
    <cellStyle name="Calculation 8 2 2 4 4" xfId="34260" xr:uid="{A9198490-28AD-4295-A257-56D5CE858C96}"/>
    <cellStyle name="Calculation 8 2 2 5" xfId="1305" xr:uid="{628388AA-D9F2-4C09-891E-A987A33385B2}"/>
    <cellStyle name="Calculation 8 2 2 5 2" xfId="5650" xr:uid="{C0B62119-1A34-4C13-BE05-E079A2E100AA}"/>
    <cellStyle name="Calculation 8 2 2 5 2 2" xfId="8236" xr:uid="{3617D05F-937C-4C42-9C09-4663BB71C960}"/>
    <cellStyle name="Calculation 8 2 2 5 2 2 2" xfId="17225" xr:uid="{9DA7FBF8-1876-4ABD-BA93-8EB08179A73C}"/>
    <cellStyle name="Calculation 8 2 2 5 2 2 2 2" xfId="43875" xr:uid="{C26C2571-37B5-4CD6-A8FB-CFA1840ED5F9}"/>
    <cellStyle name="Calculation 8 2 2 5 2 2 3" xfId="39735" xr:uid="{58E63F47-1C64-47D0-B1A1-4C781FAD7D3A}"/>
    <cellStyle name="Calculation 8 2 2 5 2 3" xfId="10873" xr:uid="{01B53E5E-550B-4D76-BCC8-18E74D4906A8}"/>
    <cellStyle name="Calculation 8 2 2 5 2 3 2" xfId="19862" xr:uid="{9C57495A-88DA-4E28-82B6-D8C55CF9C7C3}"/>
    <cellStyle name="Calculation 8 2 2 5 2 3 2 2" xfId="43013" xr:uid="{C6DD1CD8-CCE7-442A-88C0-7A66D3685782}"/>
    <cellStyle name="Calculation 8 2 2 5 2 3 3" xfId="41686" xr:uid="{6B575EA7-1B0E-4FC8-B788-81139D4523D2}"/>
    <cellStyle name="Calculation 8 2 2 5 2 4" xfId="14639" xr:uid="{8DB9D36A-A31B-4EA7-9FA2-F7C700E3A5E1}"/>
    <cellStyle name="Calculation 8 2 2 5 2 4 2" xfId="23127" xr:uid="{672EC81D-44DB-4CCD-9C64-4FE30459FC2B}"/>
    <cellStyle name="Calculation 8 2 2 5 2 5" xfId="32466" xr:uid="{AE624622-4886-4BDA-BC1F-C98335BFB7C3}"/>
    <cellStyle name="Calculation 8 2 2 5 3" xfId="3742" xr:uid="{3333378B-84D4-4D3C-AFF1-5F5B1E16E60D}"/>
    <cellStyle name="Calculation 8 2 2 5 3 2" xfId="36364" xr:uid="{1AC79C89-2829-4188-A591-50D05BFBD67E}"/>
    <cellStyle name="Calculation 8 2 2 5 4" xfId="25764" xr:uid="{776D62D9-A1B4-49E9-B5F1-AA97031C9935}"/>
    <cellStyle name="Calculation 8 2 2 6" xfId="2032" xr:uid="{B164C198-948C-47A1-8BE9-68CE3D9C25E6}"/>
    <cellStyle name="Calculation 8 2 2 6 2" xfId="6340" xr:uid="{072395FA-F773-4AD1-B237-472BF3543471}"/>
    <cellStyle name="Calculation 8 2 2 6 2 2" xfId="8926" xr:uid="{1FC41B79-E7B1-49F0-B5FD-2C710C863206}"/>
    <cellStyle name="Calculation 8 2 2 6 2 2 2" xfId="17915" xr:uid="{45FAF095-FB4D-4F80-A46D-D83986870F00}"/>
    <cellStyle name="Calculation 8 2 2 6 2 2 2 2" xfId="37457" xr:uid="{057E4A88-548B-4C3F-BF99-1BD6C9D26245}"/>
    <cellStyle name="Calculation 8 2 2 6 2 2 3" xfId="31694" xr:uid="{4B4CD9E8-102E-4F70-A307-DDFE9664F29A}"/>
    <cellStyle name="Calculation 8 2 2 6 2 3" xfId="11563" xr:uid="{C53CDC12-1AAD-4A74-9242-03D800310491}"/>
    <cellStyle name="Calculation 8 2 2 6 2 3 2" xfId="20552" xr:uid="{EC7C0C89-2FFF-4B62-ABA4-B467C453C412}"/>
    <cellStyle name="Calculation 8 2 2 6 2 3 2 2" xfId="43971" xr:uid="{C34A373B-47B0-4141-8FEE-D00FAF455F1B}"/>
    <cellStyle name="Calculation 8 2 2 6 2 3 3" xfId="34363" xr:uid="{514B51C7-C679-4436-B80B-9CFBCE08DF21}"/>
    <cellStyle name="Calculation 8 2 2 6 2 4" xfId="15329" xr:uid="{299CCD2E-0721-40BA-B94C-BA6EE3B408C1}"/>
    <cellStyle name="Calculation 8 2 2 6 2 4 2" xfId="35302" xr:uid="{052362AA-8E6B-4101-BC25-48289E842589}"/>
    <cellStyle name="Calculation 8 2 2 6 2 5" xfId="25611" xr:uid="{5D820805-90E7-46A2-8533-DA17F695ACDD}"/>
    <cellStyle name="Calculation 8 2 2 6 3" xfId="4469" xr:uid="{BE907989-054E-4359-8248-08BAF210E1B8}"/>
    <cellStyle name="Calculation 8 2 2 6 3 2" xfId="31161" xr:uid="{3B75AB42-A7B3-4FDD-B696-E25E524003F6}"/>
    <cellStyle name="Calculation 8 2 2 6 4" xfId="30009" xr:uid="{D301D743-51AC-466F-9C7D-A01A09021B09}"/>
    <cellStyle name="Calculation 8 2 2 7" xfId="2843" xr:uid="{01106366-02E3-422D-85E4-200CBB1BFC3E}"/>
    <cellStyle name="Calculation 8 2 2 7 2" xfId="6993" xr:uid="{7B75D63F-82AF-431E-A3DB-CD0DE3DB3E71}"/>
    <cellStyle name="Calculation 8 2 2 7 2 2" xfId="12122" xr:uid="{6F6770F1-1252-48F5-A754-DF9D086A6CB1}"/>
    <cellStyle name="Calculation 8 2 2 7 2 2 2" xfId="21111" xr:uid="{FBC93C10-E5A7-4180-8DE9-D6EB9AB232E0}"/>
    <cellStyle name="Calculation 8 2 2 7 2 2 2 2" xfId="29357" xr:uid="{741C94A6-5A50-4C29-AF07-F8AAAEB7F3FB}"/>
    <cellStyle name="Calculation 8 2 2 7 2 2 3" xfId="25798" xr:uid="{504923DF-6320-43A2-A6F3-DC7FA0B85E13}"/>
    <cellStyle name="Calculation 8 2 2 7 2 3" xfId="12937" xr:uid="{BF839D3E-FE56-47B1-96DD-1F317B2BC06B}"/>
    <cellStyle name="Calculation 8 2 2 7 2 3 2" xfId="21926" xr:uid="{F42E6302-366C-4A41-AD02-459CA3482E52}"/>
    <cellStyle name="Calculation 8 2 2 7 2 3 2 2" xfId="30942" xr:uid="{4C193535-B3D4-4338-9CCC-A9E18854DA6F}"/>
    <cellStyle name="Calculation 8 2 2 7 2 3 3" xfId="24862" xr:uid="{3E41A736-05D4-48ED-A0AA-81BDF2A346FE}"/>
    <cellStyle name="Calculation 8 2 2 7 2 4" xfId="15982" xr:uid="{EE8854AF-2E32-47E8-83A0-430E1B95CEF2}"/>
    <cellStyle name="Calculation 8 2 2 7 2 4 2" xfId="28589" xr:uid="{ECB010DB-C1EB-4CD0-94FA-D8B180CB5357}"/>
    <cellStyle name="Calculation 8 2 2 7 2 5" xfId="33978" xr:uid="{69D69DD6-1D9E-4B9F-89BE-EF753E00A2E8}"/>
    <cellStyle name="Calculation 8 2 2 7 3" xfId="9556" xr:uid="{271FB746-9F1D-46BC-974D-D672DF730B97}"/>
    <cellStyle name="Calculation 8 2 2 7 3 2" xfId="18545" xr:uid="{A7D5C4A8-E05F-4972-B2F0-2E089316BBDA}"/>
    <cellStyle name="Calculation 8 2 2 7 3 2 2" xfId="27283" xr:uid="{DA06F4D5-CADD-4FB3-9A15-44366C87A600}"/>
    <cellStyle name="Calculation 8 2 2 7 3 3" xfId="27818" xr:uid="{B9C63CCC-4669-46A8-88D2-AD6E3FF6A98C}"/>
    <cellStyle name="Calculation 8 2 2 7 4" xfId="23592" xr:uid="{F3E344A5-B7DF-4EAB-82E2-A547C4103BD4}"/>
    <cellStyle name="Calculation 8 2 2 8" xfId="4776" xr:uid="{26A92DC0-2DF9-429E-A80A-D331E35D8B7D}"/>
    <cellStyle name="Calculation 8 2 2 8 2" xfId="7362" xr:uid="{A1EAFDB9-7F88-4C7F-83D6-CF4485CCD30F}"/>
    <cellStyle name="Calculation 8 2 2 8 2 2" xfId="16351" xr:uid="{275668AB-3069-4C1A-8474-9E6F2030769F}"/>
    <cellStyle name="Calculation 8 2 2 8 2 2 2" xfId="24387" xr:uid="{696F6944-FEA8-4DB7-B9A9-62210D25F985}"/>
    <cellStyle name="Calculation 8 2 2 8 2 3" xfId="39108" xr:uid="{62341FEA-F7C2-40DB-B0C7-B5F9F525C795}"/>
    <cellStyle name="Calculation 8 2 2 8 3" xfId="9999" xr:uid="{89D4451D-E689-4B71-AFA7-BD7708A8DB96}"/>
    <cellStyle name="Calculation 8 2 2 8 3 2" xfId="18988" xr:uid="{B30060D4-EE60-41E6-861F-57D2E703D210}"/>
    <cellStyle name="Calculation 8 2 2 8 3 2 2" xfId="25705" xr:uid="{8273F5B1-67F2-4574-B5BF-FA0C78DD870F}"/>
    <cellStyle name="Calculation 8 2 2 8 3 3" xfId="31076" xr:uid="{572B61C8-E4A6-4A3D-86FF-EE04F2FF34BD}"/>
    <cellStyle name="Calculation 8 2 2 8 4" xfId="13765" xr:uid="{9EDE1E61-A65C-4791-B50E-364B0B2E06CE}"/>
    <cellStyle name="Calculation 8 2 2 8 4 2" xfId="41877" xr:uid="{988BD7D5-437E-4D74-84F4-D5C857A408A2}"/>
    <cellStyle name="Calculation 8 2 2 8 5" xfId="31314" xr:uid="{B5A96613-98A0-4FE5-AC18-B224BAE98D3F}"/>
    <cellStyle name="Calculation 8 2 2 9" xfId="6677" xr:uid="{12C2B754-8355-45ED-A6EB-E1FA0AC3F17C}"/>
    <cellStyle name="Calculation 8 2 2 9 2" xfId="11883" xr:uid="{2AF9E365-E633-40AF-A77A-ED7AA3D12599}"/>
    <cellStyle name="Calculation 8 2 2 9 2 2" xfId="20872" xr:uid="{40BBFF19-B78F-448B-AD4C-50C76156B1C9}"/>
    <cellStyle name="Calculation 8 2 2 9 2 2 2" xfId="23322" xr:uid="{130C594F-4C74-4209-AE59-2FB79C3179B0}"/>
    <cellStyle name="Calculation 8 2 2 9 2 3" xfId="40202" xr:uid="{C1F1080A-F081-41A4-8E19-F3935AC0A1C7}"/>
    <cellStyle name="Calculation 8 2 2 9 3" xfId="15666" xr:uid="{26E46713-7A5D-46CE-B417-E90F603C7308}"/>
    <cellStyle name="Calculation 8 2 2 9 3 2" xfId="34524" xr:uid="{19673B78-A65F-470E-B427-9DB59D365E88}"/>
    <cellStyle name="Calculation 8 2 2 9 4" xfId="31714" xr:uid="{37E60960-7A2C-400F-B66C-1F9E3903FF9E}"/>
    <cellStyle name="Calculation 8 2 3" xfId="586" xr:uid="{01FC1C47-B332-459D-90DA-1DA49A9013CF}"/>
    <cellStyle name="Calculation 8 2 3 2" xfId="4975" xr:uid="{5C82BB14-C816-4221-931E-3AA528650C51}"/>
    <cellStyle name="Calculation 8 2 3 2 2" xfId="7561" xr:uid="{A02B42B2-3BF6-47D1-81A9-AAEB6E7D90F8}"/>
    <cellStyle name="Calculation 8 2 3 2 2 2" xfId="16550" xr:uid="{B3C9CCEC-8E46-4532-ACDF-2F5D8BA5E199}"/>
    <cellStyle name="Calculation 8 2 3 2 2 2 2" xfId="33740" xr:uid="{DD923599-5DF7-4A88-A6EB-F07CCF97213E}"/>
    <cellStyle name="Calculation 8 2 3 2 2 3" xfId="40911" xr:uid="{F0E5F079-0397-4DD5-A458-E5988DF5F35D}"/>
    <cellStyle name="Calculation 8 2 3 2 3" xfId="10198" xr:uid="{C9850AB1-F2EE-403A-8B9A-35DA77B39D02}"/>
    <cellStyle name="Calculation 8 2 3 2 3 2" xfId="19187" xr:uid="{2BA2FC6F-95AD-409B-B604-F62319444928}"/>
    <cellStyle name="Calculation 8 2 3 2 3 2 2" xfId="23877" xr:uid="{C4920F99-9563-4C7D-9FF0-8064D0200D39}"/>
    <cellStyle name="Calculation 8 2 3 2 3 3" xfId="40456" xr:uid="{9122B085-474F-4526-B244-59225D7A1D56}"/>
    <cellStyle name="Calculation 8 2 3 2 4" xfId="13964" xr:uid="{03F0E3AC-E04F-418B-A574-8067D650AD5E}"/>
    <cellStyle name="Calculation 8 2 3 2 4 2" xfId="32904" xr:uid="{03017E27-85D7-4BE6-8B3F-570E1AB4927A}"/>
    <cellStyle name="Calculation 8 2 3 2 5" xfId="27655" xr:uid="{68875A6E-42DE-4B41-921B-36D4BE1687BC}"/>
    <cellStyle name="Calculation 8 2 3 2 6" xfId="58638" xr:uid="{56868B03-324E-44BF-8524-98DCF93B389C}"/>
    <cellStyle name="Calculation 8 2 3 3" xfId="3023" xr:uid="{B90A9AC1-3292-4AC8-9350-ECC54D9AC76E}"/>
    <cellStyle name="Calculation 8 2 3 3 2" xfId="30684" xr:uid="{B392D412-60EF-4B8D-8A57-CAE7D58D1308}"/>
    <cellStyle name="Calculation 8 2 3 4" xfId="36103" xr:uid="{127DACAD-DF61-431C-AC4E-ED9C4CE755BE}"/>
    <cellStyle name="Calculation 8 2 3 5" xfId="51857" xr:uid="{E4DC89E0-39ED-44BC-924A-CB97FFE2DD5E}"/>
    <cellStyle name="Calculation 8 2 4" xfId="931" xr:uid="{17341324-B2D3-40FE-B4C6-F9C5E5913BF3}"/>
    <cellStyle name="Calculation 8 2 4 2" xfId="5296" xr:uid="{4965E31B-83F0-4E1D-92AD-598B040DF0CA}"/>
    <cellStyle name="Calculation 8 2 4 2 2" xfId="7882" xr:uid="{26E1824A-4BC3-49DE-BAF5-763D41F04B57}"/>
    <cellStyle name="Calculation 8 2 4 2 2 2" xfId="16871" xr:uid="{111344DD-C48C-47FD-B02F-A20C738B8D44}"/>
    <cellStyle name="Calculation 8 2 4 2 2 2 2" xfId="27481" xr:uid="{26D6CF22-E0FF-4DA6-BF53-387FC9C8AE54}"/>
    <cellStyle name="Calculation 8 2 4 2 2 3" xfId="38429" xr:uid="{3BB2F58C-764E-4ECE-AF79-837820086B0C}"/>
    <cellStyle name="Calculation 8 2 4 2 3" xfId="10519" xr:uid="{2C7947B6-2F2D-47E7-B382-1096E17565E3}"/>
    <cellStyle name="Calculation 8 2 4 2 3 2" xfId="19508" xr:uid="{D74680B4-CF5D-418F-B71D-BF7C835CC5F4}"/>
    <cellStyle name="Calculation 8 2 4 2 3 2 2" xfId="42488" xr:uid="{EF80DA36-DA33-4FEC-8DE6-18AC72C00E91}"/>
    <cellStyle name="Calculation 8 2 4 2 3 3" xfId="34714" xr:uid="{64A41781-28B3-40E5-AECA-2179EC3903F7}"/>
    <cellStyle name="Calculation 8 2 4 2 4" xfId="14285" xr:uid="{16096E6B-C101-4F98-9C94-6DC2703C1449}"/>
    <cellStyle name="Calculation 8 2 4 2 4 2" xfId="31375" xr:uid="{61F7E4B8-B265-4402-B893-316BB865D7E1}"/>
    <cellStyle name="Calculation 8 2 4 2 5" xfId="26332" xr:uid="{4C02B9EA-9A6D-4A5F-AE4E-2253F5217D35}"/>
    <cellStyle name="Calculation 8 2 4 2 6" xfId="54655" xr:uid="{B53BE7A1-E912-4AF3-90E7-495F90FAA43B}"/>
    <cellStyle name="Calculation 8 2 4 3" xfId="3368" xr:uid="{62F47F25-9EFA-43A2-8605-ADEA2BC3FAA0}"/>
    <cellStyle name="Calculation 8 2 4 3 2" xfId="40625" xr:uid="{E90A0C51-6712-4463-9CE8-1AAD8219E244}"/>
    <cellStyle name="Calculation 8 2 4 4" xfId="37503" xr:uid="{C9EEA1DE-75B8-4FD0-A71A-F94F3443B30D}"/>
    <cellStyle name="Calculation 8 2 4 5" xfId="47854" xr:uid="{FD38F38C-06CD-4123-AEF8-7FCFC4E580C3}"/>
    <cellStyle name="Calculation 8 2 5" xfId="1275" xr:uid="{3B1212C1-9D9A-4D1B-89C6-5E99634DBE5F}"/>
    <cellStyle name="Calculation 8 2 5 2" xfId="5620" xr:uid="{264F54E2-926F-4BA9-AB8D-ACDEC3AE9507}"/>
    <cellStyle name="Calculation 8 2 5 2 2" xfId="8206" xr:uid="{AEA98CE7-2A0E-4505-BB7F-4FD5840EB7E3}"/>
    <cellStyle name="Calculation 8 2 5 2 2 2" xfId="17195" xr:uid="{3DB8E620-955F-42C4-9607-58D02D1F6A35}"/>
    <cellStyle name="Calculation 8 2 5 2 2 2 2" xfId="43624" xr:uid="{92F21188-8AF4-42FC-A259-2C67A40E1C85}"/>
    <cellStyle name="Calculation 8 2 5 2 2 3" xfId="26194" xr:uid="{CE070545-EA51-4A96-817A-FAC87DEFD8DC}"/>
    <cellStyle name="Calculation 8 2 5 2 3" xfId="10843" xr:uid="{B82F7E5C-03BE-4E13-AD47-CED677C9ED0D}"/>
    <cellStyle name="Calculation 8 2 5 2 3 2" xfId="19832" xr:uid="{8900E084-C6A6-4CD7-94E8-B74F17A4DFEE}"/>
    <cellStyle name="Calculation 8 2 5 2 3 2 2" xfId="39006" xr:uid="{3451481C-DC68-46B1-A8E9-1F7AB98AA190}"/>
    <cellStyle name="Calculation 8 2 5 2 3 3" xfId="27164" xr:uid="{30FC6486-4FC9-419B-8CD5-FFAC692E9EE0}"/>
    <cellStyle name="Calculation 8 2 5 2 4" xfId="14609" xr:uid="{56DC787F-5FD2-4229-B83F-122CC8459849}"/>
    <cellStyle name="Calculation 8 2 5 2 4 2" xfId="33872" xr:uid="{A985AD93-8C9B-4CAC-91D3-EACF5690A5BF}"/>
    <cellStyle name="Calculation 8 2 5 2 5" xfId="35809" xr:uid="{CC08053F-D1E7-4908-A86D-73E1E10A7D24}"/>
    <cellStyle name="Calculation 8 2 5 3" xfId="3712" xr:uid="{F5E05D25-711A-4D67-BA0C-EA9D0111AF04}"/>
    <cellStyle name="Calculation 8 2 5 3 2" xfId="38158" xr:uid="{2AF261F5-0593-4B92-897E-B5C7EAB2442A}"/>
    <cellStyle name="Calculation 8 2 5 4" xfId="35778" xr:uid="{BF94A9E8-5659-4000-B841-C32775F4961E}"/>
    <cellStyle name="Calculation 8 2 5 5" xfId="53025" xr:uid="{FCE1C671-9ADC-402A-8471-B8640D560C85}"/>
    <cellStyle name="Calculation 8 2 6" xfId="1793" xr:uid="{0C124DDA-3E2C-439C-818F-BB1348F41667}"/>
    <cellStyle name="Calculation 8 2 6 2" xfId="6110" xr:uid="{650B08C0-36B9-4A04-8E7D-0C6B46A893E9}"/>
    <cellStyle name="Calculation 8 2 6 2 2" xfId="8696" xr:uid="{D132625A-7987-450F-8831-81BF77B70869}"/>
    <cellStyle name="Calculation 8 2 6 2 2 2" xfId="17685" xr:uid="{CB01C2AE-8E61-422F-8E6F-F9831A868CE5}"/>
    <cellStyle name="Calculation 8 2 6 2 2 2 2" xfId="41878" xr:uid="{F8A54871-17DD-4987-B8C5-783F9D925183}"/>
    <cellStyle name="Calculation 8 2 6 2 2 3" xfId="34233" xr:uid="{4502F8E1-0709-44F1-A5CE-688D735FCAFD}"/>
    <cellStyle name="Calculation 8 2 6 2 3" xfId="11333" xr:uid="{3E79B944-B18E-40BF-B5A5-3F1C620CEFB8}"/>
    <cellStyle name="Calculation 8 2 6 2 3 2" xfId="20322" xr:uid="{FF693E04-D42C-459A-852D-AD09C4099A43}"/>
    <cellStyle name="Calculation 8 2 6 2 3 2 2" xfId="27106" xr:uid="{4C601D70-660E-428E-B3AF-E87AD61E9AC4}"/>
    <cellStyle name="Calculation 8 2 6 2 3 3" xfId="27520" xr:uid="{6E40F680-B4B1-4D63-8B8F-611965F0AB43}"/>
    <cellStyle name="Calculation 8 2 6 2 4" xfId="15099" xr:uid="{0C851FD2-995F-4FBB-890D-75BD1FBB60B9}"/>
    <cellStyle name="Calculation 8 2 6 2 4 2" xfId="22486" xr:uid="{68DEEA2A-3A20-4349-8258-4CCCB89EF2DC}"/>
    <cellStyle name="Calculation 8 2 6 2 5" xfId="29602" xr:uid="{366AFCFE-4C05-406C-A8B5-AED13CA81C94}"/>
    <cellStyle name="Calculation 8 2 6 3" xfId="4230" xr:uid="{40F07FAF-54CE-4519-A390-99C762E0DD06}"/>
    <cellStyle name="Calculation 8 2 6 3 2" xfId="31470" xr:uid="{565D82FB-5580-4B7F-80EE-9BCFF0B1070C}"/>
    <cellStyle name="Calculation 8 2 6 4" xfId="43421" xr:uid="{DC2187BA-C7CA-48D6-BE05-2BC0514C3369}"/>
    <cellStyle name="Calculation 8 2 7" xfId="1803" xr:uid="{DAEEF94F-BB54-4344-852F-62E10A7F79D2}"/>
    <cellStyle name="Calculation 8 2 7 2" xfId="6120" xr:uid="{821F6273-B33B-41F7-ADFE-B7A0B33E8241}"/>
    <cellStyle name="Calculation 8 2 7 2 2" xfId="8706" xr:uid="{1727B714-A00D-4EB0-925E-753842570A87}"/>
    <cellStyle name="Calculation 8 2 7 2 2 2" xfId="17695" xr:uid="{E62CD07A-5642-4A37-A0C6-C75A3425DCF2}"/>
    <cellStyle name="Calculation 8 2 7 2 2 2 2" xfId="27894" xr:uid="{E466886A-0AEF-4BCC-897D-548A9A05AF48}"/>
    <cellStyle name="Calculation 8 2 7 2 2 3" xfId="23401" xr:uid="{A4303F8E-4738-49F0-A873-8A369F582C68}"/>
    <cellStyle name="Calculation 8 2 7 2 3" xfId="11343" xr:uid="{233143AE-B589-475E-943A-6754E0E2F496}"/>
    <cellStyle name="Calculation 8 2 7 2 3 2" xfId="20332" xr:uid="{11F5C3D0-3EA8-4380-A85D-7966C6AB4961}"/>
    <cellStyle name="Calculation 8 2 7 2 3 2 2" xfId="25761" xr:uid="{AA3CF741-A46A-478C-879B-811D3116B906}"/>
    <cellStyle name="Calculation 8 2 7 2 3 3" xfId="40273" xr:uid="{052D01C6-46CB-480F-B52C-E221223DD68B}"/>
    <cellStyle name="Calculation 8 2 7 2 4" xfId="15109" xr:uid="{A732D065-C234-4E55-8400-3AEF43DA940A}"/>
    <cellStyle name="Calculation 8 2 7 2 4 2" xfId="29908" xr:uid="{6EB099BA-60FC-40BD-977E-A92650DA6634}"/>
    <cellStyle name="Calculation 8 2 7 2 5" xfId="23890" xr:uid="{FAFB6119-88C6-418E-87F1-AE23481A302A}"/>
    <cellStyle name="Calculation 8 2 7 3" xfId="4240" xr:uid="{841A3057-B075-4EC0-B3F1-EF0BFA41EC35}"/>
    <cellStyle name="Calculation 8 2 7 3 2" xfId="32737" xr:uid="{632F0C24-C1EE-469C-921D-BDC8D03A072B}"/>
    <cellStyle name="Calculation 8 2 7 4" xfId="23095" xr:uid="{049F8D32-257C-4948-AC6A-59EA125557C7}"/>
    <cellStyle name="Calculation 8 2 8" xfId="2705" xr:uid="{FB4FAA9C-7EFD-4B4A-86E1-557A41B36E3B}"/>
    <cellStyle name="Calculation 8 2 8 2" xfId="6895" xr:uid="{222E03F2-1E71-4446-83B3-2F4FEE295D66}"/>
    <cellStyle name="Calculation 8 2 8 2 2" xfId="12036" xr:uid="{91D11CE1-2E30-4A3C-A539-EA9AE5ADE7AF}"/>
    <cellStyle name="Calculation 8 2 8 2 2 2" xfId="21025" xr:uid="{8630A5C2-B642-47CD-8DEC-3E464459CDB4}"/>
    <cellStyle name="Calculation 8 2 8 2 2 2 2" xfId="43891" xr:uid="{1F53C67C-2E82-4B07-956D-35F697253094}"/>
    <cellStyle name="Calculation 8 2 8 2 2 3" xfId="40526" xr:uid="{57191831-F709-4D58-A739-E88E01F5E3CE}"/>
    <cellStyle name="Calculation 8 2 8 2 3" xfId="12857" xr:uid="{84F9947C-F3D7-43A9-AB05-C4C48AABAE12}"/>
    <cellStyle name="Calculation 8 2 8 2 3 2" xfId="21846" xr:uid="{A8898947-F1C1-411D-860C-AEF279223AE7}"/>
    <cellStyle name="Calculation 8 2 8 2 3 2 2" xfId="26081" xr:uid="{B814B587-65F5-4B55-90FE-A92EF2CE117D}"/>
    <cellStyle name="Calculation 8 2 8 2 3 3" xfId="35805" xr:uid="{F791A8C4-276D-4397-A852-2F9AC536E127}"/>
    <cellStyle name="Calculation 8 2 8 2 4" xfId="15884" xr:uid="{2837E4CA-0D32-4248-8762-5C5EE7F39202}"/>
    <cellStyle name="Calculation 8 2 8 2 4 2" xfId="23538" xr:uid="{C6AF0FB0-655A-409D-AB99-F27EB4C41F88}"/>
    <cellStyle name="Calculation 8 2 8 2 5" xfId="28694" xr:uid="{D9BEC3EB-BA5F-4FDF-AD88-413B559B2320}"/>
    <cellStyle name="Calculation 8 2 8 3" xfId="9466" xr:uid="{2A81CF6E-CE8D-4B63-A7C6-CA1127066921}"/>
    <cellStyle name="Calculation 8 2 8 3 2" xfId="18455" xr:uid="{FA171D02-BA68-415C-A418-4F9CDC4934EC}"/>
    <cellStyle name="Calculation 8 2 8 3 2 2" xfId="31866" xr:uid="{23CBC684-3CD7-471B-8DB3-36D4FC651DEC}"/>
    <cellStyle name="Calculation 8 2 8 3 3" xfId="35058" xr:uid="{833CB01A-7E2D-49D0-9CCC-05B72E96801F}"/>
    <cellStyle name="Calculation 8 2 8 4" xfId="28087" xr:uid="{964EBF97-ADE7-4A09-8B07-70E658D2F91A}"/>
    <cellStyle name="Calculation 8 2 9" xfId="4651" xr:uid="{A8D522FF-10C4-4C1C-875C-BA4C67871575}"/>
    <cellStyle name="Calculation 8 2 9 2" xfId="7237" xr:uid="{25BC6886-646A-4442-BC14-E263040A84DC}"/>
    <cellStyle name="Calculation 8 2 9 2 2" xfId="16226" xr:uid="{7D0BDF1C-6A0C-410F-AB1F-C036089CC818}"/>
    <cellStyle name="Calculation 8 2 9 2 2 2" xfId="29720" xr:uid="{3F7962BD-A6FD-44AD-B59F-C63C29334F65}"/>
    <cellStyle name="Calculation 8 2 9 2 3" xfId="35057" xr:uid="{CD692659-664D-4CB5-B347-89B57F9700B3}"/>
    <cellStyle name="Calculation 8 2 9 3" xfId="9874" xr:uid="{CFB77F08-120D-4795-8424-6CAA82400A44}"/>
    <cellStyle name="Calculation 8 2 9 3 2" xfId="18863" xr:uid="{E216318F-DB89-41DC-82F9-95E0E95BD915}"/>
    <cellStyle name="Calculation 8 2 9 3 2 2" xfId="29188" xr:uid="{2AF4400C-DE1E-45AA-A052-B57157F4DBE8}"/>
    <cellStyle name="Calculation 8 2 9 3 3" xfId="34480" xr:uid="{1C3DC04A-0F4B-439D-8366-83B2DE825F53}"/>
    <cellStyle name="Calculation 8 2 9 4" xfId="13640" xr:uid="{7071CCA2-F056-456C-83BC-E26E65D6B7C1}"/>
    <cellStyle name="Calculation 8 2 9 4 2" xfId="35088" xr:uid="{B53C4D3A-2544-461A-AD42-5335AD76EDBD}"/>
    <cellStyle name="Calculation 8 2 9 5" xfId="22747" xr:uid="{9668B57E-DEF5-41DC-A003-8DA45293BA74}"/>
    <cellStyle name="Calculation 8 3" xfId="395" xr:uid="{989534D8-7BA8-4F67-9A8B-2694109A9F74}"/>
    <cellStyle name="Calculation 8 3 10" xfId="9264" xr:uid="{6998B909-C61F-4243-9B66-CCE4FFDDAC95}"/>
    <cellStyle name="Calculation 8 3 10 2" xfId="18253" xr:uid="{7AB6F622-540D-4C30-820C-B238B62E14B2}"/>
    <cellStyle name="Calculation 8 3 10 2 2" xfId="37016" xr:uid="{47D0CBCF-1EBC-42C6-B94A-A9AFFD83EC43}"/>
    <cellStyle name="Calculation 8 3 10 3" xfId="32118" xr:uid="{0FE156A9-C627-40AD-B2DA-5F3E9F31A206}"/>
    <cellStyle name="Calculation 8 3 11" xfId="12252" xr:uid="{9F05CDE1-E0F0-423F-B5EB-F8244BF6F312}"/>
    <cellStyle name="Calculation 8 3 11 2" xfId="21241" xr:uid="{0F80CC53-23A0-4B60-83E4-CB4E10FEA4E3}"/>
    <cellStyle name="Calculation 8 3 11 2 2" xfId="31598" xr:uid="{7221BAFA-CA92-4103-8B5B-6CA22141917F}"/>
    <cellStyle name="Calculation 8 3 11 3" xfId="31971" xr:uid="{F383C172-5A71-40DE-B902-F09A4BF1A564}"/>
    <cellStyle name="Calculation 8 3 12" xfId="2401" xr:uid="{2D3A7BCF-58BF-4983-ADE1-A427E04359AC}"/>
    <cellStyle name="Calculation 8 3 12 2" xfId="23469" xr:uid="{BFE96CB1-A01D-48E3-9831-858445D0DF42}"/>
    <cellStyle name="Calculation 8 3 13" xfId="13310" xr:uid="{69F1B253-57A6-42C8-862A-07B49D9F9312}"/>
    <cellStyle name="Calculation 8 3 13 2" xfId="30953" xr:uid="{313E9887-0518-484A-B145-FD6DF11CC507}"/>
    <cellStyle name="Calculation 8 3 14" xfId="35931" xr:uid="{B5DCE62E-F449-4B6C-B3C1-317790C693D4}"/>
    <cellStyle name="Calculation 8 3 15" xfId="46639" xr:uid="{C36D0664-4815-4240-9364-9F6D09DE6FC0}"/>
    <cellStyle name="Calculation 8 3 2" xfId="744" xr:uid="{630C5BE8-5B89-4764-82EE-189A5EAD3553}"/>
    <cellStyle name="Calculation 8 3 2 2" xfId="5118" xr:uid="{6CFEAA1A-D025-4FCB-8309-87A4F667CF4E}"/>
    <cellStyle name="Calculation 8 3 2 2 2" xfId="7704" xr:uid="{6D27EDA1-F249-4558-93D3-61A7CD7A1C21}"/>
    <cellStyle name="Calculation 8 3 2 2 2 2" xfId="16693" xr:uid="{D7453D7F-2C53-4EB7-84E2-02084769D7EE}"/>
    <cellStyle name="Calculation 8 3 2 2 2 2 2" xfId="33778" xr:uid="{E44C2456-B4BB-4605-A88D-770542E5A6DA}"/>
    <cellStyle name="Calculation 8 3 2 2 2 3" xfId="28008" xr:uid="{7ED151D1-B965-409C-BD2A-EA0556FF4179}"/>
    <cellStyle name="Calculation 8 3 2 2 3" xfId="10341" xr:uid="{D41683A1-CF37-431C-88B9-AB8E576BE7AC}"/>
    <cellStyle name="Calculation 8 3 2 2 3 2" xfId="19330" xr:uid="{80A9710A-FF62-4F2D-8369-488C404A4552}"/>
    <cellStyle name="Calculation 8 3 2 2 3 2 2" xfId="23915" xr:uid="{7B4B5705-02F4-4586-939B-D7873B2A5DCB}"/>
    <cellStyle name="Calculation 8 3 2 2 3 3" xfId="31097" xr:uid="{68FA2F12-97DE-46F6-AF4B-8F6185CEDC7B}"/>
    <cellStyle name="Calculation 8 3 2 2 4" xfId="14107" xr:uid="{91265911-B742-4464-A48A-1549DA4A630E}"/>
    <cellStyle name="Calculation 8 3 2 2 4 2" xfId="41088" xr:uid="{93BE9460-7091-457A-A36B-92A402068643}"/>
    <cellStyle name="Calculation 8 3 2 2 5" xfId="36509" xr:uid="{B26F342F-2A7F-4449-92ED-B55216F9330E}"/>
    <cellStyle name="Calculation 8 3 2 2 6" xfId="56918" xr:uid="{FAB78B18-45B2-45E3-8D83-FFB94418DC51}"/>
    <cellStyle name="Calculation 8 3 2 3" xfId="3181" xr:uid="{0529463A-4BED-403D-84F3-C3541A035672}"/>
    <cellStyle name="Calculation 8 3 2 3 2" xfId="35886" xr:uid="{361DD4C4-8CFF-467E-AFA9-8F9D7E93D8B9}"/>
    <cellStyle name="Calculation 8 3 2 4" xfId="40942" xr:uid="{952C454A-D3F2-469A-99AF-0FBD36F20C0D}"/>
    <cellStyle name="Calculation 8 3 2 5" xfId="50136" xr:uid="{24A853E9-A49B-4778-91A0-EA14815E675F}"/>
    <cellStyle name="Calculation 8 3 3" xfId="1089" xr:uid="{6BD10E19-61A3-42C1-AE82-6ECE4BC4AE57}"/>
    <cellStyle name="Calculation 8 3 3 2" xfId="5439" xr:uid="{1EE0402F-B631-47BF-B794-F81A155CBBCF}"/>
    <cellStyle name="Calculation 8 3 3 2 2" xfId="8025" xr:uid="{3286DDD0-8CF1-4908-9CD0-4FD0C9EEDEFD}"/>
    <cellStyle name="Calculation 8 3 3 2 2 2" xfId="17014" xr:uid="{3CD679FA-596A-4C64-A4D5-4A06291F1D96}"/>
    <cellStyle name="Calculation 8 3 3 2 2 2 2" xfId="26338" xr:uid="{07452F3A-9679-43BD-B29E-151E40CA8272}"/>
    <cellStyle name="Calculation 8 3 3 2 2 3" xfId="38470" xr:uid="{30D70694-FB7F-4FAD-8770-1D4151595946}"/>
    <cellStyle name="Calculation 8 3 3 2 3" xfId="10662" xr:uid="{48DF5A33-43DB-4289-8579-3ED2E951ACF8}"/>
    <cellStyle name="Calculation 8 3 3 2 3 2" xfId="19651" xr:uid="{EF272835-C037-496A-BA18-314AF82875D4}"/>
    <cellStyle name="Calculation 8 3 3 2 3 2 2" xfId="31887" xr:uid="{B6A34867-0B4A-4042-9787-1FB639800E0B}"/>
    <cellStyle name="Calculation 8 3 3 2 3 3" xfId="33401" xr:uid="{127D63DE-52FD-4BD3-8EA1-79884BB9BD23}"/>
    <cellStyle name="Calculation 8 3 3 2 4" xfId="14428" xr:uid="{DC3742BC-FBFC-4AFE-B716-F01268026B71}"/>
    <cellStyle name="Calculation 8 3 3 2 4 2" xfId="40734" xr:uid="{BCCBA348-D3EE-4A6B-944C-6CC635AD28D6}"/>
    <cellStyle name="Calculation 8 3 3 2 5" xfId="34283" xr:uid="{88CDF1A5-ADDA-4D56-AF9B-38F78B15CDE2}"/>
    <cellStyle name="Calculation 8 3 3 2 6" xfId="58781" xr:uid="{6C864A68-BBBB-41D1-A97E-B62798B52E38}"/>
    <cellStyle name="Calculation 8 3 3 3" xfId="3526" xr:uid="{910C9B8F-5A9C-40CC-97AB-C5828B013F42}"/>
    <cellStyle name="Calculation 8 3 3 3 2" xfId="30877" xr:uid="{5279F656-7546-4D37-83D3-626E1F412AAB}"/>
    <cellStyle name="Calculation 8 3 3 4" xfId="29819" xr:uid="{916255AE-72E7-4D19-A2BE-54147B842EA9}"/>
    <cellStyle name="Calculation 8 3 3 5" xfId="52000" xr:uid="{5E376FA2-F72B-47D2-8DAF-0B27D6BD3044}"/>
    <cellStyle name="Calculation 8 3 4" xfId="1433" xr:uid="{80CF1DF9-900F-41BA-9615-2C05837B1FEC}"/>
    <cellStyle name="Calculation 8 3 4 2" xfId="5778" xr:uid="{1FC307E7-9A01-486C-8439-F08249976220}"/>
    <cellStyle name="Calculation 8 3 4 2 2" xfId="8364" xr:uid="{3048B383-13A6-4154-8EDE-AB6E011CC3CC}"/>
    <cellStyle name="Calculation 8 3 4 2 2 2" xfId="17353" xr:uid="{176E8A6C-8C97-4D63-BBDB-9340F1A0103F}"/>
    <cellStyle name="Calculation 8 3 4 2 2 2 2" xfId="41793" xr:uid="{D3F9FAA0-84F5-4E2E-AF5D-883086B6B6C7}"/>
    <cellStyle name="Calculation 8 3 4 2 2 3" xfId="27643" xr:uid="{D4338326-A293-43EB-A60A-A517A665A718}"/>
    <cellStyle name="Calculation 8 3 4 2 3" xfId="11001" xr:uid="{BB7323D3-666B-481E-95AB-A6CECB81B462}"/>
    <cellStyle name="Calculation 8 3 4 2 3 2" xfId="19990" xr:uid="{616DC396-8705-4088-A13F-61CB7ADCEED8}"/>
    <cellStyle name="Calculation 8 3 4 2 3 2 2" xfId="39806" xr:uid="{5EBE0C33-E1D2-48CD-8900-ABC4FCD4B155}"/>
    <cellStyle name="Calculation 8 3 4 2 3 3" xfId="26937" xr:uid="{E27F13DF-1056-45C0-AD87-0BE9B34FDD25}"/>
    <cellStyle name="Calculation 8 3 4 2 4" xfId="14767" xr:uid="{2F238D8C-6C3A-44B4-821D-C914A3ADC93A}"/>
    <cellStyle name="Calculation 8 3 4 2 4 2" xfId="42330" xr:uid="{382FF479-272B-4316-A053-F744646A6C5D}"/>
    <cellStyle name="Calculation 8 3 4 2 5" xfId="36768" xr:uid="{89D152E3-980E-46F3-98DC-5A85C989AF8C}"/>
    <cellStyle name="Calculation 8 3 4 2 6" xfId="55045" xr:uid="{CBC57659-906B-4ACD-BA9B-C743847F4286}"/>
    <cellStyle name="Calculation 8 3 4 3" xfId="3870" xr:uid="{E2DC8144-94F9-424B-BB22-A7270E0C9414}"/>
    <cellStyle name="Calculation 8 3 4 3 2" xfId="24804" xr:uid="{2B8EDA23-4BD2-4EB6-8A7E-19F5968D519E}"/>
    <cellStyle name="Calculation 8 3 4 4" xfId="31327" xr:uid="{82E73865-07B1-4E27-A33A-2B32D450BE00}"/>
    <cellStyle name="Calculation 8 3 4 5" xfId="48253" xr:uid="{5D8F3DE9-21BA-40F4-A74A-B41A35B9A226}"/>
    <cellStyle name="Calculation 8 3 5" xfId="1813" xr:uid="{C15866EA-F0CC-4546-9068-30DC536B6EE3}"/>
    <cellStyle name="Calculation 8 3 5 2" xfId="6130" xr:uid="{FCDC5A04-90E1-4D43-9DAD-71C152FCFE77}"/>
    <cellStyle name="Calculation 8 3 5 2 2" xfId="8716" xr:uid="{40D99C02-05FF-40BE-8A97-834325716AED}"/>
    <cellStyle name="Calculation 8 3 5 2 2 2" xfId="17705" xr:uid="{48A2A3F9-9D73-4601-9DB0-65DC035E10B8}"/>
    <cellStyle name="Calculation 8 3 5 2 2 2 2" xfId="29021" xr:uid="{EC00E61C-6E39-4C9B-96AA-E29F48EC92F9}"/>
    <cellStyle name="Calculation 8 3 5 2 2 3" xfId="39194" xr:uid="{EB58EBED-D86D-445B-84A1-575067FC8EF4}"/>
    <cellStyle name="Calculation 8 3 5 2 3" xfId="11353" xr:uid="{871B867E-C7D8-4B38-A77B-C836D9FA4E47}"/>
    <cellStyle name="Calculation 8 3 5 2 3 2" xfId="20342" xr:uid="{31976D0E-327C-4B18-B661-B34AB72BF77F}"/>
    <cellStyle name="Calculation 8 3 5 2 3 2 2" xfId="36267" xr:uid="{36253D7E-4225-4A4B-8B3C-80D9FC64CF04}"/>
    <cellStyle name="Calculation 8 3 5 2 3 3" xfId="31156" xr:uid="{9733BFC3-2CF7-4508-A01C-DE34D17AA256}"/>
    <cellStyle name="Calculation 8 3 5 2 4" xfId="15119" xr:uid="{B04E963D-4580-4B25-B596-2C0BFB858035}"/>
    <cellStyle name="Calculation 8 3 5 2 4 2" xfId="23450" xr:uid="{D4B747A2-02FC-4B1E-8116-2329740B686B}"/>
    <cellStyle name="Calculation 8 3 5 2 5" xfId="39683" xr:uid="{7BAECCA3-5DBB-4F95-94E8-18F8EA714328}"/>
    <cellStyle name="Calculation 8 3 5 3" xfId="4250" xr:uid="{319A8240-1B2A-4B02-884E-109766BF28D7}"/>
    <cellStyle name="Calculation 8 3 5 3 2" xfId="41016" xr:uid="{70E4B17D-A9DC-43C3-A28D-4DB2AE2F63B4}"/>
    <cellStyle name="Calculation 8 3 5 4" xfId="30444" xr:uid="{ECF8AFD8-7411-4A22-A0B3-1233A82AB099}"/>
    <cellStyle name="Calculation 8 3 5 5" xfId="53345" xr:uid="{3C00A294-8B12-4664-83D7-3A58E83440C2}"/>
    <cellStyle name="Calculation 8 3 6" xfId="2052" xr:uid="{A05105D4-1D42-4ADC-8AC0-E8DB9F65D90C}"/>
    <cellStyle name="Calculation 8 3 6 2" xfId="6358" xr:uid="{C906BA8A-D8FB-43FD-A52A-1661BF2F3856}"/>
    <cellStyle name="Calculation 8 3 6 2 2" xfId="8944" xr:uid="{541676F3-1D93-4E27-849D-351F419D10DA}"/>
    <cellStyle name="Calculation 8 3 6 2 2 2" xfId="17933" xr:uid="{3FDD686B-8FD6-45BC-83B7-AB6702DCB326}"/>
    <cellStyle name="Calculation 8 3 6 2 2 2 2" xfId="36819" xr:uid="{0B13082E-2796-49C8-BF88-8F952028AA2A}"/>
    <cellStyle name="Calculation 8 3 6 2 2 3" xfId="31065" xr:uid="{7B689A28-18D7-4F20-9325-80BDFBBBBF2C}"/>
    <cellStyle name="Calculation 8 3 6 2 3" xfId="11581" xr:uid="{6CA7DBC1-F5D8-469C-AEAE-90CC3496B5F6}"/>
    <cellStyle name="Calculation 8 3 6 2 3 2" xfId="20570" xr:uid="{D2AC7D6A-F227-42F1-B8F8-B8AF04E09036}"/>
    <cellStyle name="Calculation 8 3 6 2 3 2 2" xfId="37889" xr:uid="{AAE32271-5A87-4720-B5B8-1453FC14EC99}"/>
    <cellStyle name="Calculation 8 3 6 2 3 3" xfId="42809" xr:uid="{E8617828-690B-4005-9864-13020FFFD46B}"/>
    <cellStyle name="Calculation 8 3 6 2 4" xfId="15347" xr:uid="{37FCF649-3385-4875-8EA3-1B67FBBC4E36}"/>
    <cellStyle name="Calculation 8 3 6 2 4 2" xfId="36304" xr:uid="{B81C18CA-3EDC-4703-A81D-F8030078D652}"/>
    <cellStyle name="Calculation 8 3 6 2 5" xfId="38178" xr:uid="{CD7026B6-A076-4C85-8465-A42B6EBAB0D3}"/>
    <cellStyle name="Calculation 8 3 6 3" xfId="4489" xr:uid="{CA846037-DA58-49AE-95AC-C7BFA793E1B8}"/>
    <cellStyle name="Calculation 8 3 6 3 2" xfId="22554" xr:uid="{D3C9ECAF-8458-48FB-B06D-C6770E55BA17}"/>
    <cellStyle name="Calculation 8 3 6 4" xfId="39343" xr:uid="{B95E9C2D-3312-44F6-A87D-DA887AC28C7C}"/>
    <cellStyle name="Calculation 8 3 7" xfId="2863" xr:uid="{2BAF4267-1F08-4951-9BC6-C93425CFD0E3}"/>
    <cellStyle name="Calculation 8 3 7 2" xfId="7013" xr:uid="{DBAFE5DD-D9B6-4A1F-A4F5-F5A95C6274AD}"/>
    <cellStyle name="Calculation 8 3 7 2 2" xfId="12141" xr:uid="{2957B94A-A6C9-458B-9442-B51AB6E496CE}"/>
    <cellStyle name="Calculation 8 3 7 2 2 2" xfId="21130" xr:uid="{BA804A0F-0F2E-48B6-BE06-7FFC12AE736B}"/>
    <cellStyle name="Calculation 8 3 7 2 2 2 2" xfId="29442" xr:uid="{6BC1B15D-1979-4195-9980-3C20121B31E8}"/>
    <cellStyle name="Calculation 8 3 7 2 2 3" xfId="25962" xr:uid="{E2F3776B-D641-4DFB-A342-1FAB381A0938}"/>
    <cellStyle name="Calculation 8 3 7 2 3" xfId="12953" xr:uid="{97C9A84E-AEDD-4EF3-B0B4-0BB1D22613C9}"/>
    <cellStyle name="Calculation 8 3 7 2 3 2" xfId="21942" xr:uid="{6A24243B-8198-41FA-9A26-1EC0ED4BF09B}"/>
    <cellStyle name="Calculation 8 3 7 2 3 2 2" xfId="31000" xr:uid="{1AC7B505-B64A-47EA-9681-E8AB13248F88}"/>
    <cellStyle name="Calculation 8 3 7 2 3 3" xfId="35428" xr:uid="{43903E53-945A-4D51-BF3F-C8B0939A62A0}"/>
    <cellStyle name="Calculation 8 3 7 2 4" xfId="16002" xr:uid="{7F39A98D-8F76-412E-9116-9B267E722A28}"/>
    <cellStyle name="Calculation 8 3 7 2 4 2" xfId="37971" xr:uid="{3EDB5465-4325-4BE7-B615-6CCE46B0CB63}"/>
    <cellStyle name="Calculation 8 3 7 2 5" xfId="43489" xr:uid="{D3E70F58-870A-4D74-8217-2FC977B3ACB8}"/>
    <cellStyle name="Calculation 8 3 7 3" xfId="9576" xr:uid="{799E0DCB-862E-4512-BB48-29ADF3660298}"/>
    <cellStyle name="Calculation 8 3 7 3 2" xfId="18565" xr:uid="{510BA688-D035-412B-9715-C401FEE02960}"/>
    <cellStyle name="Calculation 8 3 7 3 2 2" xfId="36426" xr:uid="{35A1C3E5-B5C3-4B90-98A6-C8848BCC3538}"/>
    <cellStyle name="Calculation 8 3 7 3 3" xfId="36736" xr:uid="{FBD3700C-77CB-4BFF-9488-4DB672F4E181}"/>
    <cellStyle name="Calculation 8 3 7 4" xfId="24856" xr:uid="{FE7EA0AE-EE9D-4527-B5A9-E3F369A70B6D}"/>
    <cellStyle name="Calculation 8 3 8" xfId="4794" xr:uid="{8F6298E0-7BAD-4F95-B166-73A4F40498C9}"/>
    <cellStyle name="Calculation 8 3 8 2" xfId="7380" xr:uid="{0AD90385-06CF-42A0-B9D7-D12405164CC3}"/>
    <cellStyle name="Calculation 8 3 8 2 2" xfId="16369" xr:uid="{EE89E181-63D2-47F5-A987-DE10B4F90CF0}"/>
    <cellStyle name="Calculation 8 3 8 2 2 2" xfId="30611" xr:uid="{9C35865B-BF3B-4E00-9F4A-395614FE2F80}"/>
    <cellStyle name="Calculation 8 3 8 2 3" xfId="30033" xr:uid="{E614B007-6876-4B09-BF48-9170BBCCC546}"/>
    <cellStyle name="Calculation 8 3 8 3" xfId="10017" xr:uid="{FBD432ED-6F7A-4846-8DA9-55F849843489}"/>
    <cellStyle name="Calculation 8 3 8 3 2" xfId="19006" xr:uid="{0D5F711F-B418-4411-BD18-80DC3D12E189}"/>
    <cellStyle name="Calculation 8 3 8 3 2 2" xfId="38278" xr:uid="{18C9C058-D39B-47A0-8CB1-40CBE36F0D70}"/>
    <cellStyle name="Calculation 8 3 8 3 3" xfId="31100" xr:uid="{B4AB7EF0-1D5A-48CC-AB53-CAC0EF9157C3}"/>
    <cellStyle name="Calculation 8 3 8 4" xfId="13783" xr:uid="{65CE2A42-2F06-4DE7-92C4-C56073439285}"/>
    <cellStyle name="Calculation 8 3 8 4 2" xfId="32598" xr:uid="{ED272E8F-1B32-4E9B-8B95-AED96C8AE41D}"/>
    <cellStyle name="Calculation 8 3 8 5" xfId="39250" xr:uid="{9B00DCE4-3B0A-448C-8AB4-B15DA11A8221}"/>
    <cellStyle name="Calculation 8 3 9" xfId="6697" xr:uid="{23E4C695-1ADB-44A5-97A1-F6AB076018D1}"/>
    <cellStyle name="Calculation 8 3 9 2" xfId="11901" xr:uid="{E4BB0D98-0CBB-42A7-AFE3-90CB95BB3DCD}"/>
    <cellStyle name="Calculation 8 3 9 2 2" xfId="20890" xr:uid="{7D9EEE32-9D8A-425B-A7D1-AD5725E7E62C}"/>
    <cellStyle name="Calculation 8 3 9 2 2 2" xfId="22644" xr:uid="{E3F8A6CE-30C2-4B85-BDCB-2C5351F329DC}"/>
    <cellStyle name="Calculation 8 3 9 2 3" xfId="40226" xr:uid="{B8424A61-4E1B-4A92-9513-38D3078410FD}"/>
    <cellStyle name="Calculation 8 3 9 3" xfId="15686" xr:uid="{6A7497F8-F20B-4AA8-8B64-7C404CE2EFED}"/>
    <cellStyle name="Calculation 8 3 9 3 2" xfId="25176" xr:uid="{AC37A47D-C25C-447A-937F-60D692FD2FF0}"/>
    <cellStyle name="Calculation 8 3 9 4" xfId="31744" xr:uid="{7AEC0329-EA53-46C7-B3CB-4D23483CC8B1}"/>
    <cellStyle name="Calculation 8 4" xfId="497" xr:uid="{679A3835-8B45-4451-8E01-F1885D8F75CB}"/>
    <cellStyle name="Calculation 8 4 10" xfId="49265" xr:uid="{60A95A44-EBAF-4731-94DB-3EBF6212D051}"/>
    <cellStyle name="Calculation 8 4 2" xfId="846" xr:uid="{3DACAA35-C5D0-46DB-A253-F1135B62C475}"/>
    <cellStyle name="Calculation 8 4 2 2" xfId="5215" xr:uid="{0AB3E08A-E336-4DA3-BC20-CF8829239E73}"/>
    <cellStyle name="Calculation 8 4 2 2 2" xfId="7801" xr:uid="{E2913BD2-E2AD-4602-9712-FBA9826532C0}"/>
    <cellStyle name="Calculation 8 4 2 2 2 2" xfId="16790" xr:uid="{9B8ECD65-FEE9-40EA-8D27-94BF5191A884}"/>
    <cellStyle name="Calculation 8 4 2 2 2 2 2" xfId="38994" xr:uid="{73E1371C-F583-4F87-8797-9ABB3771D753}"/>
    <cellStyle name="Calculation 8 4 2 2 2 3" xfId="27749" xr:uid="{177F4268-FB17-43A5-909D-B4BB69A14C48}"/>
    <cellStyle name="Calculation 8 4 2 2 3" xfId="10438" xr:uid="{069FC986-3A79-49F9-A163-9E8426984D62}"/>
    <cellStyle name="Calculation 8 4 2 2 3 2" xfId="19427" xr:uid="{5D46268C-AD75-4222-B2BA-19DCBEE52E2D}"/>
    <cellStyle name="Calculation 8 4 2 2 3 2 2" xfId="42109" xr:uid="{300C6345-8CCD-4711-BE01-6ED3D23EE0A9}"/>
    <cellStyle name="Calculation 8 4 2 2 3 3" xfId="44067" xr:uid="{46B7B4E2-C882-4F19-8A40-4306221E7435}"/>
    <cellStyle name="Calculation 8 4 2 2 4" xfId="14204" xr:uid="{EC12DFD7-64A5-4CDB-98DA-C7AC576A84D3}"/>
    <cellStyle name="Calculation 8 4 2 2 4 2" xfId="26899" xr:uid="{542B07E5-7770-4768-807C-B2B457C4C10A}"/>
    <cellStyle name="Calculation 8 4 2 2 5" xfId="27067" xr:uid="{4CC0F49E-4CF6-43A5-8B83-B3AFFB4C4288}"/>
    <cellStyle name="Calculation 8 4 2 3" xfId="3283" xr:uid="{0B761CF3-DB4C-40B3-9837-68644CFF6BE8}"/>
    <cellStyle name="Calculation 8 4 2 3 2" xfId="38305" xr:uid="{94830F6C-4DD3-412C-9C93-2578639DED85}"/>
    <cellStyle name="Calculation 8 4 2 4" xfId="24460" xr:uid="{5EAE3954-49BF-475A-8D61-DDC753D569D3}"/>
    <cellStyle name="Calculation 8 4 2 5" xfId="56047" xr:uid="{8425BE5B-0B8D-4290-BB4D-1D425EFBFAA9}"/>
    <cellStyle name="Calculation 8 4 3" xfId="1191" xr:uid="{284FDE4A-8809-41E5-8BFC-695D028DD004}"/>
    <cellStyle name="Calculation 8 4 3 2" xfId="5536" xr:uid="{FD20264D-E9D4-4253-98B9-7A265C66E15F}"/>
    <cellStyle name="Calculation 8 4 3 2 2" xfId="8122" xr:uid="{CB891F87-D648-4059-99DC-F4F8C9808CC5}"/>
    <cellStyle name="Calculation 8 4 3 2 2 2" xfId="17111" xr:uid="{F5122BF0-4889-4AA4-9237-4882E3AD5368}"/>
    <cellStyle name="Calculation 8 4 3 2 2 2 2" xfId="28117" xr:uid="{6A186F18-6378-4129-BA87-69883576FC23}"/>
    <cellStyle name="Calculation 8 4 3 2 2 3" xfId="43083" xr:uid="{75C66CBA-AA20-4138-80C8-C908881652F9}"/>
    <cellStyle name="Calculation 8 4 3 2 3" xfId="10759" xr:uid="{941DE9C2-BCAC-4260-B48A-BD4C6A3E5668}"/>
    <cellStyle name="Calculation 8 4 3 2 3 2" xfId="19748" xr:uid="{298980AE-9665-4302-930F-1183C137D080}"/>
    <cellStyle name="Calculation 8 4 3 2 3 2 2" xfId="29149" xr:uid="{3999C2E4-6502-4C80-8D4F-6B48FA62DDAF}"/>
    <cellStyle name="Calculation 8 4 3 2 3 3" xfId="35161" xr:uid="{768B62C0-8E23-4A26-9956-87660BF6AE7D}"/>
    <cellStyle name="Calculation 8 4 3 2 4" xfId="14525" xr:uid="{D15F0152-09CF-4AE9-B6DC-158AFAD35DB1}"/>
    <cellStyle name="Calculation 8 4 3 2 4 2" xfId="37686" xr:uid="{0B8D3E79-0CA1-40A4-BDC3-1A38217EEC8D}"/>
    <cellStyle name="Calculation 8 4 3 2 5" xfId="43200" xr:uid="{207CF2B1-C8FC-484E-B389-E5041DDAB162}"/>
    <cellStyle name="Calculation 8 4 3 3" xfId="3628" xr:uid="{BDC18E36-9504-422B-90A9-09D2DEF15294}"/>
    <cellStyle name="Calculation 8 4 3 3 2" xfId="43684" xr:uid="{C25B749F-EE72-4980-9028-473F6C271DF2}"/>
    <cellStyle name="Calculation 8 4 3 4" xfId="30413" xr:uid="{F1FF6FA9-CCE7-4F0C-8336-7851752FB66D}"/>
    <cellStyle name="Calculation 8 4 4" xfId="1535" xr:uid="{3FD78406-1C76-4409-9454-FF617A249D66}"/>
    <cellStyle name="Calculation 8 4 4 2" xfId="5880" xr:uid="{46A590C2-8592-4D17-A8F5-893EBEACFBCC}"/>
    <cellStyle name="Calculation 8 4 4 2 2" xfId="8466" xr:uid="{B1C14D79-9303-4ADE-AF97-3BAF5B943AF6}"/>
    <cellStyle name="Calculation 8 4 4 2 2 2" xfId="17455" xr:uid="{43DBC2B4-E7A9-4024-A442-C98DF3563C7A}"/>
    <cellStyle name="Calculation 8 4 4 2 2 2 2" xfId="42380" xr:uid="{883D9957-E6B3-4C50-BFF8-5C5EB1408D65}"/>
    <cellStyle name="Calculation 8 4 4 2 2 3" xfId="28110" xr:uid="{2A40D1C8-798B-493D-892B-9D39E1731020}"/>
    <cellStyle name="Calculation 8 4 4 2 3" xfId="11103" xr:uid="{5BD2748A-F1C8-475A-96CF-599D75C57666}"/>
    <cellStyle name="Calculation 8 4 4 2 3 2" xfId="20092" xr:uid="{2731AD12-4952-4191-A00A-BFC36544DF84}"/>
    <cellStyle name="Calculation 8 4 4 2 3 2 2" xfId="24414" xr:uid="{54D29DDD-3076-4A26-AA3D-DA4A813C97CF}"/>
    <cellStyle name="Calculation 8 4 4 2 3 3" xfId="35020" xr:uid="{22EED0AD-2CF3-4655-AF07-4B04423B723A}"/>
    <cellStyle name="Calculation 8 4 4 2 4" xfId="14869" xr:uid="{9E10BA8E-731E-49C7-978D-4D9478D41693}"/>
    <cellStyle name="Calculation 8 4 4 2 4 2" xfId="31442" xr:uid="{32B160E9-5933-4173-AF1E-B67103D572BF}"/>
    <cellStyle name="Calculation 8 4 4 2 5" xfId="28453" xr:uid="{48731B27-57B3-439B-8784-17F9D620E7B0}"/>
    <cellStyle name="Calculation 8 4 4 3" xfId="3972" xr:uid="{F9A29388-D048-454B-A85B-DCE19FACD93B}"/>
    <cellStyle name="Calculation 8 4 4 3 2" xfId="29879" xr:uid="{A3375111-E4AE-401F-B170-EF0AD82E5659}"/>
    <cellStyle name="Calculation 8 4 4 4" xfId="29642" xr:uid="{F64FF93B-A109-4F3E-B5EE-6058EA4B4A5C}"/>
    <cellStyle name="Calculation 8 4 5" xfId="1847" xr:uid="{C10EDE9B-C667-4A52-A39A-EC01740B223E}"/>
    <cellStyle name="Calculation 8 4 5 2" xfId="6163" xr:uid="{22E82836-B85A-4246-B81A-D860B0FF02A2}"/>
    <cellStyle name="Calculation 8 4 5 2 2" xfId="8749" xr:uid="{74E5033F-6644-4A7D-A8D1-74C7A20E9F88}"/>
    <cellStyle name="Calculation 8 4 5 2 2 2" xfId="17738" xr:uid="{2379EE22-18F2-48F1-9902-CB5C95EDF0FE}"/>
    <cellStyle name="Calculation 8 4 5 2 2 2 2" xfId="22930" xr:uid="{5B4C6F33-17B5-4E61-91EC-F9EDAEC0A006}"/>
    <cellStyle name="Calculation 8 4 5 2 2 3" xfId="38348" xr:uid="{32BCC5C8-E8D8-4D77-AE8F-F59A2C57AF11}"/>
    <cellStyle name="Calculation 8 4 5 2 3" xfId="11386" xr:uid="{D34EFB28-44D9-4FAD-AF83-07E6876E99E5}"/>
    <cellStyle name="Calculation 8 4 5 2 3 2" xfId="20375" xr:uid="{C2179F34-1F45-4C2B-ADC5-A7FA7FED68BB}"/>
    <cellStyle name="Calculation 8 4 5 2 3 2 2" xfId="31797" xr:uid="{C91DD082-1E6E-4C20-8E56-489360E4F7C0}"/>
    <cellStyle name="Calculation 8 4 5 2 3 3" xfId="35893" xr:uid="{76DAFE78-24F9-43FE-8A34-6A48D1E55DCF}"/>
    <cellStyle name="Calculation 8 4 5 2 4" xfId="15152" xr:uid="{F00B0A4F-ED34-4DB4-8D58-D35FC19A5C73}"/>
    <cellStyle name="Calculation 8 4 5 2 4 2" xfId="37134" xr:uid="{DC7FC10E-9D20-4D8A-AAA2-3C530827E214}"/>
    <cellStyle name="Calculation 8 4 5 2 5" xfId="41780" xr:uid="{5083C9CA-DF5A-4F11-9D98-64909EC2516A}"/>
    <cellStyle name="Calculation 8 4 5 3" xfId="4284" xr:uid="{F0D8C6BB-1509-455F-B96C-B2FECCC5A843}"/>
    <cellStyle name="Calculation 8 4 5 3 2" xfId="43501" xr:uid="{DCA247DF-A3D4-439A-8EA9-912D90B22FCE}"/>
    <cellStyle name="Calculation 8 4 5 4" xfId="41747" xr:uid="{8174AF21-DE07-4359-8BCE-C1053B52BF52}"/>
    <cellStyle name="Calculation 8 4 6" xfId="2154" xr:uid="{9E0650C1-9D36-4A16-8B97-FF0D92100088}"/>
    <cellStyle name="Calculation 8 4 6 2" xfId="6455" xr:uid="{4DAE70EE-6483-488D-A4D2-4C3B675235AC}"/>
    <cellStyle name="Calculation 8 4 6 2 2" xfId="9041" xr:uid="{388199EB-95BD-498A-AE75-7AD257D04AB3}"/>
    <cellStyle name="Calculation 8 4 6 2 2 2" xfId="18030" xr:uid="{3566833D-7B6C-4845-9146-92087E2BB259}"/>
    <cellStyle name="Calculation 8 4 6 2 2 2 2" xfId="26773" xr:uid="{2A2208BE-08DD-4D0A-AAF3-FE627C3F8BD1}"/>
    <cellStyle name="Calculation 8 4 6 2 2 3" xfId="25757" xr:uid="{8C903173-BB20-4EC4-98C6-04618018E423}"/>
    <cellStyle name="Calculation 8 4 6 2 3" xfId="11678" xr:uid="{470E4C7F-F03F-49FF-BD44-7B7F0DD2A7E6}"/>
    <cellStyle name="Calculation 8 4 6 2 3 2" xfId="20667" xr:uid="{1022C67C-1473-46BD-923B-ADF88DC7C87F}"/>
    <cellStyle name="Calculation 8 4 6 2 3 2 2" xfId="28233" xr:uid="{B88B06E8-6650-4818-8629-B4B266D1D1A2}"/>
    <cellStyle name="Calculation 8 4 6 2 3 3" xfId="22204" xr:uid="{1E24EF6F-8947-4C14-8D8A-377A80D619E2}"/>
    <cellStyle name="Calculation 8 4 6 2 4" xfId="15444" xr:uid="{56BF7AA3-17C4-456B-BC4D-D2006C176E71}"/>
    <cellStyle name="Calculation 8 4 6 2 4 2" xfId="30025" xr:uid="{8B2DB91A-A9B8-4FA7-8C95-8A341D7D80B4}"/>
    <cellStyle name="Calculation 8 4 6 2 5" xfId="37919" xr:uid="{965386B7-300E-4EB9-B5E0-F828AEBA7F40}"/>
    <cellStyle name="Calculation 8 4 6 3" xfId="4591" xr:uid="{29E9EACF-1B66-463E-8E23-289730FBA27E}"/>
    <cellStyle name="Calculation 8 4 6 3 2" xfId="26615" xr:uid="{0B03915B-B558-4344-821A-18A08D24439F}"/>
    <cellStyle name="Calculation 8 4 6 4" xfId="27612" xr:uid="{1622E24C-A32B-475E-A324-BE25E6515BD5}"/>
    <cellStyle name="Calculation 8 4 7" xfId="4891" xr:uid="{D75ADF6A-4A12-4011-9808-B4A2228395CC}"/>
    <cellStyle name="Calculation 8 4 7 2" xfId="7477" xr:uid="{1BC3BB5B-20FC-470F-9C32-AEB05A41E10D}"/>
    <cellStyle name="Calculation 8 4 7 2 2" xfId="16466" xr:uid="{59436A5C-7DB8-49B9-B93D-D5DC13898E50}"/>
    <cellStyle name="Calculation 8 4 7 2 2 2" xfId="37392" xr:uid="{5B04AF2D-836E-4FF1-AA72-7554B6E5DC5C}"/>
    <cellStyle name="Calculation 8 4 7 2 3" xfId="25317" xr:uid="{12A13AAC-5603-4C9D-8854-009382A65BEF}"/>
    <cellStyle name="Calculation 8 4 7 3" xfId="10114" xr:uid="{BCB3FC09-8962-4A0E-8B03-8F8A076D6721}"/>
    <cellStyle name="Calculation 8 4 7 3 2" xfId="19103" xr:uid="{34695423-D04F-4CE5-8EC7-625303C6BE47}"/>
    <cellStyle name="Calculation 8 4 7 3 2 2" xfId="30758" xr:uid="{66D89E7C-FD1E-4D44-AB5A-2F0073217913}"/>
    <cellStyle name="Calculation 8 4 7 3 3" xfId="44063" xr:uid="{B6E7AA8F-B8E8-4F91-AE53-732DFFCECF36}"/>
    <cellStyle name="Calculation 8 4 7 4" xfId="13880" xr:uid="{BE643FEA-EB70-4B82-9A49-7E2D518089EA}"/>
    <cellStyle name="Calculation 8 4 7 4 2" xfId="32339" xr:uid="{E246B700-9E38-470C-AF2F-A4F437964DAA}"/>
    <cellStyle name="Calculation 8 4 7 5" xfId="33594" xr:uid="{AD8A60B7-688D-45ED-8D5F-F754860D7246}"/>
    <cellStyle name="Calculation 8 4 8" xfId="2503" xr:uid="{C35CB70D-E0C0-4809-8F34-4C670FB1F2A8}"/>
    <cellStyle name="Calculation 8 4 8 2" xfId="37891" xr:uid="{B3B2198A-D3CC-4334-BBED-D302DBE20A68}"/>
    <cellStyle name="Calculation 8 4 9" xfId="22997" xr:uid="{D9062572-B8C5-495E-9AD0-C1AECC15763F}"/>
    <cellStyle name="Calculation 8 5" xfId="257" xr:uid="{2E5ECE55-3351-4C2A-A7B3-E52999160BD5}"/>
    <cellStyle name="Calculation 8 5 2" xfId="4669" xr:uid="{28E54CF6-BE82-4A5B-80E8-ECABB1AF1641}"/>
    <cellStyle name="Calculation 8 5 2 2" xfId="7255" xr:uid="{A85280E6-3150-4F16-8BB5-76B56EFA0790}"/>
    <cellStyle name="Calculation 8 5 2 2 2" xfId="16244" xr:uid="{5B65051E-45BB-4C22-94BC-22F94C670FD1}"/>
    <cellStyle name="Calculation 8 5 2 2 2 2" xfId="39177" xr:uid="{156326BE-8827-4154-808D-1420B8EC55B6}"/>
    <cellStyle name="Calculation 8 5 2 2 3" xfId="36283" xr:uid="{0112606D-812E-438E-9C18-3B6502BED4FB}"/>
    <cellStyle name="Calculation 8 5 2 3" xfId="9892" xr:uid="{085CA543-A551-44E1-A989-8DE90C6714A1}"/>
    <cellStyle name="Calculation 8 5 2 3 2" xfId="18881" xr:uid="{E9676C2C-9566-4295-B96E-618646D72F3F}"/>
    <cellStyle name="Calculation 8 5 2 3 2 2" xfId="41497" xr:uid="{B4963ACD-A8B3-4270-BF9D-4FE510366BDD}"/>
    <cellStyle name="Calculation 8 5 2 3 3" xfId="34398" xr:uid="{54D5B1D7-D787-4DA7-ACD7-2EF0C013669B}"/>
    <cellStyle name="Calculation 8 5 2 4" xfId="13658" xr:uid="{A2F24503-CF08-4C55-8C8C-242203FC7EA7}"/>
    <cellStyle name="Calculation 8 5 2 4 2" xfId="36313" xr:uid="{D5B8C1B3-4B14-436B-978A-F97EC4BC0A49}"/>
    <cellStyle name="Calculation 8 5 2 5" xfId="35223" xr:uid="{E3E50509-D79C-4963-A678-C1EA72C858BE}"/>
    <cellStyle name="Calculation 8 5 2 6" xfId="57945" xr:uid="{BC14DA5F-2860-41EF-815E-D98406B4594A}"/>
    <cellStyle name="Calculation 8 5 3" xfId="2725" xr:uid="{EE47820C-C00E-4361-8E49-476CF12ED13D}"/>
    <cellStyle name="Calculation 8 5 3 2" xfId="37231" xr:uid="{2A9BA387-A735-4BFF-9CC9-2BD55820785D}"/>
    <cellStyle name="Calculation 8 5 4" xfId="38720" xr:uid="{961DFD66-62EA-41FB-BEA1-B9CBF947E0B3}"/>
    <cellStyle name="Calculation 8 5 5" xfId="51163" xr:uid="{D2F8F9E0-184A-499D-9AC1-16CB1E741D54}"/>
    <cellStyle name="Calculation 8 6" xfId="606" xr:uid="{9AB4DA51-73DD-45D6-972F-1DF6F934366B}"/>
    <cellStyle name="Calculation 8 6 2" xfId="4993" xr:uid="{072942B8-15C1-435B-B13D-24667F8E7CBD}"/>
    <cellStyle name="Calculation 8 6 2 2" xfId="7579" xr:uid="{C1B89826-DC49-498C-9B0D-47C002E772A4}"/>
    <cellStyle name="Calculation 8 6 2 2 2" xfId="16568" xr:uid="{88C5EA80-C231-4AF2-AAD3-A02DD425ACC1}"/>
    <cellStyle name="Calculation 8 6 2 2 2 2" xfId="25890" xr:uid="{12951E01-157B-4B27-BD10-BCFF859D7DDE}"/>
    <cellStyle name="Calculation 8 6 2 2 3" xfId="31639" xr:uid="{6DD58E50-F524-47BB-8747-396A8ECAD181}"/>
    <cellStyle name="Calculation 8 6 2 3" xfId="10216" xr:uid="{A20B84CF-32C9-4523-A51C-2FA02A96F92C}"/>
    <cellStyle name="Calculation 8 6 2 3 2" xfId="19205" xr:uid="{6ECEDCC2-3024-42FB-8F17-3402B609E605}"/>
    <cellStyle name="Calculation 8 6 2 3 2 2" xfId="22401" xr:uid="{31521D56-7143-4814-B19D-106AED832B25}"/>
    <cellStyle name="Calculation 8 6 2 3 3" xfId="40489" xr:uid="{8580A487-7502-4B7A-8C4F-D05C1C4F2BEC}"/>
    <cellStyle name="Calculation 8 6 2 4" xfId="13982" xr:uid="{6FC76371-2455-4E6E-8186-54F0C39DC5B5}"/>
    <cellStyle name="Calculation 8 6 2 4 2" xfId="25036" xr:uid="{909238A8-D635-42C6-8A96-1754476B19CC}"/>
    <cellStyle name="Calculation 8 6 2 5" xfId="37713" xr:uid="{62D21FBF-AC54-4022-B4A7-41A9A76310A4}"/>
    <cellStyle name="Calculation 8 6 2 6" xfId="54207" xr:uid="{631A2822-7C0E-4A24-9D6E-BF4336432FE0}"/>
    <cellStyle name="Calculation 8 6 3" xfId="3043" xr:uid="{C0BD01C0-8574-44B3-9E81-9D94522D846A}"/>
    <cellStyle name="Calculation 8 6 3 2" xfId="41766" xr:uid="{3EFDF183-AC47-4D0A-B13F-7460274D40C2}"/>
    <cellStyle name="Calculation 8 6 4" xfId="35185" xr:uid="{91C7B84C-7B59-4272-B450-640A2C9733AC}"/>
    <cellStyle name="Calculation 8 6 5" xfId="47454" xr:uid="{25356D8A-3BAB-4E39-AEF0-65A0FED941CE}"/>
    <cellStyle name="Calculation 8 7" xfId="951" xr:uid="{E5BCFFC7-52E7-464F-810F-394961CD4EF4}"/>
    <cellStyle name="Calculation 8 7 2" xfId="5314" xr:uid="{E712B010-BDF8-4E8F-B5D3-6F0FB033AE5E}"/>
    <cellStyle name="Calculation 8 7 2 2" xfId="7900" xr:uid="{9F9B6791-9A96-4A87-93FD-56B20CE72C92}"/>
    <cellStyle name="Calculation 8 7 2 2 2" xfId="16889" xr:uid="{C51793AA-C251-49A4-93F3-7DA2D554D36C}"/>
    <cellStyle name="Calculation 8 7 2 2 2 2" xfId="29489" xr:uid="{B9621CBD-5C4E-4B1B-8023-84C4638E78B9}"/>
    <cellStyle name="Calculation 8 7 2 2 3" xfId="29410" xr:uid="{EFBD5D8C-C38B-4BEB-AC4B-7E00A6DE51CF}"/>
    <cellStyle name="Calculation 8 7 2 3" xfId="10537" xr:uid="{CE8C92F6-F576-4FEA-BA44-40A55890A30B}"/>
    <cellStyle name="Calculation 8 7 2 3 2" xfId="19526" xr:uid="{F7C47A26-0E32-4FC8-95E5-8A099982A57E}"/>
    <cellStyle name="Calculation 8 7 2 3 2 2" xfId="30568" xr:uid="{A3F23D1A-5743-4F46-95DB-3F8B1D13047E}"/>
    <cellStyle name="Calculation 8 7 2 3 3" xfId="26478" xr:uid="{41E9EF90-905D-42E0-853A-BB4527ED28C2}"/>
    <cellStyle name="Calculation 8 7 2 4" xfId="14303" xr:uid="{C29D5905-E640-4FA1-99C3-6073ED081590}"/>
    <cellStyle name="Calculation 8 7 2 4 2" xfId="39311" xr:uid="{C798D1CD-1BC7-4FDD-97A1-077935FDF91F}"/>
    <cellStyle name="Calculation 8 7 2 5" xfId="38804" xr:uid="{AEBF699B-CC94-4261-A6ED-6D6C485A15C5}"/>
    <cellStyle name="Calculation 8 7 3" xfId="3388" xr:uid="{26F64584-A9EA-4F22-AB16-718981AFF060}"/>
    <cellStyle name="Calculation 8 7 3 2" xfId="25552" xr:uid="{E7DF0AB8-0AE0-4788-BF8E-E160F64C3930}"/>
    <cellStyle name="Calculation 8 7 4" xfId="29540" xr:uid="{A9A13F2D-F2A9-451F-B5BE-5EF753370270}"/>
    <cellStyle name="Calculation 8 7 5" xfId="52762" xr:uid="{08519E1B-E5BA-4BC2-A155-676BD1C283D1}"/>
    <cellStyle name="Calculation 8 8" xfId="1295" xr:uid="{CB948897-98CC-4DD7-A396-1E2552DC1932}"/>
    <cellStyle name="Calculation 8 8 2" xfId="5640" xr:uid="{9E2C13B5-EE42-4F43-90AA-481395AE01CA}"/>
    <cellStyle name="Calculation 8 8 2 2" xfId="8226" xr:uid="{6159D07A-0323-41D2-8D8D-48CBCCFDEEC2}"/>
    <cellStyle name="Calculation 8 8 2 2 2" xfId="17215" xr:uid="{6CEEFE5D-BDE7-46A8-98FB-DAFBA3F6105C}"/>
    <cellStyle name="Calculation 8 8 2 2 2 2" xfId="40350" xr:uid="{8F90DABB-D356-4AE3-AED9-F61B9F5A3064}"/>
    <cellStyle name="Calculation 8 8 2 2 3" xfId="35681" xr:uid="{0D9CF362-595E-4F44-8C02-2464AE2DCFB8}"/>
    <cellStyle name="Calculation 8 8 2 3" xfId="10863" xr:uid="{3193EEB0-A7BE-43B3-A735-77B84C231599}"/>
    <cellStyle name="Calculation 8 8 2 3 2" xfId="19852" xr:uid="{891DD98A-5D02-4B3E-A436-BA1FD6E8A649}"/>
    <cellStyle name="Calculation 8 8 2 3 2 2" xfId="34871" xr:uid="{9D08C4D0-FEDF-429D-A251-44E89BB1CB75}"/>
    <cellStyle name="Calculation 8 8 2 3 3" xfId="31116" xr:uid="{3F553C28-EE5A-4C40-8264-71011EE4CA53}"/>
    <cellStyle name="Calculation 8 8 2 4" xfId="14629" xr:uid="{C91F1E17-D3D6-4F0E-967C-007E5A0743C1}"/>
    <cellStyle name="Calculation 8 8 2 4 2" xfId="43372" xr:uid="{EFEC7175-4689-48FB-BA42-26267F4A514E}"/>
    <cellStyle name="Calculation 8 8 2 5" xfId="29725" xr:uid="{387790FF-7CA2-48A1-98D1-57589A191B2F}"/>
    <cellStyle name="Calculation 8 8 3" xfId="3732" xr:uid="{5E53062B-2A62-4E7B-9495-BFEDB920471F}"/>
    <cellStyle name="Calculation 8 8 3 2" xfId="25857" xr:uid="{522B8857-0050-4A3A-94BE-1D0BF52FCC35}"/>
    <cellStyle name="Calculation 8 8 4" xfId="27109" xr:uid="{505CFCA5-5463-4BB7-9E45-65F138BD3B14}"/>
    <cellStyle name="Calculation 8 9" xfId="1739" xr:uid="{844A812B-FE34-458C-80FB-02EA79AD704D}"/>
    <cellStyle name="Calculation 8 9 2" xfId="6065" xr:uid="{6D13ACC1-6A2E-412B-B993-6211BCF31701}"/>
    <cellStyle name="Calculation 8 9 2 2" xfId="8651" xr:uid="{C2E2DAEC-BF1B-4D35-91D4-7C561D427A49}"/>
    <cellStyle name="Calculation 8 9 2 2 2" xfId="17640" xr:uid="{1CF86FEA-0652-40AD-8D22-1F1FEFDDA81D}"/>
    <cellStyle name="Calculation 8 9 2 2 2 2" xfId="23172" xr:uid="{072B53BD-35F3-42F2-9C9B-21166BC3BECF}"/>
    <cellStyle name="Calculation 8 9 2 2 3" xfId="41267" xr:uid="{DDFA1FB0-51D3-434A-995A-51F16C0E9D79}"/>
    <cellStyle name="Calculation 8 9 2 3" xfId="11288" xr:uid="{144E882B-24E6-4836-ACFD-741B5CA3FABC}"/>
    <cellStyle name="Calculation 8 9 2 3 2" xfId="20277" xr:uid="{A2EAAD54-0CC4-4DA7-BD50-F9342A516C1F}"/>
    <cellStyle name="Calculation 8 9 2 3 2 2" xfId="42503" xr:uid="{0D4DB204-334E-4A8C-8BA1-7677E531AD5A}"/>
    <cellStyle name="Calculation 8 9 2 3 3" xfId="44052" xr:uid="{7304CBD1-EA6C-465D-B9C6-C2D0C975BE12}"/>
    <cellStyle name="Calculation 8 9 2 4" xfId="15054" xr:uid="{10FB6F8E-7C68-4533-B38B-65E31E9FBE55}"/>
    <cellStyle name="Calculation 8 9 2 4 2" xfId="26348" xr:uid="{D08DC7DD-C133-47E7-B069-C95FA00E2F67}"/>
    <cellStyle name="Calculation 8 9 2 5" xfId="32630" xr:uid="{B4740801-62EB-47FD-AE61-7930F8834769}"/>
    <cellStyle name="Calculation 8 9 3" xfId="4176" xr:uid="{07BFCD12-4946-49A4-970D-ADAD35A33973}"/>
    <cellStyle name="Calculation 8 9 3 2" xfId="30723" xr:uid="{5C6EAB9D-C927-4592-8C3D-DD62DE7F7846}"/>
    <cellStyle name="Calculation 8 9 4" xfId="31336" xr:uid="{FE1D4421-FEE3-48E7-ADDC-7D182A2CE54C}"/>
    <cellStyle name="Calculation 9" xfId="106" xr:uid="{24474DAC-CF86-46EE-8E8B-608BD4891F56}"/>
    <cellStyle name="Calculation 9 10" xfId="1640" xr:uid="{6B0999EE-1EA1-41BD-AFC1-6E59973DFEA5}"/>
    <cellStyle name="Calculation 9 10 2" xfId="5974" xr:uid="{2892306E-06F7-4CC5-BBEE-A23B955B15E2}"/>
    <cellStyle name="Calculation 9 10 2 2" xfId="8560" xr:uid="{3C63C524-11B8-46F0-95DD-9A0D53623FC9}"/>
    <cellStyle name="Calculation 9 10 2 2 2" xfId="17549" xr:uid="{DC818A83-826C-4056-A877-7407F40F5E19}"/>
    <cellStyle name="Calculation 9 10 2 2 2 2" xfId="25675" xr:uid="{598F31F6-93CD-4BF1-800A-CE386368FCD8}"/>
    <cellStyle name="Calculation 9 10 2 2 3" xfId="40371" xr:uid="{CF882ABF-2AFF-4E39-B131-B56EBE93764D}"/>
    <cellStyle name="Calculation 9 10 2 3" xfId="11197" xr:uid="{F6FB2110-CF51-4796-A357-19991C285053}"/>
    <cellStyle name="Calculation 9 10 2 3 2" xfId="20186" xr:uid="{411FBDAE-82C0-45A6-AE4F-B4D696F8A0C5}"/>
    <cellStyle name="Calculation 9 10 2 3 2 2" xfId="23688" xr:uid="{8CD18D2E-7002-4BE2-9A0B-6200F938349B}"/>
    <cellStyle name="Calculation 9 10 2 3 3" xfId="40194" xr:uid="{0D107B5A-F599-4070-991B-71DA847C24D6}"/>
    <cellStyle name="Calculation 9 10 2 4" xfId="14963" xr:uid="{C3C4CF8E-248A-4B97-A272-530D1E11B130}"/>
    <cellStyle name="Calculation 9 10 2 4 2" xfId="38051" xr:uid="{366FD6E2-D1DA-45B0-A6F9-D4A2407AD9F6}"/>
    <cellStyle name="Calculation 9 10 2 5" xfId="26916" xr:uid="{6E5C95B6-BA8C-4704-B5F1-69186C42D616}"/>
    <cellStyle name="Calculation 9 10 3" xfId="4077" xr:uid="{D9973E2E-1B67-4847-A0F5-4F712318B7DB}"/>
    <cellStyle name="Calculation 9 10 3 2" xfId="30516" xr:uid="{CA3C66D9-E415-41F5-B6BE-658AA9D735C5}"/>
    <cellStyle name="Calculation 9 10 4" xfId="28328" xr:uid="{6ACDD73E-9D72-4673-BE5F-3C121A4321E3}"/>
    <cellStyle name="Calculation 9 11" xfId="2980" xr:uid="{25FFC838-4830-4D5B-81ED-8E5F37CB2CE8}"/>
    <cellStyle name="Calculation 9 11 2" xfId="7130" xr:uid="{E3A9745D-40C3-4CB0-855B-533348F52FEC}"/>
    <cellStyle name="Calculation 9 11 2 2" xfId="16119" xr:uid="{E61FB7AF-4EBE-41D1-98B3-8F0877924FB0}"/>
    <cellStyle name="Calculation 9 11 2 2 2" xfId="42459" xr:uid="{F7359E98-A016-4D7B-B7F2-05508A95C21A}"/>
    <cellStyle name="Calculation 9 11 2 3" xfId="27376" xr:uid="{1A7ED31F-FE95-4C34-B079-A7D362E28490}"/>
    <cellStyle name="Calculation 9 11 3" xfId="9693" xr:uid="{A42C6719-CADE-4D18-B432-8B04789F7D5D}"/>
    <cellStyle name="Calculation 9 11 3 2" xfId="18682" xr:uid="{77F5C8D8-4054-4C16-87EE-05A368A45320}"/>
    <cellStyle name="Calculation 9 11 3 2 2" xfId="24716" xr:uid="{CCA161D2-CC0F-4A0F-AAE5-1328A2EA622F}"/>
    <cellStyle name="Calculation 9 11 3 3" xfId="40199" xr:uid="{A673A42E-C8FB-411F-AD31-6D8465ACF741}"/>
    <cellStyle name="Calculation 9 11 4" xfId="13533" xr:uid="{D229B03C-4645-489C-9818-09D772CEB0A2}"/>
    <cellStyle name="Calculation 9 11 4 2" xfId="24855" xr:uid="{B429E5D7-CEA2-4FDC-AEAC-6F237AB27356}"/>
    <cellStyle name="Calculation 9 11 5" xfId="22953" xr:uid="{CA49CF52-4824-4DCC-9CE1-88387CD0C734}"/>
    <cellStyle name="Calculation 9 12" xfId="6562" xr:uid="{C9120150-02CB-43FA-80B2-AF0098F6D732}"/>
    <cellStyle name="Calculation 9 12 2" xfId="11779" xr:uid="{100F3EB2-3DB1-4142-A6CA-08EAB99C4065}"/>
    <cellStyle name="Calculation 9 12 2 2" xfId="20768" xr:uid="{0371947F-78D8-42A5-B9F8-F070CC726BF6}"/>
    <cellStyle name="Calculation 9 12 2 2 2" xfId="30128" xr:uid="{3A4D4CF2-3048-4C90-A22A-CB6A31D81FE8}"/>
    <cellStyle name="Calculation 9 12 2 3" xfId="42767" xr:uid="{A5F30CFF-D83C-4272-8FAF-C5514BB43D56}"/>
    <cellStyle name="Calculation 9 12 3" xfId="15551" xr:uid="{677530F1-92A2-4EAA-B74C-6F1ED2ADDF16}"/>
    <cellStyle name="Calculation 9 12 3 2" xfId="29474" xr:uid="{45CDB992-6A8D-4846-A49E-7C00FB59EDEC}"/>
    <cellStyle name="Calculation 9 12 4" xfId="30500" xr:uid="{D54E8C76-AB83-462A-96A1-B28526B5DDB7}"/>
    <cellStyle name="Calculation 9 13" xfId="9142" xr:uid="{A7C3C598-92E8-44DC-854A-772C2B51F998}"/>
    <cellStyle name="Calculation 9 13 2" xfId="18131" xr:uid="{0E7FE3C8-AB69-4BA8-BCEF-DA1E3C3D6A74}"/>
    <cellStyle name="Calculation 9 13 2 2" xfId="27397" xr:uid="{03BB476C-2EA0-4428-9837-F728D1EF769D}"/>
    <cellStyle name="Calculation 9 13 3" xfId="39047" xr:uid="{3C0DBEB6-C7B6-4644-A2DF-76E6F77A9332}"/>
    <cellStyle name="Calculation 9 14" xfId="12235" xr:uid="{297CC6EB-24AA-4D9F-B0E3-924B0FF11C57}"/>
    <cellStyle name="Calculation 9 14 2" xfId="21224" xr:uid="{8CBD6817-C03E-4F57-B261-8D40418BAE3D}"/>
    <cellStyle name="Calculation 9 14 2 2" xfId="28017" xr:uid="{6239E584-0CD5-4D0F-A02A-8F283CB088BB}"/>
    <cellStyle name="Calculation 9 14 3" xfId="28676" xr:uid="{615317FC-D834-42BB-975A-1CFAEC5E6318}"/>
    <cellStyle name="Calculation 9 15" xfId="2266" xr:uid="{4ADFAB7E-02DC-49C1-A27D-454F04DB4EC1}"/>
    <cellStyle name="Calculation 9 15 2" xfId="33749" xr:uid="{5518718C-21C7-4546-81ED-2ABC10847D97}"/>
    <cellStyle name="Calculation 9 16" xfId="13175" xr:uid="{A8C30F26-2776-4030-8460-F3F1280F78A0}"/>
    <cellStyle name="Calculation 9 16 2" xfId="36169" xr:uid="{76D80002-A328-4B14-A080-189ACDF4027D}"/>
    <cellStyle name="Calculation 9 17" xfId="38446" xr:uid="{5F79DE9F-E970-4833-AAB9-A7854577067C}"/>
    <cellStyle name="Calculation 9 18" xfId="44775" xr:uid="{0D55C0A2-B252-403D-81CD-DAC031BBFEF1}"/>
    <cellStyle name="Calculation 9 19" xfId="45947" xr:uid="{A46DA755-0D60-4EFA-8260-B40EFD2251DD}"/>
    <cellStyle name="Calculation 9 2" xfId="322" xr:uid="{81A9A399-CE0A-420E-9B1F-7B40155B66AA}"/>
    <cellStyle name="Calculation 9 2 10" xfId="6624" xr:uid="{347D144A-2E24-438B-AB38-8CE2734EC00C}"/>
    <cellStyle name="Calculation 9 2 10 2" xfId="11830" xr:uid="{EF13A6E0-5DE6-41F8-ABD5-EFC01313FEEA}"/>
    <cellStyle name="Calculation 9 2 10 2 2" xfId="20819" xr:uid="{B4DEEFBD-6C26-445F-9735-44E97E67C3FD}"/>
    <cellStyle name="Calculation 9 2 10 2 2 2" xfId="42445" xr:uid="{5142EBA2-1D19-4D59-8D54-C786C0793E28}"/>
    <cellStyle name="Calculation 9 2 10 2 3" xfId="37813" xr:uid="{6D8F6A50-0793-44FE-AAD8-97F433F429DA}"/>
    <cellStyle name="Calculation 9 2 10 3" xfId="15613" xr:uid="{2A0542CA-8CB1-47E4-B9B7-552180A088FA}"/>
    <cellStyle name="Calculation 9 2 10 3 2" xfId="31545" xr:uid="{2D119F5F-7529-4050-853B-F2FDAAA8CB2A}"/>
    <cellStyle name="Calculation 9 2 10 4" xfId="27018" xr:uid="{B1FF4843-287E-44C7-9A41-7E8AF73291E9}"/>
    <cellStyle name="Calculation 9 2 11" xfId="9193" xr:uid="{CC2CAFFC-1A8B-4EFC-8DEA-A4F022845E6F}"/>
    <cellStyle name="Calculation 9 2 11 2" xfId="18182" xr:uid="{E6151DCF-B52B-4B52-AF84-6241B621F832}"/>
    <cellStyle name="Calculation 9 2 11 2 2" xfId="30857" xr:uid="{A87CFC41-02D8-4B06-A916-1067E372F7A6}"/>
    <cellStyle name="Calculation 9 2 11 3" xfId="36206" xr:uid="{6557AE28-9E1B-4EEE-87C5-ADE5EE7F3FA5}"/>
    <cellStyle name="Calculation 9 2 12" xfId="12512" xr:uid="{CE5A1A3C-A658-4F2C-A8B5-1B0C61340AA9}"/>
    <cellStyle name="Calculation 9 2 12 2" xfId="21501" xr:uid="{D8E4F2F6-D408-43A4-9CA6-30E5268EF21F}"/>
    <cellStyle name="Calculation 9 2 12 2 2" xfId="22744" xr:uid="{EC797839-55BA-4EC2-81EA-7EA0166DE78A}"/>
    <cellStyle name="Calculation 9 2 12 3" xfId="22935" xr:uid="{948A2135-BB58-4FA3-B45D-DA32DB28831E}"/>
    <cellStyle name="Calculation 9 2 13" xfId="2328" xr:uid="{07DE085B-7BAD-4ACC-90D6-4F0A7D3724EC}"/>
    <cellStyle name="Calculation 9 2 13 2" xfId="41293" xr:uid="{7F50C83D-0A79-4FE4-852E-283352FF2DC2}"/>
    <cellStyle name="Calculation 9 2 14" xfId="13237" xr:uid="{F9384984-CD24-47CB-BBAA-388BFB154B05}"/>
    <cellStyle name="Calculation 9 2 14 2" xfId="34287" xr:uid="{AD8C1ED7-1FFC-479A-9FDD-14CD45BC5790}"/>
    <cellStyle name="Calculation 9 2 15" xfId="29159" xr:uid="{03272138-017A-4E56-8993-F3AF608AC8F1}"/>
    <cellStyle name="Calculation 9 2 16" xfId="49438" xr:uid="{9B39D7DB-53D6-432D-97DB-A896AC0CC79B}"/>
    <cellStyle name="Calculation 9 2 2" xfId="454" xr:uid="{851CC7CA-B0F4-4B75-BF3C-D2F6CD6F57AF}"/>
    <cellStyle name="Calculation 9 2 2 10" xfId="9318" xr:uid="{F8B3AFB8-F692-46DE-93F8-28864A3B91A0}"/>
    <cellStyle name="Calculation 9 2 2 10 2" xfId="18307" xr:uid="{54F2791D-3D59-4FA4-BA7D-7437413729FE}"/>
    <cellStyle name="Calculation 9 2 2 10 2 2" xfId="31831" xr:uid="{812BBD7B-73DE-4DEA-B7AC-05D2F08D5D6D}"/>
    <cellStyle name="Calculation 9 2 2 10 3" xfId="40762" xr:uid="{219484CB-FC33-49C8-94FF-6071298EF2A8}"/>
    <cellStyle name="Calculation 9 2 2 11" xfId="12627" xr:uid="{E6839ADB-CD42-4D90-BBA2-BBE0261CB1CE}"/>
    <cellStyle name="Calculation 9 2 2 11 2" xfId="21616" xr:uid="{CE1A8F4C-8466-4D84-9485-6725DE829099}"/>
    <cellStyle name="Calculation 9 2 2 11 2 2" xfId="24456" xr:uid="{C46E08E5-E717-45E7-8B0A-86088A6B93F0}"/>
    <cellStyle name="Calculation 9 2 2 11 3" xfId="29049" xr:uid="{7163669B-4F74-4BC1-AB8D-C95C4D738E04}"/>
    <cellStyle name="Calculation 9 2 2 12" xfId="2460" xr:uid="{9DAA11A6-C5A5-470F-AF25-164261DC8728}"/>
    <cellStyle name="Calculation 9 2 2 12 2" xfId="32964" xr:uid="{10A00458-3D35-4FEB-AED5-433C4007B2C4}"/>
    <cellStyle name="Calculation 9 2 2 13" xfId="13369" xr:uid="{1AD41902-8413-4090-8B76-242FAE42F70A}"/>
    <cellStyle name="Calculation 9 2 2 13 2" xfId="35301" xr:uid="{34B06E35-5C79-4243-A51E-72F70AFA5467}"/>
    <cellStyle name="Calculation 9 2 2 14" xfId="27975" xr:uid="{D6B67A1E-77B3-445C-BB65-DE6AC47366F6}"/>
    <cellStyle name="Calculation 9 2 2 15" xfId="56220" xr:uid="{644D2FEF-3905-4F16-BE1C-7D6B9766A013}"/>
    <cellStyle name="Calculation 9 2 2 2" xfId="803" xr:uid="{075116DF-C9BD-4535-B2B3-197807211EC4}"/>
    <cellStyle name="Calculation 9 2 2 2 2" xfId="5172" xr:uid="{E3A9E8F5-ABDD-4965-8D19-466C264CF96D}"/>
    <cellStyle name="Calculation 9 2 2 2 2 2" xfId="7758" xr:uid="{4764050E-C1D9-4443-A7F3-AC5C216DA64D}"/>
    <cellStyle name="Calculation 9 2 2 2 2 2 2" xfId="16747" xr:uid="{DACCBC13-E822-41F1-BE4D-E859728DD5FF}"/>
    <cellStyle name="Calculation 9 2 2 2 2 2 2 2" xfId="29466" xr:uid="{43822EDC-6E2C-43FE-9516-F8479AA1A4BE}"/>
    <cellStyle name="Calculation 9 2 2 2 2 2 3" xfId="39636" xr:uid="{CE75C204-50AB-4314-B73E-94A8D37F5162}"/>
    <cellStyle name="Calculation 9 2 2 2 2 3" xfId="10395" xr:uid="{2EB56615-CF8B-4C21-B5D8-66245AC81823}"/>
    <cellStyle name="Calculation 9 2 2 2 2 3 2" xfId="19384" xr:uid="{D92553B4-DF1D-4B76-BD96-0B7DDEB5CCC6}"/>
    <cellStyle name="Calculation 9 2 2 2 2 3 2 2" xfId="34802" xr:uid="{5E886BE2-F840-4E7D-8CFD-5855390CAE46}"/>
    <cellStyle name="Calculation 9 2 2 2 2 3 3" xfId="30912" xr:uid="{EB38D112-8935-4A9D-9653-5B5D7B5A357A}"/>
    <cellStyle name="Calculation 9 2 2 2 2 4" xfId="14161" xr:uid="{7A5E929C-37C7-4246-BDB9-55E4874397FA}"/>
    <cellStyle name="Calculation 9 2 2 2 2 4 2" xfId="38607" xr:uid="{CD6BDAA8-FD26-46E3-A299-F552D2E1B8D5}"/>
    <cellStyle name="Calculation 9 2 2 2 2 5" xfId="38623" xr:uid="{4CF806E2-ACB7-4C70-B737-A7F6B7D531A3}"/>
    <cellStyle name="Calculation 9 2 2 2 3" xfId="3240" xr:uid="{98AD9AC8-4A99-4FA2-93C6-7782F7045091}"/>
    <cellStyle name="Calculation 9 2 2 2 3 2" xfId="23358" xr:uid="{685E2E94-1BA0-4123-B1E3-CDCB67E34523}"/>
    <cellStyle name="Calculation 9 2 2 2 4" xfId="37474" xr:uid="{8B5B4542-3E12-4B1D-9B57-E01ACB92BC04}"/>
    <cellStyle name="Calculation 9 2 2 3" xfId="1148" xr:uid="{F75D4F56-DE0C-457D-B1B4-3D2F73C80FA1}"/>
    <cellStyle name="Calculation 9 2 2 3 2" xfId="5493" xr:uid="{A19F6D1F-0A4A-4FB0-8391-ED8E00E10BE1}"/>
    <cellStyle name="Calculation 9 2 2 3 2 2" xfId="8079" xr:uid="{67509B08-A11A-450C-8107-21FCBC559C35}"/>
    <cellStyle name="Calculation 9 2 2 3 2 2 2" xfId="17068" xr:uid="{2A7D19EA-2EFB-4AFB-BBF5-9AE891A0D965}"/>
    <cellStyle name="Calculation 9 2 2 3 2 2 2 2" xfId="42951" xr:uid="{7300A710-93D6-4660-A3ED-159E4A5863B9}"/>
    <cellStyle name="Calculation 9 2 2 3 2 2 3" xfId="41710" xr:uid="{4C9D801E-1D80-4CBF-86B0-31CDD8552E52}"/>
    <cellStyle name="Calculation 9 2 2 3 2 3" xfId="10716" xr:uid="{195C5BD1-0056-44F4-B8D3-9EE2FEE891AF}"/>
    <cellStyle name="Calculation 9 2 2 3 2 3 2" xfId="19705" xr:uid="{53F08064-82E5-42FD-962C-86075542EF07}"/>
    <cellStyle name="Calculation 9 2 2 3 2 3 2 2" xfId="22513" xr:uid="{F37AB502-1CE4-43D8-A3C2-080E484D2BC0}"/>
    <cellStyle name="Calculation 9 2 2 3 2 3 3" xfId="42720" xr:uid="{74A450BE-94C6-4B81-B6B8-13E3AE3DBA8D}"/>
    <cellStyle name="Calculation 9 2 2 3 2 4" xfId="14482" xr:uid="{B7E00312-ACB7-4A63-AFA9-06159F674718}"/>
    <cellStyle name="Calculation 9 2 2 3 2 4 2" xfId="30290" xr:uid="{20CB65AD-ADE5-4B81-820D-39A332108B0D}"/>
    <cellStyle name="Calculation 9 2 2 3 2 5" xfId="41825" xr:uid="{4CB55293-F63E-497F-A8BA-4810BE2C25E0}"/>
    <cellStyle name="Calculation 9 2 2 3 3" xfId="3585" xr:uid="{B78506E9-90E2-4F01-BBD5-D01D4DB26276}"/>
    <cellStyle name="Calculation 9 2 2 3 3 2" xfId="35237" xr:uid="{57A262E4-F313-4F67-BC4B-45EC9248D653}"/>
    <cellStyle name="Calculation 9 2 2 3 4" xfId="29113" xr:uid="{C8EAEBF7-47A2-4DD2-A557-6C90FB224D35}"/>
    <cellStyle name="Calculation 9 2 2 4" xfId="1492" xr:uid="{8CC13CEE-8374-4DE8-9B19-6EB4B05B0265}"/>
    <cellStyle name="Calculation 9 2 2 4 2" xfId="5837" xr:uid="{0130FFD9-BB8E-4F45-ADCE-6474A7729A13}"/>
    <cellStyle name="Calculation 9 2 2 4 2 2" xfId="8423" xr:uid="{1A7ECC16-0669-45AF-9754-57DDD58541DE}"/>
    <cellStyle name="Calculation 9 2 2 4 2 2 2" xfId="17412" xr:uid="{700D49A3-4549-44B0-94FF-7D5D85CC6F7B}"/>
    <cellStyle name="Calculation 9 2 2 4 2 2 2 2" xfId="35146" xr:uid="{79DA6699-F4BF-4A99-AF6A-E6FF24980528}"/>
    <cellStyle name="Calculation 9 2 2 4 2 2 3" xfId="42944" xr:uid="{716C248B-7B20-465E-B027-EBB75D7DA9CE}"/>
    <cellStyle name="Calculation 9 2 2 4 2 3" xfId="11060" xr:uid="{4D637926-D9AF-4B1A-B09A-82C8253F6C37}"/>
    <cellStyle name="Calculation 9 2 2 4 2 3 2" xfId="20049" xr:uid="{4C5BBF3D-27B8-46F2-AEE9-9A9738469179}"/>
    <cellStyle name="Calculation 9 2 2 4 2 3 2 2" xfId="37228" xr:uid="{0A3A7061-C0DA-454A-A364-872980477B01}"/>
    <cellStyle name="Calculation 9 2 2 4 2 3 3" xfId="23050" xr:uid="{576EBEAD-90BF-4265-9049-D0812709B7B2}"/>
    <cellStyle name="Calculation 9 2 2 4 2 4" xfId="14826" xr:uid="{B4CA980D-8F97-4502-8B9D-AA3A0C299701}"/>
    <cellStyle name="Calculation 9 2 2 4 2 4 2" xfId="25440" xr:uid="{D9849C60-A485-4690-9EE5-293985A3D136}"/>
    <cellStyle name="Calculation 9 2 2 4 2 5" xfId="43309" xr:uid="{3F9EA3C2-982F-41ED-A86D-C55A581E4A21}"/>
    <cellStyle name="Calculation 9 2 2 4 3" xfId="3929" xr:uid="{3AD2B151-538C-482A-B26D-6D86C47C7061}"/>
    <cellStyle name="Calculation 9 2 2 4 3 2" xfId="28817" xr:uid="{743D5028-C524-48AB-9989-62532A0DE206}"/>
    <cellStyle name="Calculation 9 2 2 4 4" xfId="28279" xr:uid="{313F6476-59D1-4564-942B-ECB267C8ECEA}"/>
    <cellStyle name="Calculation 9 2 2 5" xfId="164" xr:uid="{86CDE664-9289-4E74-9F53-1491E52304D7}"/>
    <cellStyle name="Calculation 9 2 2 5 2" xfId="2602" xr:uid="{D25E0D3C-3EF3-43EC-A6FD-B5664F1AB587}"/>
    <cellStyle name="Calculation 9 2 2 5 2 2" xfId="6843" xr:uid="{F7E303A7-1C62-4C82-8095-A790E9C90CA4}"/>
    <cellStyle name="Calculation 9 2 2 5 2 2 2" xfId="15832" xr:uid="{57446613-4CB9-43D0-8066-FDC7818516FE}"/>
    <cellStyle name="Calculation 9 2 2 5 2 2 2 2" xfId="25246" xr:uid="{06C78176-5FA5-4D13-9252-BAAB27AA85E6}"/>
    <cellStyle name="Calculation 9 2 2 5 2 2 3" xfId="23044" xr:uid="{A235CC50-37B5-4E74-92A5-69E864C1CB51}"/>
    <cellStyle name="Calculation 9 2 2 5 2 3" xfId="9413" xr:uid="{B0E45C6D-5B58-4CDE-91CB-6E7DD0CA4B29}"/>
    <cellStyle name="Calculation 9 2 2 5 2 3 2" xfId="18402" xr:uid="{EFBCA76B-EFBC-46BF-8A5E-2CEB01416601}"/>
    <cellStyle name="Calculation 9 2 2 5 2 3 2 2" xfId="27243" xr:uid="{50DF731D-4365-4B2E-8245-4BCCE61D6832}"/>
    <cellStyle name="Calculation 9 2 2 5 2 3 3" xfId="41561" xr:uid="{9FA4CA64-94B3-405A-8D56-4B9807398AA5}"/>
    <cellStyle name="Calculation 9 2 2 5 2 4" xfId="13456" xr:uid="{244372E2-4C78-482E-B702-C4CDE3795282}"/>
    <cellStyle name="Calculation 9 2 2 5 2 4 2" xfId="23306" xr:uid="{AD05BAF3-9650-4173-8354-EC11EE3F9824}"/>
    <cellStyle name="Calculation 9 2 2 5 2 5" xfId="27510" xr:uid="{6B8B2DF2-EF52-4ED6-85D8-CA73EDA7FCB4}"/>
    <cellStyle name="Calculation 9 2 2 5 3" xfId="2632" xr:uid="{D7CB5ECE-9DC5-4074-8BED-5C3175C56BA1}"/>
    <cellStyle name="Calculation 9 2 2 5 3 2" xfId="34600" xr:uid="{796F4892-1D45-465F-B373-F93AB4DA0195}"/>
    <cellStyle name="Calculation 9 2 2 5 4" xfId="33047" xr:uid="{A8DBEF13-3F03-4B96-9B03-EE4F5DFA3397}"/>
    <cellStyle name="Calculation 9 2 2 6" xfId="2111" xr:uid="{826D48D9-4A83-43DF-A770-EC602FED6401}"/>
    <cellStyle name="Calculation 9 2 2 6 2" xfId="6412" xr:uid="{5B89D79C-25EF-4754-B1FF-7204A0D13AE3}"/>
    <cellStyle name="Calculation 9 2 2 6 2 2" xfId="8998" xr:uid="{FD5CD35D-59B2-45B4-B8C1-7A5694AFD9F3}"/>
    <cellStyle name="Calculation 9 2 2 6 2 2 2" xfId="17987" xr:uid="{B89D2304-407B-4744-B50E-5974F4562E95}"/>
    <cellStyle name="Calculation 9 2 2 6 2 2 2 2" xfId="39506" xr:uid="{98F9BFF8-4EF2-49D1-84FE-2014A39FE765}"/>
    <cellStyle name="Calculation 9 2 2 6 2 2 3" xfId="34825" xr:uid="{8ADB5831-76D2-4898-883F-EA957266F098}"/>
    <cellStyle name="Calculation 9 2 2 6 2 3" xfId="11635" xr:uid="{D227302B-B9FD-4A6D-B058-3310A49301EB}"/>
    <cellStyle name="Calculation 9 2 2 6 2 3 2" xfId="20624" xr:uid="{CF885EC6-739D-4231-93CF-C614730D9419}"/>
    <cellStyle name="Calculation 9 2 2 6 2 3 2 2" xfId="43143" xr:uid="{5B3BF9E2-33F4-49E2-9430-025142D90F83}"/>
    <cellStyle name="Calculation 9 2 2 6 2 3 3" xfId="43848" xr:uid="{9B0ADF79-AEBF-4282-A7B6-05EA583ACDE1}"/>
    <cellStyle name="Calculation 9 2 2 6 2 4" xfId="15401" xr:uid="{1B23DD16-EB42-4E76-93F7-E71EC098B1D5}"/>
    <cellStyle name="Calculation 9 2 2 6 2 4 2" xfId="31215" xr:uid="{1DB96E21-B120-40A5-8B74-1118B272FC22}"/>
    <cellStyle name="Calculation 9 2 2 6 2 5" xfId="32992" xr:uid="{CD9AE1EF-5840-47A1-9D3D-1247944BEFF9}"/>
    <cellStyle name="Calculation 9 2 2 6 3" xfId="4548" xr:uid="{2BA769A5-6ACC-4F43-9524-9913C127B00B}"/>
    <cellStyle name="Calculation 9 2 2 6 3 2" xfId="24829" xr:uid="{9726324C-24D2-48E3-81E3-725DEBEF9DCD}"/>
    <cellStyle name="Calculation 9 2 2 6 4" xfId="26908" xr:uid="{05989A39-12EA-4815-A664-8BB06D91AB17}"/>
    <cellStyle name="Calculation 9 2 2 7" xfId="2921" xr:uid="{F8629EE6-7436-41C5-83ED-64583BC0A4FA}"/>
    <cellStyle name="Calculation 9 2 2 7 2" xfId="7071" xr:uid="{A821D14B-16BA-4BB1-AE7F-640BB49B80B7}"/>
    <cellStyle name="Calculation 9 2 2 7 2 2" xfId="12197" xr:uid="{E364E2D0-CA45-4C6D-8201-17FB4B806BE0}"/>
    <cellStyle name="Calculation 9 2 2 7 2 2 2" xfId="21186" xr:uid="{75598A50-CB0C-46B1-815E-DA79656BA037}"/>
    <cellStyle name="Calculation 9 2 2 7 2 2 2 2" xfId="39827" xr:uid="{9738C101-BF01-4E2A-9D24-B5F5B9330F6D}"/>
    <cellStyle name="Calculation 9 2 2 7 2 2 3" xfId="25062" xr:uid="{1782F64D-7404-43FE-BDED-2BE99DA46A28}"/>
    <cellStyle name="Calculation 9 2 2 7 2 3" xfId="12994" xr:uid="{6B94152F-9959-4B76-9457-704BE7BF32E8}"/>
    <cellStyle name="Calculation 9 2 2 7 2 3 2" xfId="21983" xr:uid="{5C163143-B3A3-4EB9-96BE-C7F540DE787B}"/>
    <cellStyle name="Calculation 9 2 2 7 2 3 2 2" xfId="43167" xr:uid="{991162D4-D59D-4840-8290-EFCEA8546E3C}"/>
    <cellStyle name="Calculation 9 2 2 7 2 3 3" xfId="30956" xr:uid="{086B96DE-0A78-4B9D-BF97-6885967AC5A3}"/>
    <cellStyle name="Calculation 9 2 2 7 2 4" xfId="16060" xr:uid="{219D9B16-FE55-4507-9075-3B35601A3C5B}"/>
    <cellStyle name="Calculation 9 2 2 7 2 4 2" xfId="37756" xr:uid="{D520F3E2-0BED-45FB-B412-A07B2F4E8FC1}"/>
    <cellStyle name="Calculation 9 2 2 7 2 5" xfId="26826" xr:uid="{822970EF-5378-4EF8-80C1-C4E6225AE631}"/>
    <cellStyle name="Calculation 9 2 2 7 3" xfId="9634" xr:uid="{253BC51C-2D3A-4861-A805-59953FC48F7D}"/>
    <cellStyle name="Calculation 9 2 2 7 3 2" xfId="18623" xr:uid="{76118E2A-5EC2-485C-951B-2E302747600E}"/>
    <cellStyle name="Calculation 9 2 2 7 3 2 2" xfId="22347" xr:uid="{CA7AB6E1-577E-4E5B-A09F-EC50626CE603}"/>
    <cellStyle name="Calculation 9 2 2 7 3 3" xfId="27323" xr:uid="{04A46771-EA19-4D0C-B911-AB6118BC8B91}"/>
    <cellStyle name="Calculation 9 2 2 7 4" xfId="40376" xr:uid="{B1ABD47D-E9A5-4EE6-B22B-4465556FDAFB}"/>
    <cellStyle name="Calculation 9 2 2 8" xfId="4848" xr:uid="{95575210-73E5-4250-9CE4-72F7B4B4479A}"/>
    <cellStyle name="Calculation 9 2 2 8 2" xfId="7434" xr:uid="{679194F0-6003-4880-ADD2-94BB8234E90F}"/>
    <cellStyle name="Calculation 9 2 2 8 2 2" xfId="16423" xr:uid="{955F1099-D774-4BEB-9A66-7959C912B772}"/>
    <cellStyle name="Calculation 9 2 2 8 2 2 2" xfId="30188" xr:uid="{A4F0B2B3-A877-409D-8606-3BBC6B65C04F}"/>
    <cellStyle name="Calculation 9 2 2 8 2 3" xfId="38388" xr:uid="{923DD1D4-22E1-4AC8-97EE-4960FB05E677}"/>
    <cellStyle name="Calculation 9 2 2 8 3" xfId="10071" xr:uid="{425F2360-4326-4582-BCBE-BCF35851857E}"/>
    <cellStyle name="Calculation 9 2 2 8 3 2" xfId="19060" xr:uid="{EB20356C-7683-4F20-9EB0-706BD4B4487F}"/>
    <cellStyle name="Calculation 9 2 2 8 3 2 2" xfId="34294" xr:uid="{29FFB288-18EC-4EA8-A58F-7AFEC6CC108C}"/>
    <cellStyle name="Calculation 9 2 2 8 3 3" xfId="30906" xr:uid="{649D0478-1D6E-40F3-AF6F-4071C26A5A1D}"/>
    <cellStyle name="Calculation 9 2 2 8 4" xfId="13837" xr:uid="{621D143C-0866-4EEB-B79B-80024482B7EE}"/>
    <cellStyle name="Calculation 9 2 2 8 4 2" xfId="23096" xr:uid="{63B65C4E-F90E-4C26-B9F0-EC049DDF3930}"/>
    <cellStyle name="Calculation 9 2 2 8 5" xfId="31945" xr:uid="{37045E6A-EA99-4B8C-8C23-CDAA3FA41607}"/>
    <cellStyle name="Calculation 9 2 2 9" xfId="6756" xr:uid="{21653121-791A-4C88-AA1A-D8EE3DC72748}"/>
    <cellStyle name="Calculation 9 2 2 9 2" xfId="11955" xr:uid="{C0FD0B61-CCDA-403F-B040-A157F3DA487B}"/>
    <cellStyle name="Calculation 9 2 2 9 2 2" xfId="20944" xr:uid="{A0B9011F-95C9-4A99-A2E9-1A7DDA2BBC3C}"/>
    <cellStyle name="Calculation 9 2 2 9 2 2 2" xfId="27525" xr:uid="{7DB60188-BC38-476F-A6B4-2F97B2E67215}"/>
    <cellStyle name="Calculation 9 2 2 9 2 3" xfId="32006" xr:uid="{3D645232-E2F9-4341-87C6-24B73E403E25}"/>
    <cellStyle name="Calculation 9 2 2 9 3" xfId="15745" xr:uid="{FA8D9AA0-03AD-4A4F-B408-66C02564E4A4}"/>
    <cellStyle name="Calculation 9 2 2 9 3 2" xfId="29016" xr:uid="{9E4A67B8-5FCB-4406-942F-871D427EC99C}"/>
    <cellStyle name="Calculation 9 2 2 9 4" xfId="33097" xr:uid="{D5590F8A-EDBA-4C7F-99AF-7D1AD46B76DB}"/>
    <cellStyle name="Calculation 9 2 3" xfId="671" xr:uid="{42A4E294-65EA-468C-8506-60D4070ADF31}"/>
    <cellStyle name="Calculation 9 2 3 2" xfId="5047" xr:uid="{604F0ACA-F505-4BCF-B2C6-BCB9E50FAE3D}"/>
    <cellStyle name="Calculation 9 2 3 2 2" xfId="7633" xr:uid="{2800F586-90B8-434F-B912-C936052BD80A}"/>
    <cellStyle name="Calculation 9 2 3 2 2 2" xfId="16622" xr:uid="{57E1B8A9-367F-4E1A-894C-C200411434EA}"/>
    <cellStyle name="Calculation 9 2 3 2 2 2 2" xfId="43754" xr:uid="{7A5FA774-7B9B-4321-9413-688AD765B7DA}"/>
    <cellStyle name="Calculation 9 2 3 2 2 3" xfId="44019" xr:uid="{B1CC1611-CFF5-4F93-8557-EBF8A274C3C4}"/>
    <cellStyle name="Calculation 9 2 3 2 3" xfId="10270" xr:uid="{90512562-4DB8-42A7-9D47-24F50B8C830C}"/>
    <cellStyle name="Calculation 9 2 3 2 3 2" xfId="19259" xr:uid="{B3856287-109F-47A0-AF7D-539C16DB844E}"/>
    <cellStyle name="Calculation 9 2 3 2 3 2 2" xfId="38088" xr:uid="{619B2C73-FE62-4D6C-ABBB-23E03DBE485A}"/>
    <cellStyle name="Calculation 9 2 3 2 3 3" xfId="40557" xr:uid="{885FA35F-42CF-4ECB-8326-C29E152DFCF8}"/>
    <cellStyle name="Calculation 9 2 3 2 4" xfId="14036" xr:uid="{3A5715AF-C0B5-4799-B98A-83FB7C2631F0}"/>
    <cellStyle name="Calculation 9 2 3 2 4 2" xfId="22450" xr:uid="{99CD516D-F561-4ED0-A416-4D9EDD538E7D}"/>
    <cellStyle name="Calculation 9 2 3 2 5" xfId="32562" xr:uid="{2CE86012-54C4-41B7-B11F-4598C7B526AC}"/>
    <cellStyle name="Calculation 9 2 3 3" xfId="3108" xr:uid="{09AC6CA0-A80B-43E3-9634-B0396C2DB23A}"/>
    <cellStyle name="Calculation 9 2 3 3 2" xfId="29121" xr:uid="{2C78D1AD-9F4D-4802-862E-3CD2911AE91D}"/>
    <cellStyle name="Calculation 9 2 3 4" xfId="26616" xr:uid="{01277600-D9E2-4E00-982F-4AE2FA5FBB09}"/>
    <cellStyle name="Calculation 9 2 4" xfId="1016" xr:uid="{03651DFF-2588-4031-9232-0BB1B6A8234A}"/>
    <cellStyle name="Calculation 9 2 4 2" xfId="5368" xr:uid="{4863F479-44D3-42E7-AE39-833FFDCD0D97}"/>
    <cellStyle name="Calculation 9 2 4 2 2" xfId="7954" xr:uid="{0FC6287A-D17A-49E7-9703-26765D41E63E}"/>
    <cellStyle name="Calculation 9 2 4 2 2 2" xfId="16943" xr:uid="{4E2137AD-BD64-4355-B227-5DD237B2D0BA}"/>
    <cellStyle name="Calculation 9 2 4 2 2 2 2" xfId="25735" xr:uid="{C1E4D775-A19F-492A-8AC8-B8D6148CF70A}"/>
    <cellStyle name="Calculation 9 2 4 2 2 3" xfId="43642" xr:uid="{3A13A155-B82A-49DD-B626-7E510DA6820B}"/>
    <cellStyle name="Calculation 9 2 4 2 3" xfId="10591" xr:uid="{F7FF2406-4584-4AF0-A647-006AAD1D3692}"/>
    <cellStyle name="Calculation 9 2 4 2 3 2" xfId="19580" xr:uid="{50065352-5EEB-40A9-97E8-4334BCF9C104}"/>
    <cellStyle name="Calculation 9 2 4 2 3 2 2" xfId="36118" xr:uid="{FEBD613A-57EB-4B47-873C-77D430AE3C8D}"/>
    <cellStyle name="Calculation 9 2 4 2 3 3" xfId="26498" xr:uid="{AF8E192C-C9F0-487C-9EF3-889493D6A7E5}"/>
    <cellStyle name="Calculation 9 2 4 2 4" xfId="14357" xr:uid="{61C9DE0B-E9F9-442E-B499-2F482703774E}"/>
    <cellStyle name="Calculation 9 2 4 2 4 2" xfId="34126" xr:uid="{F45B3BEA-7692-41F4-AACE-51E3D1186DC1}"/>
    <cellStyle name="Calculation 9 2 4 2 5" xfId="33665" xr:uid="{37E0C03A-3166-402B-8455-7E35EFDC83B5}"/>
    <cellStyle name="Calculation 9 2 4 3" xfId="3453" xr:uid="{1AF96C4E-5F4D-42E9-AEFC-1DF911BD7793}"/>
    <cellStyle name="Calculation 9 2 4 3 2" xfId="37332" xr:uid="{668EC11A-2147-4F45-9769-30A6AF19E046}"/>
    <cellStyle name="Calculation 9 2 4 4" xfId="37177" xr:uid="{ECB6E22E-ADB2-4653-ABC4-A00774BA832C}"/>
    <cellStyle name="Calculation 9 2 5" xfId="1360" xr:uid="{82293C97-4034-43CF-93D1-AF34313E19C0}"/>
    <cellStyle name="Calculation 9 2 5 2" xfId="5705" xr:uid="{0AC299F6-8151-44AE-A36C-D8B70D0FF021}"/>
    <cellStyle name="Calculation 9 2 5 2 2" xfId="8291" xr:uid="{A5F009AC-042D-4497-8C48-8C10ACE64BDA}"/>
    <cellStyle name="Calculation 9 2 5 2 2 2" xfId="17280" xr:uid="{4A2D5C38-2508-42FF-A08D-75EE148208F4}"/>
    <cellStyle name="Calculation 9 2 5 2 2 2 2" xfId="43302" xr:uid="{D31D0B46-EC45-482B-B028-E3035C8951AC}"/>
    <cellStyle name="Calculation 9 2 5 2 2 3" xfId="22679" xr:uid="{CD6D68AA-7688-4BB1-B897-9ABDCEDD0270}"/>
    <cellStyle name="Calculation 9 2 5 2 3" xfId="10928" xr:uid="{BEEBDA45-A3FB-4B56-8A53-43942F5AF5C8}"/>
    <cellStyle name="Calculation 9 2 5 2 3 2" xfId="19917" xr:uid="{15EB0B13-1433-4690-A0B6-08A60D042B1C}"/>
    <cellStyle name="Calculation 9 2 5 2 3 2 2" xfId="25984" xr:uid="{DAB7CE02-C432-4953-81C7-1102F1D1435A}"/>
    <cellStyle name="Calculation 9 2 5 2 3 3" xfId="34407" xr:uid="{EE42860D-32A4-41F5-9A69-80C7EBD054FF}"/>
    <cellStyle name="Calculation 9 2 5 2 4" xfId="14694" xr:uid="{D0AE0395-6CFF-4C3F-B64E-118B02961CE4}"/>
    <cellStyle name="Calculation 9 2 5 2 4 2" xfId="36795" xr:uid="{A1578C26-185A-4FAB-B25A-31D5767D7464}"/>
    <cellStyle name="Calculation 9 2 5 2 5" xfId="23763" xr:uid="{88A63461-B772-4206-8454-5788E200D5FA}"/>
    <cellStyle name="Calculation 9 2 5 3" xfId="3797" xr:uid="{1C2059BA-8FA6-4BAC-ABDB-ECFE4A0138CF}"/>
    <cellStyle name="Calculation 9 2 5 3 2" xfId="37695" xr:uid="{32C0B185-AE88-4ABB-90D6-207A3AFF4E43}"/>
    <cellStyle name="Calculation 9 2 5 4" xfId="29438" xr:uid="{575A3DF6-F8BE-478D-ADA0-62080BE0BF01}"/>
    <cellStyle name="Calculation 9 2 6" xfId="1780" xr:uid="{3C3BBED0-7B6C-4D2D-BAE4-BC5BDFADBAD7}"/>
    <cellStyle name="Calculation 9 2 6 2" xfId="6098" xr:uid="{1AF2FF5D-7494-43A5-8F17-AF6E5E9B9AE5}"/>
    <cellStyle name="Calculation 9 2 6 2 2" xfId="8684" xr:uid="{231381A5-9871-4964-A836-5D4AD080555B}"/>
    <cellStyle name="Calculation 9 2 6 2 2 2" xfId="17673" xr:uid="{8EDAA094-3320-491B-80FF-BB152F7FB536}"/>
    <cellStyle name="Calculation 9 2 6 2 2 2 2" xfId="43774" xr:uid="{E5D2E798-D758-4935-A423-E201C83D16D6}"/>
    <cellStyle name="Calculation 9 2 6 2 2 3" xfId="37915" xr:uid="{1E6A7DDE-16F3-4C17-9325-C23EE1832734}"/>
    <cellStyle name="Calculation 9 2 6 2 3" xfId="11321" xr:uid="{5C015EDF-D6D9-4E09-A973-17431DE7420B}"/>
    <cellStyle name="Calculation 9 2 6 2 3 2" xfId="20310" xr:uid="{758031E0-75D2-44BD-8867-C3EF2726C94B}"/>
    <cellStyle name="Calculation 9 2 6 2 3 2 2" xfId="41914" xr:uid="{0DB89A30-1178-4B7A-98B3-1B912ADAEDAC}"/>
    <cellStyle name="Calculation 9 2 6 2 3 3" xfId="24283" xr:uid="{823B1B35-971E-4CB7-8619-5C2354A940AA}"/>
    <cellStyle name="Calculation 9 2 6 2 4" xfId="15087" xr:uid="{5F2ABCA9-8D29-4A40-B80D-A03F6E536EAE}"/>
    <cellStyle name="Calculation 9 2 6 2 4 2" xfId="27784" xr:uid="{CD2972F1-757B-47E0-8F8C-86C8999805C0}"/>
    <cellStyle name="Calculation 9 2 6 2 5" xfId="36399" xr:uid="{75B6B51E-0855-4574-9255-C9AA7F695CE3}"/>
    <cellStyle name="Calculation 9 2 6 3" xfId="4217" xr:uid="{B59CF960-01F4-4D5A-8B9E-52F3E2CA64EF}"/>
    <cellStyle name="Calculation 9 2 6 3 2" xfId="35000" xr:uid="{58D3D8AB-559F-4138-A30E-2BFD3E4BCBC8}"/>
    <cellStyle name="Calculation 9 2 6 4" xfId="37166" xr:uid="{6B7A6420-C985-4EA6-A0EF-B7F9BD567D37}"/>
    <cellStyle name="Calculation 9 2 7" xfId="1979" xr:uid="{FB6CB432-6983-42BD-8149-44162FA83D6C}"/>
    <cellStyle name="Calculation 9 2 7 2" xfId="6287" xr:uid="{EBF95CA9-2548-4A5A-B5A5-BCE050F959FD}"/>
    <cellStyle name="Calculation 9 2 7 2 2" xfId="8873" xr:uid="{E277E4F8-4B24-46CB-85AE-8DE304172FCD}"/>
    <cellStyle name="Calculation 9 2 7 2 2 2" xfId="17862" xr:uid="{9CCD5EBB-9CFC-4B76-9FDA-ACE2453358A5}"/>
    <cellStyle name="Calculation 9 2 7 2 2 2 2" xfId="22867" xr:uid="{F6D52CFA-69C5-4E52-8CF2-EAEA7FB96986}"/>
    <cellStyle name="Calculation 9 2 7 2 2 3" xfId="36175" xr:uid="{A34A3851-2561-4759-9AE8-7FEA93F44D50}"/>
    <cellStyle name="Calculation 9 2 7 2 3" xfId="11510" xr:uid="{9E9A9875-6D45-4305-9536-939DBEC1E513}"/>
    <cellStyle name="Calculation 9 2 7 2 3 2" xfId="20499" xr:uid="{74DE0EE4-88AE-473D-A808-1C67C032554A}"/>
    <cellStyle name="Calculation 9 2 7 2 3 2 2" xfId="41000" xr:uid="{1228BFEA-200C-4BAE-90B0-374028702CFC}"/>
    <cellStyle name="Calculation 9 2 7 2 3 3" xfId="33383" xr:uid="{C0FF0A04-96D5-4433-A0F5-20EE6D76D0A7}"/>
    <cellStyle name="Calculation 9 2 7 2 4" xfId="15276" xr:uid="{C0725262-8FE6-4B1E-A2CC-11A77AAC75D1}"/>
    <cellStyle name="Calculation 9 2 7 2 4 2" xfId="32475" xr:uid="{86A23216-C0E5-4C38-9C16-235BAD51178E}"/>
    <cellStyle name="Calculation 9 2 7 2 5" xfId="26570" xr:uid="{6A998B07-5C13-4AD7-AA6D-C879D9E106B3}"/>
    <cellStyle name="Calculation 9 2 7 3" xfId="4416" xr:uid="{676A3A47-DB76-425B-8115-C0DC0A126BC4}"/>
    <cellStyle name="Calculation 9 2 7 3 2" xfId="35457" xr:uid="{3C417622-E8A9-47E4-BEE7-ECDF88499B08}"/>
    <cellStyle name="Calculation 9 2 7 4" xfId="36818" xr:uid="{6138E060-8849-413A-AA7B-7BCAFCBF629F}"/>
    <cellStyle name="Calculation 9 2 8" xfId="2790" xr:uid="{594B0B35-A43C-4C42-A515-5D81DF3B5521}"/>
    <cellStyle name="Calculation 9 2 8 2" xfId="6940" xr:uid="{6C3A89FF-E627-4382-8E78-94D7318FCCFE}"/>
    <cellStyle name="Calculation 9 2 8 2 2" xfId="12069" xr:uid="{D0924A78-624F-4C3C-9E6E-03E9383AA999}"/>
    <cellStyle name="Calculation 9 2 8 2 2 2" xfId="21058" xr:uid="{8854BF14-816B-4827-B0E0-DD7C7C7D7619}"/>
    <cellStyle name="Calculation 9 2 8 2 2 2 2" xfId="43034" xr:uid="{039F863B-7FA7-46E1-B30E-65E2CD435299}"/>
    <cellStyle name="Calculation 9 2 8 2 2 3" xfId="24076" xr:uid="{D41B4B77-E9BA-4EE4-9404-0FE60419DEF7}"/>
    <cellStyle name="Calculation 9 2 8 2 3" xfId="12894" xr:uid="{E858FBA4-A8EB-40B1-8B88-513495F496D5}"/>
    <cellStyle name="Calculation 9 2 8 2 3 2" xfId="21883" xr:uid="{EE74C7A2-89CB-4439-AD60-572D6FAB99DA}"/>
    <cellStyle name="Calculation 9 2 8 2 3 2 2" xfId="39762" xr:uid="{A14D3BBE-CD86-407B-8D19-1771DAF04010}"/>
    <cellStyle name="Calculation 9 2 8 2 3 3" xfId="27041" xr:uid="{926D8E8B-C99A-4993-B553-E6489B21E2AC}"/>
    <cellStyle name="Calculation 9 2 8 2 4" xfId="15929" xr:uid="{FFF3753B-52A6-4785-B375-A2E85DE3D0A6}"/>
    <cellStyle name="Calculation 9 2 8 2 4 2" xfId="34028" xr:uid="{BE4FC830-B9EC-45B6-A7EA-D81F9F8AFED9}"/>
    <cellStyle name="Calculation 9 2 8 2 5" xfId="31328" xr:uid="{D734CC23-85B4-44A0-A1E8-A0D1C34F20A1}"/>
    <cellStyle name="Calculation 9 2 8 3" xfId="9503" xr:uid="{189A2309-D08F-498B-9573-F9C0116CB2A0}"/>
    <cellStyle name="Calculation 9 2 8 3 2" xfId="18492" xr:uid="{B058684C-3BDC-47A3-9E73-3CDECC1DDF59}"/>
    <cellStyle name="Calculation 9 2 8 3 2 2" xfId="42882" xr:uid="{5B24461A-6969-43BD-913E-EE4B737ECDD6}"/>
    <cellStyle name="Calculation 9 2 8 3 3" xfId="36421" xr:uid="{10D39FC8-6BC2-4CF9-9FC0-DB148D92E396}"/>
    <cellStyle name="Calculation 9 2 8 4" xfId="28737" xr:uid="{118633E4-C2B5-40CE-9757-01145259C812}"/>
    <cellStyle name="Calculation 9 2 9" xfId="4723" xr:uid="{DE173744-6388-45D0-9D86-FAE1CF76AD07}"/>
    <cellStyle name="Calculation 9 2 9 2" xfId="7309" xr:uid="{249F4D4A-8B91-4C3B-820F-88C44FBD7662}"/>
    <cellStyle name="Calculation 9 2 9 2 2" xfId="16298" xr:uid="{F7FEEDD1-4635-434A-9353-D93DD204EC12}"/>
    <cellStyle name="Calculation 9 2 9 2 2 2" xfId="33169" xr:uid="{7A11BB41-7FA8-4A3F-B846-30E3256EB0CD}"/>
    <cellStyle name="Calculation 9 2 9 2 3" xfId="28454" xr:uid="{F0AAC6C0-F515-45A8-8E0D-0241F8BBDEDB}"/>
    <cellStyle name="Calculation 9 2 9 3" xfId="9946" xr:uid="{2B41398E-BCA3-4B2D-B60E-74BAC15D6D5D}"/>
    <cellStyle name="Calculation 9 2 9 3 2" xfId="18935" xr:uid="{7F043F62-7E2B-486B-B91A-8185C70BA2BC}"/>
    <cellStyle name="Calculation 9 2 9 3 2 2" xfId="38833" xr:uid="{29B3BC59-3B2D-44E2-B44E-38191FBB735E}"/>
    <cellStyle name="Calculation 9 2 9 3 3" xfId="34387" xr:uid="{A80F2224-69BA-4208-8F9E-E5C572F6C364}"/>
    <cellStyle name="Calculation 9 2 9 4" xfId="13712" xr:uid="{AF628C1F-F05D-497C-B821-E0491AD0C1CF}"/>
    <cellStyle name="Calculation 9 2 9 4 2" xfId="28616" xr:uid="{521D7966-F39F-4BFA-BEB9-0914CB624EB7}"/>
    <cellStyle name="Calculation 9 2 9 5" xfId="37473" xr:uid="{B361BC68-BCED-4253-AA60-AE95852D4E50}"/>
    <cellStyle name="Calculation 9 3" xfId="398" xr:uid="{6E413776-4DB8-4778-9B63-6450160B3AD0}"/>
    <cellStyle name="Calculation 9 3 10" xfId="9267" xr:uid="{7B2112EE-8582-4A3C-911F-88D1DBAF6298}"/>
    <cellStyle name="Calculation 9 3 10 2" xfId="18256" xr:uid="{4A45C8F8-BFB5-4FE8-85F1-B6CA84896C00}"/>
    <cellStyle name="Calculation 9 3 10 2 2" xfId="35137" xr:uid="{E0F4EDDF-E9FE-4193-A1F7-83D5C463843C}"/>
    <cellStyle name="Calculation 9 3 10 3" xfId="37681" xr:uid="{74804370-D117-4A17-A01C-6442ED5B8175}"/>
    <cellStyle name="Calculation 9 3 11" xfId="12802" xr:uid="{CD6E808A-1039-41A7-A714-634CDC09741A}"/>
    <cellStyle name="Calculation 9 3 11 2" xfId="21791" xr:uid="{F78EB25E-2F46-4310-A930-2B94AA337997}"/>
    <cellStyle name="Calculation 9 3 11 2 2" xfId="26284" xr:uid="{B2C02E9B-77D5-489E-A4E3-E50428EB12F8}"/>
    <cellStyle name="Calculation 9 3 11 3" xfId="35362" xr:uid="{C61E241F-AB02-4F81-9DAC-A697D40D3D62}"/>
    <cellStyle name="Calculation 9 3 12" xfId="2404" xr:uid="{66B6072E-AEE9-4F1F-976A-A5ED96B793A8}"/>
    <cellStyle name="Calculation 9 3 12 2" xfId="41996" xr:uid="{BD89F0D7-9AA0-47E4-806C-35B888E43DC3}"/>
    <cellStyle name="Calculation 9 3 13" xfId="13313" xr:uid="{B4CF8B32-9199-4416-B2CF-0583A1C6983D}"/>
    <cellStyle name="Calculation 9 3 13 2" xfId="22527" xr:uid="{856AEBE3-5682-498D-94F9-8130698C8548}"/>
    <cellStyle name="Calculation 9 3 14" xfId="32341" xr:uid="{AEEB0D47-C3EB-45DA-882C-B8C5F1B77913}"/>
    <cellStyle name="Calculation 9 3 15" xfId="51960" xr:uid="{C1958CD4-61B7-482C-B91E-D16A12105C58}"/>
    <cellStyle name="Calculation 9 3 2" xfId="747" xr:uid="{EB6335FE-BD72-4348-80FE-9699623650F6}"/>
    <cellStyle name="Calculation 9 3 2 2" xfId="5121" xr:uid="{349B621C-560E-4A29-98CD-C42300E3830A}"/>
    <cellStyle name="Calculation 9 3 2 2 2" xfId="7707" xr:uid="{D9D52E87-8B16-49AD-A859-86F94DAB6283}"/>
    <cellStyle name="Calculation 9 3 2 2 2 2" xfId="16696" xr:uid="{81E76579-2836-4D9A-AEA8-0E2C111E8794}"/>
    <cellStyle name="Calculation 9 3 2 2 2 2 2" xfId="39341" xr:uid="{9939DCB3-617E-49B2-899B-CBEC52ED4A23}"/>
    <cellStyle name="Calculation 9 3 2 2 2 3" xfId="36208" xr:uid="{84601D48-80C6-4D66-8E64-792903D1FE3A}"/>
    <cellStyle name="Calculation 9 3 2 2 3" xfId="10344" xr:uid="{73AFE61F-E335-420D-9360-C9830949CB14}"/>
    <cellStyle name="Calculation 9 3 2 2 3 2" xfId="19333" xr:uid="{CCDA4117-5681-46B8-BAA1-3F2F3A345AAD}"/>
    <cellStyle name="Calculation 9 3 2 2 3 2 2" xfId="42442" xr:uid="{E6D00498-3D91-4878-9395-BA7523C24189}"/>
    <cellStyle name="Calculation 9 3 2 2 3 3" xfId="22907" xr:uid="{B97D47F4-516D-436D-B909-2D6B3F9F9214}"/>
    <cellStyle name="Calculation 9 3 2 2 4" xfId="14110" xr:uid="{58741527-5080-4414-A404-06E196FF02FE}"/>
    <cellStyle name="Calculation 9 3 2 2 4 2" xfId="27437" xr:uid="{B68714B4-40A3-4A7A-A6B1-07A7A6CA36FB}"/>
    <cellStyle name="Calculation 9 3 2 2 5" xfId="24116" xr:uid="{1F14BED2-6645-4B41-AC5F-67FC2810076C}"/>
    <cellStyle name="Calculation 9 3 2 3" xfId="3184" xr:uid="{F33ABF14-1E25-409E-BFFD-A2ECFFDF9AD9}"/>
    <cellStyle name="Calculation 9 3 2 3 2" xfId="32307" xr:uid="{127B016D-9FC6-43AE-B0EC-32D7A312F25F}"/>
    <cellStyle name="Calculation 9 3 2 4" xfId="27290" xr:uid="{2A797F97-891F-4C45-95DA-057593D473B5}"/>
    <cellStyle name="Calculation 9 3 2 5" xfId="58741" xr:uid="{CD9C64B7-1582-4B02-91B4-90F73D2FD18E}"/>
    <cellStyle name="Calculation 9 3 3" xfId="1092" xr:uid="{D66D55E5-3B12-4DA6-8355-DEF0ADDB58F9}"/>
    <cellStyle name="Calculation 9 3 3 2" xfId="5442" xr:uid="{1905C02A-EBE9-4F1D-82A8-F93DC6270D66}"/>
    <cellStyle name="Calculation 9 3 3 2 2" xfId="8028" xr:uid="{E241F0A9-C59F-49DA-AB7C-065BFC9B881D}"/>
    <cellStyle name="Calculation 9 3 3 2 2 2" xfId="17017" xr:uid="{BDE4296E-D472-46F1-96C7-04BCDF851D59}"/>
    <cellStyle name="Calculation 9 3 3 2 2 2 2" xfId="30677" xr:uid="{729F1579-9003-4431-AD41-5C96558C1C35}"/>
    <cellStyle name="Calculation 9 3 3 2 2 3" xfId="43430" xr:uid="{6F9BDD54-EE55-4C40-A22B-5961F58C2E4C}"/>
    <cellStyle name="Calculation 9 3 3 2 3" xfId="10665" xr:uid="{6575F2FE-09B8-4C29-9937-B19F51DF3FDC}"/>
    <cellStyle name="Calculation 9 3 3 2 3 2" xfId="19654" xr:uid="{3A94199A-778E-4EC8-9DF0-D2ACFB5EF64F}"/>
    <cellStyle name="Calculation 9 3 3 2 3 2 2" xfId="37450" xr:uid="{74213C52-F367-48FE-97AE-66358B033F6D}"/>
    <cellStyle name="Calculation 9 3 3 2 3 3" xfId="27195" xr:uid="{95BDFC25-69F2-4354-91A0-9F9744343D2B}"/>
    <cellStyle name="Calculation 9 3 3 2 4" xfId="14431" xr:uid="{D33D3882-27C3-478A-8F81-9A2CE4371FB4}"/>
    <cellStyle name="Calculation 9 3 3 2 4 2" xfId="27050" xr:uid="{CB2A30D9-3AD4-44D4-BD2A-1E404BC8E93B}"/>
    <cellStyle name="Calculation 9 3 3 2 5" xfId="39846" xr:uid="{48ADEE93-53CF-4CA3-896B-50126B31BF6E}"/>
    <cellStyle name="Calculation 9 3 3 3" xfId="3529" xr:uid="{52D12FF9-B003-4A16-A135-BC2B9C156F09}"/>
    <cellStyle name="Calculation 9 3 3 3 2" xfId="22453" xr:uid="{ECAFE517-816B-440D-B42D-B133AE04717F}"/>
    <cellStyle name="Calculation 9 3 3 4" xfId="40627" xr:uid="{F7B23876-B33F-4DAC-A0B3-B29A28BC334D}"/>
    <cellStyle name="Calculation 9 3 4" xfId="1436" xr:uid="{8F9EC2B4-3FE3-40D2-9CD8-85BBDD14BFA3}"/>
    <cellStyle name="Calculation 9 3 4 2" xfId="5781" xr:uid="{3F6D1C8F-90E6-4548-ABEF-A8E3B534E689}"/>
    <cellStyle name="Calculation 9 3 4 2 2" xfId="8367" xr:uid="{1A1E871A-7E79-4DEB-9A45-5743DD4CC51C}"/>
    <cellStyle name="Calculation 9 3 4 2 2 2" xfId="17356" xr:uid="{9FC58472-AC8F-45CD-AD73-2451EBFEE610}"/>
    <cellStyle name="Calculation 9 3 4 2 2 2 2" xfId="25510" xr:uid="{E76D1534-E076-46D3-9DB2-8794A953D72C}"/>
    <cellStyle name="Calculation 9 3 4 2 2 3" xfId="22385" xr:uid="{A715C15B-3CA7-4CEC-ADB6-6196A5E1B628}"/>
    <cellStyle name="Calculation 9 3 4 2 3" xfId="11004" xr:uid="{A5690E15-17B4-4384-9EE7-D6177DCACEE8}"/>
    <cellStyle name="Calculation 9 3 4 2 3 2" xfId="19993" xr:uid="{ECB54A53-C331-4F2D-BB97-0DAD8937ED11}"/>
    <cellStyle name="Calculation 9 3 4 2 3 2 2" xfId="28556" xr:uid="{89BD97D0-FE7E-4EFE-B78D-970BA33C2360}"/>
    <cellStyle name="Calculation 9 3 4 2 3 3" xfId="40446" xr:uid="{97ACF0D1-52C6-47F5-9BA7-58B5D7F35B0D}"/>
    <cellStyle name="Calculation 9 3 4 2 4" xfId="14770" xr:uid="{ABF3DC3A-9DA4-4048-95DF-C5518CE5B90D}"/>
    <cellStyle name="Calculation 9 3 4 2 4 2" xfId="26046" xr:uid="{5ECEC746-262D-403E-A95B-412D9EE5FCCE}"/>
    <cellStyle name="Calculation 9 3 4 2 5" xfId="34218" xr:uid="{174F4735-CCAB-44A1-8DBB-E7263A4ED31B}"/>
    <cellStyle name="Calculation 9 3 4 3" xfId="3873" xr:uid="{221CEA44-B95D-4085-A2B9-E05095ABFB11}"/>
    <cellStyle name="Calculation 9 3 4 3 2" xfId="29213" xr:uid="{E805B2AE-B603-4E0A-AE96-5874A4714824}"/>
    <cellStyle name="Calculation 9 3 4 4" xfId="36889" xr:uid="{11177E9E-FC29-465B-9185-BAF36CA1EB3F}"/>
    <cellStyle name="Calculation 9 3 5" xfId="1751" xr:uid="{360AA2F8-E80A-4D53-9272-0DE0639848EE}"/>
    <cellStyle name="Calculation 9 3 5 2" xfId="6075" xr:uid="{394240ED-460E-4E97-BD46-129150D6696C}"/>
    <cellStyle name="Calculation 9 3 5 2 2" xfId="8661" xr:uid="{7A33956A-56F1-43CB-9925-59E0836C9A3E}"/>
    <cellStyle name="Calculation 9 3 5 2 2 2" xfId="17650" xr:uid="{04E6AB4F-2179-4572-9DA1-4EAAD42BCC5E}"/>
    <cellStyle name="Calculation 9 3 5 2 2 2 2" xfId="38965" xr:uid="{41F14130-D353-44F9-B6C8-3C68EEE04C6B}"/>
    <cellStyle name="Calculation 9 3 5 2 2 3" xfId="43736" xr:uid="{C80A3690-128F-4DF8-9C16-8946CA000DD5}"/>
    <cellStyle name="Calculation 9 3 5 2 3" xfId="11298" xr:uid="{388D80C6-D915-4D07-9D9B-EC79AC25FD60}"/>
    <cellStyle name="Calculation 9 3 5 2 3 2" xfId="20287" xr:uid="{00D6B91A-E049-4742-8A73-EC0B07F4A66D}"/>
    <cellStyle name="Calculation 9 3 5 2 3 2 2" xfId="30933" xr:uid="{926DB45C-5B7A-472A-8557-5A0DF0D790EA}"/>
    <cellStyle name="Calculation 9 3 5 2 3 3" xfId="36093" xr:uid="{4662E43A-95DB-4BB8-9225-DA5D60751725}"/>
    <cellStyle name="Calculation 9 3 5 2 4" xfId="15064" xr:uid="{BF40F98D-ADA0-40DD-9A10-6B5AA8329C3E}"/>
    <cellStyle name="Calculation 9 3 5 2 4 2" xfId="32157" xr:uid="{06BBC905-CFA5-4901-B3BF-711BC3AE26AD}"/>
    <cellStyle name="Calculation 9 3 5 2 5" xfId="40908" xr:uid="{06B2EDA1-F60F-476F-8124-8104AAE216F9}"/>
    <cellStyle name="Calculation 9 3 5 3" xfId="4188" xr:uid="{B6C963E1-6458-44EF-B170-69F4F00459C6}"/>
    <cellStyle name="Calculation 9 3 5 3 2" xfId="38673" xr:uid="{9C193468-F166-4E11-BF74-463C525267E4}"/>
    <cellStyle name="Calculation 9 3 5 4" xfId="29019" xr:uid="{2FA21F75-347E-45A5-B05D-C6B53176848A}"/>
    <cellStyle name="Calculation 9 3 6" xfId="2055" xr:uid="{0B4367F2-72F9-47BA-BEDE-9844B4A2DA03}"/>
    <cellStyle name="Calculation 9 3 6 2" xfId="6361" xr:uid="{2FEC7EA0-8F4E-4EC4-82BF-9DF8E6AC4E3C}"/>
    <cellStyle name="Calculation 9 3 6 2 2" xfId="8947" xr:uid="{1D8D874F-D44D-4F6F-B467-014846918732}"/>
    <cellStyle name="Calculation 9 3 6 2 2 2" xfId="17936" xr:uid="{AB2BAF2B-AF26-48BF-A65C-AC178C806DEA}"/>
    <cellStyle name="Calculation 9 3 6 2 2 2 2" xfId="34899" xr:uid="{E86DFB5D-0586-4434-8603-03B3C4F914D5}"/>
    <cellStyle name="Calculation 9 3 6 2 2 3" xfId="35990" xr:uid="{81BD805E-563A-490F-8C54-0AB5A085EE40}"/>
    <cellStyle name="Calculation 9 3 6 2 3" xfId="11584" xr:uid="{F40425DC-3914-4ED3-B8F1-23EAB47CB01E}"/>
    <cellStyle name="Calculation 9 3 6 2 3 2" xfId="20573" xr:uid="{99A282F7-8F8D-4F39-B7B5-E46D623021C1}"/>
    <cellStyle name="Calculation 9 3 6 2 3 2 2" xfId="42848" xr:uid="{1A1EDEF8-58A8-4E55-BCA0-7DAC12BA6922}"/>
    <cellStyle name="Calculation 9 3 6 2 3 3" xfId="35900" xr:uid="{61E33129-3FFC-4911-92A9-EB207B03E85B}"/>
    <cellStyle name="Calculation 9 3 6 2 4" xfId="15350" xr:uid="{58D38B67-73D4-4623-8E89-119B47B1357A}"/>
    <cellStyle name="Calculation 9 3 6 2 4 2" xfId="23865" xr:uid="{D97A37A9-FABC-4F69-9764-500F1635DB34}"/>
    <cellStyle name="Calculation 9 3 6 2 5" xfId="43138" xr:uid="{577EFDFD-54EA-4D2F-8E25-EF67631BB590}"/>
    <cellStyle name="Calculation 9 3 6 3" xfId="4492" xr:uid="{E2C0B5DF-A92C-4423-9BE3-9D4B59967B2D}"/>
    <cellStyle name="Calculation 9 3 6 3 2" xfId="32495" xr:uid="{981AA0DF-0DD9-461A-BD5E-C08B01EEE926}"/>
    <cellStyle name="Calculation 9 3 6 4" xfId="28093" xr:uid="{45FBDEE8-8981-4260-9EC5-4C0550138F46}"/>
    <cellStyle name="Calculation 9 3 7" xfId="2866" xr:uid="{D64C9E7B-60DA-4AC5-8542-AA7A6C251E13}"/>
    <cellStyle name="Calculation 9 3 7 2" xfId="7016" xr:uid="{23C1D047-1189-42E3-8C2A-752F56A0E14C}"/>
    <cellStyle name="Calculation 9 3 7 2 2" xfId="12144" xr:uid="{A9541603-BF62-4B4D-B63F-EC832645C178}"/>
    <cellStyle name="Calculation 9 3 7 2 2 2" xfId="21133" xr:uid="{F49D9479-F1CD-4FC6-96CC-BEE9854C2C2A}"/>
    <cellStyle name="Calculation 9 3 7 2 2 2 2" xfId="34132" xr:uid="{CF7110FA-079F-4236-B893-5D6165710D31}"/>
    <cellStyle name="Calculation 9 3 7 2 2 3" xfId="30306" xr:uid="{9191AD8A-FC78-44C6-96C3-C056C29BC4B8}"/>
    <cellStyle name="Calculation 9 3 7 2 3" xfId="12956" xr:uid="{5559CCE6-9723-4F01-8898-D90770A995AD}"/>
    <cellStyle name="Calculation 9 3 7 2 3 2" xfId="21945" xr:uid="{B78CD9E8-99D6-4A28-A349-8E30168605DD}"/>
    <cellStyle name="Calculation 9 3 7 2 3 2 2" xfId="22574" xr:uid="{336011F7-B96F-441B-867A-50C23751D23E}"/>
    <cellStyle name="Calculation 9 3 7 2 3 3" xfId="23951" xr:uid="{EF3F8D49-7419-4EF7-8FD3-A680F99C6D0C}"/>
    <cellStyle name="Calculation 9 3 7 2 4" xfId="16005" xr:uid="{379E0670-EA92-43EB-BA6C-A364503A346B}"/>
    <cellStyle name="Calculation 9 3 7 2 4 2" xfId="42930" xr:uid="{82B2884C-2307-4DE0-9130-F5B960B23344}"/>
    <cellStyle name="Calculation 9 3 7 2 5" xfId="31836" xr:uid="{BB0CE018-58C3-4044-B101-8F29ABD25156}"/>
    <cellStyle name="Calculation 9 3 7 3" xfId="9579" xr:uid="{EE7D2BE7-B7E2-4DAF-99D3-A8A4708E991D}"/>
    <cellStyle name="Calculation 9 3 7 3 2" xfId="18568" xr:uid="{0C79A553-7B62-43A3-A100-3C95856167C4}"/>
    <cellStyle name="Calculation 9 3 7 3 2 2" xfId="23799" xr:uid="{DB07E6D5-9A8C-44A1-BE4D-568F6A62C387}"/>
    <cellStyle name="Calculation 9 3 7 3 3" xfId="34797" xr:uid="{D83463F7-F12F-4B0F-B0C0-F267DDBC26BE}"/>
    <cellStyle name="Calculation 9 3 7 4" xfId="29265" xr:uid="{ABEF92AE-5367-4054-BF93-1E744FC45338}"/>
    <cellStyle name="Calculation 9 3 8" xfId="4797" xr:uid="{4B3E36B8-8BA0-4A99-AC0B-ED17924EB660}"/>
    <cellStyle name="Calculation 9 3 8 2" xfId="7383" xr:uid="{0CD07986-95F6-474A-B859-09D740D89D0B}"/>
    <cellStyle name="Calculation 9 3 8 2 2" xfId="16372" xr:uid="{AE0D1A97-7F2D-41BC-AFCB-1D58BEB365BF}"/>
    <cellStyle name="Calculation 9 3 8 2 2 2" xfId="41444" xr:uid="{7B608DAF-B1D1-4A03-9766-85F5F167CEB8}"/>
    <cellStyle name="Calculation 9 3 8 2 3" xfId="40841" xr:uid="{1611D7BE-DA9F-4A86-8970-834ADD4FA634}"/>
    <cellStyle name="Calculation 9 3 8 3" xfId="10020" xr:uid="{E390064A-001D-4822-9416-119B3D0F1BA7}"/>
    <cellStyle name="Calculation 9 3 8 3 2" xfId="19009" xr:uid="{173087E4-3060-4856-8FFE-295CFE06514A}"/>
    <cellStyle name="Calculation 9 3 8 3 2 2" xfId="43238" xr:uid="{71F83CFF-12FC-4949-9AF9-48051CBC6F37}"/>
    <cellStyle name="Calculation 9 3 8 3 3" xfId="22911" xr:uid="{9CA7198E-4080-49C7-8494-7FD420D9F0BC}"/>
    <cellStyle name="Calculation 9 3 8 4" xfId="13786" xr:uid="{378F820D-1560-4120-9B6A-F4D36C25ADB1}"/>
    <cellStyle name="Calculation 9 3 8 4 2" xfId="38161" xr:uid="{9EDBFB7F-1EA8-4C90-AEAE-A85DFAC4F0EA}"/>
    <cellStyle name="Calculation 9 3 8 5" xfId="28000" xr:uid="{9332EC90-F488-43E7-9510-F42B2C0536FB}"/>
    <cellStyle name="Calculation 9 3 9" xfId="6700" xr:uid="{8769397F-CBBA-43AD-94FB-1C366D2AC7C1}"/>
    <cellStyle name="Calculation 9 3 9 2" xfId="11904" xr:uid="{6AD1B9CC-F6DF-42BE-923E-DD29758EF50D}"/>
    <cellStyle name="Calculation 9 3 9 2 2" xfId="20893" xr:uid="{5EF78B2A-F37A-4415-9725-B86B60421C60}"/>
    <cellStyle name="Calculation 9 3 9 2 2 2" xfId="32570" xr:uid="{14498EE0-18B3-458C-8D6F-1406B0AE1575}"/>
    <cellStyle name="Calculation 9 3 9 2 3" xfId="37803" xr:uid="{D236A7F2-FF4B-4A27-9B4D-8A2903AFD907}"/>
    <cellStyle name="Calculation 9 3 9 3" xfId="15689" xr:uid="{10F4BF50-9478-4ABD-934E-7A5A18641955}"/>
    <cellStyle name="Calculation 9 3 9 3 2" xfId="29582" xr:uid="{BB953D3F-D2DC-4418-910C-EA6986197E6B}"/>
    <cellStyle name="Calculation 9 3 9 4" xfId="37307" xr:uid="{EC4ED6E8-1949-419A-ADDB-C421DBD337E0}"/>
    <cellStyle name="Calculation 9 4" xfId="500" xr:uid="{27F1C730-CAE7-4B6F-9980-51249D22FB17}"/>
    <cellStyle name="Calculation 9 4 10" xfId="47558" xr:uid="{BA35DEE5-09A2-4599-A314-64016CDAC1DA}"/>
    <cellStyle name="Calculation 9 4 2" xfId="849" xr:uid="{5AC1B89B-3EDC-4A72-95B9-896F4F6D4A3B}"/>
    <cellStyle name="Calculation 9 4 2 2" xfId="5218" xr:uid="{FCB2355C-3B7F-41CB-89CE-D19DE8672A9F}"/>
    <cellStyle name="Calculation 9 4 2 2 2" xfId="7804" xr:uid="{3F7D8AB5-DE35-4938-8AE9-24671C7EB33D}"/>
    <cellStyle name="Calculation 9 4 2 2 2 2" xfId="16793" xr:uid="{B2EF40AD-713D-4574-82EF-C3624C6848B2}"/>
    <cellStyle name="Calculation 9 4 2 2 2 2 2" xfId="27744" xr:uid="{01EE2D92-3B86-419D-9BB6-1EF6B63D9DEF}"/>
    <cellStyle name="Calculation 9 4 2 2 2 3" xfId="25133" xr:uid="{F583C262-CCDC-424D-82D3-CB26131AC8EA}"/>
    <cellStyle name="Calculation 9 4 2 2 3" xfId="10441" xr:uid="{9EFDFE2A-B79A-445F-A06D-70D8BCB33C93}"/>
    <cellStyle name="Calculation 9 4 2 2 3 2" xfId="19430" xr:uid="{C0451E15-290E-4DEC-9923-7875E5574196}"/>
    <cellStyle name="Calculation 9 4 2 2 3 2 2" xfId="25825" xr:uid="{D74275A1-31D1-487E-9620-EA2013828DBE}"/>
    <cellStyle name="Calculation 9 4 2 2 3 3" xfId="41643" xr:uid="{B23C37CB-6671-4F51-9A9F-4CD460051E79}"/>
    <cellStyle name="Calculation 9 4 2 2 4" xfId="14207" xr:uid="{75651FE5-681C-4AE3-A2E4-C55BAE7FDE43}"/>
    <cellStyle name="Calculation 9 4 2 2 4 2" xfId="26206" xr:uid="{7131713D-0671-4181-AE42-084F052405CA}"/>
    <cellStyle name="Calculation 9 4 2 2 5" xfId="22680" xr:uid="{3A4EEFEC-BA27-4EE3-90A0-4F31CFD1CE1A}"/>
    <cellStyle name="Calculation 9 4 2 3" xfId="3286" xr:uid="{B2093463-95D0-460D-9C69-89E0A5B06A3F}"/>
    <cellStyle name="Calculation 9 4 2 3 2" xfId="43265" xr:uid="{53D18794-92CB-4975-97DF-9CFAA7943A6F}"/>
    <cellStyle name="Calculation 9 4 2 4" xfId="28868" xr:uid="{2B76A192-740C-4103-8C8D-00658DC6B197}"/>
    <cellStyle name="Calculation 9 4 2 5" xfId="54371" xr:uid="{04C85EDD-3CC4-4C54-8E6E-0C0B9BC00DA5}"/>
    <cellStyle name="Calculation 9 4 3" xfId="1194" xr:uid="{B171E2C1-474C-489A-90CE-717EE0BBD6E7}"/>
    <cellStyle name="Calculation 9 4 3 2" xfId="5539" xr:uid="{572534ED-2805-44DB-B201-1BF416B35748}"/>
    <cellStyle name="Calculation 9 4 3 2 2" xfId="8125" xr:uid="{145B0419-D859-4D76-82ED-1FF4324F6EFD}"/>
    <cellStyle name="Calculation 9 4 3 2 2 2" xfId="17114" xr:uid="{70027BE8-A721-4E3E-9E6C-82A4619C5F08}"/>
    <cellStyle name="Calculation 9 4 3 2 2 2 2" xfId="36324" xr:uid="{63BE066C-D0F4-4C08-9D2B-D3A3F472018A}"/>
    <cellStyle name="Calculation 9 4 3 2 2 3" xfId="31429" xr:uid="{16ED39E1-182B-4EC9-8DB6-19B27D4A4553}"/>
    <cellStyle name="Calculation 9 4 3 2 3" xfId="10762" xr:uid="{567EBF94-BA61-42E1-A056-5498F9EFCC50}"/>
    <cellStyle name="Calculation 9 4 3 2 3 2" xfId="19751" xr:uid="{88460925-D883-4C7A-B8CC-A57FD06DA6E0}"/>
    <cellStyle name="Calculation 9 4 3 2 3 2 2" xfId="33839" xr:uid="{EF35B83D-48F3-48D2-BAE6-7AD6881A3246}"/>
    <cellStyle name="Calculation 9 4 3 2 3 3" xfId="26702" xr:uid="{6159979E-3CA5-495B-85A7-14216A61D191}"/>
    <cellStyle name="Calculation 9 4 3 2 4" xfId="14528" xr:uid="{ED42E7E1-E404-4230-BB76-A06D7A9ADFF9}"/>
    <cellStyle name="Calculation 9 4 3 2 4 2" xfId="42634" xr:uid="{4A0BD3DF-814E-46AC-9A97-1EC8A12D6C4E}"/>
    <cellStyle name="Calculation 9 4 3 2 5" xfId="31547" xr:uid="{7648A7CF-3D95-4BA6-B32F-A0013F8F70D1}"/>
    <cellStyle name="Calculation 9 4 3 3" xfId="3631" xr:uid="{E8D4A8DB-C628-46EF-B02E-0E1110366E7D}"/>
    <cellStyle name="Calculation 9 4 3 3 2" xfId="26539" xr:uid="{A772B6ED-E193-4C11-899F-03A9BBFE5711}"/>
    <cellStyle name="Calculation 9 4 3 4" xfId="41222" xr:uid="{305F909F-6488-4E82-8184-B71E27801D51}"/>
    <cellStyle name="Calculation 9 4 4" xfId="1538" xr:uid="{42EF92F0-31CC-4F17-87D6-ECDA87FDF4F4}"/>
    <cellStyle name="Calculation 9 4 4 2" xfId="5883" xr:uid="{82BF7343-BD11-42A9-A8E6-4489E96BB842}"/>
    <cellStyle name="Calculation 9 4 4 2 2" xfId="8469" xr:uid="{0A63BAB8-9ADB-4F96-94EF-8CF42EF25285}"/>
    <cellStyle name="Calculation 9 4 4 2 2 2" xfId="17458" xr:uid="{36154A6E-566C-4279-BE93-6667C0F526A1}"/>
    <cellStyle name="Calculation 9 4 4 2 2 2 2" xfId="26096" xr:uid="{72F67CE7-D9DE-4370-AB8A-F1194865FCE2}"/>
    <cellStyle name="Calculation 9 4 4 2 2 3" xfId="36317" xr:uid="{10EC5EAF-A16A-451B-B8BD-C61209D817E9}"/>
    <cellStyle name="Calculation 9 4 4 2 3" xfId="11106" xr:uid="{10FD0399-E0AA-48C2-8A36-121B9AEA80BB}"/>
    <cellStyle name="Calculation 9 4 4 2 3 2" xfId="20095" xr:uid="{BEA7A2A2-4272-4B44-95F9-921BAE0A04EC}"/>
    <cellStyle name="Calculation 9 4 4 2 3 2 2" xfId="28822" xr:uid="{AEA6D9BC-90DC-478E-9086-7EC50ACF7F00}"/>
    <cellStyle name="Calculation 9 4 4 2 3 3" xfId="26679" xr:uid="{6201BD3E-50DC-4415-8F6C-F85138CEAD4F}"/>
    <cellStyle name="Calculation 9 4 4 2 4" xfId="14872" xr:uid="{618044D1-4EBF-4275-9E1F-0B53B32788AF}"/>
    <cellStyle name="Calculation 9 4 4 2 4 2" xfId="37005" xr:uid="{7AC4F0BB-AEFE-4BB3-9CD1-04565DC1E95F}"/>
    <cellStyle name="Calculation 9 4 4 2 5" xfId="36704" xr:uid="{F629657F-DEB5-4520-A480-1F7087FA4B6B}"/>
    <cellStyle name="Calculation 9 4 4 3" xfId="3975" xr:uid="{3C73E69A-42A4-4360-8B2F-A50E727604A9}"/>
    <cellStyle name="Calculation 9 4 4 3 2" xfId="40687" xr:uid="{002D6438-7DC7-4BCF-BB97-EDE52E7F87F9}"/>
    <cellStyle name="Calculation 9 4 4 4" xfId="23211" xr:uid="{C323405E-2F59-40C5-AA99-AD1CC0E92BA2}"/>
    <cellStyle name="Calculation 9 4 5" xfId="1850" xr:uid="{58B33BD7-87C9-422F-BAEB-EBE2A3AD0EA3}"/>
    <cellStyle name="Calculation 9 4 5 2" xfId="6166" xr:uid="{36E11956-FF66-4BC2-87A5-C2638B37A17D}"/>
    <cellStyle name="Calculation 9 4 5 2 2" xfId="8752" xr:uid="{77211743-72DC-4EC5-AA1E-CB4F615925E2}"/>
    <cellStyle name="Calculation 9 4 5 2 2 2" xfId="17741" xr:uid="{5D8ED950-B646-498E-8B2B-248D5E6E1D7F}"/>
    <cellStyle name="Calculation 9 4 5 2 2 2 2" xfId="32831" xr:uid="{F5912688-B0A3-402D-ABD6-C051E7D54EE7}"/>
    <cellStyle name="Calculation 9 4 5 2 2 3" xfId="43308" xr:uid="{D76580B7-A18F-43BA-BDDD-EBCB750CEEBC}"/>
    <cellStyle name="Calculation 9 4 5 2 3" xfId="11389" xr:uid="{C5F74EB3-6F1C-457B-8D2C-8E074D537A1A}"/>
    <cellStyle name="Calculation 9 4 5 2 3 2" xfId="20378" xr:uid="{600E4625-45EF-44EF-B7C4-255A83CBCB8D}"/>
    <cellStyle name="Calculation 9 4 5 2 3 2 2" xfId="37360" xr:uid="{6D65C467-4BD2-41BF-8EC7-E787A42B7C72}"/>
    <cellStyle name="Calculation 9 4 5 2 3 3" xfId="34806" xr:uid="{0D40E01F-5DBE-40F8-8EDE-4E94B61524EA}"/>
    <cellStyle name="Calculation 9 4 5 2 4" xfId="15155" xr:uid="{B153F507-62B4-4ADA-A58D-6E641E76EAF3}"/>
    <cellStyle name="Calculation 9 4 5 2 4 2" xfId="35262" xr:uid="{1A836766-936C-4106-AB9A-0CD8C43FA9BC}"/>
    <cellStyle name="Calculation 9 4 5 2 5" xfId="25497" xr:uid="{2033DC1B-0F6D-4BDF-9E7E-10A33D21C2D0}"/>
    <cellStyle name="Calculation 9 4 5 3" xfId="4287" xr:uid="{4D759E7A-2333-4EC6-994C-4C109A9FA804}"/>
    <cellStyle name="Calculation 9 4 5 3 2" xfId="31848" xr:uid="{518613B0-BB43-4ADF-AE3C-7B4E308A04EF}"/>
    <cellStyle name="Calculation 9 4 5 4" xfId="25464" xr:uid="{225EFD2F-1931-46F1-B683-A5183E9B4519}"/>
    <cellStyle name="Calculation 9 4 6" xfId="2157" xr:uid="{2A9C8D7B-571B-48AF-84DB-52312686A17F}"/>
    <cellStyle name="Calculation 9 4 6 2" xfId="6458" xr:uid="{055BA2F5-1131-4783-B369-7C5C779540EF}"/>
    <cellStyle name="Calculation 9 4 6 2 2" xfId="9044" xr:uid="{3B6E8204-B82E-4251-8A13-4A60EA2A50CE}"/>
    <cellStyle name="Calculation 9 4 6 2 2 2" xfId="18033" xr:uid="{63278AD7-286E-4685-84BC-1CF71E52CA88}"/>
    <cellStyle name="Calculation 9 4 6 2 2 2 2" xfId="40320" xr:uid="{714FBF90-39E0-44BE-BB11-9FF18D03109D}"/>
    <cellStyle name="Calculation 9 4 6 2 2 3" xfId="30101" xr:uid="{CF9FEEA2-858F-4242-9A39-3A2C49A176EB}"/>
    <cellStyle name="Calculation 9 4 6 2 3" xfId="11681" xr:uid="{6D002EBB-F83C-43B2-9080-ADFAF3F4782C}"/>
    <cellStyle name="Calculation 9 4 6 2 3 2" xfId="20670" xr:uid="{8B12575B-98C0-4CD0-ACEA-E50C9D1DFE3F}"/>
    <cellStyle name="Calculation 9 4 6 2 3 2 2" xfId="36441" xr:uid="{11E71CAF-F0CF-44BB-9272-16852A05F525}"/>
    <cellStyle name="Calculation 9 4 6 2 3 3" xfId="24231" xr:uid="{DADB207A-E2B2-4E5A-B2E4-5BF866312142}"/>
    <cellStyle name="Calculation 9 4 6 2 4" xfId="15447" xr:uid="{AEB2BEFC-E339-4F80-A4B0-5222CEA1A3CD}"/>
    <cellStyle name="Calculation 9 4 6 2 4 2" xfId="40833" xr:uid="{49D32FEB-4E67-4199-BE00-378AA9EF0924}"/>
    <cellStyle name="Calculation 9 4 6 2 5" xfId="42878" xr:uid="{50CE1902-512D-4EC7-94FE-D8BEDC43A29E}"/>
    <cellStyle name="Calculation 9 4 6 3" xfId="4594" xr:uid="{7788B208-D0CC-4C2A-BC07-33EFFE3C4DA7}"/>
    <cellStyle name="Calculation 9 4 6 3 2" xfId="30848" xr:uid="{9DBA0513-ED92-4057-AE42-8521EBBCFAF2}"/>
    <cellStyle name="Calculation 9 4 6 4" xfId="22272" xr:uid="{E22CF5A5-F950-425C-8F99-248CE0CBD342}"/>
    <cellStyle name="Calculation 9 4 7" xfId="4894" xr:uid="{76B9ABC1-F2A4-4831-8123-9AE83736FCD7}"/>
    <cellStyle name="Calculation 9 4 7 2" xfId="7480" xr:uid="{84F551A8-4490-4609-A7C6-E3AE11621AFF}"/>
    <cellStyle name="Calculation 9 4 7 2 2" xfId="16469" xr:uid="{3B1D49BC-9BA9-49AC-A1A6-9B72A04A172B}"/>
    <cellStyle name="Calculation 9 4 7 2 2 2" xfId="35557" xr:uid="{FA2ED634-CB4D-4CB9-94BF-133A5C419A57}"/>
    <cellStyle name="Calculation 9 4 7 2 3" xfId="29717" xr:uid="{4555453A-438D-45F4-A4A9-258330DCB1C0}"/>
    <cellStyle name="Calculation 9 4 7 3" xfId="10117" xr:uid="{BDAB44D2-5A6C-46D2-A4D6-9870FB5C41D0}"/>
    <cellStyle name="Calculation 9 4 7 3 2" xfId="19106" xr:uid="{10E53CEA-F379-4E00-9AAD-058934B363B4}"/>
    <cellStyle name="Calculation 9 4 7 3 2 2" xfId="35753" xr:uid="{AFE5D88C-F31B-48EF-8936-7DFE0D1EF0CF}"/>
    <cellStyle name="Calculation 9 4 7 3 3" xfId="41639" xr:uid="{CDF6BDFB-C64F-476F-897E-551C436610AC}"/>
    <cellStyle name="Calculation 9 4 7 4" xfId="13883" xr:uid="{5216B57E-6D52-41A0-895E-191241E3BD74}"/>
    <cellStyle name="Calculation 9 4 7 4 2" xfId="37902" xr:uid="{FCF1A7AD-F4F1-4F36-925A-438753D006DF}"/>
    <cellStyle name="Calculation 9 4 7 5" xfId="39157" xr:uid="{DAB0B8F6-60D9-42FA-9514-F07A4D2B5A65}"/>
    <cellStyle name="Calculation 9 4 8" xfId="2506" xr:uid="{091B5D70-5EE3-4302-B37E-FD5F99B265F1}"/>
    <cellStyle name="Calculation 9 4 8 2" xfId="42850" xr:uid="{5F3CBCB7-08A2-4A78-883A-65CADFF5FA07}"/>
    <cellStyle name="Calculation 9 4 9" xfId="32885" xr:uid="{3FD4C545-16AC-4521-8228-425778943840}"/>
    <cellStyle name="Calculation 9 5" xfId="260" xr:uid="{BF8F3A4D-823F-4E3A-B61F-B546BEF41297}"/>
    <cellStyle name="Calculation 9 5 2" xfId="4672" xr:uid="{952B0249-F504-4D55-B5D2-6AD303AB2F90}"/>
    <cellStyle name="Calculation 9 5 2 2" xfId="7258" xr:uid="{A6915541-C08E-44DE-BEB9-D6A769929940}"/>
    <cellStyle name="Calculation 9 5 2 2 2" xfId="16247" xr:uid="{F28190E3-272A-4901-B50C-C72981F1BDEA}"/>
    <cellStyle name="Calculation 9 5 2 2 2 2" xfId="27927" xr:uid="{BF2F937E-FD38-4BF0-B4E2-047AC497584D}"/>
    <cellStyle name="Calculation 9 5 2 2 3" xfId="23670" xr:uid="{2F2AE41A-910A-4F1D-ABF2-B8DCF42BA731}"/>
    <cellStyle name="Calculation 9 5 2 3" xfId="9895" xr:uid="{A6A1B83D-0226-4CC9-82DE-96FF527B8043}"/>
    <cellStyle name="Calculation 9 5 2 3 2" xfId="18884" xr:uid="{211AB9A0-5C96-46A4-A795-1888E8D6F350}"/>
    <cellStyle name="Calculation 9 5 2 3 2 2" xfId="25212" xr:uid="{7B0833C1-A692-450F-B4C1-88DBB63C4838}"/>
    <cellStyle name="Calculation 9 5 2 3 3" xfId="26989" xr:uid="{70F682E2-0157-487D-B106-0A6085EF6949}"/>
    <cellStyle name="Calculation 9 5 2 4" xfId="13661" xr:uid="{9297475A-2069-460A-B717-1BFAEE838940}"/>
    <cellStyle name="Calculation 9 5 2 4 2" xfId="23747" xr:uid="{81866315-4DEB-4467-AD8C-4CE00E759E38}"/>
    <cellStyle name="Calculation 9 5 2 5" xfId="24813" xr:uid="{331915D3-CAFB-44BD-8CD0-48104DF11719}"/>
    <cellStyle name="Calculation 9 5 3" xfId="2728" xr:uid="{DFCA62CC-B774-45D2-A4AB-2F3D3D30B0A3}"/>
    <cellStyle name="Calculation 9 5 3 2" xfId="35359" xr:uid="{22647657-2213-4796-A8EE-E730F72E82AF}"/>
    <cellStyle name="Calculation 9 5 4" xfId="30884" xr:uid="{0BC3AA2C-3420-4951-843B-39E1D5695D36}"/>
    <cellStyle name="Calculation 9 5 5" xfId="52854" xr:uid="{A2C54C6D-DBBF-42E6-B691-20EE077E9584}"/>
    <cellStyle name="Calculation 9 6" xfId="609" xr:uid="{F4D591EE-1588-44BE-8182-D8F26E7F2B7C}"/>
    <cellStyle name="Calculation 9 6 2" xfId="4996" xr:uid="{29535B8F-10E3-40B8-A285-1BD573B54FBF}"/>
    <cellStyle name="Calculation 9 6 2 2" xfId="7582" xr:uid="{FC4ADD46-2636-4CDB-B19D-8FA0DF42FE82}"/>
    <cellStyle name="Calculation 9 6 2 2 2" xfId="16571" xr:uid="{EB003171-4642-40EC-B3E3-F9A357DB5933}"/>
    <cellStyle name="Calculation 9 6 2 2 2 2" xfId="30234" xr:uid="{75B1F6F7-2BEA-4D1D-859F-5A549B3E9653}"/>
    <cellStyle name="Calculation 9 6 2 2 3" xfId="37202" xr:uid="{7CEBA7EB-962E-4C27-AB8E-DBEE3D504329}"/>
    <cellStyle name="Calculation 9 6 2 3" xfId="10219" xr:uid="{FBB81F57-061C-4083-B239-AC5BABC60F99}"/>
    <cellStyle name="Calculation 9 6 2 3 2" xfId="19208" xr:uid="{B31FF6EC-FCAD-47F5-8925-920FC6B22D87}"/>
    <cellStyle name="Calculation 9 6 2 3 2 2" xfId="34332" xr:uid="{67CA9CE6-17AE-46EA-9347-6669F7D88723}"/>
    <cellStyle name="Calculation 9 6 2 3 3" xfId="24249" xr:uid="{58346CDE-D120-4078-8A74-7B2BAF8F4111}"/>
    <cellStyle name="Calculation 9 6 2 4" xfId="13985" xr:uid="{46112B81-2BE9-46A6-AE8B-BCAD1FEC0E52}"/>
    <cellStyle name="Calculation 9 6 2 4 2" xfId="29445" xr:uid="{E99007DB-6FB6-437A-A386-7E22C65AA495}"/>
    <cellStyle name="Calculation 9 6 2 5" xfId="42661" xr:uid="{BC966002-1329-4B72-9090-A3AB4ABAA4B8}"/>
    <cellStyle name="Calculation 9 6 3" xfId="3046" xr:uid="{BDEDD9B9-ADC4-4EFE-AFB5-2749BAB2E98B}"/>
    <cellStyle name="Calculation 9 6 3 2" xfId="25483" xr:uid="{C28A9C1D-2B5C-4C18-B5BD-939EBE2627AF}"/>
    <cellStyle name="Calculation 9 6 4" xfId="24776" xr:uid="{408F688A-B903-4E45-B154-CDA98859B1EF}"/>
    <cellStyle name="Calculation 9 7" xfId="954" xr:uid="{8AE33C91-1F56-45C6-92A9-744A1DCF86BA}"/>
    <cellStyle name="Calculation 9 7 2" xfId="5317" xr:uid="{0495D3E9-652D-48A4-BFCD-9AF31BC20902}"/>
    <cellStyle name="Calculation 9 7 2 2" xfId="7903" xr:uid="{E087E1CF-DE88-475A-B298-FDE7EBB0B82A}"/>
    <cellStyle name="Calculation 9 7 2 2 2" xfId="16892" xr:uid="{2C646089-111A-4740-AAB2-A39BEE66C191}"/>
    <cellStyle name="Calculation 9 7 2 2 2 2" xfId="34392" xr:uid="{789AAF2B-AE2B-43A1-AF35-14B355336E82}"/>
    <cellStyle name="Calculation 9 7 2 2 3" xfId="34100" xr:uid="{60F67B4B-FBFD-4B9B-A92D-01D02528D2C4}"/>
    <cellStyle name="Calculation 9 7 2 3" xfId="10540" xr:uid="{B75213BA-6D7D-4295-8698-53FEBAE05AA7}"/>
    <cellStyle name="Calculation 9 7 2 3 2" xfId="19529" xr:uid="{3029CF7F-3663-4C64-AB42-AD3235CC2B9A}"/>
    <cellStyle name="Calculation 9 7 2 3 2 2" xfId="41394" xr:uid="{BD57E6DA-2FB2-4E8D-B4A9-DE4C74BAEFE6}"/>
    <cellStyle name="Calculation 9 7 2 3 3" xfId="40027" xr:uid="{119FD0F5-C211-4B79-B87D-DF9E002BD6DC}"/>
    <cellStyle name="Calculation 9 7 2 4" xfId="14306" xr:uid="{26C5947C-477B-41BC-8B69-758F40B0A61F}"/>
    <cellStyle name="Calculation 9 7 2 4 2" xfId="28061" xr:uid="{47A88332-C2D4-43A3-B028-DCF0161C0A85}"/>
    <cellStyle name="Calculation 9 7 2 5" xfId="24358" xr:uid="{CA747DBE-81D4-4C7C-9D9A-2595C206E090}"/>
    <cellStyle name="Calculation 9 7 3" xfId="3391" xr:uid="{4BAD3329-A517-4295-967C-728C93333647}"/>
    <cellStyle name="Calculation 9 7 3 2" xfId="29896" xr:uid="{18FE02F9-9503-40A3-AA90-34C5AC466FE8}"/>
    <cellStyle name="Calculation 9 7 4" xfId="33342" xr:uid="{9CC8EEBC-9B45-4E10-A695-9FB831D93DD8}"/>
    <cellStyle name="Calculation 9 8" xfId="1298" xr:uid="{30B7C70C-906D-44A0-B240-593E5617CDD7}"/>
    <cellStyle name="Calculation 9 8 2" xfId="5643" xr:uid="{E195DC1F-2ECD-480B-BEA0-D50A0FD3D866}"/>
    <cellStyle name="Calculation 9 8 2 2" xfId="8229" xr:uid="{464C0C7F-6D2C-489E-A2D3-FCF2BE6BB451}"/>
    <cellStyle name="Calculation 9 8 2 2 2" xfId="17218" xr:uid="{3854ADD1-A174-4BA6-8374-52703CD8058D}"/>
    <cellStyle name="Calculation 9 8 2 2 2 2" xfId="25166" xr:uid="{8B6E856C-385F-405C-A74F-CA864B9F5672}"/>
    <cellStyle name="Calculation 9 8 2 2 3" xfId="34720" xr:uid="{B6E84A5F-1997-4657-A630-52876D0B37B5}"/>
    <cellStyle name="Calculation 9 8 2 3" xfId="10866" xr:uid="{31882A29-87B1-45C8-B16E-F08663902C03}"/>
    <cellStyle name="Calculation 9 8 2 3 2" xfId="19855" xr:uid="{6F6A52A4-C3B3-438F-9BC4-A79823D0C5B9}"/>
    <cellStyle name="Calculation 9 8 2 3 2 2" xfId="24505" xr:uid="{EB3488A3-9BBD-49BD-BB98-FB67DAC5B4FD}"/>
    <cellStyle name="Calculation 9 8 2 3 3" xfId="23058" xr:uid="{320D512C-C85E-428B-B914-F41BFC32231B}"/>
    <cellStyle name="Calculation 9 8 2 4" xfId="14632" xr:uid="{D45A8E95-3D07-4AA1-A771-981053AA69F7}"/>
    <cellStyle name="Calculation 9 8 2 4 2" xfId="31719" xr:uid="{0DD5ADC0-92DB-4978-9247-B9A8548C531E}"/>
    <cellStyle name="Calculation 9 8 2 5" xfId="35729" xr:uid="{1623805D-1B7C-453B-AD82-79FB50A72A37}"/>
    <cellStyle name="Calculation 9 8 3" xfId="3735" xr:uid="{A2D0FF63-B984-45ED-96D3-00B44557AD4F}"/>
    <cellStyle name="Calculation 9 8 3 2" xfId="30201" xr:uid="{5F448DF5-C9F9-410F-8166-35A6630814B5}"/>
    <cellStyle name="Calculation 9 8 4" xfId="22722" xr:uid="{2750B802-5E04-455A-972F-C0F6EB3878D2}"/>
    <cellStyle name="Calculation 9 9" xfId="1814" xr:uid="{52074B1E-F835-48D8-A1F9-EA85D828302E}"/>
    <cellStyle name="Calculation 9 9 2" xfId="6131" xr:uid="{07B1B132-0392-470C-8AF3-A6A722641776}"/>
    <cellStyle name="Calculation 9 9 2 2" xfId="8717" xr:uid="{0934A617-4B1A-40C0-AA0F-9D71B6820851}"/>
    <cellStyle name="Calculation 9 9 2 2 2" xfId="17706" xr:uid="{8AE227AC-C17A-4225-9CDC-5778E688A2AC}"/>
    <cellStyle name="Calculation 9 9 2 2 2 2" xfId="38162" xr:uid="{ECD56221-C939-4C4D-AB2E-F5F370CB3044}"/>
    <cellStyle name="Calculation 9 9 2 2 3" xfId="31388" xr:uid="{F5778512-EC1F-455B-8941-0A7A98834CF3}"/>
    <cellStyle name="Calculation 9 9 2 3" xfId="11354" xr:uid="{6366D94B-873F-4175-BAB9-A8675FCDEBB3}"/>
    <cellStyle name="Calculation 9 9 2 3 2" xfId="20343" xr:uid="{A94FBABC-84A8-40EA-8717-094686861CA9}"/>
    <cellStyle name="Calculation 9 9 2 3 2 2" xfId="35195" xr:uid="{32200D82-9D05-43B4-B55D-1BBDF857F290}"/>
    <cellStyle name="Calculation 9 9 2 3 3" xfId="40565" xr:uid="{3716EF7F-E564-4C59-B18A-9EEBC26D7684}"/>
    <cellStyle name="Calculation 9 9 2 4" xfId="15120" xr:uid="{0E0F79C6-95A5-4013-A8A5-F3E05239684B}"/>
    <cellStyle name="Calculation 9 9 2 4 2" xfId="24582" xr:uid="{3A7134B2-4989-446C-BA71-D574DA2D2A7C}"/>
    <cellStyle name="Calculation 9 9 2 5" xfId="31877" xr:uid="{F26FE553-5492-472A-B7D7-0D89BA44C585}"/>
    <cellStyle name="Calculation 9 9 3" xfId="4251" xr:uid="{9A35D2B1-535E-4698-8F02-34BE1EFB1B86}"/>
    <cellStyle name="Calculation 9 9 3 2" xfId="28163" xr:uid="{CB56320C-187E-412C-AE85-BD120000EF19}"/>
    <cellStyle name="Calculation 9 9 4" xfId="39650" xr:uid="{D5CA47F3-8C46-42E9-98FD-9587CE6EF463}"/>
    <cellStyle name="Check Cell 2" xfId="74" xr:uid="{1BFA7704-8023-4F92-B18A-96E3E1F8B9B2}"/>
    <cellStyle name="Check Cell 2 2" xfId="47312" xr:uid="{9031D0A5-FFBC-4C5B-8CD5-508104AFA94E}"/>
    <cellStyle name="Check Cell 3" xfId="44898" xr:uid="{09C7F7B9-FDD8-45F1-8A72-8836EA908703}"/>
    <cellStyle name="Check Cell 3 2" xfId="48820" xr:uid="{9BD5009E-B3F8-486B-B487-CDF32354D9BD}"/>
    <cellStyle name="Check Cell 3 3" xfId="47297" xr:uid="{8B10F008-C197-41F5-A20A-0080F9A5556A}"/>
    <cellStyle name="Check Cell 4" xfId="45122" xr:uid="{FD470635-F1E8-4B9D-ABB6-40B5DBEC430F}"/>
    <cellStyle name="Check Cell 4 2" xfId="45843" xr:uid="{79BA7F68-CE45-4083-A9B1-7E196805039E}"/>
    <cellStyle name="Check Cell 5" xfId="30" xr:uid="{FD52E2BB-FBE1-43ED-9FE7-5170C6A860C8}"/>
    <cellStyle name="Comma" xfId="1" builtinId="3"/>
    <cellStyle name="Comma [0] 2" xfId="48" xr:uid="{42CFBFFC-3D12-4AC1-BF63-A2EC13D7FCAD}"/>
    <cellStyle name="Comma [0] 3" xfId="45859" xr:uid="{2C49E79B-99CB-4A56-8F7F-2FC80198CC7B}"/>
    <cellStyle name="Comma 10" xfId="47294" xr:uid="{116DEA38-DD3D-487D-BFEB-D1D2D28365F1}"/>
    <cellStyle name="Comma 11" xfId="48860" xr:uid="{1D0727CA-120A-42BD-8F2A-EB688BAB6D1B}"/>
    <cellStyle name="Comma 12" xfId="45844" xr:uid="{53472A76-6AF2-4759-9423-C41D5D77DF34}"/>
    <cellStyle name="Comma 13" xfId="52599" xr:uid="{2FF4537B-7E52-47B7-94D9-0261A7196FED}"/>
    <cellStyle name="Comma 14" xfId="59380" xr:uid="{312FA83D-202D-464B-A1AD-29A957C45175}"/>
    <cellStyle name="Comma 2" xfId="44124" xr:uid="{3B3DDE51-481B-4FAE-BC3D-D087F55E880C}"/>
    <cellStyle name="Comma 2 2" xfId="44155" xr:uid="{BB9319CD-09BE-4302-B0AB-26033C365EC9}"/>
    <cellStyle name="Comma 2 3" xfId="59389" xr:uid="{190CCFEB-FB25-4B62-927C-0D368F340631}"/>
    <cellStyle name="Comma 3" xfId="75" xr:uid="{DDCE2607-231F-40B7-A8BB-737BBFF18568}"/>
    <cellStyle name="Comma 3 2" xfId="44189" xr:uid="{9BE578CC-8249-4E38-AD87-F90D96949BC2}"/>
    <cellStyle name="Comma 3 2 2" xfId="59387" xr:uid="{4F672125-4933-4215-A364-2A9F2E91338B}"/>
    <cellStyle name="Comma 4" xfId="44205" xr:uid="{DE31361C-C4C8-47EC-922A-24437A6398B5}"/>
    <cellStyle name="Comma 4 10" xfId="47144" xr:uid="{D5B0D7D6-D1D4-4C60-A769-AE9FF8DD7A27}"/>
    <cellStyle name="Comma 4 10 2" xfId="48758" xr:uid="{A60B0D27-90BC-4F92-A1E1-11AA46B3D738}"/>
    <cellStyle name="Comma 4 11" xfId="47236" xr:uid="{7CE44301-6619-46EE-B0C5-28BCF1172921}"/>
    <cellStyle name="Comma 4 11 2" xfId="48840" xr:uid="{6667ADF3-65BF-405A-8A02-CDB1D1E721CA}"/>
    <cellStyle name="Comma 4 12" xfId="47318" xr:uid="{A87B2828-6AB2-4D88-83BF-267C2AA440EE}"/>
    <cellStyle name="Comma 4 2" xfId="44263" xr:uid="{A4228543-73CF-46E3-850F-853F782860C1}"/>
    <cellStyle name="Comma 4 2 2" xfId="45576" xr:uid="{EBF2FEC2-6AAF-4041-BCED-90EE77292089}"/>
    <cellStyle name="Comma 4 2 2 2" xfId="47699" xr:uid="{D8066394-CDF4-4F4E-8D60-48938FF48281}"/>
    <cellStyle name="Comma 4 2 3" xfId="47385" xr:uid="{3F7FC554-6C41-4366-A139-44DD7AD56AD3}"/>
    <cellStyle name="Comma 4 3" xfId="45451" xr:uid="{E3F15D11-DA15-4A25-BC4A-BD0D6AE754AE}"/>
    <cellStyle name="Comma 4 3 2" xfId="45635" xr:uid="{3C03C973-D942-4038-96E9-4A6F912309D3}"/>
    <cellStyle name="Comma 4 3 2 2" xfId="47758" xr:uid="{9DE199F7-C809-4DEB-8EE4-ADD350454A8B}"/>
    <cellStyle name="Comma 4 3 3" xfId="47427" xr:uid="{9F3AB386-3F6F-4252-BF2D-955B256568A4}"/>
    <cellStyle name="Comma 4 4" xfId="45726" xr:uid="{78576467-4E20-46BF-B2B6-F4047EED2FAA}"/>
    <cellStyle name="Comma 4 4 2" xfId="46235" xr:uid="{A4F0E6C2-53B3-4542-AA0C-83FAAA063518}"/>
    <cellStyle name="Comma 4 4 2 2" xfId="47849" xr:uid="{6744EAE3-B4F9-4B06-AF42-2861140DF6B8}"/>
    <cellStyle name="Comma 4 4 3" xfId="47452" xr:uid="{A452A4EA-DEA9-45E5-A6C2-1225A2296F33}"/>
    <cellStyle name="Comma 4 5" xfId="45775" xr:uid="{016352D0-8188-45FE-B7B1-F30A879CF34D}"/>
    <cellStyle name="Comma 4 5 2" xfId="46284" xr:uid="{BFDD0DDD-D458-4037-92C0-AE0919787570}"/>
    <cellStyle name="Comma 4 5 2 2" xfId="47898" xr:uid="{560D4377-E3EE-4AEB-A159-43CD9A3C9A8B}"/>
    <cellStyle name="Comma 4 5 3" xfId="47460" xr:uid="{8EEABB6B-2F0D-41E7-B570-FB9BAC278298}"/>
    <cellStyle name="Comma 4 6" xfId="45500" xr:uid="{4BFDA1B6-4B04-4645-AD63-6EBF55B8ED49}"/>
    <cellStyle name="Comma 4 6 2" xfId="46362" xr:uid="{849760A7-D3B8-47AA-8555-466FB440D6BC}"/>
    <cellStyle name="Comma 4 6 2 2" xfId="47976" xr:uid="{1965FF5F-DF2E-42A6-941B-8BBA1C96895E}"/>
    <cellStyle name="Comma 4 6 3" xfId="47507" xr:uid="{8D8F9754-1905-4366-A74C-68D883623F76}"/>
    <cellStyle name="Comma 4 7" xfId="45935" xr:uid="{6D24FBA8-6AEE-449C-9E3B-4482915F9014}"/>
    <cellStyle name="Comma 4 7 2" xfId="46401" xr:uid="{43A96FA4-EA1B-42A2-B27F-5BD660DE4D07}"/>
    <cellStyle name="Comma 4 7 2 2" xfId="48015" xr:uid="{460FD766-4900-447D-B18E-31103AD34D95}"/>
    <cellStyle name="Comma 4 7 3" xfId="47546" xr:uid="{826525B5-40E1-46E4-BA78-C9936162F950}"/>
    <cellStyle name="Comma 4 8" xfId="46012" xr:uid="{6D834565-1C3F-4B19-9263-1A19789B3C23}"/>
    <cellStyle name="Comma 4 8 2" xfId="47620" xr:uid="{ECE6E9E4-D2F1-4055-AE66-80FE01D8CAA8}"/>
    <cellStyle name="Comma 4 9" xfId="46901" xr:uid="{E6B350DA-734C-47CC-8854-EEC5860263EA}"/>
    <cellStyle name="Comma 4 9 2" xfId="48515" xr:uid="{A8C12992-3586-4CE4-A3BD-62530B185D94}"/>
    <cellStyle name="Comma 5" xfId="44229" xr:uid="{D33BB1C9-B42D-49BB-AA59-B2E61271ECB4}"/>
    <cellStyle name="Comma 6" xfId="44208" xr:uid="{4A8C2689-E0BD-4624-B147-D1E92A053D0E}"/>
    <cellStyle name="Comma 6 2" xfId="47298" xr:uid="{D84A812C-DAE1-40FF-BACE-71FD1BE2198C}"/>
    <cellStyle name="Comma 7" xfId="31" xr:uid="{B5605EE0-F84A-4422-999D-4A8C81126F2A}"/>
    <cellStyle name="Comma 8" xfId="49029" xr:uid="{9F76535A-0B95-4184-B2DE-4C009A30454B}"/>
    <cellStyle name="Comma 9" xfId="51602" xr:uid="{1BFE79DD-2534-4C14-ADB0-AA35B32CF154}"/>
    <cellStyle name="Currency 2" xfId="44230" xr:uid="{5E1EBB2F-B7A7-46FE-A4E6-6171000B2FDE}"/>
    <cellStyle name="Currency 3" xfId="32" xr:uid="{B7CEEE01-9D5D-4E82-80B1-17DF47C21698}"/>
    <cellStyle name="Explanatory Text 2" xfId="76" xr:uid="{EF1BC6AF-97C5-4CFB-939D-EDC19C4208B3}"/>
    <cellStyle name="Explanatory Text 3" xfId="33" xr:uid="{81B8DDBD-C040-4C0A-B14A-07A3F562699E}"/>
    <cellStyle name="Explanatory Text 4" xfId="45845" xr:uid="{0599359A-69FE-4B0C-A24B-F76DE9B756DD}"/>
    <cellStyle name="Good 2" xfId="77" xr:uid="{86639890-5747-4BF3-BB8D-8FF0A616E489}"/>
    <cellStyle name="Good 3" xfId="34" xr:uid="{BC43EE61-B3E1-49A3-AF47-34E9DFB3D031}"/>
    <cellStyle name="Good 4" xfId="45846" xr:uid="{C7134F4B-26A5-4C11-9BE4-05E97F5A775F}"/>
    <cellStyle name="Heading 1 10" xfId="35" xr:uid="{CF5B9450-7989-4972-86E1-C764B0E28415}"/>
    <cellStyle name="Heading 1 2" xfId="97" xr:uid="{4E3B9D4E-EC20-4BE5-9884-AE2619F8F415}"/>
    <cellStyle name="Heading 1 2 10" xfId="12613" xr:uid="{86000CEC-5C75-4E8D-8FB6-075C239DE92D}"/>
    <cellStyle name="Heading 1 2 10 2" xfId="21602" xr:uid="{613ACDB4-4B83-4C66-9211-3E90CDD63781}"/>
    <cellStyle name="Heading 1 2 10 2 2" xfId="25439" xr:uid="{E30A5725-36C8-4BFA-90AC-1B725BA4D98A}"/>
    <cellStyle name="Heading 1 2 10 3" xfId="29967" xr:uid="{01C77926-0CFB-4707-9ACF-F8C080EA1873}"/>
    <cellStyle name="Heading 1 2 11" xfId="2210" xr:uid="{4E3FF40E-81C6-44D8-BDC9-74C47B288241}"/>
    <cellStyle name="Heading 1 2 11 2" xfId="42505" xr:uid="{27D9C42F-9990-4A71-88D7-B4986195B26A}"/>
    <cellStyle name="Heading 1 2 12" xfId="13119" xr:uid="{CDB9D3D0-C880-413D-BEAB-37AC8F90BBA4}"/>
    <cellStyle name="Heading 1 2 12 2" xfId="37911" xr:uid="{FAD244AA-4116-4FCD-A675-690B481C8F1B}"/>
    <cellStyle name="Heading 1 2 13" xfId="27296" xr:uid="{0B465E5E-E3BE-4592-BC6C-18462B27EF7E}"/>
    <cellStyle name="Heading 1 2 2" xfId="148" xr:uid="{37BCA1B7-BA55-4DF7-9EB8-A56956689D7D}"/>
    <cellStyle name="Heading 1 2 2 10" xfId="13217" xr:uid="{BDF9BBDC-5CFE-4701-A4CF-44FFBB106657}"/>
    <cellStyle name="Heading 1 2 2 10 2" xfId="24954" xr:uid="{7CA7DF32-D543-4257-BC6D-373BE82836CA}"/>
    <cellStyle name="Heading 1 2 2 11" xfId="38748" xr:uid="{73C3386D-A950-4033-896F-16BD3C50571D}"/>
    <cellStyle name="Heading 1 2 2 12" xfId="44174" xr:uid="{DF7D5196-AE63-4368-BEA5-36637D8071A0}"/>
    <cellStyle name="Heading 1 2 2 2" xfId="302" xr:uid="{B0CFCB91-4BFF-4A3E-A6D8-B7C13396DDB3}"/>
    <cellStyle name="Heading 1 2 2 2 2" xfId="6931" xr:uid="{A0220D93-E468-436D-B8AB-2441384CC970}"/>
    <cellStyle name="Heading 1 2 2 2 2 2" xfId="12888" xr:uid="{81F00263-C69C-4DDE-95EF-4DB950DCFAB0}"/>
    <cellStyle name="Heading 1 2 2 2 2 2 2" xfId="21877" xr:uid="{D61DBA5B-3AFA-4E0B-A03D-0ADB79A35178}"/>
    <cellStyle name="Heading 1 2 2 2 2 2 2 2" xfId="35950" xr:uid="{FADB4686-A107-4914-A929-C1E98635BD7E}"/>
    <cellStyle name="Heading 1 2 2 2 2 2 3" xfId="29917" xr:uid="{86A942AF-133F-4B32-A155-921C4EBD356F}"/>
    <cellStyle name="Heading 1 2 2 2 2 3" xfId="15920" xr:uid="{28A27F7D-C2E4-43F8-BE0A-593D9174A776}"/>
    <cellStyle name="Heading 1 2 2 2 2 3 2" xfId="35353" xr:uid="{1F5CE3E0-AECC-443A-8F03-7DDBB85CC1D3}"/>
    <cellStyle name="Heading 1 2 2 2 2 4" xfId="32459" xr:uid="{05A49CFD-7DB2-4340-AFAA-963E73996D3B}"/>
    <cellStyle name="Heading 1 2 2 2 3" xfId="12579" xr:uid="{73C47383-9778-405E-96F2-0E3E84AADED8}"/>
    <cellStyle name="Heading 1 2 2 2 3 2" xfId="21568" xr:uid="{11F34B8C-0894-48FF-BF14-48F47E37134B}"/>
    <cellStyle name="Heading 1 2 2 2 3 2 2" xfId="30507" xr:uid="{622543E3-8139-44E5-989E-C4DF3C466335}"/>
    <cellStyle name="Heading 1 2 2 2 3 3" xfId="33444" xr:uid="{7E8229E2-6D40-4CB5-A449-6593ED565328}"/>
    <cellStyle name="Heading 1 2 2 2 4" xfId="2770" xr:uid="{F53B0BAD-D29F-40F3-BC3E-3EF03A4D8790}"/>
    <cellStyle name="Heading 1 2 2 2 4 2" xfId="41812" xr:uid="{15226DCC-2E55-47FC-BB77-D06F0A07A2C8}"/>
    <cellStyle name="Heading 1 2 2 2 5" xfId="13501" xr:uid="{85F53D1C-1000-4BC6-B3C0-603427465504}"/>
    <cellStyle name="Heading 1 2 2 2 5 2" xfId="33799" xr:uid="{F5B6438B-83EC-4F25-9C84-8F7A9E8BF444}"/>
    <cellStyle name="Heading 1 2 2 2 6" xfId="42009" xr:uid="{91B61A30-9C37-4011-8850-ED94190925EC}"/>
    <cellStyle name="Heading 1 2 2 2 7" xfId="44202" xr:uid="{87B81235-B390-4DE5-BD9E-8F402C345782}"/>
    <cellStyle name="Heading 1 2 2 3" xfId="651" xr:uid="{A441145F-44C3-44BE-9E44-FC3167517DD9}"/>
    <cellStyle name="Heading 1 2 2 3 2" xfId="7147" xr:uid="{70824AE5-25B9-41C9-B624-1CDD421BB228}"/>
    <cellStyle name="Heading 1 2 2 3 2 2" xfId="13038" xr:uid="{50A49ED8-848D-4D1A-B618-F45164C48861}"/>
    <cellStyle name="Heading 1 2 2 3 2 2 2" xfId="22027" xr:uid="{FB436650-C3A9-4FEE-AC41-8CD54CC30AAC}"/>
    <cellStyle name="Heading 1 2 2 3 2 2 2 2" xfId="29359" xr:uid="{961100C8-3D7D-4FAC-A6AC-AE3381085920}"/>
    <cellStyle name="Heading 1 2 2 3 2 2 3" xfId="32743" xr:uid="{8DEF21AC-0E77-4EB8-9440-9E1EF6BA0BED}"/>
    <cellStyle name="Heading 1 2 2 3 2 3" xfId="16136" xr:uid="{4EC14927-81E1-4C6C-A44C-290D6508B37D}"/>
    <cellStyle name="Heading 1 2 2 3 2 3 2" xfId="42364" xr:uid="{6505C038-DD6C-483E-B373-CEE25A7BAC49}"/>
    <cellStyle name="Heading 1 2 2 3 2 4" xfId="28243" xr:uid="{974CF5E7-2B2B-462A-AA37-6F9CCFB85ADC}"/>
    <cellStyle name="Heading 1 2 2 3 3" xfId="12704" xr:uid="{E18907DC-6948-4D26-90DE-9E5C0FD69792}"/>
    <cellStyle name="Heading 1 2 2 3 3 2" xfId="21693" xr:uid="{B6998B8B-019D-40CE-A535-1B93FB7D2D46}"/>
    <cellStyle name="Heading 1 2 2 3 3 2 2" xfId="22605" xr:uid="{F51F77DD-E95C-439C-A379-C0E5B5272EB7}"/>
    <cellStyle name="Heading 1 2 2 3 3 3" xfId="39906" xr:uid="{893F7BC9-AE13-4A3D-9DE1-98FD397C2F7C}"/>
    <cellStyle name="Heading 1 2 2 3 4" xfId="3088" xr:uid="{F83A7C74-EF37-4607-9104-728EDA29F010}"/>
    <cellStyle name="Heading 1 2 2 3 4 2" xfId="41975" xr:uid="{43938F55-909A-43FB-BDB6-5AB7D3AF36FF}"/>
    <cellStyle name="Heading 1 2 2 3 5" xfId="13550" xr:uid="{4C572BBB-B102-4579-81FC-CEC311B23DA5}"/>
    <cellStyle name="Heading 1 2 2 3 5 2" xfId="22325" xr:uid="{A0F7CB3B-D682-42A7-A230-5B7A99E3F7EC}"/>
    <cellStyle name="Heading 1 2 2 3 6" xfId="38566" xr:uid="{EE5C226D-1644-4825-8441-A939A7AE6707}"/>
    <cellStyle name="Heading 1 2 2 4" xfId="996" xr:uid="{DCE9A986-0987-4A20-AEA6-85AD0EB6451C}"/>
    <cellStyle name="Heading 1 2 2 4 2" xfId="7171" xr:uid="{2618B81A-B3AB-4BE9-AE25-663176A5A660}"/>
    <cellStyle name="Heading 1 2 2 4 2 2" xfId="13062" xr:uid="{A64BBA21-1EC3-44D8-94A8-C422C80E62C7}"/>
    <cellStyle name="Heading 1 2 2 4 2 2 2" xfId="22051" xr:uid="{A7C27EF6-3B70-4B13-A1B3-3A889E002ED7}"/>
    <cellStyle name="Heading 1 2 2 4 2 2 2 2" xfId="29444" xr:uid="{0A690CE9-13D5-44E1-B444-5D07B35BE8BD}"/>
    <cellStyle name="Heading 1 2 2 4 2 2 3" xfId="34003" xr:uid="{F3804FBF-E36E-4290-98CD-1E74CB77FFE9}"/>
    <cellStyle name="Heading 1 2 2 4 2 3" xfId="16160" xr:uid="{EAD1F863-0C8E-4DB3-A350-0C47582D0FA9}"/>
    <cellStyle name="Heading 1 2 2 4 2 3 2" xfId="29604" xr:uid="{F8C07BDE-33FF-4A3F-9F29-157891B06282}"/>
    <cellStyle name="Heading 1 2 2 4 2 4" xfId="22397" xr:uid="{3E257DD6-020A-428C-98FB-70C508FC3A7D}"/>
    <cellStyle name="Heading 1 2 2 4 3" xfId="12810" xr:uid="{19392D2C-2656-470A-8BD3-E0B981F06EF2}"/>
    <cellStyle name="Heading 1 2 2 4 3 2" xfId="21799" xr:uid="{E2379D4D-F07D-4BF6-9913-AD169A0CBA23}"/>
    <cellStyle name="Heading 1 2 2 4 3 2 2" xfId="37626" xr:uid="{0EEF53D5-C6A6-4423-A5CC-4332E3F74FDE}"/>
    <cellStyle name="Heading 1 2 2 4 3 3" xfId="26050" xr:uid="{8BAF01AE-7256-43FA-BABD-E0167255476B}"/>
    <cellStyle name="Heading 1 2 2 4 4" xfId="3433" xr:uid="{C53E97A4-CE64-434E-AEF0-EFC0326202F5}"/>
    <cellStyle name="Heading 1 2 2 4 4 2" xfId="28114" xr:uid="{779E373D-57B9-4F62-AB9C-4CB9C978497D}"/>
    <cellStyle name="Heading 1 2 2 4 5" xfId="13574" xr:uid="{D174FA3F-F785-4C35-8FB1-95BE078E18F2}"/>
    <cellStyle name="Heading 1 2 2 4 5 2" xfId="32295" xr:uid="{90E71C49-0E2C-465F-AE97-B9899ADC7F0C}"/>
    <cellStyle name="Heading 1 2 2 4 6" xfId="28033" xr:uid="{9852EC07-4EB2-46AF-ABA4-C88750D9E0C2}"/>
    <cellStyle name="Heading 1 2 2 5" xfId="1659" xr:uid="{C4E7398D-F14B-4313-9F86-47DC0C1BA03B}"/>
    <cellStyle name="Heading 1 2 2 5 2" xfId="7195" xr:uid="{C41149EF-5F60-47C1-A8C3-1FBCE61C6BC2}"/>
    <cellStyle name="Heading 1 2 2 5 2 2" xfId="13086" xr:uid="{138C003D-7445-4FCB-A34C-2CA1BBB729F2}"/>
    <cellStyle name="Heading 1 2 2 5 2 2 2" xfId="22075" xr:uid="{08A028CF-E933-45B3-804D-FB95229BB2FD}"/>
    <cellStyle name="Heading 1 2 2 5 2 2 2 2" xfId="37747" xr:uid="{EF35E8DD-C827-44C9-B45D-1537B596C46B}"/>
    <cellStyle name="Heading 1 2 2 5 2 2 3" xfId="41263" xr:uid="{73347A6A-62A1-4309-A7F9-175F9A480FE5}"/>
    <cellStyle name="Heading 1 2 2 5 2 3" xfId="16184" xr:uid="{E24CD756-97B0-4D1A-8350-E85900E8164A}"/>
    <cellStyle name="Heading 1 2 2 5 2 3 2" xfId="30772" xr:uid="{8382ECDB-C30A-4B87-AC27-4E6FE30ACBBD}"/>
    <cellStyle name="Heading 1 2 2 5 2 4" xfId="32354" xr:uid="{DF2F870F-0525-4773-907F-8A82C613F21F}"/>
    <cellStyle name="Heading 1 2 2 5 3" xfId="12406" xr:uid="{6154AAE9-AB37-4EAD-9B17-1CFC982F5A98}"/>
    <cellStyle name="Heading 1 2 2 5 3 2" xfId="21395" xr:uid="{0370EA50-045E-48C2-BEB0-14DC33D8C6FF}"/>
    <cellStyle name="Heading 1 2 2 5 3 2 2" xfId="35319" xr:uid="{688E5B95-982A-4F40-A27D-BB657D539B70}"/>
    <cellStyle name="Heading 1 2 2 5 3 3" xfId="36695" xr:uid="{F8C0553C-A629-4B11-9E68-592B4DA3EBA6}"/>
    <cellStyle name="Heading 1 2 2 5 4" xfId="4096" xr:uid="{7D6A1772-09E1-44D3-B566-5BD71C4B818F}"/>
    <cellStyle name="Heading 1 2 2 5 4 2" xfId="40278" xr:uid="{5A068762-B9EC-4904-AF6C-5DCD495A77FF}"/>
    <cellStyle name="Heading 1 2 2 5 5" xfId="13598" xr:uid="{B96B1717-12BD-4BAE-BE1C-C8BFF61A902E}"/>
    <cellStyle name="Heading 1 2 2 5 5 2" xfId="26744" xr:uid="{EF368DF1-4C06-4B60-87CE-4A8482D74590}"/>
    <cellStyle name="Heading 1 2 2 5 6" xfId="28255" xr:uid="{0AAB21A7-1064-4957-B37E-7B387AD072FB}"/>
    <cellStyle name="Heading 1 2 2 6" xfId="1959" xr:uid="{E22697A3-0475-418D-9B72-6277FB15D870}"/>
    <cellStyle name="Heading 1 2 2 6 2" xfId="7215" xr:uid="{5DD9E199-CD22-4D04-994F-23202C7CE257}"/>
    <cellStyle name="Heading 1 2 2 6 2 2" xfId="13106" xr:uid="{32A18D33-B096-4E57-9795-731D8C782C0F}"/>
    <cellStyle name="Heading 1 2 2 6 2 2 2" xfId="22095" xr:uid="{53047E64-AC69-4ED4-AF11-020B6F539C6B}"/>
    <cellStyle name="Heading 1 2 2 6 2 2 2 2" xfId="42907" xr:uid="{BD7A17C2-F04E-46C8-A4DA-5D5DDA4667C5}"/>
    <cellStyle name="Heading 1 2 2 6 2 2 3" xfId="28659" xr:uid="{0537917E-C3D3-49CD-82DB-BD2F583D0D38}"/>
    <cellStyle name="Heading 1 2 2 6 2 3" xfId="16204" xr:uid="{F2FC861B-D637-4F80-94CF-0837978EAD10}"/>
    <cellStyle name="Heading 1 2 2 6 2 3 2" xfId="42500" xr:uid="{75F83111-B7F0-4ED7-8528-D94CE7386625}"/>
    <cellStyle name="Heading 1 2 2 6 2 4" xfId="41420" xr:uid="{DDC0EEDB-3B7B-46C6-BE65-983A1C220D9D}"/>
    <cellStyle name="Heading 1 2 2 6 3" xfId="9771" xr:uid="{1723B11D-8B14-4C25-9796-7C76C6A26C7B}"/>
    <cellStyle name="Heading 1 2 2 6 3 2" xfId="18760" xr:uid="{CD61D8CA-DD33-48B8-BE5F-135D639C77B8}"/>
    <cellStyle name="Heading 1 2 2 6 3 2 2" xfId="41361" xr:uid="{9D9A4C7D-F979-4C4F-88DB-5605B5BA9FB0}"/>
    <cellStyle name="Heading 1 2 2 6 3 3" xfId="39962" xr:uid="{61EC39A6-9596-454C-893F-A4E826AE43BD}"/>
    <cellStyle name="Heading 1 2 2 6 4" xfId="4396" xr:uid="{93F094CE-94F3-4309-BAEE-6A886AD79D2E}"/>
    <cellStyle name="Heading 1 2 2 6 4 2" xfId="36316" xr:uid="{3A38AB4D-D9FF-4DB5-AAEC-A715577C7194}"/>
    <cellStyle name="Heading 1 2 2 6 5" xfId="13618" xr:uid="{B51AF9A5-98CE-4A07-98D4-A80FFB7902D4}"/>
    <cellStyle name="Heading 1 2 2 6 5 2" xfId="36849" xr:uid="{33D147B0-8E44-4842-9C42-51535B773BE4}"/>
    <cellStyle name="Heading 1 2 2 6 6" xfId="41302" xr:uid="{31E0421D-F266-46D6-976E-39C7911D382F}"/>
    <cellStyle name="Heading 1 2 2 7" xfId="6604" xr:uid="{BC02B1F4-416E-4220-8E77-37DA29D49996}"/>
    <cellStyle name="Heading 1 2 2 7 2" xfId="12828" xr:uid="{60597406-88A3-4EE7-9A9C-6BFD9924860C}"/>
    <cellStyle name="Heading 1 2 2 7 2 2" xfId="21817" xr:uid="{9174DEE3-57DA-4B92-9688-297F6441B745}"/>
    <cellStyle name="Heading 1 2 2 7 2 2 2" xfId="28476" xr:uid="{4F76078E-AA8A-4F92-B0DF-4994DEFF756D}"/>
    <cellStyle name="Heading 1 2 2 7 2 3" xfId="38605" xr:uid="{A31AA9B2-1F0F-4D6E-ABDD-2A37484567AE}"/>
    <cellStyle name="Heading 1 2 2 7 3" xfId="15593" xr:uid="{70270FE4-C9B4-454E-96DE-E5A704A53B28}"/>
    <cellStyle name="Heading 1 2 2 7 3 2" xfId="39219" xr:uid="{BBAC0ECF-E860-4F87-BD18-E27584F8BE9B}"/>
    <cellStyle name="Heading 1 2 2 7 4" xfId="36737" xr:uid="{149BAD84-C44C-4E0A-B23B-653E49774A11}"/>
    <cellStyle name="Heading 1 2 2 8" xfId="12393" xr:uid="{37A11FAB-89BC-4BC1-A129-6A5DADC1840D}"/>
    <cellStyle name="Heading 1 2 2 8 2" xfId="21382" xr:uid="{C6581017-3D61-4550-91AD-32DFC1E54611}"/>
    <cellStyle name="Heading 1 2 2 8 2 2" xfId="29181" xr:uid="{18F102B7-F14D-4009-AD80-3B631B275617}"/>
    <cellStyle name="Heading 1 2 2 8 3" xfId="42428" xr:uid="{BB9F737B-C186-48D1-80BB-66E1DCEAA1A7}"/>
    <cellStyle name="Heading 1 2 2 9" xfId="2308" xr:uid="{2A3FB09B-9126-4C38-9938-6EAAEB71CCDE}"/>
    <cellStyle name="Heading 1 2 2 9 2" xfId="31799" xr:uid="{BC3F58E2-9AAF-4759-831B-C18F0EB9C463}"/>
    <cellStyle name="Heading 1 2 3" xfId="221" xr:uid="{88A79FAC-6436-4226-A04B-3F12B964AC4A}"/>
    <cellStyle name="Heading 1 2 3 10" xfId="37531" xr:uid="{9DA253CA-8DFE-4EAA-A5BB-379721D3685C}"/>
    <cellStyle name="Heading 1 2 3 2" xfId="570" xr:uid="{53B72480-0197-4CBD-803A-8F236602999F}"/>
    <cellStyle name="Heading 1 2 3 2 2" xfId="7134" xr:uid="{83025E3D-0700-4B2A-950A-FD887F7F4A7F}"/>
    <cellStyle name="Heading 1 2 3 2 2 2" xfId="13025" xr:uid="{DBD9CAAC-070E-4302-B3E8-2F15CD8D5102}"/>
    <cellStyle name="Heading 1 2 3 2 2 2 2" xfId="22014" xr:uid="{6F1D40F7-FA07-4F38-98A3-C6461215C9A9}"/>
    <cellStyle name="Heading 1 2 3 2 2 2 2 2" xfId="27407" xr:uid="{0A55A932-26DD-49C4-9645-B143F9E691F3}"/>
    <cellStyle name="Heading 1 2 3 2 2 2 3" xfId="43130" xr:uid="{AD0BFDC9-88DB-4459-A67D-24226704CCCA}"/>
    <cellStyle name="Heading 1 2 3 2 2 3" xfId="16123" xr:uid="{D24BE865-CDDC-4AE0-9418-6D797C436E02}"/>
    <cellStyle name="Heading 1 2 3 2 2 3 2" xfId="33334" xr:uid="{4D8A9919-0111-4244-9815-B709A2C50DD7}"/>
    <cellStyle name="Heading 1 2 3 2 2 4" xfId="23700" xr:uid="{DE7543C0-B7B3-4AE4-9E7E-55C8FF829EFD}"/>
    <cellStyle name="Heading 1 2 3 2 3" xfId="9779" xr:uid="{7302CA35-F9C5-42FD-AE86-17B0E2BB8413}"/>
    <cellStyle name="Heading 1 2 3 2 3 2" xfId="18768" xr:uid="{6BBFA3B1-2CA4-4EB0-93C4-75EC0569B8EE}"/>
    <cellStyle name="Heading 1 2 3 2 3 2 2" xfId="25347" xr:uid="{9B46EB21-BEE9-43D6-A634-7771CABD660A}"/>
    <cellStyle name="Heading 1 2 3 2 3 3" xfId="34623" xr:uid="{43877610-9BA3-4ACA-9079-BCB3681037C8}"/>
    <cellStyle name="Heading 1 2 3 2 4" xfId="3007" xr:uid="{BBC8E8C6-B75C-4193-B471-A74E977D8307}"/>
    <cellStyle name="Heading 1 2 3 2 4 2" xfId="34106" xr:uid="{19E60780-3BE2-4F35-9743-0C917FADB156}"/>
    <cellStyle name="Heading 1 2 3 2 5" xfId="13537" xr:uid="{BB217196-D35F-4213-AE1B-2C666D69E236}"/>
    <cellStyle name="Heading 1 2 3 2 5 2" xfId="38404" xr:uid="{A90E8C74-9DCF-4290-8BF6-9E799BDD0322}"/>
    <cellStyle name="Heading 1 2 3 2 6" xfId="23378" xr:uid="{164C7B82-4FA3-4213-ADA5-5D337057ADE5}"/>
    <cellStyle name="Heading 1 2 3 3" xfId="915" xr:uid="{4BCDFF4D-235B-4CC0-A3EC-0AF3F29855A9}"/>
    <cellStyle name="Heading 1 2 3 3 2" xfId="7158" xr:uid="{8E8EE302-5C79-4D34-9D6F-ABCF2B90278E}"/>
    <cellStyle name="Heading 1 2 3 3 2 2" xfId="13049" xr:uid="{59A498FD-55CE-4A09-B23D-ECA95D7C4D60}"/>
    <cellStyle name="Heading 1 2 3 3 2 2 2" xfId="22038" xr:uid="{6463855E-85FC-4D43-BD09-75E87BAD7A43}"/>
    <cellStyle name="Heading 1 2 3 3 2 2 2 2" xfId="27592" xr:uid="{5584B610-FFBE-449A-A7D7-0785BE71E237}"/>
    <cellStyle name="Heading 1 2 3 3 2 2 3" xfId="28169" xr:uid="{E39F638B-ED07-4E12-A7E0-D555477AD3E4}"/>
    <cellStyle name="Heading 1 2 3 3 2 3" xfId="16147" xr:uid="{36848711-C5D3-4CC9-9B12-E7D0B7DAF2E9}"/>
    <cellStyle name="Heading 1 2 3 3 2 3 2" xfId="37387" xr:uid="{C56BED11-245E-48F2-AC13-60218B7A4B0B}"/>
    <cellStyle name="Heading 1 2 3 3 2 4" xfId="38553" xr:uid="{5AD6DAE7-B0C8-4D46-BC1B-768E9915119C}"/>
    <cellStyle name="Heading 1 2 3 3 3" xfId="9757" xr:uid="{7327B818-D564-4CD9-A484-BD4BC12853A6}"/>
    <cellStyle name="Heading 1 2 3 3 3 2" xfId="18746" xr:uid="{46C2DEC1-19E6-46F0-92E2-0FC70684FB1C}"/>
    <cellStyle name="Heading 1 2 3 3 3 2 2" xfId="42598" xr:uid="{DC54E71F-8325-48EC-B870-D5F211912281}"/>
    <cellStyle name="Heading 1 2 3 3 3 3" xfId="31150" xr:uid="{C766E036-D2B1-4F58-9550-87C831DF535D}"/>
    <cellStyle name="Heading 1 2 3 3 4" xfId="3352" xr:uid="{75A2ADB3-725D-4028-868B-3C334F7364D2}"/>
    <cellStyle name="Heading 1 2 3 3 4 2" xfId="42654" xr:uid="{E444824D-8005-437A-8D6A-5536FBB6DA33}"/>
    <cellStyle name="Heading 1 2 3 3 5" xfId="13561" xr:uid="{E10E1C60-BE70-4CE0-8502-B0879F0E51D6}"/>
    <cellStyle name="Heading 1 2 3 3 5 2" xfId="40097" xr:uid="{E580F963-4385-4708-B32E-5359A536ED62}"/>
    <cellStyle name="Heading 1 2 3 3 6" xfId="28248" xr:uid="{97DC46BE-5567-4562-8AC1-AF4A7FCC8FE7}"/>
    <cellStyle name="Heading 1 2 3 4" xfId="196" xr:uid="{003DB3B7-59FC-4832-90E4-63F02537CC01}"/>
    <cellStyle name="Heading 1 2 3 4 2" xfId="6872" xr:uid="{18A3B3DA-C3DA-4EE4-B9BA-AB3DB884F3A3}"/>
    <cellStyle name="Heading 1 2 3 4 2 2" xfId="12839" xr:uid="{5571B335-C237-4668-880B-A951DEFFEFB9}"/>
    <cellStyle name="Heading 1 2 3 4 2 2 2" xfId="21828" xr:uid="{D3B17E95-09A3-4491-A044-5499EBEE75DB}"/>
    <cellStyle name="Heading 1 2 3 4 2 2 2 2" xfId="39966" xr:uid="{AC62326D-F283-46CA-B72F-4EE308C034A6}"/>
    <cellStyle name="Heading 1 2 3 4 2 2 3" xfId="36719" xr:uid="{AEA8E427-C4D4-448D-80ED-163D207306F8}"/>
    <cellStyle name="Heading 1 2 3 4 2 3" xfId="15861" xr:uid="{A517CBED-D707-4FE4-B3CF-897151EF309C}"/>
    <cellStyle name="Heading 1 2 3 4 2 3 2" xfId="28529" xr:uid="{CA275C5E-2875-4C57-A6D8-05416665BEDE}"/>
    <cellStyle name="Heading 1 2 3 4 2 4" xfId="30486" xr:uid="{8EB6DFB8-4F9A-40EF-BEA2-016BBA4E4476}"/>
    <cellStyle name="Heading 1 2 3 4 3" xfId="9801" xr:uid="{A4B33521-C95B-4BC8-AA7C-3E86E6213A87}"/>
    <cellStyle name="Heading 1 2 3 4 3 2" xfId="18790" xr:uid="{338F0F82-F6DE-4321-A895-24BF1F01E0A3}"/>
    <cellStyle name="Heading 1 2 3 4 3 2 2" xfId="33087" xr:uid="{A9133CC8-4510-48D1-BDC2-5C8EC66FD92E}"/>
    <cellStyle name="Heading 1 2 3 4 3 3" xfId="41633" xr:uid="{FB31D140-A649-476A-B1E6-9BFA7700E5DC}"/>
    <cellStyle name="Heading 1 2 3 4 4" xfId="2664" xr:uid="{9B270625-1308-4499-AB94-94C45EB42092}"/>
    <cellStyle name="Heading 1 2 3 4 4 2" xfId="43656" xr:uid="{421EE035-850A-4EF9-A3D6-FCCA5A310254}"/>
    <cellStyle name="Heading 1 2 3 4 5" xfId="13485" xr:uid="{658DD405-8E7C-4A49-A4F2-5A66DA10F15B}"/>
    <cellStyle name="Heading 1 2 3 4 5 2" xfId="39229" xr:uid="{6ACAB166-7A3A-4B7B-883C-913035017402}"/>
    <cellStyle name="Heading 1 2 3 4 6" xfId="35548" xr:uid="{626D62A2-9CC0-4DEF-95FC-40A5E2188BE2}"/>
    <cellStyle name="Heading 1 2 3 5" xfId="1647" xr:uid="{619EA171-34E4-47C3-BD37-3A43E91B9EE7}"/>
    <cellStyle name="Heading 1 2 3 5 2" xfId="7192" xr:uid="{7DC01E83-59C0-4FAD-8834-EA21D7AF74CB}"/>
    <cellStyle name="Heading 1 2 3 5 2 2" xfId="13083" xr:uid="{2A68835D-3DA2-4B7F-9A8B-0904C29E77DB}"/>
    <cellStyle name="Heading 1 2 3 5 2 2 2" xfId="22072" xr:uid="{F558CE95-211F-4B3B-88AF-F0500BD268BF}"/>
    <cellStyle name="Heading 1 2 3 5 2 2 2 2" xfId="32184" xr:uid="{28172169-2885-48E4-986F-5E0CF5E4F29B}"/>
    <cellStyle name="Heading 1 2 3 5 2 2 3" xfId="30454" xr:uid="{B009FF11-5852-4CA1-AF5A-3208E0F37597}"/>
    <cellStyle name="Heading 1 2 3 5 2 3" xfId="16181" xr:uid="{14EDBF9D-BF3C-4F86-8064-82F563C9608D}"/>
    <cellStyle name="Heading 1 2 3 5 2 3 2" xfId="26491" xr:uid="{FF5051F5-DA83-490A-A936-B1E7D91E3A4D}"/>
    <cellStyle name="Heading 1 2 3 5 2 4" xfId="35945" xr:uid="{B01F1735-7BDE-42F8-A196-56511E31A839}"/>
    <cellStyle name="Heading 1 2 3 5 3" xfId="9741" xr:uid="{0DFBCD32-AEE2-4865-AD7C-CF463D5129DB}"/>
    <cellStyle name="Heading 1 2 3 5 3 2" xfId="18730" xr:uid="{0B6B250D-0DE7-4E60-A969-BD7D159B875C}"/>
    <cellStyle name="Heading 1 2 3 5 3 2 2" xfId="39528" xr:uid="{3C8571F2-92C1-4386-B5C5-BC0F64825D41}"/>
    <cellStyle name="Heading 1 2 3 5 3 3" xfId="35409" xr:uid="{6A5188B8-160F-4E9C-91D0-2C77B3143099}"/>
    <cellStyle name="Heading 1 2 3 5 4" xfId="4084" xr:uid="{E60D7DBF-9AFE-462E-9DA1-A878E9F620C2}"/>
    <cellStyle name="Heading 1 2 3 5 4 2" xfId="33046" xr:uid="{4FF692DE-B3BC-4D78-AAF7-65ADE0CF6D0F}"/>
    <cellStyle name="Heading 1 2 3 5 5" xfId="13595" xr:uid="{170C9B4A-AC80-4A96-8959-1D9D55B8A9C1}"/>
    <cellStyle name="Heading 1 2 3 5 5 2" xfId="43796" xr:uid="{BE22B036-7DC7-470E-9641-0D96864F25D6}"/>
    <cellStyle name="Heading 1 2 3 5 6" xfId="24843" xr:uid="{21C21AFE-60E2-4DD3-89D1-AD1212AEC389}"/>
    <cellStyle name="Heading 1 2 3 6" xfId="6523" xr:uid="{060FC4BD-639A-48EA-8C79-565FA6086E92}"/>
    <cellStyle name="Heading 1 2 3 6 2" xfId="12815" xr:uid="{ED477139-BACB-4FA9-8A7A-55B387BDA0BD}"/>
    <cellStyle name="Heading 1 2 3 6 2 2" xfId="21804" xr:uid="{A9BF0FA7-CB6E-4264-9F90-041735719243}"/>
    <cellStyle name="Heading 1 2 3 6 2 2 2" xfId="38737" xr:uid="{288DB4F8-6468-4DA3-97EC-9F797832685D}"/>
    <cellStyle name="Heading 1 2 3 6 2 3" xfId="31794" xr:uid="{A4FAEAB2-6358-423E-8670-EE5FB163076E}"/>
    <cellStyle name="Heading 1 2 3 6 3" xfId="15512" xr:uid="{CBFA6C38-FF94-463F-8CE0-6E010FADD8C4}"/>
    <cellStyle name="Heading 1 2 3 6 3 2" xfId="26299" xr:uid="{BAD03AD4-EC2F-4FF4-90F9-524306E81BBF}"/>
    <cellStyle name="Heading 1 2 3 6 4" xfId="43312" xr:uid="{E5F39BC4-F2A4-4084-89EF-DB85B6A97CEA}"/>
    <cellStyle name="Heading 1 2 3 7" xfId="12256" xr:uid="{BB9F0C01-C098-405A-B40C-0499B278723B}"/>
    <cellStyle name="Heading 1 2 3 7 2" xfId="21245" xr:uid="{3CA2AFF0-52B2-405C-AEE4-3C07BEB6515C}"/>
    <cellStyle name="Heading 1 2 3 7 2 2" xfId="27355" xr:uid="{8E7A02E0-F876-482A-BB6F-7420651F6A19}"/>
    <cellStyle name="Heading 1 2 3 7 3" xfId="25098" xr:uid="{40213531-66BD-4B60-B586-E1DF44BEC03B}"/>
    <cellStyle name="Heading 1 2 3 8" xfId="2227" xr:uid="{E29C0B6C-B6F3-49CE-9B05-60FAF7698154}"/>
    <cellStyle name="Heading 1 2 3 8 2" xfId="29569" xr:uid="{66311089-354A-4D65-A396-8C8AD3AA92AF}"/>
    <cellStyle name="Heading 1 2 3 9" xfId="13136" xr:uid="{DB0F7DAA-4B70-46B0-83D7-D8821C6E6DB4}"/>
    <cellStyle name="Heading 1 2 3 9 2" xfId="41412" xr:uid="{5A4AD63B-3D90-4337-AB8E-AC68B1B53C25}"/>
    <cellStyle name="Heading 1 2 4" xfId="204" xr:uid="{D207DE7B-126C-4312-A0EA-62046498FE14}"/>
    <cellStyle name="Heading 1 2 4 2" xfId="6873" xr:uid="{4F05AD0B-7C7F-4CC0-B7ED-2215EFD721C7}"/>
    <cellStyle name="Heading 1 2 4 2 2" xfId="12840" xr:uid="{F5815B59-8EFF-483C-AFFF-BD326377F3D6}"/>
    <cellStyle name="Heading 1 2 4 2 2 2" xfId="21829" xr:uid="{3C91B8F7-3AD6-47BE-BB63-4BA354269BB3}"/>
    <cellStyle name="Heading 1 2 4 2 2 2 2" xfId="26737" xr:uid="{9EEA7E62-8341-46FC-9C56-F5FA768BABC5}"/>
    <cellStyle name="Heading 1 2 4 2 2 3" xfId="35647" xr:uid="{F3D2E214-0B84-4466-A879-7EB5C0E8DE79}"/>
    <cellStyle name="Heading 1 2 4 2 3" xfId="15862" xr:uid="{C0B2D10D-84AB-4610-945E-5FBAED9CB4F2}"/>
    <cellStyle name="Heading 1 2 4 2 3 2" xfId="37553" xr:uid="{5E04BCAC-F44A-4525-947C-AF24590D892C}"/>
    <cellStyle name="Heading 1 2 4 2 4" xfId="39692" xr:uid="{419C6B80-593E-49DC-8E47-C5E1BAC85C96}"/>
    <cellStyle name="Heading 1 2 4 3" xfId="12765" xr:uid="{C0515F51-E73B-46B2-B3AF-B7065985C98C}"/>
    <cellStyle name="Heading 1 2 4 3 2" xfId="21754" xr:uid="{BDA97EC1-9BE2-4C86-ACFE-7B48D7F8BE10}"/>
    <cellStyle name="Heading 1 2 4 3 2 2" xfId="33170" xr:uid="{5F1C4A92-5A9C-4760-9F71-30F212F7BA98}"/>
    <cellStyle name="Heading 1 2 4 3 3" xfId="22749" xr:uid="{0AD21318-B8E8-4A4C-9906-6188BA2C32BE}"/>
    <cellStyle name="Heading 1 2 4 4" xfId="2672" xr:uid="{BA24FEC7-C8CF-4F56-8B63-C7A62EAFA66C}"/>
    <cellStyle name="Heading 1 2 4 4 2" xfId="22592" xr:uid="{6EBDF049-D08E-4585-9D69-819618D9E9A4}"/>
    <cellStyle name="Heading 1 2 4 5" xfId="13486" xr:uid="{29034CC0-9E19-42C0-BA08-A39EC70FA3A3}"/>
    <cellStyle name="Heading 1 2 4 5 2" xfId="31423" xr:uid="{885CB11D-F8B4-4FA2-86F6-DF70472267ED}"/>
    <cellStyle name="Heading 1 2 4 6" xfId="33177" xr:uid="{8AC9D20F-AC2B-4826-B4A1-E3F6585C5E0C}"/>
    <cellStyle name="Heading 1 2 5" xfId="553" xr:uid="{07DDD4EE-7C62-45BE-B5EA-3E5830995765}"/>
    <cellStyle name="Heading 1 2 5 2" xfId="7132" xr:uid="{4EB9676C-15F3-4E3E-AFBB-1D84411CDB21}"/>
    <cellStyle name="Heading 1 2 5 2 2" xfId="13023" xr:uid="{DAD16FC4-17AD-4AA4-A1B0-001928272739}"/>
    <cellStyle name="Heading 1 2 5 2 2 2" xfId="22012" xr:uid="{04491068-1510-4767-9400-CD9C31DB1680}"/>
    <cellStyle name="Heading 1 2 5 2 2 2 2" xfId="28206" xr:uid="{D91EA539-61F0-49D7-9D40-FCEBD8B4365B}"/>
    <cellStyle name="Heading 1 2 5 2 2 3" xfId="25733" xr:uid="{B27B233A-FB3B-4240-A8B5-125C8130E6CD}"/>
    <cellStyle name="Heading 1 2 5 2 3" xfId="16121" xr:uid="{FEC89642-16B4-4573-A1F2-FCFAAB50062C}"/>
    <cellStyle name="Heading 1 2 5 2 3 2" xfId="38612" xr:uid="{E6D4DADA-E0F3-41CB-AD56-5ED9999197D2}"/>
    <cellStyle name="Heading 1 2 5 2 4" xfId="35310" xr:uid="{C4971089-B78F-409D-8415-8193EAB98E09}"/>
    <cellStyle name="Heading 1 2 5 3" xfId="12391" xr:uid="{C39A6C28-8AAE-4F94-A65F-B41813C2BAF1}"/>
    <cellStyle name="Heading 1 2 5 3 2" xfId="21380" xr:uid="{CC85592E-AEB8-4ACA-ABB9-8D4E4F66DFA4}"/>
    <cellStyle name="Heading 1 2 5 3 2 2" xfId="32758" xr:uid="{F8CDD784-A933-4454-AFF5-574912F60368}"/>
    <cellStyle name="Heading 1 2 5 3 3" xfId="25032" xr:uid="{1BE51FE9-A9E1-47BB-90A5-CADAA42269A6}"/>
    <cellStyle name="Heading 1 2 5 4" xfId="2990" xr:uid="{BEDE4020-D5DD-4FE3-BD59-F676715CB29E}"/>
    <cellStyle name="Heading 1 2 5 4 2" xfId="30320" xr:uid="{7AAFEEFD-BE7C-42E8-B9A0-1B69EAAE0C15}"/>
    <cellStyle name="Heading 1 2 5 5" xfId="13535" xr:uid="{B26D06C1-8F9D-413A-ACC5-23DDE32815A7}"/>
    <cellStyle name="Heading 1 2 5 5 2" xfId="42251" xr:uid="{25F60C31-C057-47CE-9CF4-7D52B7C0B51A}"/>
    <cellStyle name="Heading 1 2 5 6" xfId="22217" xr:uid="{04F4B059-4642-437B-BF7E-0C4C1EE96A82}"/>
    <cellStyle name="Heading 1 2 6" xfId="898" xr:uid="{68763924-3EE7-422B-8E62-22DA80CC693D}"/>
    <cellStyle name="Heading 1 2 6 2" xfId="7156" xr:uid="{928E4756-1FF6-4A4F-85AF-80C03653A45F}"/>
    <cellStyle name="Heading 1 2 6 2 2" xfId="13047" xr:uid="{006CCD3A-0AFA-404D-9F5E-81466CF57C75}"/>
    <cellStyle name="Heading 1 2 6 2 2 2" xfId="22036" xr:uid="{0EACD7A5-AC35-4232-927C-BA4510B90818}"/>
    <cellStyle name="Heading 1 2 6 2 2 2 2" xfId="28362" xr:uid="{2049FD5C-7AC6-4E03-95B0-76E3650A096C}"/>
    <cellStyle name="Heading 1 2 6 2 2 3" xfId="31613" xr:uid="{189C4016-DEA3-4487-9F94-73254AC4C309}"/>
    <cellStyle name="Heading 1 2 6 2 3" xfId="16145" xr:uid="{5F922F8B-24B1-4BD6-BC87-3909A729DF43}"/>
    <cellStyle name="Heading 1 2 6 2 3 2" xfId="41233" xr:uid="{B6C126A8-782E-4A5B-8DA8-D4DC02D49ADE}"/>
    <cellStyle name="Heading 1 2 6 2 4" xfId="42400" xr:uid="{7B906891-895E-4D78-8765-156657A986FF}"/>
    <cellStyle name="Heading 1 2 6 3" xfId="9810" xr:uid="{D13A8FFC-7D87-450D-A783-F71C61850977}"/>
    <cellStyle name="Heading 1 2 6 3 2" xfId="18799" xr:uid="{915C200B-6B3E-4FD6-B114-3DEF6B962B31}"/>
    <cellStyle name="Heading 1 2 6 3 2 2" xfId="26789" xr:uid="{7A3F68C5-15F2-4F07-BD0C-20B5808C028C}"/>
    <cellStyle name="Heading 1 2 6 3 3" xfId="40502" xr:uid="{AF1E982E-E003-4B97-882A-98E1736E55E2}"/>
    <cellStyle name="Heading 1 2 6 4" xfId="3335" xr:uid="{F089EC36-1AE6-4B84-8B17-B87A97DC616E}"/>
    <cellStyle name="Heading 1 2 6 4 2" xfId="24157" xr:uid="{3A153789-5D9B-4333-9696-F0B647F70E56}"/>
    <cellStyle name="Heading 1 2 6 5" xfId="13559" xr:uid="{9F45C087-903B-4615-8DCA-72F706410472}"/>
    <cellStyle name="Heading 1 2 6 5 2" xfId="43944" xr:uid="{5A9B8242-4586-46CA-BF31-098509D8DBDC}"/>
    <cellStyle name="Heading 1 2 6 6" xfId="27338" xr:uid="{0F09C2EB-0694-43F9-A847-23F6E4B2370E}"/>
    <cellStyle name="Heading 1 2 7" xfId="182" xr:uid="{BC3FD846-EC3A-4A77-BD50-118B3B2A893A}"/>
    <cellStyle name="Heading 1 2 7 2" xfId="6870" xr:uid="{5128C7B8-9023-49C0-A553-45DD450ABE4D}"/>
    <cellStyle name="Heading 1 2 7 2 2" xfId="12837" xr:uid="{7B7B8C5F-74C6-4C83-8A8A-D9C2AD76EDAB}"/>
    <cellStyle name="Heading 1 2 7 2 2 2" xfId="21826" xr:uid="{08686A15-0BFB-4799-A95E-D7DD823FB074}"/>
    <cellStyle name="Heading 1 2 7 2 2 2 2" xfId="43813" xr:uid="{9ED68127-8FC3-48D8-B358-99C7DC14AAC9}"/>
    <cellStyle name="Heading 1 2 7 2 2 3" xfId="37475" xr:uid="{3869C34D-3A5C-467B-8D8A-E68F85736A03}"/>
    <cellStyle name="Heading 1 2 7 2 3" xfId="15859" xr:uid="{C5BF468F-ECE2-4190-BB48-11D53B45EA62}"/>
    <cellStyle name="Heading 1 2 7 2 3 2" xfId="31990" xr:uid="{A5DE73DB-82CA-4438-A358-463086D3ACE2}"/>
    <cellStyle name="Heading 1 2 7 2 4" xfId="34129" xr:uid="{0CAA6D08-FC70-4CBA-B29C-D2EF9D5041EE}"/>
    <cellStyle name="Heading 1 2 7 3" xfId="12787" xr:uid="{C2AB8928-7DA0-47ED-B348-91314D08D905}"/>
    <cellStyle name="Heading 1 2 7 3 2" xfId="21776" xr:uid="{F462039F-93CB-4409-8E31-8B4727CA0FB6}"/>
    <cellStyle name="Heading 1 2 7 3 2 2" xfId="38367" xr:uid="{67C55B8C-0B49-4BA0-8FBC-19E6BB4713EF}"/>
    <cellStyle name="Heading 1 2 7 3 3" xfId="32801" xr:uid="{87BB0D72-D376-4BB4-82B0-F884A95B8755}"/>
    <cellStyle name="Heading 1 2 7 4" xfId="2650" xr:uid="{FE58FCC5-63EA-42E4-A4AC-9FDFA98B5DFE}"/>
    <cellStyle name="Heading 1 2 7 4 2" xfId="28787" xr:uid="{3193F93D-2263-48E3-9D05-73DEADA90D7A}"/>
    <cellStyle name="Heading 1 2 7 5" xfId="13483" xr:uid="{6F6785D6-FBC4-426A-93AB-8C1DA3F086FF}"/>
    <cellStyle name="Heading 1 2 7 5 2" xfId="43077" xr:uid="{7CDB4E36-0992-4E88-8609-6C7E97DEE03C}"/>
    <cellStyle name="Heading 1 2 7 6" xfId="42362" xr:uid="{DBF1367D-7C0C-46F7-ABC9-D95B67CDD032}"/>
    <cellStyle name="Heading 1 2 8" xfId="1930" xr:uid="{C2DEAF6A-3D6B-4C5D-B44B-6255B8CA7893}"/>
    <cellStyle name="Heading 1 2 8 2" xfId="7210" xr:uid="{E3FC02F4-9257-4CD8-9735-DB6DE955BB28}"/>
    <cellStyle name="Heading 1 2 8 2 2" xfId="13101" xr:uid="{E3A89D9A-7B44-4C28-BF66-8CA8193F1764}"/>
    <cellStyle name="Heading 1 2 8 2 2 2" xfId="22090" xr:uid="{3996C8EC-FE61-4145-8782-189270F1A0B6}"/>
    <cellStyle name="Heading 1 2 8 2 2 2 2" xfId="41794" xr:uid="{4A0F6B32-C6EA-49CA-8310-6CC1CBC16A71}"/>
    <cellStyle name="Heading 1 2 8 2 2 3" xfId="43993" xr:uid="{4665C48C-A13A-4CCE-A2F0-3B096DA64E2A}"/>
    <cellStyle name="Heading 1 2 8 2 3" xfId="16199" xr:uid="{4CE90275-F02D-484A-A43A-D8DAB029CD27}"/>
    <cellStyle name="Heading 1 2 8 2 3 2" xfId="41386" xr:uid="{7768BF0E-07CA-4445-A370-A96F9D031312}"/>
    <cellStyle name="Heading 1 2 8 2 4" xfId="34235" xr:uid="{B30BCAB9-5BD8-458A-BAB6-9B745CFD5A36}"/>
    <cellStyle name="Heading 1 2 8 3" xfId="12327" xr:uid="{141D2E7A-62C3-4F41-B571-502CD94D3FB1}"/>
    <cellStyle name="Heading 1 2 8 3 2" xfId="21316" xr:uid="{8D93B0C6-1EC5-4887-9E48-BA731AC46E6B}"/>
    <cellStyle name="Heading 1 2 8 3 2 2" xfId="42855" xr:uid="{3366BCAE-D925-45D6-8692-00D13B59F3DF}"/>
    <cellStyle name="Heading 1 2 8 3 3" xfId="27936" xr:uid="{B7A7DA32-3C37-487D-AE2B-ADCA0696166D}"/>
    <cellStyle name="Heading 1 2 8 4" xfId="4367" xr:uid="{9E6D8507-774F-45DB-B3D4-BF60C1F5E7CC}"/>
    <cellStyle name="Heading 1 2 8 4 2" xfId="25677" xr:uid="{D86918B2-A2A1-4791-B5A1-1A627272CAD6}"/>
    <cellStyle name="Heading 1 2 8 5" xfId="13613" xr:uid="{804D15BF-1FF6-46CA-A9B5-D70C69863F72}"/>
    <cellStyle name="Heading 1 2 8 5 2" xfId="29888" xr:uid="{46BF18CD-49BA-4907-A273-47256AC2CED7}"/>
    <cellStyle name="Heading 1 2 8 6" xfId="32905" xr:uid="{B9B7B016-4EA9-4661-BA32-601A30C2AC86}"/>
    <cellStyle name="Heading 1 2 9" xfId="6506" xr:uid="{2778A61C-3195-4EFB-A232-617F08E73BCD}"/>
    <cellStyle name="Heading 1 2 9 2" xfId="12813" xr:uid="{86728CF3-0849-4555-8AD0-75AD873F219E}"/>
    <cellStyle name="Heading 1 2 9 2 2" xfId="21802" xr:uid="{AB42065F-A2D1-463C-B28C-E69AAAC179FE}"/>
    <cellStyle name="Heading 1 2 9 2 2 2" xfId="42584" xr:uid="{0AA34EB6-BC7D-4CF3-BD69-9B9312ACA697}"/>
    <cellStyle name="Heading 1 2 9 2 3" xfId="30394" xr:uid="{E826F64F-5D7D-4F39-A63D-EBFE15A765B3}"/>
    <cellStyle name="Heading 1 2 9 3" xfId="15495" xr:uid="{8DE0A034-6470-4E04-B73D-FBA3C5A48D14}"/>
    <cellStyle name="Heading 1 2 9 3 2" xfId="42349" xr:uid="{F9BB9838-2F78-4000-A393-5218F968D861}"/>
    <cellStyle name="Heading 1 2 9 4" xfId="39328" xr:uid="{F1FC4B92-B7FA-45B5-B35D-699C9DF68A9D}"/>
    <cellStyle name="Heading 1 3" xfId="113" xr:uid="{1ABD724B-034D-4981-83AD-C6BD40C28A8C}"/>
    <cellStyle name="Heading 1 3 10" xfId="13182" xr:uid="{066B8337-F2A5-4896-864E-3A8ABF5B777E}"/>
    <cellStyle name="Heading 1 3 10 2" xfId="29112" xr:uid="{628C6125-88DA-409D-8A70-F3E76AA18384}"/>
    <cellStyle name="Heading 1 3 11" xfId="41162" xr:uid="{9B6E4479-CEC3-41B2-A890-D184FD1BB945}"/>
    <cellStyle name="Heading 1 3 2" xfId="267" xr:uid="{11A7C9B9-87F0-4781-8E96-70C303DD4514}"/>
    <cellStyle name="Heading 1 3 2 2" xfId="6918" xr:uid="{F1C149D8-318C-406C-9564-286C0651B159}"/>
    <cellStyle name="Heading 1 3 2 2 2" xfId="12877" xr:uid="{853B1545-B0F8-4C43-8843-4F0A3A3D41A3}"/>
    <cellStyle name="Heading 1 3 2 2 2 2" xfId="21866" xr:uid="{D8C05298-4C12-43B5-85CF-BD9C3FAD9F2E}"/>
    <cellStyle name="Heading 1 3 2 2 2 2 2" xfId="41565" xr:uid="{34396AD9-7BF0-4602-871D-242064F07779}"/>
    <cellStyle name="Heading 1 3 2 2 2 3" xfId="34821" xr:uid="{722584F1-3797-4360-B406-3A103F68392E}"/>
    <cellStyle name="Heading 1 3 2 2 3" xfId="15907" xr:uid="{B2C6E848-EC45-42DE-BA20-6C38BC4E81B2}"/>
    <cellStyle name="Heading 1 3 2 2 3 2" xfId="29215" xr:uid="{70D62C71-D6E2-494F-8645-F9D1B3BE799B}"/>
    <cellStyle name="Heading 1 3 2 2 4" xfId="24055" xr:uid="{427185D1-1D22-48F7-8BEA-9110B13ED369}"/>
    <cellStyle name="Heading 1 3 2 3" xfId="12410" xr:uid="{1D2D81EB-7B80-474E-836D-105AD4ACD592}"/>
    <cellStyle name="Heading 1 3 2 3 2" xfId="21399" xr:uid="{22B8ACAF-F575-4F03-AF5B-59DC7272BBB8}"/>
    <cellStyle name="Heading 1 3 2 3 2 2" xfId="32186" xr:uid="{185B3B0D-CCCF-45D2-B76A-2949C2AE9229}"/>
    <cellStyle name="Heading 1 3 2 3 3" xfId="26371" xr:uid="{8D5053BD-EE78-44A1-BCF3-4A0D716D1DB8}"/>
    <cellStyle name="Heading 1 3 2 4" xfId="2735" xr:uid="{AD33BF2F-1C64-42E9-A285-7DBA30944B9B}"/>
    <cellStyle name="Heading 1 3 2 4 2" xfId="38484" xr:uid="{BFA365C1-E6EB-43A2-8E10-9C792A16C0FE}"/>
    <cellStyle name="Heading 1 3 2 5" xfId="13495" xr:uid="{B696F401-89B0-46D2-9106-B9EB3B96DA59}"/>
    <cellStyle name="Heading 1 3 2 5 2" xfId="24700" xr:uid="{7C66F76A-8384-4606-B30F-9DAF4F2DBD2C}"/>
    <cellStyle name="Heading 1 3 2 6" xfId="29532" xr:uid="{49356537-EC7D-425A-BB5F-7482B9A98493}"/>
    <cellStyle name="Heading 1 3 3" xfId="616" xr:uid="{33D20A99-723B-4D3A-888A-D9EEF3495346}"/>
    <cellStyle name="Heading 1 3 3 2" xfId="7141" xr:uid="{5AAD6392-EFCE-4C77-9951-B28D1511B60C}"/>
    <cellStyle name="Heading 1 3 3 2 2" xfId="13032" xr:uid="{A5A2EC29-D5A6-476C-84B8-3696A4DE924F}"/>
    <cellStyle name="Heading 1 3 3 2 2 2" xfId="22021" xr:uid="{2A26370A-9EE6-454A-8C6D-047445977DE9}"/>
    <cellStyle name="Heading 1 3 3 2 2 2 2" xfId="34471" xr:uid="{3CE8B3DA-28D1-494F-AFDB-F7C4796266A8}"/>
    <cellStyle name="Heading 1 3 3 2 2 3" xfId="27226" xr:uid="{B048600A-A640-42BF-AB11-4D6168959E15}"/>
    <cellStyle name="Heading 1 3 3 2 3" xfId="16130" xr:uid="{A3E9C18D-4BAC-4A9E-AB52-71942CB35DFD}"/>
    <cellStyle name="Heading 1 3 3 2 3 2" xfId="40283" xr:uid="{3A37BAC0-262E-4217-9760-FE6B13E6FB39}"/>
    <cellStyle name="Heading 1 3 3 2 4" xfId="33930" xr:uid="{AB1A087E-A3AD-4824-AFDD-73D2BF5DE0B7}"/>
    <cellStyle name="Heading 1 3 3 3" xfId="12658" xr:uid="{F8913E85-E52A-4ACA-9793-5327DB427D0C}"/>
    <cellStyle name="Heading 1 3 3 3 2" xfId="21647" xr:uid="{B85C819D-2481-443D-AFFD-7CA11764800C}"/>
    <cellStyle name="Heading 1 3 3 3 2 2" xfId="27997" xr:uid="{C23EE241-7EB6-4806-8EC1-74B7C82A6B40}"/>
    <cellStyle name="Heading 1 3 3 3 3" xfId="36396" xr:uid="{E7474B91-892F-4EE7-A7AE-5B64B5E244F2}"/>
    <cellStyle name="Heading 1 3 3 4" xfId="3053" xr:uid="{20517546-65D2-43D8-A82A-3E593B45676D}"/>
    <cellStyle name="Heading 1 3 3 4 2" xfId="27782" xr:uid="{20A28A5B-C422-4CBA-B575-BED3FD035612}"/>
    <cellStyle name="Heading 1 3 3 5" xfId="13544" xr:uid="{68ADED4F-8D28-4067-B915-A1A679C4F6A1}"/>
    <cellStyle name="Heading 1 3 3 5 2" xfId="41120" xr:uid="{8D4E857A-4094-4861-85A4-17C464B6AAF2}"/>
    <cellStyle name="Heading 1 3 3 6" xfId="43285" xr:uid="{E3BCA19F-5A27-4806-84C7-67B53075727A}"/>
    <cellStyle name="Heading 1 3 4" xfId="961" xr:uid="{30BE08ED-1594-4FBB-A611-5E13D0335406}"/>
    <cellStyle name="Heading 1 3 4 2" xfId="7165" xr:uid="{8B7A82EE-FF48-4AD0-A0B0-D3D03EED3EB7}"/>
    <cellStyle name="Heading 1 3 4 2 2" xfId="13056" xr:uid="{D7E532F6-2A64-4CA2-99DF-4212D5F0F430}"/>
    <cellStyle name="Heading 1 3 4 2 2 2" xfId="22045" xr:uid="{8D59EDD1-5D3F-420E-BE97-4C712F06F3C1}"/>
    <cellStyle name="Heading 1 3 4 2 2 2 2" xfId="34489" xr:uid="{275610A3-85EA-4ABE-8C47-C0A2F742BA23}"/>
    <cellStyle name="Heading 1 3 4 2 2 3" xfId="24904" xr:uid="{A701DA79-AB4D-47AD-8A45-053C6E310063}"/>
    <cellStyle name="Heading 1 3 4 2 3" xfId="16154" xr:uid="{458CB6C5-78FC-4255-BC63-0A3FFD3F715E}"/>
    <cellStyle name="Heading 1 3 4 2 3 2" xfId="41482" xr:uid="{D4C4A177-E05B-4AF0-8F8E-2ACD53F0D525}"/>
    <cellStyle name="Heading 1 3 4 2 4" xfId="41269" xr:uid="{3F9475A5-BBBC-4F8E-90D1-826EBF34E93B}"/>
    <cellStyle name="Heading 1 3 4 3" xfId="12408" xr:uid="{B16DC472-979B-47D9-BABC-E9A0DD34151F}"/>
    <cellStyle name="Heading 1 3 4 3 2" xfId="21397" xr:uid="{31FDD1F8-CE12-48DC-BE2B-66F26ECDCA08}"/>
    <cellStyle name="Heading 1 3 4 3 2 2" xfId="22432" xr:uid="{FF34CFDD-EB60-469D-B75B-3383B2B6277A}"/>
    <cellStyle name="Heading 1 3 4 3 3" xfId="22427" xr:uid="{BE5E0D5F-063F-4B0C-AD7E-C7CD96FFEEF5}"/>
    <cellStyle name="Heading 1 3 4 4" xfId="3398" xr:uid="{3D6CB64C-A2CE-48FF-9529-3C65685F438B}"/>
    <cellStyle name="Heading 1 3 4 4 2" xfId="36014" xr:uid="{477061BD-8DC7-4BF3-A97A-9182681D41EE}"/>
    <cellStyle name="Heading 1 3 4 5" xfId="13568" xr:uid="{E98EC313-6B47-4F4A-9E2A-986D565AFC19}"/>
    <cellStyle name="Heading 1 3 4 5 2" xfId="42615" xr:uid="{E7810812-63F0-452D-95CA-A29D7690D753}"/>
    <cellStyle name="Heading 1 3 4 6" xfId="40367" xr:uid="{B00AE709-B7FC-46CF-B460-669EE8CA707F}"/>
    <cellStyle name="Heading 1 3 5" xfId="1625" xr:uid="{72D1C047-FD4E-4554-9AE8-4498C571C89D}"/>
    <cellStyle name="Heading 1 3 5 2" xfId="7186" xr:uid="{6457419D-2973-4CC0-93AD-BF531940BC09}"/>
    <cellStyle name="Heading 1 3 5 2 2" xfId="13077" xr:uid="{026C25B1-9E2C-4E61-8248-6BAAE8B960E9}"/>
    <cellStyle name="Heading 1 3 5 2 2 2" xfId="22066" xr:uid="{DF594471-2942-4111-999B-BFFA0A35F2D1}"/>
    <cellStyle name="Heading 1 3 5 2 2 2 2" xfId="24198" xr:uid="{4F9DDE55-9C31-4B52-BE27-E3548178D507}"/>
    <cellStyle name="Heading 1 3 5 2 2 3" xfId="42394" xr:uid="{AE0CD08A-D1A8-4EDE-A217-EB1CA7E61D68}"/>
    <cellStyle name="Heading 1 3 5 2 3" xfId="16175" xr:uid="{FAAFAC52-14BC-4D42-B601-6E429D1C1626}"/>
    <cellStyle name="Heading 1 3 5 2 3 2" xfId="37535" xr:uid="{18CBB610-558B-4C6C-8A4B-3CD7DCADCD79}"/>
    <cellStyle name="Heading 1 3 5 2 4" xfId="37714" xr:uid="{0896384C-1FA8-4A63-ABC4-AE2017DBCF6D}"/>
    <cellStyle name="Heading 1 3 5 3" xfId="12420" xr:uid="{B95D00E7-B164-426F-B119-D15588292279}"/>
    <cellStyle name="Heading 1 3 5 3 2" xfId="21409" xr:uid="{FBF60703-E84E-4083-996E-B8F07CF9B93F}"/>
    <cellStyle name="Heading 1 3 5 3 2 2" xfId="40464" xr:uid="{0655EE50-0DF7-4AA2-B57A-108ECE013B48}"/>
    <cellStyle name="Heading 1 3 5 3 3" xfId="32181" xr:uid="{FE17EC66-0D8D-47CA-B304-5772D735C456}"/>
    <cellStyle name="Heading 1 3 5 4" xfId="4062" xr:uid="{F985388E-E540-4510-8EAD-D5E37F5F51F6}"/>
    <cellStyle name="Heading 1 3 5 4 2" xfId="28604" xr:uid="{A877FF1C-C60C-4916-89AD-E45A1B79DD94}"/>
    <cellStyle name="Heading 1 3 5 5" xfId="13589" xr:uid="{4816DB44-0978-4797-89F1-8BA7566C9394}"/>
    <cellStyle name="Heading 1 3 5 5 2" xfId="33055" xr:uid="{B49A7B6D-7D13-405A-A362-771E824FF2F6}"/>
    <cellStyle name="Heading 1 3 5 6" xfId="35239" xr:uid="{CD77443A-5F6D-45EA-BBA0-85AE3CE091EA}"/>
    <cellStyle name="Heading 1 3 6" xfId="1778" xr:uid="{804B629E-F602-43B1-8A9C-A18599E760A4}"/>
    <cellStyle name="Heading 1 3 6 2" xfId="7206" xr:uid="{39922BCE-2691-4157-A99E-E784D684A325}"/>
    <cellStyle name="Heading 1 3 6 2 2" xfId="13097" xr:uid="{4EF57EB3-537B-4FC6-A66C-D3B8E4EB78E2}"/>
    <cellStyle name="Heading 1 3 6 2 2 2" xfId="22086" xr:uid="{BA705A94-0E33-4F71-9E9E-1BE690DDF275}"/>
    <cellStyle name="Heading 1 3 6 2 2 2 2" xfId="43793" xr:uid="{3B1D798A-66F5-423E-9B44-979A2BB3E057}"/>
    <cellStyle name="Heading 1 3 6 2 2 3" xfId="30675" xr:uid="{29D82886-BBBB-40A9-A677-20A77494E36E}"/>
    <cellStyle name="Heading 1 3 6 2 3" xfId="16195" xr:uid="{A7693AAB-B190-47D2-8814-61E5A17FDAA3}"/>
    <cellStyle name="Heading 1 3 6 2 3 2" xfId="43613" xr:uid="{F273C9FD-0883-40C8-B8E2-6F9B4D90EE47}"/>
    <cellStyle name="Heading 1 3 6 2 4" xfId="27779" xr:uid="{75B65D41-7E4D-42F4-B7EA-C781D5956D0F}"/>
    <cellStyle name="Heading 1 3 6 3" xfId="12667" xr:uid="{C760ED5C-8136-4C7D-A99E-5D99BE85E764}"/>
    <cellStyle name="Heading 1 3 6 3 2" xfId="21656" xr:uid="{7D1BEE16-EA8F-448F-9E2B-E8D93922BCC8}"/>
    <cellStyle name="Heading 1 3 6 3 2 2" xfId="42117" xr:uid="{141B251D-7A67-4FE6-BE56-0EB1D2F25BC8}"/>
    <cellStyle name="Heading 1 3 6 3 3" xfId="25932" xr:uid="{E19978C1-237C-4993-B45C-57546A96C59F}"/>
    <cellStyle name="Heading 1 3 6 4" xfId="4215" xr:uid="{8A725E37-9954-4E4E-B2CB-53036636750E}"/>
    <cellStyle name="Heading 1 3 6 4 2" xfId="27065" xr:uid="{5571D937-94CC-4250-A6F2-718F024D3585}"/>
    <cellStyle name="Heading 1 3 6 5" xfId="13609" xr:uid="{A80FC0E2-5185-4BEA-B19A-ED84A35370F2}"/>
    <cellStyle name="Heading 1 3 6 5 2" xfId="37981" xr:uid="{171D2457-951C-4062-B469-3EF1A09DA790}"/>
    <cellStyle name="Heading 1 3 6 6" xfId="41012" xr:uid="{E59533F1-5316-4C57-8D9B-DFFFF6D38056}"/>
    <cellStyle name="Heading 1 3 7" xfId="6569" xr:uid="{0899014B-1FD8-40C2-8895-0F873D6C64BC}"/>
    <cellStyle name="Heading 1 3 7 2" xfId="12822" xr:uid="{79D8BCB4-89AE-4570-8447-A3B9CF4D221E}"/>
    <cellStyle name="Heading 1 3 7 2 2" xfId="21811" xr:uid="{BAAF622F-E615-4C3A-90FD-835BB2134CCD}"/>
    <cellStyle name="Heading 1 3 7 2 2 2" xfId="34163" xr:uid="{DC57566F-0D1C-4C34-A19F-B9E67A1A96BB}"/>
    <cellStyle name="Heading 1 3 7 2 3" xfId="23170" xr:uid="{6676B76B-80A0-4FCC-B75F-2CC75411A167}"/>
    <cellStyle name="Heading 1 3 7 3" xfId="15558" xr:uid="{5928A1EC-F7CC-4192-899A-0E5770719CBA}"/>
    <cellStyle name="Heading 1 3 7 3 2" xfId="26738" xr:uid="{5BBA5334-F969-411C-A588-9FC9218D942F}"/>
    <cellStyle name="Heading 1 3 7 4" xfId="36707" xr:uid="{D747ACE4-F08B-4D2A-BEA5-AB452C1CE441}"/>
    <cellStyle name="Heading 1 3 8" xfId="9717" xr:uid="{F07D9A2A-421D-4D7C-AD12-E040F4B9C592}"/>
    <cellStyle name="Heading 1 3 8 2" xfId="18706" xr:uid="{9274786C-CF04-4BE8-80F2-29311268AD1C}"/>
    <cellStyle name="Heading 1 3 8 2 2" xfId="25953" xr:uid="{0168DF0D-9BC7-4B25-BD55-2011EB02D61F}"/>
    <cellStyle name="Heading 1 3 8 3" xfId="43904" xr:uid="{94009098-DF08-4A7F-9F66-CC2CE06E7D17}"/>
    <cellStyle name="Heading 1 3 9" xfId="2273" xr:uid="{2664D335-7620-4893-9BC1-EDFC55CA2F31}"/>
    <cellStyle name="Heading 1 3 9 2" xfId="37069" xr:uid="{C2C835A0-451F-4D4E-B123-77481A385444}"/>
    <cellStyle name="Heading 1 4" xfId="112" xr:uid="{7C8A9775-31D5-44E7-8B2B-641BC16725A6}"/>
    <cellStyle name="Heading 1 4 10" xfId="13181" xr:uid="{A6BBAFFD-965B-45EE-A8A8-03EA037C4155}"/>
    <cellStyle name="Heading 1 4 10 2" xfId="42099" xr:uid="{9373419E-5053-4FC3-B9E4-9F7D741B5401}"/>
    <cellStyle name="Heading 1 4 11" xfId="31753" xr:uid="{CFED61ED-7EC5-4F32-ACBD-592D05E2F75F}"/>
    <cellStyle name="Heading 1 4 12" xfId="47299" xr:uid="{B090AAB9-804F-4408-8E37-2493D3E8F7B0}"/>
    <cellStyle name="Heading 1 4 2" xfId="266" xr:uid="{5296CD7B-B87D-4D8C-B393-F31A64945CFC}"/>
    <cellStyle name="Heading 1 4 2 2" xfId="6917" xr:uid="{8AF7820B-09D3-4433-A557-A12031A4FB28}"/>
    <cellStyle name="Heading 1 4 2 2 2" xfId="12876" xr:uid="{CF0C1C20-B412-4127-9597-A891ED183859}"/>
    <cellStyle name="Heading 1 4 2 2 2 2" xfId="21865" xr:uid="{AAD94123-A6BF-40F7-A1CB-F81FDAE369F5}"/>
    <cellStyle name="Heading 1 4 2 2 2 2 2" xfId="32156" xr:uid="{EFCBD3B2-1646-4F2D-B4B2-66C15C7BA29C}"/>
    <cellStyle name="Heading 1 4 2 2 2 3" xfId="35908" xr:uid="{EE6A0110-4050-45CD-BAF5-CE8D4487DAE6}"/>
    <cellStyle name="Heading 1 4 2 2 3" xfId="15906" xr:uid="{AD5D196B-C483-44C6-824A-A27490C62E28}"/>
    <cellStyle name="Heading 1 4 2 2 3 2" xfId="42202" xr:uid="{98A63458-B6C1-46AB-AD2B-5F139FE2B5FF}"/>
    <cellStyle name="Heading 1 4 2 2 4" xfId="36811" xr:uid="{01EF7A42-A4D2-4035-87F0-BBD020FD5243}"/>
    <cellStyle name="Heading 1 4 2 3" xfId="9755" xr:uid="{D7680D13-FEB9-4B28-8637-6B89B612A5B8}"/>
    <cellStyle name="Heading 1 4 2 3 2" xfId="18744" xr:uid="{A3D3BC05-A6CD-45AD-AE59-2EB7A8F2502E}"/>
    <cellStyle name="Heading 1 4 2 3 2 2" xfId="25202" xr:uid="{8789486C-6617-4E14-9ABE-3A1E72D7FD11}"/>
    <cellStyle name="Heading 1 4 2 3 3" xfId="27615" xr:uid="{85B7CCE3-C180-4838-AC17-E91948DED8E9}"/>
    <cellStyle name="Heading 1 4 2 4" xfId="2734" xr:uid="{AA842D9F-2B1A-4142-9B47-EF66C78E3AF4}"/>
    <cellStyle name="Heading 1 4 2 4 2" xfId="29344" xr:uid="{FC897636-24CE-400C-A514-0DC1761E086F}"/>
    <cellStyle name="Heading 1 4 2 5" xfId="13494" xr:uid="{69106608-FD38-4F1D-89C5-763936F1EA88}"/>
    <cellStyle name="Heading 1 4 2 5 2" xfId="23569" xr:uid="{6B5BB25F-4C3D-4A30-AC2E-B023BD27F87D}"/>
    <cellStyle name="Heading 1 4 2 6" xfId="42519" xr:uid="{BAB2480F-9175-4635-A239-1508E6DE33D3}"/>
    <cellStyle name="Heading 1 4 3" xfId="615" xr:uid="{78F03F8A-07E7-45A6-BF84-1CCF167718DD}"/>
    <cellStyle name="Heading 1 4 3 2" xfId="7140" xr:uid="{E7989C82-F4D3-4B5F-BCE5-D03BE5BA55DE}"/>
    <cellStyle name="Heading 1 4 3 2 2" xfId="13031" xr:uid="{BA36DB12-4C34-436C-B4CB-CF31ACE9F30E}"/>
    <cellStyle name="Heading 1 4 3 2 2 2" xfId="22020" xr:uid="{A2AF5765-1B09-4C9C-B18E-67B9A122BFB0}"/>
    <cellStyle name="Heading 1 4 3 2 2 2 2" xfId="26485" xr:uid="{E68FCB2E-FF92-41C0-9916-EE8F58F5BC65}"/>
    <cellStyle name="Heading 1 4 3 2 2 3" xfId="37039" xr:uid="{3D2A8380-CF06-4705-8EBA-97D435272B92}"/>
    <cellStyle name="Heading 1 4 3 2 3" xfId="16129" xr:uid="{3DE61B10-7AA2-4DF9-89C5-D0DF7DED3522}"/>
    <cellStyle name="Heading 1 4 3 2 3 2" xfId="30874" xr:uid="{58EA714D-E6CB-412C-9ECE-46CB78BEB3EE}"/>
    <cellStyle name="Heading 1 4 3 2 4" xfId="25943" xr:uid="{0D60AB46-82D1-42DD-A900-3B7A9527E0E3}"/>
    <cellStyle name="Heading 1 4 3 3" xfId="9836" xr:uid="{154440C6-8300-4CB9-8C87-05D531EB35E8}"/>
    <cellStyle name="Heading 1 4 3 3 2" xfId="18825" xr:uid="{E8B0BF4E-0DF2-4A1F-98D8-B62352ADF97D}"/>
    <cellStyle name="Heading 1 4 3 3 2 2" xfId="28921" xr:uid="{3DED401C-01E7-4509-91A4-C5AC1B853D7F}"/>
    <cellStyle name="Heading 1 4 3 3 3" xfId="32258" xr:uid="{450CFEAD-B9C2-4BF0-9AB0-EF058E867639}"/>
    <cellStyle name="Heading 1 4 3 4" xfId="3052" xr:uid="{72E05EC6-30BC-458B-B143-797ABF9FFEE7}"/>
    <cellStyle name="Heading 1 4 3 4 2" xfId="40635" xr:uid="{0446A3CC-681A-473B-99F2-4C3C9C03584F}"/>
    <cellStyle name="Heading 1 4 3 5" xfId="13543" xr:uid="{1A83C83A-A3F5-4BD8-AA3B-CD2C43AD1145}"/>
    <cellStyle name="Heading 1 4 3 5 2" xfId="31711" xr:uid="{436EADB6-3A81-4CBD-8441-B596A1E6AEE1}"/>
    <cellStyle name="Heading 1 4 3 6" xfId="33875" xr:uid="{F4213B86-EB7D-4BDB-9194-4108F0D8EB4A}"/>
    <cellStyle name="Heading 1 4 4" xfId="960" xr:uid="{3E6400EC-B27C-45A0-9E35-E7D801CBF539}"/>
    <cellStyle name="Heading 1 4 4 2" xfId="7164" xr:uid="{0D0EFC58-455C-4D1D-AFB0-A6E9D0CAD0B3}"/>
    <cellStyle name="Heading 1 4 4 2 2" xfId="13055" xr:uid="{389291E4-032A-4926-9B5B-EED67D3B485C}"/>
    <cellStyle name="Heading 1 4 4 2 2 2" xfId="22044" xr:uid="{C88252F3-A08E-4F20-9360-8C3155079FEC}"/>
    <cellStyle name="Heading 1 4 4 2 2 2 2" xfId="26503" xr:uid="{FDF6FC97-816E-4015-A3ED-C43765A0F2B5}"/>
    <cellStyle name="Heading 1 4 4 2 2 3" xfId="23773" xr:uid="{618AC4C1-35B8-4493-8139-D3F0DF97D48D}"/>
    <cellStyle name="Heading 1 4 4 2 3" xfId="16153" xr:uid="{3C7B124A-5CA2-4F27-B3D2-652281CEDE6E}"/>
    <cellStyle name="Heading 1 4 4 2 3 2" xfId="32073" xr:uid="{EA9EF674-B11E-4F65-9D50-1B5E5A1A466F}"/>
    <cellStyle name="Heading 1 4 4 2 4" xfId="31860" xr:uid="{4C818379-C306-44B7-891B-FFE5A2887BA7}"/>
    <cellStyle name="Heading 1 4 4 3" xfId="9754" xr:uid="{1D1F3D84-B0A7-45C1-9B3D-9AC4616396F5}"/>
    <cellStyle name="Heading 1 4 4 3 2" xfId="18743" xr:uid="{D677BB9D-869C-4D5A-883C-4EF268BF9F07}"/>
    <cellStyle name="Heading 1 4 4 3 2 2" xfId="37640" xr:uid="{A87E7077-4BE9-47D4-BEE6-20632D8EE2E7}"/>
    <cellStyle name="Heading 1 4 4 3 3" xfId="38906" xr:uid="{11F5F354-B5DA-4DE0-9E93-978F2EF13296}"/>
    <cellStyle name="Heading 1 4 4 4" xfId="3397" xr:uid="{61B412CF-39EB-4C6E-A57C-7B5C74078C14}"/>
    <cellStyle name="Heading 1 4 4 4 2" xfId="27007" xr:uid="{BD52F5AF-8D75-4DE2-AEC8-C63C10D9462A}"/>
    <cellStyle name="Heading 1 4 4 5" xfId="13567" xr:uid="{832D78BD-9D8A-4C99-BB1C-A5B6287C895C}"/>
    <cellStyle name="Heading 1 4 4 5 2" xfId="33205" xr:uid="{B15D7089-0869-41F5-92E9-8FEA156A9540}"/>
    <cellStyle name="Heading 1 4 4 6" xfId="30958" xr:uid="{CC29B08E-D184-4FBC-B551-9F45834E2B4B}"/>
    <cellStyle name="Heading 1 4 5" xfId="1624" xr:uid="{77B12170-65FB-4B3D-9BC3-D356368368AC}"/>
    <cellStyle name="Heading 1 4 5 2" xfId="7185" xr:uid="{2493434C-2974-42AC-ADD9-A1F46C9DC4F6}"/>
    <cellStyle name="Heading 1 4 5 2 2" xfId="13076" xr:uid="{CC53B7A3-2195-43DA-9040-8DF6A756D991}"/>
    <cellStyle name="Heading 1 4 5 2 2 2" xfId="22065" xr:uid="{16EE0298-2847-4B25-A472-8B22C51E2D14}"/>
    <cellStyle name="Heading 1 4 5 2 2 2 2" xfId="22430" xr:uid="{942D579E-FDE3-4D07-9605-F4442882B719}"/>
    <cellStyle name="Heading 1 4 5 2 2 3" xfId="32984" xr:uid="{B6342BA6-FAB3-4BD6-9EF3-B55225ECFEA6}"/>
    <cellStyle name="Heading 1 4 5 2 3" xfId="16174" xr:uid="{5907B87D-D8BF-488E-8557-B3428E08D0F4}"/>
    <cellStyle name="Heading 1 4 5 2 3 2" xfId="28511" xr:uid="{54439F53-D862-406B-AD4B-D926CC6E62A9}"/>
    <cellStyle name="Heading 1 4 5 2 4" xfId="28666" xr:uid="{3F815DAD-7030-44ED-AA80-31A28FB046EB}"/>
    <cellStyle name="Heading 1 4 5 3" xfId="9758" xr:uid="{BDC7A70F-BC9B-4548-918F-67C9DE408B94}"/>
    <cellStyle name="Heading 1 4 5 3 2" xfId="18747" xr:uid="{06FD3DF1-E167-4D19-A881-3B5B7A19C09E}"/>
    <cellStyle name="Heading 1 4 5 3 2 2" xfId="29608" xr:uid="{78598609-3E09-43A5-BEFF-95DBEEFD6F53}"/>
    <cellStyle name="Heading 1 4 5 3 3" xfId="40559" xr:uid="{DDC3B9AF-6167-4D01-A4C7-CAA540D4AE31}"/>
    <cellStyle name="Heading 1 4 5 4" xfId="4061" xr:uid="{21E7A4C8-2D19-4EBD-892F-39EEF475D983}"/>
    <cellStyle name="Heading 1 4 5 4 2" xfId="41481" xr:uid="{D903560F-F948-47CB-95FB-85E67B9C3293}"/>
    <cellStyle name="Heading 1 4 5 5" xfId="13588" xr:uid="{4B2A2D69-9896-4D91-9AD3-6F4E7995B834}"/>
    <cellStyle name="Heading 1 4 5 5 2" xfId="25069" xr:uid="{8815A712-85A1-4D93-B7E4-BA50EDD92148}"/>
    <cellStyle name="Heading 1 4 5 6" xfId="36311" xr:uid="{B6A91BCD-F702-4A0E-938A-6A05F2658D68}"/>
    <cellStyle name="Heading 1 4 6" xfId="1835" xr:uid="{653B07A9-3D4B-456B-808D-4653F4C0502B}"/>
    <cellStyle name="Heading 1 4 6 2" xfId="7208" xr:uid="{B1C9D06E-1EFE-448B-B148-BFE78FC433FB}"/>
    <cellStyle name="Heading 1 4 6 2 2" xfId="13099" xr:uid="{0DC02B9B-AE97-4575-9D2A-04AFDAD7C033}"/>
    <cellStyle name="Heading 1 4 6 2 2 2" xfId="22088" xr:uid="{61046210-92E7-4CEA-9733-326D4BCC30EC}"/>
    <cellStyle name="Heading 1 4 6 2 2 2 2" xfId="39946" xr:uid="{79667B61-AA58-45BB-A51C-7144F7768F3A}"/>
    <cellStyle name="Heading 1 4 6 2 2 3" xfId="26597" xr:uid="{B786C64D-9A20-425F-BC93-9D07BF3837BA}"/>
    <cellStyle name="Heading 1 4 6 2 3" xfId="16197" xr:uid="{7135C75B-646C-4ACE-83DB-32D08F0779BE}"/>
    <cellStyle name="Heading 1 4 6 2 3 2" xfId="39766" xr:uid="{F728C929-13C3-4831-9C5B-8B521FBF2477}"/>
    <cellStyle name="Heading 1 4 6 2 4" xfId="24024" xr:uid="{26E7A1DB-855C-4933-B444-93DBF31495B7}"/>
    <cellStyle name="Heading 1 4 6 3" xfId="11990" xr:uid="{480F5A79-6F4E-407C-9CC4-DD9A814A1EAC}"/>
    <cellStyle name="Heading 1 4 6 3 2" xfId="20979" xr:uid="{6637E940-ED3B-46B8-8637-F7DB9154DABF}"/>
    <cellStyle name="Heading 1 4 6 3 2 2" xfId="40472" xr:uid="{0CF2040C-D0BA-498E-808B-485F438CDD46}"/>
    <cellStyle name="Heading 1 4 6 3 3" xfId="32203" xr:uid="{9D78EE19-F8D0-48FF-950D-FC94298ED7F8}"/>
    <cellStyle name="Heading 1 4 6 4" xfId="4272" xr:uid="{60E7ACCE-B1D8-437D-B86C-9E4C23D6E3C0}"/>
    <cellStyle name="Heading 1 4 6 4 2" xfId="27477" xr:uid="{AD681514-8CA3-49C4-A7E3-16CF6E0294AA}"/>
    <cellStyle name="Heading 1 4 6 5" xfId="13611" xr:uid="{A4D82980-92AC-4AF4-A913-6120BFAAC781}"/>
    <cellStyle name="Heading 1 4 6 5 2" xfId="33530" xr:uid="{A4F52AE6-730C-47C9-AD68-B75D785047D8}"/>
    <cellStyle name="Heading 1 4 6 6" xfId="41543" xr:uid="{1150E3DE-C321-4F04-9DC1-58904D366E56}"/>
    <cellStyle name="Heading 1 4 7" xfId="6568" xr:uid="{DA3EAD73-66B4-4993-AC8D-82CE25578030}"/>
    <cellStyle name="Heading 1 4 7 2" xfId="12821" xr:uid="{89FF4078-22AD-4DE7-9668-1127FF1C2209}"/>
    <cellStyle name="Heading 1 4 7 2 2" xfId="21810" xr:uid="{5F166C47-1573-4D5A-A581-F6A3ABFE75C0}"/>
    <cellStyle name="Heading 1 4 7 2 2 2" xfId="26176" xr:uid="{699E9388-7253-4BC8-AE66-B881726584D8}"/>
    <cellStyle name="Heading 1 4 7 2 3" xfId="35514" xr:uid="{0C555E6F-A772-4555-BD16-1AE6ED380A6C}"/>
    <cellStyle name="Heading 1 4 7 3" xfId="15557" xr:uid="{C1250E87-7EA9-4D07-A93E-A870AE2CAA6C}"/>
    <cellStyle name="Heading 1 4 7 3 2" xfId="39980" xr:uid="{A47E9441-DB33-46F9-AE60-2FAD4C77DB4E}"/>
    <cellStyle name="Heading 1 4 7 4" xfId="27701" xr:uid="{6CC28BA2-EE5E-4EC7-A9CB-4A670592A073}"/>
    <cellStyle name="Heading 1 4 8" xfId="12405" xr:uid="{8901723A-8020-4C05-89FF-3400E19731B1}"/>
    <cellStyle name="Heading 1 4 8 2" xfId="21394" xr:uid="{982C01F0-8CE4-4645-A656-011424226371}"/>
    <cellStyle name="Heading 1 4 8 2 2" xfId="36391" xr:uid="{81AD5525-56B6-4042-BDFF-DE943806ABD2}"/>
    <cellStyle name="Heading 1 4 8 3" xfId="27689" xr:uid="{87D4F98B-7545-4CE0-9EA9-124FD7979B9E}"/>
    <cellStyle name="Heading 1 4 9" xfId="2272" xr:uid="{24AB44C3-C0DB-4476-9737-7641E1E59CF7}"/>
    <cellStyle name="Heading 1 4 9 2" xfId="28062" xr:uid="{668F4A37-DFA6-451B-B054-292F55F3BFCF}"/>
    <cellStyle name="Heading 1 5" xfId="126" xr:uid="{0E9B6515-1E06-441C-A730-9893D1188221}"/>
    <cellStyle name="Heading 1 5 10" xfId="13195" xr:uid="{AF231F39-7DAB-4D96-B8FB-CDFD368DA429}"/>
    <cellStyle name="Heading 1 5 10 2" xfId="35250" xr:uid="{CDCBE524-B081-4D1B-8DC5-596AE58AF8D9}"/>
    <cellStyle name="Heading 1 5 11" xfId="26067" xr:uid="{BE566290-C2AB-4FF4-9ED7-E3A2C9FE4635}"/>
    <cellStyle name="Heading 1 5 12" xfId="45847" xr:uid="{AC283E43-6212-43A5-BAC0-7C363B99EAF0}"/>
    <cellStyle name="Heading 1 5 2" xfId="280" xr:uid="{2773DA67-D0E9-424C-8C42-9F23C77F50EA}"/>
    <cellStyle name="Heading 1 5 2 2" xfId="6928" xr:uid="{BC8B11E2-BE24-430B-8FFE-5604F69C662C}"/>
    <cellStyle name="Heading 1 5 2 2 2" xfId="12885" xr:uid="{C43CA402-7997-4E99-AE7F-40D7EDF40076}"/>
    <cellStyle name="Heading 1 5 2 2 2 2" xfId="21874" xr:uid="{BC3F6366-93E3-4B22-8AAD-A17DBFEE5A35}"/>
    <cellStyle name="Heading 1 5 2 2 2 2 2" xfId="31052" xr:uid="{99F6D6CD-5D4D-4525-ABD8-46663E0C672A}"/>
    <cellStyle name="Heading 1 5 2 2 2 3" xfId="25573" xr:uid="{3F5F8576-A156-4F04-B5BE-D42D7AE0BBE1}"/>
    <cellStyle name="Heading 1 5 2 2 3" xfId="15917" xr:uid="{84EF8AC6-B78C-425D-A972-7D8A9FFF13E0}"/>
    <cellStyle name="Heading 1 5 2 2 3 2" xfId="37225" xr:uid="{50E0FE86-7114-4B75-B98D-9B0164E10A8C}"/>
    <cellStyle name="Heading 1 5 2 2 4" xfId="22512" xr:uid="{ECD107E3-8C8F-496A-AD30-3DB774257A82}"/>
    <cellStyle name="Heading 1 5 2 3" xfId="9731" xr:uid="{6CCD1A13-2022-42D1-AFD5-F6BB632101ED}"/>
    <cellStyle name="Heading 1 5 2 3 2" xfId="18720" xr:uid="{5876BE52-3B5C-4678-B75E-8F880A03752A}"/>
    <cellStyle name="Heading 1 5 2 3 2 2" xfId="23735" xr:uid="{DBE4FDA6-CD8B-42ED-B7EE-19B239BC488F}"/>
    <cellStyle name="Heading 1 5 2 3 3" xfId="41670" xr:uid="{A16B49C5-DC44-4BC1-9F52-F4D4B7F2D845}"/>
    <cellStyle name="Heading 1 5 2 4" xfId="2748" xr:uid="{12FDDFEF-6681-4412-A681-2D7131AC13D2}"/>
    <cellStyle name="Heading 1 5 2 4 2" xfId="23167" xr:uid="{A9187D2E-B53C-4B72-B90E-0D22BF375C5A}"/>
    <cellStyle name="Heading 1 5 2 5" xfId="13499" xr:uid="{3FB9D934-BE60-438E-ADD9-46B386588265}"/>
    <cellStyle name="Heading 1 5 2 5 2" xfId="38249" xr:uid="{56F0A211-C8E0-4503-9173-1BA4E0000A1E}"/>
    <cellStyle name="Heading 1 5 2 6" xfId="23352" xr:uid="{B5B36B65-206C-4CCE-9189-654628FFF4AE}"/>
    <cellStyle name="Heading 1 5 3" xfId="629" xr:uid="{EA74072A-692E-43F6-8779-94B09F0B6BF1}"/>
    <cellStyle name="Heading 1 5 3 2" xfId="7145" xr:uid="{F538A6D7-562F-409F-A0D8-763F37DFEDD0}"/>
    <cellStyle name="Heading 1 5 3 2 2" xfId="13036" xr:uid="{77E793F7-F28F-4347-A572-3DB61BA3DD70}"/>
    <cellStyle name="Heading 1 5 3 2 2 2" xfId="22025" xr:uid="{C8A638BE-7D87-48E1-B2C0-BFB7AB1E552B}"/>
    <cellStyle name="Heading 1 5 3 2 2 2 2" xfId="32936" xr:uid="{9E05D9E0-096F-486C-A15C-7DB2D60C3071}"/>
    <cellStyle name="Heading 1 5 3 2 2 3" xfId="23626" xr:uid="{95609257-81E8-4C39-A8C8-4B223DD0E7D5}"/>
    <cellStyle name="Heading 1 5 3 2 3" xfId="16134" xr:uid="{13568407-C6EF-4448-BFE0-F11280FA9981}"/>
    <cellStyle name="Heading 1 5 3 2 3 2" xfId="24968" xr:uid="{EAE9DD58-E334-4EC8-A826-DC4A7BBF3503}"/>
    <cellStyle name="Heading 1 5 3 2 4" xfId="31687" xr:uid="{9E760EA9-F224-4B6F-BE5A-7CEBB886E6A0}"/>
    <cellStyle name="Heading 1 5 3 3" xfId="12619" xr:uid="{42421FC7-2F56-4D85-8ADB-0453CADDD151}"/>
    <cellStyle name="Heading 1 5 3 3 2" xfId="21608" xr:uid="{4A202823-25B6-47B8-8203-AEEF44925B59}"/>
    <cellStyle name="Heading 1 5 3 3 2 2" xfId="40591" xr:uid="{1D7C68A4-250C-4574-AA08-79F78CDD0A16}"/>
    <cellStyle name="Heading 1 5 3 3 3" xfId="27098" xr:uid="{60AF2636-5D8B-41CA-8AC5-005FA6749D02}"/>
    <cellStyle name="Heading 1 5 3 4" xfId="3066" xr:uid="{28483DE1-1799-47FD-84D2-7185460B3B4F}"/>
    <cellStyle name="Heading 1 5 3 4 2" xfId="23318" xr:uid="{53C01D31-9867-4A91-AA58-483D467A64C5}"/>
    <cellStyle name="Heading 1 5 3 5" xfId="13548" xr:uid="{41ADA792-EFB6-4A99-88F6-462443DD4A87}"/>
    <cellStyle name="Heading 1 5 3 5 2" xfId="36492" xr:uid="{FF3EE76D-4547-4126-8073-0306A7D2A0A3}"/>
    <cellStyle name="Heading 1 5 3 6" xfId="32881" xr:uid="{748147BE-E2BD-4F6A-86A8-6373C501C229}"/>
    <cellStyle name="Heading 1 5 4" xfId="974" xr:uid="{DFC1C5A8-FDA9-40FB-AE24-010AD8248FC3}"/>
    <cellStyle name="Heading 1 5 4 2" xfId="7169" xr:uid="{F5EDA30D-C4D4-4C43-8968-831BEDBB66AB}"/>
    <cellStyle name="Heading 1 5 4 2 2" xfId="13060" xr:uid="{16F8603E-125E-48F3-8BEB-9AC8727913DC}"/>
    <cellStyle name="Heading 1 5 4 2 2 2" xfId="22049" xr:uid="{0793BF4F-C13C-4391-A4BE-2A293A1F571A}"/>
    <cellStyle name="Heading 1 5 4 2 2 2 2" xfId="33021" xr:uid="{02C98DF6-4733-4FE6-B5F5-48B685CE26DA}"/>
    <cellStyle name="Heading 1 5 4 2 2 3" xfId="38453" xr:uid="{C89879D4-D947-420E-B094-251BAD3EC526}"/>
    <cellStyle name="Heading 1 5 4 2 3" xfId="16158" xr:uid="{E615FCA7-068D-4C51-A083-4FEA51F637B8}"/>
    <cellStyle name="Heading 1 5 4 2 3 2" xfId="33184" xr:uid="{FBFF76D5-E1D3-4A69-9E05-5DC567CB4D8F}"/>
    <cellStyle name="Heading 1 5 4 2 4" xfId="36662" xr:uid="{8D7E4D19-035A-4031-8D51-589AFB4AB2DA}"/>
    <cellStyle name="Heading 1 5 4 3" xfId="12288" xr:uid="{C13A82DB-6E74-449C-89B0-52D88AFEE947}"/>
    <cellStyle name="Heading 1 5 4 3 2" xfId="21277" xr:uid="{B60CFDFE-6DA6-44A8-B41C-714DEBAB4C54}"/>
    <cellStyle name="Heading 1 5 4 3 2 2" xfId="30439" xr:uid="{439421AA-CACF-48D5-B844-89CB1352B39D}"/>
    <cellStyle name="Heading 1 5 4 3 3" xfId="34379" xr:uid="{BA3E815F-F806-45DD-9BBF-04147706985C}"/>
    <cellStyle name="Heading 1 5 4 4" xfId="3411" xr:uid="{83969532-C61F-4A3E-B45D-BCBC8082E785}"/>
    <cellStyle name="Heading 1 5 4 4 2" xfId="39231" xr:uid="{E6CEB1D1-C046-4E17-B808-B5256E6EF99A}"/>
    <cellStyle name="Heading 1 5 4 5" xfId="13572" xr:uid="{7C5BAA1E-0266-4289-BD6E-E4DCBACCC3BE}"/>
    <cellStyle name="Heading 1 5 4 5 2" xfId="23177" xr:uid="{76DB8085-3AE0-4230-90EF-BC5CA9AD3C04}"/>
    <cellStyle name="Heading 1 5 4 6" xfId="39153" xr:uid="{51EBE690-823D-4469-A683-ADEC6B4608FF}"/>
    <cellStyle name="Heading 1 5 5" xfId="1637" xr:uid="{78266042-BFDA-4161-AC88-0DAA6A6443EF}"/>
    <cellStyle name="Heading 1 5 5 2" xfId="7190" xr:uid="{6B3CA416-95EB-41BA-B58E-4A47E395C458}"/>
    <cellStyle name="Heading 1 5 5 2 2" xfId="13081" xr:uid="{6172877F-D063-45A4-BF25-28E3033C51EB}"/>
    <cellStyle name="Heading 1 5 5 2 2 2" xfId="22070" xr:uid="{C8FAB751-8CE1-4633-93C9-F1C29C2953DA}"/>
    <cellStyle name="Heading 1 5 5 2 2 2 2" xfId="30713" xr:uid="{1E64E9A1-3067-4351-BC9C-61CFDE68BD2E}"/>
    <cellStyle name="Heading 1 5 5 2 2 3" xfId="34097" xr:uid="{3E44F3CB-B8DA-4102-B7C4-6C2FAA84009F}"/>
    <cellStyle name="Heading 1 5 5 2 3" xfId="16179" xr:uid="{C717C216-4B11-4D85-94F0-8E8596A1C3C5}"/>
    <cellStyle name="Heading 1 5 5 2 3 2" xfId="29508" xr:uid="{01A05880-D4E3-4E17-A690-83B32C1E9631}"/>
    <cellStyle name="Heading 1 5 5 2 4" xfId="29668" xr:uid="{180ABB4E-261C-4FD1-A053-85D531F4F532}"/>
    <cellStyle name="Heading 1 5 5 3" xfId="12386" xr:uid="{2FA9671D-6489-486D-B0CE-043553B6A0E9}"/>
    <cellStyle name="Heading 1 5 5 3 2" xfId="21375" xr:uid="{04C082E7-5ECB-4931-88AB-6F973CA19DC5}"/>
    <cellStyle name="Heading 1 5 5 3 2 2" xfId="36253" xr:uid="{CF09A90D-F28A-4C58-AF3C-070572F0C891}"/>
    <cellStyle name="Heading 1 5 5 3 3" xfId="27589" xr:uid="{B3F39989-5C21-4521-9978-DC9AAE89D540}"/>
    <cellStyle name="Heading 1 5 5 4" xfId="4074" xr:uid="{1944FFA6-8E88-4678-A9D0-4DBE0C54B884}"/>
    <cellStyle name="Heading 1 5 5 4 2" xfId="26172" xr:uid="{51497C0A-7C61-4D4B-8D39-DC1217556075}"/>
    <cellStyle name="Heading 1 5 5 5" xfId="13593" xr:uid="{A601B132-7A18-4DA3-8AB9-BFF5CD5AA1FB}"/>
    <cellStyle name="Heading 1 5 5 5 2" xfId="26400" xr:uid="{D1E4F297-1E14-4FB9-9BF1-AFAFD2D5B597}"/>
    <cellStyle name="Heading 1 5 5 6" xfId="39578" xr:uid="{FC838297-6BCA-4D1A-8DCC-41C06A6DB46E}"/>
    <cellStyle name="Heading 1 5 6" xfId="1937" xr:uid="{54B85DFB-D997-4A61-80DC-3083F5B4CC3F}"/>
    <cellStyle name="Heading 1 5 6 2" xfId="7213" xr:uid="{1ED8C4D4-0C37-4EB0-B8DB-510B893AF2CF}"/>
    <cellStyle name="Heading 1 5 6 2 2" xfId="13104" xr:uid="{CF2F5942-EA2A-4A1F-B4C1-7295D24E2C28}"/>
    <cellStyle name="Heading 1 5 6 2 2 2" xfId="22093" xr:uid="{D1EB2E57-CD3E-4065-9871-4E204E5FB430}"/>
    <cellStyle name="Heading 1 5 6 2 2 2 2" xfId="25511" xr:uid="{30635AA8-09DC-4FA4-93F3-DE235FFE99E2}"/>
    <cellStyle name="Heading 1 5 6 2 2 3" xfId="32144" xr:uid="{D98A7A41-17A3-4221-BC7E-8CFEBE2A702F}"/>
    <cellStyle name="Heading 1 5 6 2 3" xfId="16202" xr:uid="{74AB356E-3796-4F3B-8922-A484A404BC0B}"/>
    <cellStyle name="Heading 1 5 6 2 3 2" xfId="25104" xr:uid="{44844B29-2E9F-40CC-9B1E-34B78A10247B}"/>
    <cellStyle name="Heading 1 5 6 2 4" xfId="39798" xr:uid="{38B14912-5C01-4885-9347-2A492FEB7D3D}"/>
    <cellStyle name="Heading 1 5 6 3" xfId="12527" xr:uid="{0D7CC265-6545-4E76-8F3E-3B99887790A7}"/>
    <cellStyle name="Heading 1 5 6 3 2" xfId="21516" xr:uid="{CA5C95C8-4591-4564-BFE7-DB3348802C8E}"/>
    <cellStyle name="Heading 1 5 6 3 2 2" xfId="37092" xr:uid="{0F12CB68-891E-4CA9-9DAF-32FDE69B1B5D}"/>
    <cellStyle name="Heading 1 5 6 3 3" xfId="37267" xr:uid="{9AE4D9E4-0291-4321-8847-82DE1F5847A9}"/>
    <cellStyle name="Heading 1 5 6 4" xfId="4374" xr:uid="{88AB5612-5408-4ADF-B7BF-D4F3E0AC3175}"/>
    <cellStyle name="Heading 1 5 6 4 2" xfId="27976" xr:uid="{D5786A08-90B4-4526-8144-8F71CD03711F}"/>
    <cellStyle name="Heading 1 5 6 5" xfId="13616" xr:uid="{C537459F-87E7-4465-835C-C66FE7ED371E}"/>
    <cellStyle name="Heading 1 5 6 5 2" xfId="40696" xr:uid="{86F4AE72-F9EC-487C-8D0A-A67B0654FFDE}"/>
    <cellStyle name="Heading 1 5 6 6" xfId="30375" xr:uid="{65B9732C-8A9E-4E01-92A8-692262F887D0}"/>
    <cellStyle name="Heading 1 5 7" xfId="6582" xr:uid="{05DFFA8D-31C4-4663-983C-B5ADD4322387}"/>
    <cellStyle name="Heading 1 5 7 2" xfId="12826" xr:uid="{4AE164F8-BDDB-48CF-8669-64007ED163AB}"/>
    <cellStyle name="Heading 1 5 7 2 2" xfId="21815" xr:uid="{6953ACA5-DCF4-4C80-A93E-F3970D5E06D7}"/>
    <cellStyle name="Heading 1 5 7 2 2 2" xfId="31922" xr:uid="{F80374E0-B05D-47AF-B6A1-6E1EC28E345A}"/>
    <cellStyle name="Heading 1 5 7 2 3" xfId="42452" xr:uid="{0DB3CC1F-EA4F-45E9-A518-205B0E4AEA43}"/>
    <cellStyle name="Heading 1 5 7 3" xfId="15571" xr:uid="{2A8B7E4E-30C3-4C5A-B9EA-DB269FFA90C6}"/>
    <cellStyle name="Heading 1 5 7 3 2" xfId="33526" xr:uid="{75E71D39-6C30-43C1-9630-B5364206515B}"/>
    <cellStyle name="Heading 1 5 7 4" xfId="31263" xr:uid="{2431A4B9-9C5D-40A6-BAA5-EE6482D45A5E}"/>
    <cellStyle name="Heading 1 5 8" xfId="9494" xr:uid="{A284EAD0-763F-46E1-B13F-1ADE39752607}"/>
    <cellStyle name="Heading 1 5 8 2" xfId="18483" xr:uid="{CA39AAA7-1CEC-4CD9-AE03-D67C9B65C92B}"/>
    <cellStyle name="Heading 1 5 8 2 2" xfId="35952" xr:uid="{27EAA929-E2FD-4ECE-A1B5-21668101F08E}"/>
    <cellStyle name="Heading 1 5 8 3" xfId="33901" xr:uid="{1D97F1FD-5387-4273-9967-33E64551379C}"/>
    <cellStyle name="Heading 1 5 9" xfId="2286" xr:uid="{DB331A56-BBF0-4980-93F3-30193582A4E9}"/>
    <cellStyle name="Heading 1 5 9 2" xfId="43296" xr:uid="{9341FAAB-859E-48BD-AFD2-9925E690E0EE}"/>
    <cellStyle name="Heading 1 6" xfId="109" xr:uid="{DDF7431A-72AB-41D8-B93A-83E5F8E77890}"/>
    <cellStyle name="Heading 1 6 10" xfId="13178" xr:uid="{4F9A0F92-3FE0-4AB4-AF12-38ED98499EEA}"/>
    <cellStyle name="Heading 1 6 10 2" xfId="23572" xr:uid="{7F93D0D6-C718-4E09-9C3F-ABD74EA8D98C}"/>
    <cellStyle name="Heading 1 6 11" xfId="43406" xr:uid="{1F29672B-DD16-4F47-9A6F-81410FE17B4C}"/>
    <cellStyle name="Heading 1 6 2" xfId="263" xr:uid="{E6043CD2-0423-42CC-BBCC-86D1FA14E0BF}"/>
    <cellStyle name="Heading 1 6 2 2" xfId="6915" xr:uid="{5AA908B1-CF85-4484-93AF-3EBBE4A9D266}"/>
    <cellStyle name="Heading 1 6 2 2 2" xfId="12874" xr:uid="{9335A2C0-FACB-4BFD-AEF4-2B42463D00A4}"/>
    <cellStyle name="Heading 1 6 2 2 2 2" xfId="21863" xr:uid="{4BEC9321-B000-4BAA-9BBF-9BD7778EC6B1}"/>
    <cellStyle name="Heading 1 6 2 2 2 2 2" xfId="30686" xr:uid="{00FFF58B-B7ED-4C94-97FC-F2C267FD9B7A}"/>
    <cellStyle name="Heading 1 6 2 2 2 3" xfId="36749" xr:uid="{D5ADEE85-7A8B-49BA-85BA-54FA4283E9CD}"/>
    <cellStyle name="Heading 1 6 2 2 3" xfId="15904" xr:uid="{13D2BC3B-1F82-4CCB-BB24-51DEABD60A40}"/>
    <cellStyle name="Heading 1 6 2 2 3 2" xfId="24806" xr:uid="{43FE730E-E4D2-4BD5-BAB9-FA5C6181C896}"/>
    <cellStyle name="Heading 1 6 2 2 4" xfId="40658" xr:uid="{3F45AA20-4CE8-4925-AF9D-E5F86BEE88A9}"/>
    <cellStyle name="Heading 1 6 2 3" xfId="12616" xr:uid="{5F717841-22F7-473D-81B6-7886D5B758ED}"/>
    <cellStyle name="Heading 1 6 2 3 2" xfId="21605" xr:uid="{62246B51-8377-469A-8FEC-F3436F572ECD}"/>
    <cellStyle name="Heading 1 6 2 3 2 2" xfId="29783" xr:uid="{EBCF50C6-01FB-472C-9199-CC56F88DB38F}"/>
    <cellStyle name="Heading 1 6 2 3 3" xfId="40775" xr:uid="{AE2D7270-AFAF-40F2-93CA-E0299A7365B5}"/>
    <cellStyle name="Heading 1 6 2 4" xfId="2731" xr:uid="{E2D795FB-C0BD-4F6A-A7CB-72C41F51A564}"/>
    <cellStyle name="Heading 1 6 2 4 2" xfId="24935" xr:uid="{7A46158C-CBDB-4C28-8C5A-F0BEB6EAD879}"/>
    <cellStyle name="Heading 1 6 2 5" xfId="13492" xr:uid="{D506E33C-C30A-40D5-B530-9C2E80D2DA5B}"/>
    <cellStyle name="Heading 1 6 2 5 2" xfId="35094" xr:uid="{C2EE9821-D001-4425-9B4A-D5D0BFB1B71E}"/>
    <cellStyle name="Heading 1 6 2 6" xfId="22185" xr:uid="{8184E434-8648-4D22-9386-28472E9CBB09}"/>
    <cellStyle name="Heading 1 6 3" xfId="612" xr:uid="{BCD8E358-0D18-4A50-9B99-DE3BA9457CAE}"/>
    <cellStyle name="Heading 1 6 3 2" xfId="7138" xr:uid="{AA70EC1C-7BCC-4B2E-B1EE-0F09515F3BFC}"/>
    <cellStyle name="Heading 1 6 3 2 2" xfId="13029" xr:uid="{8D47F86D-149A-4B3D-8576-1EE7B79620E2}"/>
    <cellStyle name="Heading 1 6 3 2 2 2" xfId="22018" xr:uid="{5672FEED-C114-48AA-B231-2135C976B5BF}"/>
    <cellStyle name="Heading 1 6 3 2 2 2 2" xfId="23819" xr:uid="{78376362-E85A-4E1E-8C6E-6A6C00B207E3}"/>
    <cellStyle name="Heading 1 6 3 2 2 3" xfId="40885" xr:uid="{A38DAFB0-5D24-4F5B-BD97-0669CD79C711}"/>
    <cellStyle name="Heading 1 6 3 2 3" xfId="16127" xr:uid="{6DF9710A-2231-47B6-9CB2-3587ED7FDFA5}"/>
    <cellStyle name="Heading 1 6 3 2 3 2" xfId="26736" xr:uid="{FD5838CD-AF1A-491B-BD44-6451BE0E50B1}"/>
    <cellStyle name="Heading 1 6 3 2 4" xfId="29240" xr:uid="{571E6F5C-6261-406D-9E82-5BC72253D0EA}"/>
    <cellStyle name="Heading 1 6 3 3" xfId="9714" xr:uid="{90295277-10AC-4290-B811-F82E616CB767}"/>
    <cellStyle name="Heading 1 6 3 3 2" xfId="18703" xr:uid="{969C2696-E069-4E10-87EF-D0728178F45A}"/>
    <cellStyle name="Heading 1 6 3 3 2 2" xfId="42237" xr:uid="{6383934B-45FB-4855-82D5-366E8F92B3F4}"/>
    <cellStyle name="Heading 1 6 3 3 3" xfId="37800" xr:uid="{6DA80F38-859E-4445-BC14-70E5C3917D3B}"/>
    <cellStyle name="Heading 1 6 3 4" xfId="3049" xr:uid="{45EB5FB5-DF75-4BC7-82B8-96FECA3E642A}"/>
    <cellStyle name="Heading 1 6 3 4 2" xfId="29827" xr:uid="{11F1594A-1BF1-42A2-9B6D-B05C7F9CE46E}"/>
    <cellStyle name="Heading 1 6 3 5" xfId="13541" xr:uid="{7B48BC95-2D97-4C2F-A4FC-AF64FD139E50}"/>
    <cellStyle name="Heading 1 6 3 5 2" xfId="30311" xr:uid="{9F8B36B1-09C2-4AD5-8C37-53E14D42E2F7}"/>
    <cellStyle name="Heading 1 6 3 6" xfId="29185" xr:uid="{1104F4FF-166D-4FA7-B0D8-D7FFBDE93840}"/>
    <cellStyle name="Heading 1 6 4" xfId="957" xr:uid="{C7994B14-E84F-46DC-9AC9-D61E7F51ED49}"/>
    <cellStyle name="Heading 1 6 4 2" xfId="7162" xr:uid="{27C13E11-9F89-448A-A9AF-2444F7277E70}"/>
    <cellStyle name="Heading 1 6 4 2 2" xfId="13053" xr:uid="{C7459435-4A56-4497-85F1-CEC355AF80EA}"/>
    <cellStyle name="Heading 1 6 4 2 2 2" xfId="22042" xr:uid="{8F03AA1D-6434-4435-B0E1-02B171978A8C}"/>
    <cellStyle name="Heading 1 6 4 2 2 2 2" xfId="23904" xr:uid="{3F371862-417D-4647-A66B-34B3C6C0D433}"/>
    <cellStyle name="Heading 1 6 4 2 2 3" xfId="35304" xr:uid="{BF7646F2-07F8-4EFC-88CA-4EC21F639F41}"/>
    <cellStyle name="Heading 1 6 4 2 3" xfId="16151" xr:uid="{12C40865-EA1D-4C5C-8C26-FC5994A92AA9}"/>
    <cellStyle name="Heading 1 6 4 2 3 2" xfId="22285" xr:uid="{1E1FD03A-E90E-44C5-A16A-F4335C7EB975}"/>
    <cellStyle name="Heading 1 6 4 2 4" xfId="30460" xr:uid="{961F38D2-09A6-4CD1-89F0-974CE3A43D77}"/>
    <cellStyle name="Heading 1 6 4 3" xfId="12614" xr:uid="{D1864081-D6E3-4CF9-8BF3-9C26C1540B61}"/>
    <cellStyle name="Heading 1 6 4 3 2" xfId="21603" xr:uid="{2B818668-239F-422E-9FEB-A8B10CFDF4B3}"/>
    <cellStyle name="Heading 1 6 4 3 2 2" xfId="33425" xr:uid="{C883049A-C32D-487A-B596-C1AC29116100}"/>
    <cellStyle name="Heading 1 6 4 3 3" xfId="39172" xr:uid="{98206268-CD35-4EE0-AC96-9B72378D4B0C}"/>
    <cellStyle name="Heading 1 6 4 4" xfId="3394" xr:uid="{7ADFBB1E-7F8D-46F6-8CB5-4D6C048E8636}"/>
    <cellStyle name="Heading 1 6 4 4 2" xfId="40704" xr:uid="{496132E4-3EE3-4964-BDE1-DD064273805C}"/>
    <cellStyle name="Heading 1 6 4 5" xfId="13565" xr:uid="{FE8CF0CA-C871-4210-9D2A-2130C1A2A195}"/>
    <cellStyle name="Heading 1 6 4 5 2" xfId="37658" xr:uid="{FD8DA0D8-8FBD-4C33-91A8-9D11FD123F21}"/>
    <cellStyle name="Heading 1 6 4 6" xfId="38905" xr:uid="{3D8265A3-87F4-4BFD-A38C-E870EE12E08C}"/>
    <cellStyle name="Heading 1 6 5" xfId="1621" xr:uid="{E44A57EE-A872-43A4-A12D-A63BCB9874F1}"/>
    <cellStyle name="Heading 1 6 5 2" xfId="7183" xr:uid="{59729E61-8BBA-47DB-B276-B91406D366CE}"/>
    <cellStyle name="Heading 1 6 5 2 2" xfId="13074" xr:uid="{2EBA0760-9416-4CF9-BA82-318B8A175DE5}"/>
    <cellStyle name="Heading 1 6 5 2 2 2" xfId="22063" xr:uid="{95EB37CD-73B5-46A9-9550-07003B939415}"/>
    <cellStyle name="Heading 1 6 5 2 2 2 2" xfId="36698" xr:uid="{8B11B099-F578-483E-8B4A-8064268A8363}"/>
    <cellStyle name="Heading 1 6 5 2 2 3" xfId="23867" xr:uid="{3B5A39AF-1111-4DE7-ABEA-07208C09A4D1}"/>
    <cellStyle name="Heading 1 6 5 2 3" xfId="16172" xr:uid="{E554D3B5-ECAB-4F34-8478-F87CD9A4E322}"/>
    <cellStyle name="Heading 1 6 5 2 3 2" xfId="31972" xr:uid="{C9792CD3-3785-436D-83BB-33452D864E8F}"/>
    <cellStyle name="Heading 1 6 5 2 4" xfId="32151" xr:uid="{F113F5F4-9030-4965-933C-8679B24B800C}"/>
    <cellStyle name="Heading 1 6 5 3" xfId="12626" xr:uid="{B68C6ED3-E636-4F78-BBC7-E51B23DAFF2E}"/>
    <cellStyle name="Heading 1 6 5 3 2" xfId="21615" xr:uid="{263E188B-6517-4876-8A2D-BE14C9F6035B}"/>
    <cellStyle name="Heading 1 6 5 3 2 2" xfId="23324" xr:uid="{CAB198AC-7730-401D-BF30-0282E7337742}"/>
    <cellStyle name="Heading 1 6 5 3 3" xfId="42036" xr:uid="{2B4994AD-78F6-446C-8801-1DE636D5465A}"/>
    <cellStyle name="Heading 1 6 5 4" xfId="4058" xr:uid="{51793862-AE42-470D-9E44-67292BE7F343}"/>
    <cellStyle name="Heading 1 6 5 4 2" xfId="22284" xr:uid="{E4BD9BEE-A1D4-46A7-A152-643C0B768C87}"/>
    <cellStyle name="Heading 1 6 5 5" xfId="13586" xr:uid="{5FA159B3-7161-4C6C-9356-3864B05C7A9C}"/>
    <cellStyle name="Heading 1 6 5 5 2" xfId="36726" xr:uid="{7905C50F-C21E-41DC-80E4-1E54DA1A39A8}"/>
    <cellStyle name="Heading 1 6 5 6" xfId="28104" xr:uid="{FD813D22-E6D2-48BF-8A9C-3D8D73D4B2BF}"/>
    <cellStyle name="Heading 1 6 6" xfId="1769" xr:uid="{66309994-5B9B-4505-8C7C-BC9297C89BDD}"/>
    <cellStyle name="Heading 1 6 6 2" xfId="7204" xr:uid="{94C1728E-1B02-4A3A-A860-4CE8CB296E7D}"/>
    <cellStyle name="Heading 1 6 6 2 2" xfId="13095" xr:uid="{FB0B2A2E-D7CF-4287-A661-ADFDC5DDB4D1}"/>
    <cellStyle name="Heading 1 6 6 2 2 2" xfId="22084" xr:uid="{CD8191FF-B349-4E9D-A80A-E6D2127E2ED4}"/>
    <cellStyle name="Heading 1 6 6 2 2 2 2" xfId="26397" xr:uid="{0E575F83-F354-46E5-82F1-B34305AE0398}"/>
    <cellStyle name="Heading 1 6 6 2 2 3" xfId="34322" xr:uid="{52D51026-06C5-4F97-B33C-935D69BBBDE6}"/>
    <cellStyle name="Heading 1 6 6 2 3" xfId="16193" xr:uid="{E9E1BD56-6193-4CFE-A246-36F6A66B332E}"/>
    <cellStyle name="Heading 1 6 6 2 3 2" xfId="26216" xr:uid="{6EDC062F-99B8-4FA9-8C8D-4E825493BB94}"/>
    <cellStyle name="Heading 1 6 6 2 4" xfId="31223" xr:uid="{9A795171-9E4D-4DE6-B0D7-EB54AB0DBE8D}"/>
    <cellStyle name="Heading 1 6 6 3" xfId="12021" xr:uid="{9357F869-3BEB-41B1-9064-82069326E9C2}"/>
    <cellStyle name="Heading 1 6 6 3 2" xfId="21010" xr:uid="{AFA01FD1-404A-452C-9391-9F28ED1C686A}"/>
    <cellStyle name="Heading 1 6 6 3 2 2" xfId="34213" xr:uid="{8447CF21-FAF9-488B-9718-3802231DCCE2}"/>
    <cellStyle name="Heading 1 6 6 3 3" xfId="24262" xr:uid="{D5D33A5E-7104-419E-8DF1-58877344AD0E}"/>
    <cellStyle name="Heading 1 6 6 4" xfId="4206" xr:uid="{373FB647-AF54-41A3-9247-C470D3ADE293}"/>
    <cellStyle name="Heading 1 6 6 4 2" xfId="25597" xr:uid="{F2627EA0-8230-4F77-8C4D-DB73ED6FC2C4}"/>
    <cellStyle name="Heading 1 6 6 5" xfId="13607" xr:uid="{3776EA55-6839-4A53-804E-7C0BDF74B2C9}"/>
    <cellStyle name="Heading 1 6 6 5 2" xfId="41827" xr:uid="{8B4B3EFB-EDC0-4B67-991B-8B4D5A16661A}"/>
    <cellStyle name="Heading 1 6 6 6" xfId="42143" xr:uid="{90C7F234-0D7D-476B-96DD-B123932B734B}"/>
    <cellStyle name="Heading 1 6 7" xfId="6565" xr:uid="{B51F8B50-3366-45C4-A9ED-3C14DAEFBBF5}"/>
    <cellStyle name="Heading 1 6 7 2" xfId="12819" xr:uid="{41341CA3-D9E6-47F1-A510-229CEB3139F3}"/>
    <cellStyle name="Heading 1 6 7 2 2" xfId="21808" xr:uid="{B9153E1D-A04E-4027-8774-BE99036804FD}"/>
    <cellStyle name="Heading 1 6 7 2 2 2" xfId="35823" xr:uid="{189BF306-9131-4300-9368-C5D4FE1CB727}"/>
    <cellStyle name="Heading 1 6 7 2 3" xfId="27580" xr:uid="{6343F0D0-E886-48A5-9EC7-52B5E81162A4}"/>
    <cellStyle name="Heading 1 6 7 3" xfId="15554" xr:uid="{5CFC749A-81D6-43C1-95B7-EF228F58AB91}"/>
    <cellStyle name="Heading 1 6 7 3 2" xfId="34417" xr:uid="{94DED091-49F7-4642-8D7E-47CE9E641689}"/>
    <cellStyle name="Heading 1 6 7 4" xfId="41309" xr:uid="{BC50095B-CCA7-4224-9A89-1BAB4F49512A}"/>
    <cellStyle name="Heading 1 6 8" xfId="9784" xr:uid="{76A2072A-619B-4390-9F04-9345850CF4D5}"/>
    <cellStyle name="Heading 1 6 8 2" xfId="18773" xr:uid="{A985B86E-A084-48DE-892A-E9EDB999ED7B}"/>
    <cellStyle name="Heading 1 6 8 2 2" xfId="26767" xr:uid="{8D3C5DCC-68BC-4A3D-9324-1C11F7487D31}"/>
    <cellStyle name="Heading 1 6 8 3" xfId="37763" xr:uid="{955AA070-9533-4464-A336-49623A6FDCB0}"/>
    <cellStyle name="Heading 1 6 9" xfId="2269" xr:uid="{F64C9E06-76BB-4EA8-BE23-EBA8AA332AF5}"/>
    <cellStyle name="Heading 1 6 9 2" xfId="39312" xr:uid="{B5BCC13E-F968-4D5E-B2E2-5A7436BF7941}"/>
    <cellStyle name="Heading 1 7" xfId="125" xr:uid="{E2275298-8F85-4747-9A63-2361EA09C093}"/>
    <cellStyle name="Heading 1 7 10" xfId="13194" xr:uid="{14FBD089-915A-4278-A49B-C5CF68C7A4BB}"/>
    <cellStyle name="Heading 1 7 10 2" xfId="36322" xr:uid="{1F0EC85E-E8CD-4F2B-B53C-4E9CFFD37D12}"/>
    <cellStyle name="Heading 1 7 11" xfId="38504" xr:uid="{508ABBBF-22F1-4E60-BAEB-08D8E1489123}"/>
    <cellStyle name="Heading 1 7 2" xfId="279" xr:uid="{411E8262-EE37-4B2A-B522-9A4C68C31B4D}"/>
    <cellStyle name="Heading 1 7 2 2" xfId="6927" xr:uid="{44A8DDE8-3B1B-4B9B-8AA3-2D1EEFEF86A4}"/>
    <cellStyle name="Heading 1 7 2 2 2" xfId="12884" xr:uid="{A60BDC78-841A-4495-B2A6-E861A3B2547B}"/>
    <cellStyle name="Heading 1 7 2 2 2 2" xfId="21873" xr:uid="{961BBAC4-4E4C-43EE-82A6-0B8D8DC620E4}"/>
    <cellStyle name="Heading 1 7 2 2 2 2 2" xfId="38820" xr:uid="{232E2EA7-520A-4693-8E6F-3FA3223796C7}"/>
    <cellStyle name="Heading 1 7 2 2 2 3" xfId="38010" xr:uid="{48328361-C0C2-41D7-85E2-F11AFE6C0294}"/>
    <cellStyle name="Heading 1 7 2 2 3" xfId="15916" xr:uid="{D4420248-3BF7-4DDF-98DE-739C13690E87}"/>
    <cellStyle name="Heading 1 7 2 2 3 2" xfId="28218" xr:uid="{6B28B922-E6B4-4449-B40A-705D4EFD8AFF}"/>
    <cellStyle name="Heading 1 7 2 2 4" xfId="37605" xr:uid="{60BAEF7C-8474-4206-853F-52EEFF030422}"/>
    <cellStyle name="Heading 1 7 2 3" xfId="12436" xr:uid="{22E3A665-2286-4E2D-86A1-E4C01ED451CD}"/>
    <cellStyle name="Heading 1 7 2 3 2" xfId="21425" xr:uid="{91120A18-6918-4A13-94E4-F78B9FBA1445}"/>
    <cellStyle name="Heading 1 7 2 3 2 2" xfId="30469" xr:uid="{6ECCCF17-CACB-4A26-8DE9-742DF908540A}"/>
    <cellStyle name="Heading 1 7 2 3 3" xfId="25508" xr:uid="{B76DBEFB-80B1-4C49-A808-803EDD059FCA}"/>
    <cellStyle name="Heading 1 7 2 4" xfId="2747" xr:uid="{77F422C9-D472-4613-B49E-E13B105A05C5}"/>
    <cellStyle name="Heading 1 7 2 4 2" xfId="35511" xr:uid="{B2BE449A-7A33-4CEE-9898-A21EB3DB2185}"/>
    <cellStyle name="Heading 1 7 2 5" xfId="13498" xr:uid="{897BB78A-D34F-462A-BD85-91BC8200BF6D}"/>
    <cellStyle name="Heading 1 7 2 5 2" xfId="29109" xr:uid="{17FD8CB5-E6B8-4370-86FB-CFACC15C3912}"/>
    <cellStyle name="Heading 1 7 2 6" xfId="22523" xr:uid="{FC6F21C4-1353-4B6A-B8D3-64EFBF7B9F5F}"/>
    <cellStyle name="Heading 1 7 3" xfId="628" xr:uid="{D19D5F07-3A01-47B0-ABAA-7CDBA8A0694C}"/>
    <cellStyle name="Heading 1 7 3 2" xfId="7144" xr:uid="{C3A2D03B-47E9-4C1E-949E-07050CF7CF18}"/>
    <cellStyle name="Heading 1 7 3 2 2" xfId="13035" xr:uid="{910C0793-98BF-4546-8B8F-68758FFAE729}"/>
    <cellStyle name="Heading 1 7 3 2 2 2" xfId="22024" xr:uid="{9F5745BE-D388-4D3F-AD75-CEBBC831AA0D}"/>
    <cellStyle name="Heading 1 7 3 2 2 2 2" xfId="40034" xr:uid="{5BFA06DE-7CAA-4A91-8925-5176E153F9F6}"/>
    <cellStyle name="Heading 1 7 3 2 2 3" xfId="22827" xr:uid="{3C2BE764-BD56-409E-AFED-E6D0D6CB4E18}"/>
    <cellStyle name="Heading 1 7 3 2 3" xfId="16133" xr:uid="{BADF63D9-0F2C-488C-B390-4E463657A7E0}"/>
    <cellStyle name="Heading 1 7 3 2 3 2" xfId="23837" xr:uid="{E4DC6275-6DD9-41C9-BDDB-326BBF7C224B}"/>
    <cellStyle name="Heading 1 7 3 2 4" xfId="39493" xr:uid="{E79E30F5-DB10-4E81-B5FC-7E6AF9918F03}"/>
    <cellStyle name="Heading 1 7 3 3" xfId="9823" xr:uid="{5576DF83-F5EB-4260-861A-D619C90F4965}"/>
    <cellStyle name="Heading 1 7 3 3 2" xfId="18812" xr:uid="{8D6A7C66-1D48-4EFB-BA4E-FB9CEB0570FC}"/>
    <cellStyle name="Heading 1 7 3 3 2 2" xfId="43900" xr:uid="{2C23EC4A-4B52-4DD7-843B-F67B71A1284E}"/>
    <cellStyle name="Heading 1 7 3 3 3" xfId="42778" xr:uid="{ECF5B2E5-C2AA-491C-B9EA-98C8DF1D5DC3}"/>
    <cellStyle name="Heading 1 7 3 4" xfId="3065" xr:uid="{F5A0FC2C-775E-4A56-82CE-9CDBB9B4A177}"/>
    <cellStyle name="Heading 1 7 3 4 2" xfId="22478" xr:uid="{8A8B6175-8291-4175-8079-D26182580260}"/>
    <cellStyle name="Heading 1 7 3 5" xfId="13547" xr:uid="{D1F16262-1C21-44AE-8A4D-FA22249EB1CE}"/>
    <cellStyle name="Heading 1 7 3 5 2" xfId="27486" xr:uid="{0DB0B612-4F1E-46E7-A75B-78CD2E3143A5}"/>
    <cellStyle name="Heading 1 7 3 6" xfId="24895" xr:uid="{7BE7ABFD-FDFE-4023-9CAE-7AB50DFBC913}"/>
    <cellStyle name="Heading 1 7 4" xfId="973" xr:uid="{6C2547E1-025D-44D1-90FF-C6C811CC3A6E}"/>
    <cellStyle name="Heading 1 7 4 2" xfId="7168" xr:uid="{DF20052D-F8E0-4501-9BD1-651C8B629331}"/>
    <cellStyle name="Heading 1 7 4 2 2" xfId="13059" xr:uid="{A8F12C3F-E1E4-4CE7-8302-71C00C2CD553}"/>
    <cellStyle name="Heading 1 7 4 2 2 2" xfId="22048" xr:uid="{B91C18F0-F555-4FA5-8DB9-19710EEA8645}"/>
    <cellStyle name="Heading 1 7 4 2 2 2 2" xfId="40052" xr:uid="{09E835F8-E015-4443-BC54-18EBD690B555}"/>
    <cellStyle name="Heading 1 7 4 2 2 3" xfId="29313" xr:uid="{DE69DAD9-451E-4B7D-8CD4-C2585F16249F}"/>
    <cellStyle name="Heading 1 7 4 2 3" xfId="16157" xr:uid="{9F5B4544-3D34-401E-B33F-E25E63F67896}"/>
    <cellStyle name="Heading 1 7 4 2 3 2" xfId="25198" xr:uid="{6C2066AF-B26B-4852-BCAE-A5C351C4B8FF}"/>
    <cellStyle name="Heading 1 7 4 2 4" xfId="27656" xr:uid="{B53CD11B-F964-4177-9EF7-8D0A7ED15B4B}"/>
    <cellStyle name="Heading 1 7 4 3" xfId="9699" xr:uid="{B143ED57-5D21-4607-AACB-154E373C2A0E}"/>
    <cellStyle name="Heading 1 7 4 3 2" xfId="18688" xr:uid="{9DD6F731-9FC4-4FCA-8FBC-9F6A47CCC480}"/>
    <cellStyle name="Heading 1 7 4 3 2 2" xfId="33815" xr:uid="{B703B8F6-46BC-4E21-923E-D36B43055892}"/>
    <cellStyle name="Heading 1 7 4 3 3" xfId="43876" xr:uid="{A8C0D51F-545B-470D-85F2-2D23D2DCB1B5}"/>
    <cellStyle name="Heading 1 7 4 4" xfId="3410" xr:uid="{92FEA902-90FF-4791-82E1-E96D55109D52}"/>
    <cellStyle name="Heading 1 7 4 4 2" xfId="30026" xr:uid="{6914D9AB-ED5F-4AAC-A099-91B9A192AA5D}"/>
    <cellStyle name="Heading 1 7 4 5" xfId="13571" xr:uid="{44DD5C37-60DC-475E-93D9-DF4DEAFD445D}"/>
    <cellStyle name="Heading 1 7 4 5 2" xfId="35873" xr:uid="{A0D232F1-9EB7-482E-A36D-F15AF6BB22D6}"/>
    <cellStyle name="Heading 1 7 4 6" xfId="29948" xr:uid="{16263CF2-BAB0-43A7-A272-32F9BF8F1831}"/>
    <cellStyle name="Heading 1 7 5" xfId="1636" xr:uid="{3CBA1662-B278-46C0-A00F-935CF72B39E7}"/>
    <cellStyle name="Heading 1 7 5 2" xfId="7189" xr:uid="{337A40F6-1F22-4EF6-A052-ABDD879B93E8}"/>
    <cellStyle name="Heading 1 7 5 2 2" xfId="13080" xr:uid="{3574C96C-EFE7-466E-89BB-C953E02C11A9}"/>
    <cellStyle name="Heading 1 7 5 2 2 2" xfId="22069" xr:uid="{A57C9406-0376-4802-ADC7-D9DA13D77560}"/>
    <cellStyle name="Heading 1 7 5 2 2 2 2" xfId="43770" xr:uid="{8B962863-F665-43B0-892B-94B6249632D6}"/>
    <cellStyle name="Heading 1 7 5 2 2 3" xfId="26110" xr:uid="{81E6AE6C-7299-4397-B504-47702F8F2D76}"/>
    <cellStyle name="Heading 1 7 5 2 3" xfId="16178" xr:uid="{BE1BE5A9-CC26-4FB3-81BD-2C90C385F2EF}"/>
    <cellStyle name="Heading 1 7 5 2 3 2" xfId="42495" xr:uid="{0C742000-DDC7-4068-B301-31119ACB2488}"/>
    <cellStyle name="Heading 1 7 5 2 4" xfId="42662" xr:uid="{BF041121-E3DE-4E08-BF49-7B59D8016123}"/>
    <cellStyle name="Heading 1 7 5 3" xfId="9747" xr:uid="{2451D55B-6166-462F-8659-8A665C45D800}"/>
    <cellStyle name="Heading 1 7 5 3 2" xfId="18736" xr:uid="{72DFFD1E-A1C1-4C4C-9E14-5D384A101BB6}"/>
    <cellStyle name="Heading 1 7 5 3 2 2" xfId="36504" xr:uid="{0AE3746C-044A-463D-A1DE-A9B875701FF6}"/>
    <cellStyle name="Heading 1 7 5 3 3" xfId="40267" xr:uid="{373220B6-5BF8-4979-AA29-2DF274D5055F}"/>
    <cellStyle name="Heading 1 7 5 4" xfId="4073" xr:uid="{ADB2D3DF-A321-4E42-9610-435870FA206C}"/>
    <cellStyle name="Heading 1 7 5 4 2" xfId="23929" xr:uid="{7A3E49E2-269A-4D00-B749-6A330E5B59DF}"/>
    <cellStyle name="Heading 1 7 5 5" xfId="13592" xr:uid="{7E07C69C-DD52-45C2-90DE-4F9C69C9CF6A}"/>
    <cellStyle name="Heading 1 7 5 5 2" xfId="38618" xr:uid="{86FA8237-699B-497D-A07A-0831EC804AB5}"/>
    <cellStyle name="Heading 1 7 5 6" xfId="30372" xr:uid="{862E786A-380B-4A64-B863-7AD49A3FA2B6}"/>
    <cellStyle name="Heading 1 7 6" xfId="1936" xr:uid="{D093A904-0CA8-49FF-B621-E3DEF92B067A}"/>
    <cellStyle name="Heading 1 7 6 2" xfId="7212" xr:uid="{8878D05C-E903-44BC-8D8E-7B7E62C96904}"/>
    <cellStyle name="Heading 1 7 6 2 2" xfId="13103" xr:uid="{DCEC7097-D639-48FB-A8E0-EACBBF3D8E62}"/>
    <cellStyle name="Heading 1 7 6 2 2 2" xfId="22092" xr:uid="{2BC89BFE-37CE-4CEB-8348-6E950CE1ECBB}"/>
    <cellStyle name="Heading 1 7 6 2 2 2 2" xfId="37948" xr:uid="{1958CF35-936B-4C2A-81AB-026A1397FC24}"/>
    <cellStyle name="Heading 1 7 6 2 2 3" xfId="40146" xr:uid="{19D06A9B-B7FB-4F51-A2E8-9939CD1C6FD5}"/>
    <cellStyle name="Heading 1 7 6 2 3" xfId="16201" xr:uid="{CBFEDCD3-0062-44E6-8769-7B64B2E769B0}"/>
    <cellStyle name="Heading 1 7 6 2 3 2" xfId="37540" xr:uid="{20C9FEB7-5B01-48A7-B459-22E97F37006A}"/>
    <cellStyle name="Heading 1 7 6 2 4" xfId="30592" xr:uid="{7AB81E57-54A8-4E62-8FD6-72301C541E50}"/>
    <cellStyle name="Heading 1 7 6 3" xfId="9795" xr:uid="{B9941EB5-B945-4447-80AB-084DA0DB85FC}"/>
    <cellStyle name="Heading 1 7 6 3 2" xfId="18784" xr:uid="{5E165781-A9EF-42B1-9EC3-4132884581C5}"/>
    <cellStyle name="Heading 1 7 6 3 2 2" xfId="39763" xr:uid="{B84D6509-0854-44E8-BFAD-8C86F9ABD69C}"/>
    <cellStyle name="Heading 1 7 6 3 3" xfId="24238" xr:uid="{2AF0546E-A17E-41EE-B8D8-A68ACAC77530}"/>
    <cellStyle name="Heading 1 7 6 4" xfId="4373" xr:uid="{21F75686-A1A6-4365-92E9-7302F298D6C6}"/>
    <cellStyle name="Heading 1 7 6 4 2" xfId="40829" xr:uid="{14ED5BE1-5EC3-4B2B-AFD0-89EC06697B0D}"/>
    <cellStyle name="Heading 1 7 6 5" xfId="13615" xr:uid="{B413D2FD-94CA-49A7-9CEA-93324008C708}"/>
    <cellStyle name="Heading 1 7 6 5 2" xfId="31287" xr:uid="{CBFA5910-1BE5-43E0-BD67-71C81B12E2F2}"/>
    <cellStyle name="Heading 1 7 6 6" xfId="43428" xr:uid="{7074CF83-56BC-4826-A9C8-3BAA8C195C06}"/>
    <cellStyle name="Heading 1 7 7" xfId="6581" xr:uid="{0B5383AF-7969-4646-9DB9-E6142E578D4A}"/>
    <cellStyle name="Heading 1 7 7 2" xfId="12825" xr:uid="{DE63CC80-B12F-43A6-9FC0-A65B28A58DA8}"/>
    <cellStyle name="Heading 1 7 7 2 2" xfId="21814" xr:uid="{2E1598D8-9107-4518-AF21-5F91DF7433B7}"/>
    <cellStyle name="Heading 1 7 7 2 2 2" xfId="39726" xr:uid="{74510537-6E94-4DC5-98CC-837FF7FC0014}"/>
    <cellStyle name="Heading 1 7 7 2 3" xfId="33042" xr:uid="{7AF8FCA2-95BB-4407-9EDD-04F7A4E775F9}"/>
    <cellStyle name="Heading 1 7 7 3" xfId="15570" xr:uid="{6ED2A603-AB61-4702-A852-C576049711E6}"/>
    <cellStyle name="Heading 1 7 7 3 2" xfId="25540" xr:uid="{8450BC63-2B97-4767-A565-7C0159761315}"/>
    <cellStyle name="Heading 1 7 7 4" xfId="39069" xr:uid="{3F9B1EC0-33CD-42A4-AD01-BED1E3857621}"/>
    <cellStyle name="Heading 1 7 8" xfId="12255" xr:uid="{6A6CCC38-0C9F-4197-B124-5C60EFD0CD87}"/>
    <cellStyle name="Heading 1 7 8 2" xfId="21244" xr:uid="{1A4E1BB7-D85F-4D68-BBF0-5E4D68BE2C33}"/>
    <cellStyle name="Heading 1 7 8 2 2" xfId="37161" xr:uid="{64671254-8A2E-4965-9E1C-8EC53BD51CA0}"/>
    <cellStyle name="Heading 1 7 8 3" xfId="37534" xr:uid="{EEE4A11E-17AF-4927-88EE-CBBBF041390B}"/>
    <cellStyle name="Heading 1 7 9" xfId="2285" xr:uid="{C17C2B6A-292F-4820-B654-EFE8FC4EB6B6}"/>
    <cellStyle name="Heading 1 7 9 2" xfId="33886" xr:uid="{96FF8763-9FA4-4A85-AF25-BBFB2E92D712}"/>
    <cellStyle name="Heading 1 8" xfId="36972" xr:uid="{A97FEED0-9E07-419D-9741-D95A4C612D4F}"/>
    <cellStyle name="Heading 1 9" xfId="78" xr:uid="{89EB528F-1AEE-4229-8FC9-6098737AC24D}"/>
    <cellStyle name="Heading 2 10" xfId="36" xr:uid="{E3AB9D79-A7A8-4CE9-87FE-3DF207F98EEC}"/>
    <cellStyle name="Heading 2 2" xfId="96" xr:uid="{056DC5AB-C423-4CA3-9100-444FB32C7C81}"/>
    <cellStyle name="Heading 2 2 10" xfId="6507" xr:uid="{8719F7D9-5C01-477D-8EB1-269549E770EB}"/>
    <cellStyle name="Heading 2 2 10 2" xfId="12814" xr:uid="{087201AE-5987-490D-BD10-59D477997FD0}"/>
    <cellStyle name="Heading 2 2 10 2 2" xfId="21803" xr:uid="{375CEC2A-5023-4394-B3A1-717329D528B3}"/>
    <cellStyle name="Heading 2 2 10 2 2 2" xfId="29594" xr:uid="{6C6B9E2E-72FE-4AD9-A7B6-CF05ECC38047}"/>
    <cellStyle name="Heading 2 2 10 2 3" xfId="39600" xr:uid="{444F7DF2-C3FA-4BBC-BEB4-A069AE7BDE80}"/>
    <cellStyle name="Heading 2 2 10 3" xfId="15496" xr:uid="{68B57832-8ECC-453F-9CBF-3725BF68550F}"/>
    <cellStyle name="Heading 2 2 10 3 2" xfId="29362" xr:uid="{EDDFDC80-ADCB-4490-B08E-AE31E1C239A2}"/>
    <cellStyle name="Heading 2 2 10 4" xfId="31522" xr:uid="{0EC23E8E-AE9C-41E1-8D4E-D3380877F824}"/>
    <cellStyle name="Heading 2 2 11" xfId="9785" xr:uid="{F5C882BA-DD05-4AC6-97CA-C0E7B5392E3E}"/>
    <cellStyle name="Heading 2 2 11 2" xfId="18774" xr:uid="{B2DE33F9-B41A-45B1-8377-BD6C22F52CCB}"/>
    <cellStyle name="Heading 2 2 11 2 2" xfId="35689" xr:uid="{403105DC-0414-40A1-905F-2F0DA40F523A}"/>
    <cellStyle name="Heading 2 2 11 3" xfId="25364" xr:uid="{8A9FF8BA-35A9-43B0-9EED-E45E08ABB572}"/>
    <cellStyle name="Heading 2 2 12" xfId="2211" xr:uid="{65A34770-AC0E-46C4-9BE1-7747DCDA0F3E}"/>
    <cellStyle name="Heading 2 2 12 2" xfId="29518" xr:uid="{22D8C999-91B5-41AB-AA70-3EB1A6E3A85F}"/>
    <cellStyle name="Heading 2 2 13" xfId="13120" xr:uid="{8450CD54-9FEB-4C3B-A233-FDA8C9DB4031}"/>
    <cellStyle name="Heading 2 2 13 2" xfId="25474" xr:uid="{98136C5C-A257-4FBB-82DC-83DF776C7629}"/>
    <cellStyle name="Heading 2 2 14" xfId="37102" xr:uid="{97A0F27E-79FC-46AB-97C4-18E17F928367}"/>
    <cellStyle name="Heading 2 2 2" xfId="149" xr:uid="{DDD971B8-ECD1-4B7B-87BD-12014B44E856}"/>
    <cellStyle name="Heading 2 2 2 10" xfId="2309" xr:uid="{A7F09A0E-1367-49CD-AA08-14E39F5922B6}"/>
    <cellStyle name="Heading 2 2 2 10 2" xfId="41208" xr:uid="{2E265A0F-C9FD-465D-BB22-69BBBF7314D0}"/>
    <cellStyle name="Heading 2 2 2 11" xfId="13218" xr:uid="{2B3F3D9A-D992-4416-90B5-E94E43AEC482}"/>
    <cellStyle name="Heading 2 2 2 11 2" xfId="32940" xr:uid="{EA63EA9E-E588-4BF6-A28C-1E77622BAFC2}"/>
    <cellStyle name="Heading 2 2 2 12" xfId="31028" xr:uid="{F0B72010-6BF2-4AAA-A281-9C44AB9B9310}"/>
    <cellStyle name="Heading 2 2 2 13" xfId="44175" xr:uid="{3139F121-FE59-4E8F-86FE-F2E958FE24B4}"/>
    <cellStyle name="Heading 2 2 2 2" xfId="435" xr:uid="{F83E8C29-11F4-42AF-BA5C-72DEA80500D1}"/>
    <cellStyle name="Heading 2 2 2 2 10" xfId="27845" xr:uid="{2EA68444-4831-4AC9-A2C4-BF684B983300}"/>
    <cellStyle name="Heading 2 2 2 2 11" xfId="44203" xr:uid="{64996DC5-412C-4E98-8210-D85DB16C50A5}"/>
    <cellStyle name="Heading 2 2 2 2 2" xfId="784" xr:uid="{AC94BDCD-3670-4BF9-A210-77118E22C014}"/>
    <cellStyle name="Heading 2 2 2 2 2 2" xfId="7155" xr:uid="{B269BF22-E22A-4294-86AF-B1CA014E9985}"/>
    <cellStyle name="Heading 2 2 2 2 2 2 2" xfId="13046" xr:uid="{C385CB4F-AE43-41A6-B55D-260AE4BC8BDB}"/>
    <cellStyle name="Heading 2 2 2 2 2 2 2 2" xfId="22035" xr:uid="{B5DAC775-0A59-464E-BFB8-7721431D4193}"/>
    <cellStyle name="Heading 2 2 2 2 2 2 2 2 2" xfId="41215" xr:uid="{AC9C6250-3B6F-4458-A39A-356DC133A46B}"/>
    <cellStyle name="Heading 2 2 2 2 2 2 2 3" xfId="39419" xr:uid="{E087A3F2-A9E1-49B7-AC4C-1542EFF2BFAB}"/>
    <cellStyle name="Heading 2 2 2 2 2 2 3" xfId="16144" xr:uid="{EB08B040-A53B-472F-AA72-9454A8ACA8B1}"/>
    <cellStyle name="Heading 2 2 2 2 2 2 3 2" xfId="31824" xr:uid="{7A571B43-40E1-4886-A1F9-CCB949011AE0}"/>
    <cellStyle name="Heading 2 2 2 2 2 2 4" xfId="32990" xr:uid="{62D1E989-A72D-4DCF-BAD2-0F4E07F8DC83}"/>
    <cellStyle name="Heading 2 2 2 2 2 3" xfId="12697" xr:uid="{64DF96BB-2F6B-4E16-83F6-37F1A367CD2D}"/>
    <cellStyle name="Heading 2 2 2 2 2 3 2" xfId="21686" xr:uid="{CE6B74DD-36DB-4525-9083-7E646E68B840}"/>
    <cellStyle name="Heading 2 2 2 2 2 3 2 2" xfId="37271" xr:uid="{2F661B69-8169-4652-B5AA-9DF8DB565C94}"/>
    <cellStyle name="Heading 2 2 2 2 2 3 3" xfId="35609" xr:uid="{2BAC6272-81EF-43B5-992B-E0330D478014}"/>
    <cellStyle name="Heading 2 2 2 2 2 4" xfId="3221" xr:uid="{3F2626D8-1208-4E80-9B87-24863ADE5945}"/>
    <cellStyle name="Heading 2 2 2 2 2 4 2" xfId="40299" xr:uid="{89C281F1-6FC1-4D19-B2A3-77589453D3EF}"/>
    <cellStyle name="Heading 2 2 2 2 2 5" xfId="13558" xr:uid="{6C37F172-D13B-449F-9183-CB1731892220}"/>
    <cellStyle name="Heading 2 2 2 2 2 5 2" xfId="34534" xr:uid="{2FAE5638-16D3-4A46-A0F2-0E0F8473DFA1}"/>
    <cellStyle name="Heading 2 2 2 2 2 6" xfId="37356" xr:uid="{39ED7DE9-1B48-4B85-974D-8FA409E383E6}"/>
    <cellStyle name="Heading 2 2 2 2 3" xfId="1129" xr:uid="{01EA5A80-64DD-4EF5-BBBE-69B7A83250E8}"/>
    <cellStyle name="Heading 2 2 2 2 3 2" xfId="7179" xr:uid="{4AE74D58-5E21-4E27-B1DD-EE5F5AEF8517}"/>
    <cellStyle name="Heading 2 2 2 2 3 2 2" xfId="13070" xr:uid="{1ABEE0F0-F77A-43AD-B5EF-6F90AE42D680}"/>
    <cellStyle name="Heading 2 2 2 2 3 2 2 2" xfId="22059" xr:uid="{448D69CB-A998-4529-A1FB-BF502AAC9EB3}"/>
    <cellStyle name="Heading 2 2 2 2 3 2 2 2 2" xfId="41300" xr:uid="{E8138839-701E-4E51-AEB9-0FA062B4A259}"/>
    <cellStyle name="Heading 2 2 2 2 3 2 2 3" xfId="27545" xr:uid="{71A19E58-1D0D-473F-9EE9-49031B838C00}"/>
    <cellStyle name="Heading 2 2 2 2 3 2 3" xfId="16168" xr:uid="{2A180446-1C84-4368-A90B-952AF509AB87}"/>
    <cellStyle name="Heading 2 2 2 2 3 2 3 2" xfId="34198" xr:uid="{AB523DE4-4CBB-4F85-9D34-E052DD4220B7}"/>
    <cellStyle name="Heading 2 2 2 2 3 2 4" xfId="34589" xr:uid="{D2701C16-CDB5-4690-9077-68DDB0ADE29A}"/>
    <cellStyle name="Heading 2 2 2 2 3 3" xfId="9777" xr:uid="{79C3C553-9567-48AB-B94A-90801A9A2C63}"/>
    <cellStyle name="Heading 2 2 2 2 3 3 2" xfId="18766" xr:uid="{F8CBBE91-A063-438A-B525-37257452008E}"/>
    <cellStyle name="Heading 2 2 2 2 3 3 2 2" xfId="29497" xr:uid="{0ADAC107-C9D1-4C1D-BB80-69AF182D2961}"/>
    <cellStyle name="Heading 2 2 2 2 3 3 3" xfId="24214" xr:uid="{9D9EB93C-5472-4CC3-BF03-F7B959791F15}"/>
    <cellStyle name="Heading 2 2 2 2 3 4" xfId="3566" xr:uid="{C50AF131-637E-4A34-ABEC-85E1AE7316EE}"/>
    <cellStyle name="Heading 2 2 2 2 3 4 2" xfId="35083" xr:uid="{72E079D7-0D57-4CC0-8F70-702C6E3F1080}"/>
    <cellStyle name="Heading 2 2 2 2 3 5" xfId="13582" xr:uid="{0C7B5C92-B46A-4A7D-A8F8-95767E132DC2}"/>
    <cellStyle name="Heading 2 2 2 2 3 5 2" xfId="38970" xr:uid="{0B017EE7-962C-492A-BBBE-A3B88F2D8BC8}"/>
    <cellStyle name="Heading 2 2 2 2 3 6" xfId="28980" xr:uid="{2A006C3C-7A6C-41BF-8292-6CAACB201033}"/>
    <cellStyle name="Heading 2 2 2 2 4" xfId="1787" xr:uid="{DECD2A9A-DF4F-431D-8513-19EBEDD4F2D3}"/>
    <cellStyle name="Heading 2 2 2 2 4 2" xfId="7207" xr:uid="{FAC53E98-FAD9-42A3-8012-72370D76ACE3}"/>
    <cellStyle name="Heading 2 2 2 2 4 2 2" xfId="13098" xr:uid="{FD85A87D-77FF-4E4D-97D1-B0F78E55E10D}"/>
    <cellStyle name="Heading 2 2 2 2 4 2 2 2" xfId="22087" xr:uid="{40CE8914-77C7-4776-8840-23B12A94C882}"/>
    <cellStyle name="Heading 2 2 2 2 4 2 2 2 2" xfId="30725" xr:uid="{FD1A399F-8C34-43F1-81EB-073A6B267F09}"/>
    <cellStyle name="Heading 2 2 2 2 4 2 2 3" xfId="39885" xr:uid="{39D29F3A-9C78-4470-9749-04F7300BE597}"/>
    <cellStyle name="Heading 2 2 2 2 4 2 3" xfId="16196" xr:uid="{48AEFFAE-A10E-4A09-937E-B8BF2F3CE73E}"/>
    <cellStyle name="Heading 2 2 2 2 4 2 3 2" xfId="30560" xr:uid="{1C9CE921-77F8-4D2A-87E1-8672F5DF0369}"/>
    <cellStyle name="Heading 2 2 2 2 4 2 4" xfId="36785" xr:uid="{FF395DA9-07C7-4919-A1B6-4DB946C7FFD1}"/>
    <cellStyle name="Heading 2 2 2 2 4 3" xfId="9698" xr:uid="{FF2609E9-A91E-448E-8424-413EC122B75E}"/>
    <cellStyle name="Heading 2 2 2 2 4 3 2" xfId="18687" xr:uid="{9A64C93A-842B-4C3F-858B-3EE57A7B7CE0}"/>
    <cellStyle name="Heading 2 2 2 2 4 3 2 2" xfId="25828" xr:uid="{BFC25CC4-DC8D-4E12-B069-FD5D83C7F8BF}"/>
    <cellStyle name="Heading 2 2 2 2 4 3 3" xfId="34466" xr:uid="{8297155A-9CF0-43F6-9E33-6F6F404CEA1B}"/>
    <cellStyle name="Heading 2 2 2 2 4 4" xfId="4224" xr:uid="{C1C9313C-9AF2-4DF5-8AA1-0C68D62A27A5}"/>
    <cellStyle name="Heading 2 2 2 2 4 4 2" xfId="38164" xr:uid="{94026056-CA01-485C-9C52-968C4237E885}"/>
    <cellStyle name="Heading 2 2 2 2 4 5" xfId="13610" xr:uid="{4032E6CB-9BCD-412A-9343-B07ABB063846}"/>
    <cellStyle name="Heading 2 2 2 2 4 5 2" xfId="25544" xr:uid="{3DD18367-C3DE-4410-9251-69A7FBBBA48D}"/>
    <cellStyle name="Heading 2 2 2 2 4 6" xfId="32898" xr:uid="{5624730D-5D8F-422A-96C8-F2FD81845185}"/>
    <cellStyle name="Heading 2 2 2 2 5" xfId="2092" xr:uid="{26ED4177-C164-47AD-9391-0D48FFDA3E53}"/>
    <cellStyle name="Heading 2 2 2 2 5 2" xfId="7223" xr:uid="{3E65D217-3C38-4464-99F6-2C1FCAC04EA3}"/>
    <cellStyle name="Heading 2 2 2 2 5 2 2" xfId="13114" xr:uid="{E6128CC0-F8D4-49ED-8D9B-C27DE3744A94}"/>
    <cellStyle name="Heading 2 2 2 2 5 2 2 2" xfId="22103" xr:uid="{797BFA6C-6EC1-4EFD-A883-B204E325101B}"/>
    <cellStyle name="Heading 2 2 2 2 5 2 2 2 2" xfId="26279" xr:uid="{60F7AE26-CEB1-48BD-9644-B2BE994C9759}"/>
    <cellStyle name="Heading 2 2 2 2 5 2 2 3" xfId="23230" xr:uid="{CA733F35-61FB-4FC1-A10A-7F4ACFE2E125}"/>
    <cellStyle name="Heading 2 2 2 2 5 2 3" xfId="16212" xr:uid="{3F5B265C-3601-4DFA-ABE4-09C8CEF5423E}"/>
    <cellStyle name="Heading 2 2 2 2 5 2 3 2" xfId="26792" xr:uid="{55391089-A162-43D1-B473-EFCDADB26AC8}"/>
    <cellStyle name="Heading 2 2 2 2 5 2 4" xfId="41930" xr:uid="{583D2795-3E93-4277-AA7F-9D4A331B43FC}"/>
    <cellStyle name="Heading 2 2 2 2 5 3" xfId="12776" xr:uid="{51C41E89-EE14-42DB-9A91-6528F8D7F056}"/>
    <cellStyle name="Heading 2 2 2 2 5 3 2" xfId="21765" xr:uid="{2ED9B006-0487-4D4A-8BCE-F01D7198C6AD}"/>
    <cellStyle name="Heading 2 2 2 2 5 3 2 2" xfId="22888" xr:uid="{A2541B52-A86C-4AA4-90AC-74AA9C887159}"/>
    <cellStyle name="Heading 2 2 2 2 5 3 3" xfId="39340" xr:uid="{CA7DF07B-8C20-4E4B-B4E9-1FB903E071C5}"/>
    <cellStyle name="Heading 2 2 2 2 5 4" xfId="4529" xr:uid="{D863F285-FA0E-4AE2-9BCE-15CD5C4368C4}"/>
    <cellStyle name="Heading 2 2 2 2 5 4 2" xfId="24775" xr:uid="{D9DA5420-CE96-4FD5-8028-13C5C0B204F8}"/>
    <cellStyle name="Heading 2 2 2 2 5 5" xfId="13626" xr:uid="{1BCB5E61-1292-4CCB-B15A-0279A0601953}"/>
    <cellStyle name="Heading 2 2 2 2 5 5 2" xfId="41957" xr:uid="{F7DFBA3D-F63C-4C52-ADBC-0876BC34621F}"/>
    <cellStyle name="Heading 2 2 2 2 5 6" xfId="41216" xr:uid="{168CBCB7-40FF-4FD8-9622-D9F88B7F71B1}"/>
    <cellStyle name="Heading 2 2 2 2 6" xfId="6737" xr:uid="{CAE74D0F-5548-452D-9B7B-F111AFD240EF}"/>
    <cellStyle name="Heading 2 2 2 2 6 2" xfId="12836" xr:uid="{9EC200D4-34E8-4F86-8808-5BB47A1EEEB4}"/>
    <cellStyle name="Heading 2 2 2 2 6 2 2" xfId="21825" xr:uid="{4AE3AE9A-18A9-4206-8680-2B33D1610615}"/>
    <cellStyle name="Heading 2 2 2 2 6 2 2 2" xfId="34403" xr:uid="{D742CDD2-38F2-4701-A6C9-47A151DA8063}"/>
    <cellStyle name="Heading 2 2 2 2 6 2 3" xfId="28468" xr:uid="{C97C5005-42C0-4AF6-AFCA-A78FF799FEF7}"/>
    <cellStyle name="Heading 2 2 2 2 6 3" xfId="15726" xr:uid="{38246FCA-376A-43EE-BDF5-A2250B2E8AFE}"/>
    <cellStyle name="Heading 2 2 2 2 6 3 2" xfId="28886" xr:uid="{06C869DB-5E42-42E6-93E9-7229A990C67C}"/>
    <cellStyle name="Heading 2 2 2 2 6 4" xfId="29757" xr:uid="{518694E1-AAD5-4EF1-ADE1-77D754E29EA1}"/>
    <cellStyle name="Heading 2 2 2 2 7" xfId="9440" xr:uid="{F97EB4F3-F916-4AE8-B200-21E75D195793}"/>
    <cellStyle name="Heading 2 2 2 2 7 2" xfId="18429" xr:uid="{847B81E5-5803-4D4E-94DD-67022106FFEC}"/>
    <cellStyle name="Heading 2 2 2 2 7 2 2" xfId="28700" xr:uid="{8A9F1FD6-A7B9-498B-AE6A-A9A19E4AD025}"/>
    <cellStyle name="Heading 2 2 2 2 7 3" xfId="43646" xr:uid="{B4626D24-5E7C-4F30-82DF-7D30380C654F}"/>
    <cellStyle name="Heading 2 2 2 2 8" xfId="2441" xr:uid="{CAD03285-F1C5-4574-A794-55C41C60D4A8}"/>
    <cellStyle name="Heading 2 2 2 2 8 2" xfId="32854" xr:uid="{4DC1C940-0EF8-441E-820D-C14C82B5476F}"/>
    <cellStyle name="Heading 2 2 2 2 9" xfId="13350" xr:uid="{73F4C256-934B-461E-BF8B-74BD71988842}"/>
    <cellStyle name="Heading 2 2 2 2 9 2" xfId="35157" xr:uid="{BE5E4B8B-D5CA-49FD-AF9D-B768F03CA004}"/>
    <cellStyle name="Heading 2 2 2 3" xfId="303" xr:uid="{66EF0B70-FCAE-4F0B-8785-4EB1671C117D}"/>
    <cellStyle name="Heading 2 2 2 3 2" xfId="6932" xr:uid="{4D8C7532-1E7D-49EE-B457-D4E45774F4AA}"/>
    <cellStyle name="Heading 2 2 2 3 2 2" xfId="12889" xr:uid="{D89AA1BD-A55A-4B87-94F5-D0BFA40D5225}"/>
    <cellStyle name="Heading 2 2 2 3 2 2 2" xfId="21878" xr:uid="{F3D25DEB-523C-4CB4-BB35-A15C04FA06EE}"/>
    <cellStyle name="Heading 2 2 2 3 2 2 2 2" xfId="23986" xr:uid="{16D06074-11F6-45DF-BD2D-8A35C34E4B6D}"/>
    <cellStyle name="Heading 2 2 2 3 2 2 3" xfId="39122" xr:uid="{A089D5D8-53B3-4BF3-9CAB-E7A796006F22}"/>
    <cellStyle name="Heading 2 2 2 3 2 3" xfId="15921" xr:uid="{AE2D3526-9E0D-440B-B889-82943CAD2696}"/>
    <cellStyle name="Heading 2 2 2 3 2 3 2" xfId="23028" xr:uid="{0E10502E-7E07-440F-8922-2A646E708294}"/>
    <cellStyle name="Heading 2 2 2 3 2 4" xfId="41868" xr:uid="{5F29C7A2-49D0-4D71-938F-EAF8897151E1}"/>
    <cellStyle name="Heading 2 2 2 3 3" xfId="9774" xr:uid="{3E9967CE-7F75-4BAA-BE2C-9AB034AF95E0}"/>
    <cellStyle name="Heading 2 2 2 3 3 2" xfId="18763" xr:uid="{7A2F9D9B-C78B-4472-9B34-78D8D2B944E3}"/>
    <cellStyle name="Heading 2 2 2 3 3 2 2" xfId="25088" xr:uid="{02C8A682-6246-4027-9FE7-62A7D95D4384}"/>
    <cellStyle name="Heading 2 2 2 3 3 3" xfId="22116" xr:uid="{ACEA4706-2617-4ABE-B95A-505AE2944763}"/>
    <cellStyle name="Heading 2 2 2 3 4" xfId="2771" xr:uid="{ABC84E3A-327A-4F48-BF71-C1E41939BC5F}"/>
    <cellStyle name="Heading 2 2 2 3 4 2" xfId="28825" xr:uid="{C7F6DE41-646C-495F-B2B5-9848891D7EC7}"/>
    <cellStyle name="Heading 2 2 2 3 5" xfId="13502" xr:uid="{16E7BF17-2F86-4880-8FA3-FBFC2124CDA7}"/>
    <cellStyle name="Heading 2 2 2 3 5 2" xfId="43209" xr:uid="{070C0348-CF4D-4B04-9B0C-7B40E2B7E19B}"/>
    <cellStyle name="Heading 2 2 2 3 6" xfId="29022" xr:uid="{3E8DA522-FB8B-4B35-B102-08F535D371DB}"/>
    <cellStyle name="Heading 2 2 2 4" xfId="652" xr:uid="{C2CFE3B4-F84C-4A10-A24C-58604C339474}"/>
    <cellStyle name="Heading 2 2 2 4 2" xfId="7148" xr:uid="{A539AF48-6B8B-45B1-B5D9-A686C5F0F13B}"/>
    <cellStyle name="Heading 2 2 2 4 2 2" xfId="13039" xr:uid="{81C034B7-509B-40B7-8A81-F21E11669BE6}"/>
    <cellStyle name="Heading 2 2 2 4 2 2 2" xfId="22028" xr:uid="{D0E5FB2C-519E-4647-B7D3-2D95334A49DB}"/>
    <cellStyle name="Heading 2 2 2 4 2 2 2 2" xfId="38499" xr:uid="{2DD13099-4DD8-40A9-811D-DE5248A4B3E4}"/>
    <cellStyle name="Heading 2 2 2 4 2 2 3" xfId="42153" xr:uid="{7549836D-79B2-43DA-B6B0-71567FC5E817}"/>
    <cellStyle name="Heading 2 2 2 4 2 3" xfId="16137" xr:uid="{AEDD973D-7D46-4313-ADA4-704EA702C4F5}"/>
    <cellStyle name="Heading 2 2 2 4 2 3 2" xfId="29377" xr:uid="{66BEEEFB-8BEF-46D0-B61D-1A439DADADA8}"/>
    <cellStyle name="Heading 2 2 2 4 2 4" xfId="37250" xr:uid="{A76C2FE0-5856-4EA0-8B03-509101F59FC8}"/>
    <cellStyle name="Heading 2 2 2 4 3" xfId="9815" xr:uid="{4EA8B408-9437-40A7-BD65-5380D8C650A0}"/>
    <cellStyle name="Heading 2 2 2 4 3 2" xfId="18804" xr:uid="{81C72622-19C5-45B4-8568-C54BBB3586F2}"/>
    <cellStyle name="Heading 2 2 2 4 3 2 2" xfId="22221" xr:uid="{B4B21AFE-CFA8-4110-AAEC-74C739850B9E}"/>
    <cellStyle name="Heading 2 2 2 4 3 3" xfId="34521" xr:uid="{42624C86-9D1F-4134-BF4D-5EC8675DBE87}"/>
    <cellStyle name="Heading 2 2 2 4 4" xfId="3089" xr:uid="{456C2B2B-E840-4EF9-B43D-66280451F8E5}"/>
    <cellStyle name="Heading 2 2 2 4 4 2" xfId="28988" xr:uid="{EF6F826C-A4D6-486E-9DEB-91B91F6BD84F}"/>
    <cellStyle name="Heading 2 2 2 4 5" xfId="13551" xr:uid="{3CD039BF-7DDC-4F21-8B7B-842D43BDB891}"/>
    <cellStyle name="Heading 2 2 2 4 5 2" xfId="24109" xr:uid="{415A2D7A-1FA4-47C5-AB62-F33CBD3C2231}"/>
    <cellStyle name="Heading 2 2 2 4 6" xfId="26129" xr:uid="{2424E3D9-B070-45D7-9D76-3D2EE1E91792}"/>
    <cellStyle name="Heading 2 2 2 5" xfId="997" xr:uid="{F400EB9C-89BF-488D-996A-B3E0EAE5C2E2}"/>
    <cellStyle name="Heading 2 2 2 5 2" xfId="7172" xr:uid="{93B28175-B969-4B51-8258-96F4DBCFFE34}"/>
    <cellStyle name="Heading 2 2 2 5 2 2" xfId="13063" xr:uid="{A44FFD31-E833-4D13-BDF3-35388DCA149C}"/>
    <cellStyle name="Heading 2 2 2 5 2 2 2" xfId="22052" xr:uid="{361516C3-17A5-4E8D-9A6D-0F7AD871D44D}"/>
    <cellStyle name="Heading 2 2 2 5 2 2 2 2" xfId="38584" xr:uid="{BDD4DD28-7F1E-4C14-A02A-7F1E2B8F218C}"/>
    <cellStyle name="Heading 2 2 2 5 2 2 3" xfId="43413" xr:uid="{E9DCEA39-B499-4350-A69E-7E06FFBE71E2}"/>
    <cellStyle name="Heading 2 2 2 5 2 3" xfId="16161" xr:uid="{9132A5E3-A638-491A-BB31-19EDC1213991}"/>
    <cellStyle name="Heading 2 2 2 5 2 3 2" xfId="38747" xr:uid="{2EA4F818-3B13-4F3F-9729-D6B1C97A36CA}"/>
    <cellStyle name="Heading 2 2 2 5 2 4" xfId="24165" xr:uid="{D3AAF0F9-1E8A-490F-8055-B50EAAD4F2F4}"/>
    <cellStyle name="Heading 2 2 2 5 3" xfId="9860" xr:uid="{756A60D4-FF4D-4FD3-BDAF-446AE5ACF1BE}"/>
    <cellStyle name="Heading 2 2 2 5 3 2" xfId="18849" xr:uid="{0A940EE6-36E7-45C5-ABAF-4781C18D8698}"/>
    <cellStyle name="Heading 2 2 2 5 3 2 2" xfId="30099" xr:uid="{777B3D70-44D5-4320-848A-B2F75CBAEBB6}"/>
    <cellStyle name="Heading 2 2 2 5 3 3" xfId="26742" xr:uid="{FD85593C-8ED6-4DCA-8E2D-88E847BFAD0D}"/>
    <cellStyle name="Heading 2 2 2 5 4" xfId="3434" xr:uid="{19332407-41D5-4833-A95E-59D0461C847F}"/>
    <cellStyle name="Heading 2 2 2 5 4 2" xfId="37121" xr:uid="{7FC3E19D-2282-4A7B-99AD-4E1E3B4A5DFD}"/>
    <cellStyle name="Heading 2 2 2 5 5" xfId="13575" xr:uid="{8E66674F-C7AB-4F11-9C25-FAA52F00102C}"/>
    <cellStyle name="Heading 2 2 2 5 5 2" xfId="41704" xr:uid="{C24D68D5-B2BF-44C4-984A-74BF60EE3D36}"/>
    <cellStyle name="Heading 2 2 2 5 6" xfId="37040" xr:uid="{F91D785B-6EE7-448B-A149-4D746071589A}"/>
    <cellStyle name="Heading 2 2 2 6" xfId="1660" xr:uid="{1D20EEE3-742E-4F09-A0D6-2FD592DDA12E}"/>
    <cellStyle name="Heading 2 2 2 6 2" xfId="7196" xr:uid="{1753CC89-BC42-405F-AD0E-78C7DDFDDFF3}"/>
    <cellStyle name="Heading 2 2 2 6 2 2" xfId="13087" xr:uid="{D97CB46B-D869-4233-9B76-3418990EC9E6}"/>
    <cellStyle name="Heading 2 2 2 6 2 2 2" xfId="22076" xr:uid="{E6A38353-C85A-4A39-8572-E2DF71CEF6E0}"/>
    <cellStyle name="Heading 2 2 2 6 2 2 2 2" xfId="25299" xr:uid="{B3BCB3D4-D11F-490D-9A00-67E862E3F3C5}"/>
    <cellStyle name="Heading 2 2 2 6 2 2 3" xfId="28410" xr:uid="{D04B810F-D938-47DB-A8CE-1F1CA15A6FE5}"/>
    <cellStyle name="Heading 2 2 2 6 2 3" xfId="16185" xr:uid="{33159CD4-C947-45DF-A1AE-0801151BB697}"/>
    <cellStyle name="Heading 2 2 2 6 2 3 2" xfId="40040" xr:uid="{CDE65E86-D0D0-4C3B-9655-E8AA474EB5B7}"/>
    <cellStyle name="Heading 2 2 2 6 2 4" xfId="41763" xr:uid="{6D86116E-895B-4751-BFC4-9573E36D9079}"/>
    <cellStyle name="Heading 2 2 2 6 3" xfId="9718" xr:uid="{C2A23B9F-92D8-4059-BAB8-7C9300A1089E}"/>
    <cellStyle name="Heading 2 2 2 6 3 2" xfId="18707" xr:uid="{8B1B3408-1EF3-4A92-827C-48FB338347C2}"/>
    <cellStyle name="Heading 2 2 2 6 3 2 2" xfId="33940" xr:uid="{947B9E34-EA36-4DEA-8A6E-FF2B8AA1B962}"/>
    <cellStyle name="Heading 2 2 2 6 3 3" xfId="40057" xr:uid="{701939F0-B272-4E67-AB54-153827D937C1}"/>
    <cellStyle name="Heading 2 2 2 6 4" xfId="4097" xr:uid="{7BCFA22A-1131-4727-8A23-402B186B0B81}"/>
    <cellStyle name="Heading 2 2 2 6 4 2" xfId="22156" xr:uid="{0ABFBDF4-2FFF-4BAA-9EAD-CA76CF5EF637}"/>
    <cellStyle name="Heading 2 2 2 6 5" xfId="13599" xr:uid="{A4B4B693-9F49-45B8-876F-347361E33D60}"/>
    <cellStyle name="Heading 2 2 2 6 5 2" xfId="35666" xr:uid="{246A3893-9261-49E4-A878-18B01BD3E473}"/>
    <cellStyle name="Heading 2 2 2 6 6" xfId="37262" xr:uid="{B669D033-C99A-4DC4-BFED-DAD349425B62}"/>
    <cellStyle name="Heading 2 2 2 7" xfId="1960" xr:uid="{19C148EA-1F22-4ED2-9B59-9904449D2123}"/>
    <cellStyle name="Heading 2 2 2 7 2" xfId="7216" xr:uid="{5AAD3BD2-F124-47A0-AB5F-EB889A7D445B}"/>
    <cellStyle name="Heading 2 2 2 7 2 2" xfId="13107" xr:uid="{1700D0C8-8F89-479A-B966-1A60DBF05181}"/>
    <cellStyle name="Heading 2 2 2 7 2 2 2" xfId="22096" xr:uid="{60FC28EB-22A1-4E40-A27B-C1E5E63EFB3A}"/>
    <cellStyle name="Heading 2 2 2 7 2 2 2 2" xfId="29855" xr:uid="{17202C60-ED95-486B-B9C6-3F6A85389373}"/>
    <cellStyle name="Heading 2 2 2 7 2 2 3" xfId="37707" xr:uid="{EF276352-2992-4FD7-B745-FEF9D18CD6B6}"/>
    <cellStyle name="Heading 2 2 2 7 2 3" xfId="16205" xr:uid="{511D82BB-CF4C-4B3A-896A-6D10C421A6D4}"/>
    <cellStyle name="Heading 2 2 2 7 2 3 2" xfId="29513" xr:uid="{DB8399BC-7F64-4FA3-9E4E-A306EE7A75A7}"/>
    <cellStyle name="Heading 2 2 2 7 2 4" xfId="28548" xr:uid="{183ECDF3-D6B5-4F6E-A351-40E81937DD9E}"/>
    <cellStyle name="Heading 2 2 2 7 3" xfId="12468" xr:uid="{AC7D8F5D-1C0D-4AAD-AC82-E0DFF286212A}"/>
    <cellStyle name="Heading 2 2 2 7 3 2" xfId="21457" xr:uid="{B62B55D4-645D-499D-AEE3-57EECA6A9E1A}"/>
    <cellStyle name="Heading 2 2 2 7 3 2 2" xfId="24377" xr:uid="{17330FD5-CDF2-494D-B49C-BC0969DD5A0D}"/>
    <cellStyle name="Heading 2 2 2 7 3 3" xfId="40739" xr:uid="{1267EF3C-F29B-4F57-BB0F-16AEC56A0109}"/>
    <cellStyle name="Heading 2 2 2 7 4" xfId="4397" xr:uid="{A3848806-5201-4020-8CC5-0384F6FC578C}"/>
    <cellStyle name="Heading 2 2 2 7 4 2" xfId="35244" xr:uid="{1B698BAE-5AF3-4235-93F6-37991A8FCBB4}"/>
    <cellStyle name="Heading 2 2 2 7 5" xfId="13619" xr:uid="{6A4054E8-1DDC-4D74-888D-7A3E5DB07BF2}"/>
    <cellStyle name="Heading 2 2 2 7 5 2" xfId="26999" xr:uid="{A92023EE-622E-4084-B093-C7F79B45D873}"/>
    <cellStyle name="Heading 2 2 2 7 6" xfId="28449" xr:uid="{D0336564-1611-4CCC-90A3-25FC3E82ED11}"/>
    <cellStyle name="Heading 2 2 2 8" xfId="6605" xr:uid="{0BB394C0-2374-4870-8F83-E3A767443FD2}"/>
    <cellStyle name="Heading 2 2 2 8 2" xfId="12829" xr:uid="{998D0618-598C-4C6C-A24A-586BBE2EF101}"/>
    <cellStyle name="Heading 2 2 2 8 2 2" xfId="21818" xr:uid="{97C57B24-0775-47A3-999F-92CD20CE1962}"/>
    <cellStyle name="Heading 2 2 2 8 2 2 2" xfId="37485" xr:uid="{03D4D517-0AA8-4872-AE1F-179609AD9EFB}"/>
    <cellStyle name="Heading 2 2 2 8 2 3" xfId="26168" xr:uid="{5F80229F-F716-4570-A4DE-9F2849016F10}"/>
    <cellStyle name="Heading 2 2 2 8 3" xfId="15594" xr:uid="{25A79517-9A30-4363-AB58-0750A1684F49}"/>
    <cellStyle name="Heading 2 2 2 8 3 2" xfId="31413" xr:uid="{CE81D8F5-25B0-435A-A7F3-67B2C2179DF9}"/>
    <cellStyle name="Heading 2 2 2 8 4" xfId="26946" xr:uid="{5A1ADDB4-13BB-4FD7-8C92-E968FF088F1F}"/>
    <cellStyle name="Heading 2 2 2 9" xfId="9715" xr:uid="{EDC0123D-EDA7-41AC-9126-304739A85861}"/>
    <cellStyle name="Heading 2 2 2 9 2" xfId="18704" xr:uid="{29E7AF89-7C6C-4D18-8B89-5EEDD6ADFEDA}"/>
    <cellStyle name="Heading 2 2 2 9 2 2" xfId="29250" xr:uid="{C4D911FC-5503-42DA-8616-B17DF425ACAF}"/>
    <cellStyle name="Heading 2 2 2 9 3" xfId="26508" xr:uid="{A4906F90-186F-42C3-B6BE-22EC42D07C43}"/>
    <cellStyle name="Heading 2 2 3" xfId="250" xr:uid="{501FE169-EC03-458E-B54C-64F837FCE7B2}"/>
    <cellStyle name="Heading 2 2 3 10" xfId="13165" xr:uid="{C39CBB98-C0A6-4036-8A29-F85D578EA92A}"/>
    <cellStyle name="Heading 2 2 3 10 2" xfId="25683" xr:uid="{F379C71E-BD57-4858-8251-83FD3EA47478}"/>
    <cellStyle name="Heading 2 2 3 11" xfId="42467" xr:uid="{80DA54FA-56A6-46CC-A9DA-EA37BD629BEE}"/>
    <cellStyle name="Heading 2 2 3 2" xfId="388" xr:uid="{5B2A53B7-AD60-408C-BF2A-20C8AF7F77D8}"/>
    <cellStyle name="Heading 2 2 3 2 10" xfId="28652" xr:uid="{EE18EB1C-0357-4AE3-A467-D16208712A1E}"/>
    <cellStyle name="Heading 2 2 3 2 2" xfId="737" xr:uid="{6CE86E1C-08FF-4591-B24B-8B9DE56E4C67}"/>
    <cellStyle name="Heading 2 2 3 2 2 2" xfId="7149" xr:uid="{BCBEA0A5-4F5B-4F00-8FC0-A09B833AAC07}"/>
    <cellStyle name="Heading 2 2 3 2 2 2 2" xfId="13040" xr:uid="{B6EF8CEC-1254-4A5E-B0DC-B34FC17EAFC1}"/>
    <cellStyle name="Heading 2 2 3 2 2 2 2 2" xfId="22029" xr:uid="{4940AC22-A0F8-49DF-848F-8BB059EE1CFA}"/>
    <cellStyle name="Heading 2 2 3 2 2 2 2 2 2" xfId="26062" xr:uid="{ED9B8490-7FB0-4379-95A1-AB5329D26BCB}"/>
    <cellStyle name="Heading 2 2 3 2 2 2 2 3" xfId="29166" xr:uid="{91DDEE9E-7909-48F3-B173-D4F5087AE16B}"/>
    <cellStyle name="Heading 2 2 3 2 2 2 3" xfId="16138" xr:uid="{520EACE9-78E0-403B-9F78-35410B55F0FF}"/>
    <cellStyle name="Heading 2 2 3 2 2 2 3 2" xfId="38517" xr:uid="{1242CB53-79B9-48D1-8EE0-64408C834A66}"/>
    <cellStyle name="Heading 2 2 3 2 2 2 4" xfId="27447" xr:uid="{B6B71900-DB37-4FDA-A313-D490920799D0}"/>
    <cellStyle name="Heading 2 2 3 2 2 3" xfId="9742" xr:uid="{6E8A0D53-F1A0-4505-8FF9-17C314143F00}"/>
    <cellStyle name="Heading 2 2 3 2 2 3 2" xfId="18731" xr:uid="{DC59626F-9523-48F1-8E9E-E68DAC49DCEA}"/>
    <cellStyle name="Heading 2 2 3 2 2 3 2 2" xfId="31722" xr:uid="{FB4E05B9-06D8-473D-9E28-0DE6676F881E}"/>
    <cellStyle name="Heading 2 2 3 2 2 3 3" xfId="23072" xr:uid="{814F0E65-DE4B-472D-8A87-A14E6E6DBBDD}"/>
    <cellStyle name="Heading 2 2 3 2 2 4" xfId="3174" xr:uid="{1CA14DE6-E690-494B-B697-2D9AAF19BC0F}"/>
    <cellStyle name="Heading 2 2 3 2 2 4 2" xfId="28629" xr:uid="{58758627-43F2-444B-83FF-A92BAF727AD0}"/>
    <cellStyle name="Heading 2 2 3 2 2 5" xfId="13552" xr:uid="{55EFEEC5-D37E-4C81-A9F0-F41511E8D031}"/>
    <cellStyle name="Heading 2 2 3 2 2 5 2" xfId="26298" xr:uid="{006B5305-3F55-4031-B197-EBAD21937825}"/>
    <cellStyle name="Heading 2 2 3 2 2 6" xfId="38227" xr:uid="{72727DC9-BDBA-4A78-B5A2-A87AB9CDCD94}"/>
    <cellStyle name="Heading 2 2 3 2 3" xfId="1082" xr:uid="{B4438E64-4BC2-4A79-8686-D8F3081C72F1}"/>
    <cellStyle name="Heading 2 2 3 2 3 2" xfId="7173" xr:uid="{375C5EDA-52AC-42A9-A770-DF78B697E096}"/>
    <cellStyle name="Heading 2 2 3 2 3 2 2" xfId="13064" xr:uid="{9BD5EF9F-27C9-41BA-8243-35031F34AB3E}"/>
    <cellStyle name="Heading 2 2 3 2 3 2 2 2" xfId="22053" xr:uid="{A5E6D3CB-535A-4916-AB43-01D6A001178E}"/>
    <cellStyle name="Heading 2 2 3 2 3 2 2 2 2" xfId="26147" xr:uid="{A751B78F-59C1-4B8C-8AA4-49226691EFCF}"/>
    <cellStyle name="Heading 2 2 3 2 3 2 2 3" xfId="30360" xr:uid="{43386DB2-6E67-4423-A198-6ED9EBBAD32F}"/>
    <cellStyle name="Heading 2 2 3 2 3 2 3" xfId="16162" xr:uid="{C5893A12-1BA4-4D5F-9399-80716558B743}"/>
    <cellStyle name="Heading 2 2 3 2 3 2 3 2" xfId="31027" xr:uid="{852B9611-1B71-460B-A5C8-CC5CD2622BF0}"/>
    <cellStyle name="Heading 2 2 3 2 3 2 4" xfId="26342" xr:uid="{091F6947-A3F6-4A50-A613-1ADA6BF76F56}"/>
    <cellStyle name="Heading 2 2 3 2 3 3" xfId="12642" xr:uid="{2392DC0C-AA33-4BB6-9D66-85A33BD8CB43}"/>
    <cellStyle name="Heading 2 2 3 2 3 3 2" xfId="21631" xr:uid="{E3210B81-38DC-43DC-8170-717FC2EC18BA}"/>
    <cellStyle name="Heading 2 2 3 2 3 3 2 2" xfId="36041" xr:uid="{068F7FAA-318C-4A91-A9C1-3740B3B00ED4}"/>
    <cellStyle name="Heading 2 2 3 2 3 3 3" xfId="23646" xr:uid="{393C77C9-F41D-4780-A35F-F45C90C51E37}"/>
    <cellStyle name="Heading 2 2 3 2 3 4" xfId="3519" xr:uid="{66A4C2FC-AB86-4B09-B380-D704264628AE}"/>
    <cellStyle name="Heading 2 2 3 2 3 4 2" xfId="25337" xr:uid="{E5F063B8-2ABC-4431-A70A-060DB3C2954D}"/>
    <cellStyle name="Heading 2 2 3 2 3 5" xfId="13576" xr:uid="{0B35871C-0CBB-41AC-8CC4-010BFE6E4E09}"/>
    <cellStyle name="Heading 2 2 3 2 3 5 2" xfId="28717" xr:uid="{3449D2F2-0C72-4DD2-A5D2-1123FE2AC050}"/>
    <cellStyle name="Heading 2 2 3 2 3 6" xfId="32349" xr:uid="{9A413FF1-9CD4-441D-BD35-E421CE56238C}"/>
    <cellStyle name="Heading 2 2 3 2 4" xfId="1742" xr:uid="{38EDBEBF-1A1E-4C84-80CD-1EAECDD6A95A}"/>
    <cellStyle name="Heading 2 2 3 2 4 2" xfId="7199" xr:uid="{29D1DC2C-8A06-40C4-A126-6F705E60811F}"/>
    <cellStyle name="Heading 2 2 3 2 4 2 2" xfId="13090" xr:uid="{86745798-D45B-49E1-AF74-FBA136A3393C}"/>
    <cellStyle name="Heading 2 2 3 2 4 2 2 2" xfId="22079" xr:uid="{0AD69637-1735-4830-BCC5-DCA56D0A3A12}"/>
    <cellStyle name="Heading 2 2 3 2 4 2 2 2 2" xfId="29701" xr:uid="{F44BCE70-9241-4605-A895-01D31D9CCD5B}"/>
    <cellStyle name="Heading 2 2 3 2 4 2 2 3" xfId="36654" xr:uid="{9EEDA949-F02F-49D4-8D6A-19678CB6A45D}"/>
    <cellStyle name="Heading 2 2 3 2 4 2 3" xfId="16188" xr:uid="{7A907563-7C3F-4D6A-9EED-AAB4F6F72E21}"/>
    <cellStyle name="Heading 2 2 3 2 4 2 3 2" xfId="30925" xr:uid="{F9C3BF16-AD16-42B0-AB9A-FAB0BB4B6EB3}"/>
    <cellStyle name="Heading 2 2 3 2 4 2 4" xfId="25480" xr:uid="{0595F3AB-01CC-42D5-B01A-E5EABEA98974}"/>
    <cellStyle name="Heading 2 2 3 2 4 3" xfId="9724" xr:uid="{797B9F35-BF18-4759-BDED-5527803441CE}"/>
    <cellStyle name="Heading 2 2 3 2 4 3 2" xfId="18713" xr:uid="{87DA5D34-2385-4EE7-90AA-7D2661FAB6A1}"/>
    <cellStyle name="Heading 2 2 3 2 4 3 2 2" xfId="28253" xr:uid="{C377010D-49B4-4A47-87D8-51EF82476A10}"/>
    <cellStyle name="Heading 2 2 3 2 4 3 3" xfId="22932" xr:uid="{56AC4CF3-ADC1-49FD-B283-13A52B6BB28B}"/>
    <cellStyle name="Heading 2 2 3 2 4 4" xfId="4179" xr:uid="{34E01DD3-A396-4431-9FE6-248F3814401E}"/>
    <cellStyle name="Heading 2 2 3 2 4 4 2" xfId="35669" xr:uid="{AAEA1BED-E619-4855-9097-39988A736194}"/>
    <cellStyle name="Heading 2 2 3 2 4 5" xfId="13602" xr:uid="{C3C9DCED-88D8-4EBE-BE69-22C498BF568A}"/>
    <cellStyle name="Heading 2 2 3 2 4 5 2" xfId="34779" xr:uid="{FF109FC6-9339-4F30-BECB-6CB697178A4C}"/>
    <cellStyle name="Heading 2 2 3 2 4 6" xfId="36898" xr:uid="{74D361BF-BD6C-4656-B3D9-FA398340A9EB}"/>
    <cellStyle name="Heading 2 2 3 2 5" xfId="2045" xr:uid="{8C7F19AC-BC38-40D4-8744-422A1A36ECDA}"/>
    <cellStyle name="Heading 2 2 3 2 5 2" xfId="7217" xr:uid="{9265C63A-DD82-4255-B075-35A4BE524009}"/>
    <cellStyle name="Heading 2 2 3 2 5 2 2" xfId="13108" xr:uid="{9695CDE8-6113-4F6E-8643-3A08DA044D81}"/>
    <cellStyle name="Heading 2 2 3 2 5 2 2 2" xfId="22097" xr:uid="{307D06FC-EABF-4C35-B736-DFF61B162FD8}"/>
    <cellStyle name="Heading 2 2 3 2 5 2 2 2 2" xfId="39060" xr:uid="{1706D83F-9B82-4430-B8FF-5C32EC2A27A2}"/>
    <cellStyle name="Heading 2 2 3 2 5 2 2 3" xfId="25259" xr:uid="{79481B50-C19B-4FAE-9607-0F878DB3357A}"/>
    <cellStyle name="Heading 2 2 3 2 5 2 3" xfId="16206" xr:uid="{31DC54CF-15FC-4B6B-88F0-0170E83C72A1}"/>
    <cellStyle name="Heading 2 2 3 2 5 2 3 2" xfId="38653" xr:uid="{53A9A9C4-EA59-4F70-BB51-FB1EF53B848E}"/>
    <cellStyle name="Heading 2 2 3 2 5 2 4" xfId="37574" xr:uid="{042938C5-9D45-413B-89A7-0AF2D176434B}"/>
    <cellStyle name="Heading 2 2 3 2 5 3" xfId="12379" xr:uid="{893EEB50-D9BF-4D85-84C3-6F5696216547}"/>
    <cellStyle name="Heading 2 2 3 2 5 3 2" xfId="21368" xr:uid="{6617567E-ECCF-4799-AF26-9F44189E610A}"/>
    <cellStyle name="Heading 2 2 3 2 5 3 2 2" xfId="30092" xr:uid="{298AFAB0-98ED-4FDC-A83D-CBED9676B477}"/>
    <cellStyle name="Heading 2 2 3 2 5 3 3" xfId="43456" xr:uid="{2A5AD9C2-E8D1-4C25-AD2B-C37AD65CA968}"/>
    <cellStyle name="Heading 2 2 3 2 5 4" xfId="4482" xr:uid="{7479D9EC-AAF1-4692-9078-B84251339FDD}"/>
    <cellStyle name="Heading 2 2 3 2 5 4 2" xfId="29754" xr:uid="{DBBA5D96-1D1F-44D9-965E-A6BE59F95ADB}"/>
    <cellStyle name="Heading 2 2 3 2 5 5" xfId="13620" xr:uid="{296815E9-38B1-47A5-8039-1D1D83AF8273}"/>
    <cellStyle name="Heading 2 2 3 2 5 5 2" xfId="36006" xr:uid="{33A9C4CD-E44B-457B-84AE-F792ECC3DCE6}"/>
    <cellStyle name="Heading 2 2 3 2 5 6" xfId="42077" xr:uid="{5AA56B95-3BC4-440E-B6FB-18D5214B26C6}"/>
    <cellStyle name="Heading 2 2 3 2 6" xfId="6690" xr:uid="{CF5F4762-77AE-4B7C-A40C-F24C7E1F736B}"/>
    <cellStyle name="Heading 2 2 3 2 6 2" xfId="12830" xr:uid="{019C2604-A5D0-4F41-A5C6-20B70648AE15}"/>
    <cellStyle name="Heading 2 2 3 2 6 2 2" xfId="21819" xr:uid="{7EE95903-B9A7-4804-BBD3-8015FA88F58D}"/>
    <cellStyle name="Heading 2 2 3 2 6 2 2 2" xfId="25064" xr:uid="{F09E0D0D-72FC-4300-9EC9-A90EEF0CD89E}"/>
    <cellStyle name="Heading 2 2 3 2 6 2 3" xfId="34155" xr:uid="{5E8296A2-D0DE-47DD-BE37-B01BD8CD346A}"/>
    <cellStyle name="Heading 2 2 3 2 6 3" xfId="15679" xr:uid="{9EEA3310-CD17-4E86-BC6D-F3F36823D18C}"/>
    <cellStyle name="Heading 2 2 3 2 6 3 2" xfId="35862" xr:uid="{407C9DE2-7C60-4D39-AF97-594F12D29B88}"/>
    <cellStyle name="Heading 2 2 3 2 6 4" xfId="29297" xr:uid="{439E1AB4-AD2D-4719-B5DF-DC4E3E824727}"/>
    <cellStyle name="Heading 2 2 3 2 7" xfId="9808" xr:uid="{E68A52D9-EAA5-46E6-B0E8-7CA8F56AF35E}"/>
    <cellStyle name="Heading 2 2 3 2 7 2" xfId="18797" xr:uid="{E9338DDF-9727-4AD3-8B8C-CC88302758DE}"/>
    <cellStyle name="Heading 2 2 3 2 7 2 2" xfId="30767" xr:uid="{25676776-BCF6-45CD-9C18-AB509815BE15}"/>
    <cellStyle name="Heading 2 2 3 2 7 3" xfId="36158" xr:uid="{4195C6FE-2411-4D51-9D93-A2EE1B979A9B}"/>
    <cellStyle name="Heading 2 2 3 2 8" xfId="2394" xr:uid="{11EBED81-D6F2-49AA-BC02-D18FDE24EF4B}"/>
    <cellStyle name="Heading 2 2 3 2 8 2" xfId="40735" xr:uid="{87A6F321-D79B-474E-BB18-0D1DA1D9E0E7}"/>
    <cellStyle name="Heading 2 2 3 2 9" xfId="13303" xr:uid="{CB09E0B4-817A-4953-A6F1-F2A68163EC07}"/>
    <cellStyle name="Heading 2 2 3 2 9 2" xfId="25363" xr:uid="{EC68FA72-9AA2-4D37-B08D-10D617A1BCC8}"/>
    <cellStyle name="Heading 2 2 3 3" xfId="599" xr:uid="{5E4FFA91-C590-4C37-98AF-770EAE4A493B}"/>
    <cellStyle name="Heading 2 2 3 3 2" xfId="7136" xr:uid="{B14F109F-2B4D-48F7-AD26-CF1BE0AD5451}"/>
    <cellStyle name="Heading 2 2 3 3 2 2" xfId="13027" xr:uid="{3E041C73-DC46-4303-B219-3FBF95B14A48}"/>
    <cellStyle name="Heading 2 2 3 3 2 2 2" xfId="22016" xr:uid="{73EB98D8-F78D-4A1D-8F9C-7B005DECAD3F}"/>
    <cellStyle name="Heading 2 2 3 3 2 2 2 2" xfId="35341" xr:uid="{6E482F4A-6FEC-4EE9-822C-0F61404EC863}"/>
    <cellStyle name="Heading 2 2 3 3 2 2 3" xfId="39282" xr:uid="{6164849E-38DF-4857-B979-5A0866991C53}"/>
    <cellStyle name="Heading 2 2 3 3 2 3" xfId="16125" xr:uid="{EF1EF04F-F8A0-4945-B5EA-C648CC9293D1}"/>
    <cellStyle name="Heading 2 2 3 3 2 3 2" xfId="29729" xr:uid="{ADD411AA-EE45-4A65-871D-1CA1C34DB11F}"/>
    <cellStyle name="Heading 2 2 3 3 2 4" xfId="32817" xr:uid="{29E64CDA-FCB1-4435-81EC-1DF391AA9AA9}"/>
    <cellStyle name="Heading 2 2 3 3 3" xfId="12426" xr:uid="{D787B16F-FDA1-4163-AD14-3CBD4EEE5344}"/>
    <cellStyle name="Heading 2 2 3 3 3 2" xfId="21415" xr:uid="{6FD53568-8796-45F1-BC23-AE64D591BF8B}"/>
    <cellStyle name="Heading 2 2 3 3 3 2 2" xfId="23126" xr:uid="{A1C52254-0BAD-414A-B57D-D2A8E45AF8C2}"/>
    <cellStyle name="Heading 2 2 3 3 3 3" xfId="42692" xr:uid="{C0589AB3-DB2C-486E-8CCF-B090AD21A3E9}"/>
    <cellStyle name="Heading 2 2 3 3 4" xfId="3036" xr:uid="{AA60CC8E-31C0-4BE7-AE47-B7057DA92280}"/>
    <cellStyle name="Heading 2 2 3 3 4 2" xfId="42665" xr:uid="{7AEB484A-F83F-4CB3-AB04-205DDAA2E13E}"/>
    <cellStyle name="Heading 2 2 3 3 5" xfId="13539" xr:uid="{220D7268-44C3-4EC3-98EB-43FDE44854DA}"/>
    <cellStyle name="Heading 2 2 3 3 5 2" xfId="33954" xr:uid="{99892CA8-364D-4F07-A27B-BE383F0B154B}"/>
    <cellStyle name="Heading 2 2 3 3 6" xfId="39301" xr:uid="{71732C79-0F88-45EE-9EAA-111F2BB00ABB}"/>
    <cellStyle name="Heading 2 2 3 4" xfId="944" xr:uid="{92105F48-2818-448F-AB12-95490DCA6D4F}"/>
    <cellStyle name="Heading 2 2 3 4 2" xfId="7160" xr:uid="{6A113D2F-DE3F-4AF1-A0D7-1C7AD681237A}"/>
    <cellStyle name="Heading 2 2 3 4 2 2" xfId="13051" xr:uid="{CB6324E2-C75D-4752-9690-EB7025EE9C30}"/>
    <cellStyle name="Heading 2 2 3 4 2 2 2" xfId="22040" xr:uid="{4C3AF7D8-5917-43C4-B235-79D467AD73F5}"/>
    <cellStyle name="Heading 2 2 3 4 2 2 2 2" xfId="35526" xr:uid="{BB0F16FC-6AF8-41A5-B45F-007C9BE417F6}"/>
    <cellStyle name="Heading 2 2 3 4 2 2 3" xfId="27370" xr:uid="{3F0CAF88-8B98-441B-81DC-F78FEB93AA81}"/>
    <cellStyle name="Heading 2 2 3 4 2 3" xfId="16149" xr:uid="{C119E71D-C256-418C-92F1-7F2A35EE6570}"/>
    <cellStyle name="Heading 2 2 3 4 2 3 2" xfId="36624" xr:uid="{7D438778-9A9F-44EC-912C-1316A0B978E2}"/>
    <cellStyle name="Heading 2 2 3 4 2 4" xfId="34103" xr:uid="{36C3D782-124D-42CA-A0BF-2E9CEE0A8E13}"/>
    <cellStyle name="Heading 2 2 3 4 3" xfId="12693" xr:uid="{5A34F72D-7753-4D5F-92C1-AA099032A9AB}"/>
    <cellStyle name="Heading 2 2 3 4 3 2" xfId="21682" xr:uid="{B848196B-134A-4692-A8A5-AC235F4E505C}"/>
    <cellStyle name="Heading 2 2 3 4 3 2 2" xfId="39514" xr:uid="{36BF5994-2446-460F-BA1E-9558A6C6996F}"/>
    <cellStyle name="Heading 2 2 3 4 3 3" xfId="28430" xr:uid="{4C910E5F-F87F-4395-ADD9-C643D56C4D77}"/>
    <cellStyle name="Heading 2 2 3 4 4" xfId="3381" xr:uid="{C42B4C5E-7218-4BD5-AE06-5E54FB07E23F}"/>
    <cellStyle name="Heading 2 2 3 4 4 2" xfId="22466" xr:uid="{F61A0EDD-E77F-45F5-BD4B-3E7C4BE608EC}"/>
    <cellStyle name="Heading 2 2 3 4 5" xfId="13563" xr:uid="{899C21DC-7283-4752-BEFA-54DF0F7E0DA0}"/>
    <cellStyle name="Heading 2 2 3 4 5 2" xfId="41504" xr:uid="{E6CD123B-369F-4B24-ADC7-6B1134309F39}"/>
    <cellStyle name="Heading 2 2 3 4 6" xfId="30893" xr:uid="{980C58DE-7ADA-4953-9B6C-BCF6CA645CEC}"/>
    <cellStyle name="Heading 2 2 3 5" xfId="1608" xr:uid="{27822511-30FB-424B-871D-02A1B2F5767C}"/>
    <cellStyle name="Heading 2 2 3 5 2" xfId="7181" xr:uid="{CC795E94-895B-4D75-84BE-DE1EC28905BC}"/>
    <cellStyle name="Heading 2 2 3 5 2 2" xfId="13072" xr:uid="{32A468C4-AF56-43AC-BDCF-A7E13F314AB7}"/>
    <cellStyle name="Heading 2 2 3 5 2 2 2" xfId="22061" xr:uid="{C8A76416-963C-45DC-BB91-C5105A06C68B}"/>
    <cellStyle name="Heading 2 2 3 5 2 2 2 2" xfId="37454" xr:uid="{CC965656-736E-491C-A464-01482064EDF3}"/>
    <cellStyle name="Heading 2 2 3 5 2 2 3" xfId="35479" xr:uid="{84FE9A8C-BD1E-431F-BE27-D923D89EEF06}"/>
    <cellStyle name="Heading 2 2 3 5 2 3" xfId="16170" xr:uid="{90BA7E31-BB19-48B7-A6B0-1EBE6A006A2D}"/>
    <cellStyle name="Heading 2 2 3 5 2 3 2" xfId="30555" xr:uid="{3892C2EA-AC4A-4F88-9296-3F78CC9A2FA0}"/>
    <cellStyle name="Heading 2 2 3 5 2 4" xfId="30836" xr:uid="{EDAC04C5-C092-4104-9CEE-376921D524C5}"/>
    <cellStyle name="Heading 2 2 3 5 3" xfId="12550" xr:uid="{A087F040-033A-407E-8921-66651CCC88C9}"/>
    <cellStyle name="Heading 2 2 3 5 3 2" xfId="21539" xr:uid="{09C2260A-03D9-4098-BFD7-C4D73F4BACC6}"/>
    <cellStyle name="Heading 2 2 3 5 3 2 2" xfId="23032" xr:uid="{6AF266B2-7BCC-4BB5-9DD4-177945E2B6A3}"/>
    <cellStyle name="Heading 2 2 3 5 3 3" xfId="22374" xr:uid="{7F5420D4-850B-4CA1-89F8-045F39ED8229}"/>
    <cellStyle name="Heading 2 2 3 5 4" xfId="4045" xr:uid="{852272B2-8636-4022-ADF1-859951C6CAF4}"/>
    <cellStyle name="Heading 2 2 3 5 4 2" xfId="38508" xr:uid="{25E350B1-B41C-4789-9C8D-75DA7CC501FF}"/>
    <cellStyle name="Heading 2 2 3 5 5" xfId="13584" xr:uid="{E881DCBB-BD34-4F49-A4E4-5021C186C131}"/>
    <cellStyle name="Heading 2 2 3 5 5 2" xfId="40573" xr:uid="{ADE43946-4375-4E27-9FB1-2D04EEE086F8}"/>
    <cellStyle name="Heading 2 2 3 5 6" xfId="23561" xr:uid="{BEFCBC25-E344-4B1D-AA0E-0E016CF2365B}"/>
    <cellStyle name="Heading 2 2 3 6" xfId="1931" xr:uid="{C6969153-A9DB-464C-9C3B-B3F86CEBBC97}"/>
    <cellStyle name="Heading 2 2 3 6 2" xfId="7211" xr:uid="{514B73E3-18C6-4B5B-A353-9A4E898B7DA9}"/>
    <cellStyle name="Heading 2 2 3 6 2 2" xfId="13102" xr:uid="{15145BD7-AAB8-4A5E-B993-D81554CAB27A}"/>
    <cellStyle name="Heading 2 2 3 6 2 2 2" xfId="22091" xr:uid="{44300AEC-0CF5-47C8-8200-7D6FF164A98B}"/>
    <cellStyle name="Heading 2 2 3 6 2 2 2 2" xfId="28807" xr:uid="{7F4C61D4-9744-4818-A797-5C2014B42918}"/>
    <cellStyle name="Heading 2 2 3 6 2 2 3" xfId="30830" xr:uid="{B6C8CE6E-0435-4C1B-BE07-BBA4301A5335}"/>
    <cellStyle name="Heading 2 2 3 6 2 3" xfId="16200" xr:uid="{7E721130-8BDE-41F8-A4A3-D13CC04E6458}"/>
    <cellStyle name="Heading 2 2 3 6 2 3 2" xfId="28516" xr:uid="{C7DAED6D-E249-4A60-A5AC-331EB6A3EEA7}"/>
    <cellStyle name="Heading 2 2 3 6 2 4" xfId="43645" xr:uid="{2FC32378-FDFE-4E99-BE8D-12D055F4E207}"/>
    <cellStyle name="Heading 2 2 3 6 3" xfId="12808" xr:uid="{F2CBD7EC-5FC0-412B-80EE-480B13C746BC}"/>
    <cellStyle name="Heading 2 2 3 6 3 2" xfId="21797" xr:uid="{A427EA5B-0A09-414D-8130-B1E06CBF4FD7}"/>
    <cellStyle name="Heading 2 2 3 6 3 2 2" xfId="41472" xr:uid="{01884642-4C03-4A9E-A95C-FC455785E727}"/>
    <cellStyle name="Heading 2 2 3 6 3 3" xfId="29347" xr:uid="{EE2A0F58-74B9-4C56-BC54-DBC3BC02DB41}"/>
    <cellStyle name="Heading 2 2 3 6 4" xfId="4368" xr:uid="{36F05426-8BB2-47CD-95B8-5A0D6309E388}"/>
    <cellStyle name="Heading 2 2 3 6 4 2" xfId="33663" xr:uid="{3144C71E-B9D1-4783-AC4D-39A373480112}"/>
    <cellStyle name="Heading 2 2 3 6 5" xfId="13614" xr:uid="{04D5C4B8-17E4-467F-96F6-A12C91C9B5C6}"/>
    <cellStyle name="Heading 2 2 3 6 5 2" xfId="39093" xr:uid="{88993A12-FFC2-4D35-AF9C-04D3A52FB21A}"/>
    <cellStyle name="Heading 2 2 3 6 6" xfId="42315" xr:uid="{1B3FF43B-AB7D-4AFF-AD9A-9F3EF80D97E7}"/>
    <cellStyle name="Heading 2 2 3 7" xfId="6552" xr:uid="{5784BCF5-A2BE-411B-8A22-0AC4E3996C39}"/>
    <cellStyle name="Heading 2 2 3 7 2" xfId="12817" xr:uid="{E234AC4D-D44A-4977-8F4B-907FCC4C0495}"/>
    <cellStyle name="Heading 2 2 3 7 2 2" xfId="21806" xr:uid="{BD9A64AE-D185-45AC-AEA3-C5967706F24E}"/>
    <cellStyle name="Heading 2 2 3 7 2 2 2" xfId="40426" xr:uid="{DB1B6C87-5E88-4557-9123-E7FB9907651D}"/>
    <cellStyle name="Heading 2 2 3 7 2 3" xfId="28350" xr:uid="{94A0486E-043B-4D99-B7B7-C69AC40EF908}"/>
    <cellStyle name="Heading 2 2 3 7 3" xfId="15541" xr:uid="{A99B1A4E-C0E7-46E0-8B6B-C1127FA3726E}"/>
    <cellStyle name="Heading 2 2 3 7 3 2" xfId="29766" xr:uid="{82A3CE79-C612-4610-BEBA-65A203AACEA0}"/>
    <cellStyle name="Heading 2 2 3 7 4" xfId="23158" xr:uid="{09E552A7-05AE-48FF-BC3E-8A0128C806E6}"/>
    <cellStyle name="Heading 2 2 3 8" xfId="9797" xr:uid="{785BA368-F07B-48E0-858B-0B345A68391C}"/>
    <cellStyle name="Heading 2 2 3 8 2" xfId="18786" xr:uid="{4329057B-9368-49A1-8EF0-CBD03741FE37}"/>
    <cellStyle name="Heading 2 2 3 8 2 2" xfId="41383" xr:uid="{078C385F-CE4A-41F9-849A-21372B2D8D73}"/>
    <cellStyle name="Heading 2 2 3 8 3" xfId="34647" xr:uid="{A87C6F48-0BE3-4E46-A231-5449EF54B1B6}"/>
    <cellStyle name="Heading 2 2 3 9" xfId="2256" xr:uid="{2A3A9306-BC34-4F35-BDE5-52FBC5C81720}"/>
    <cellStyle name="Heading 2 2 3 9 2" xfId="36115" xr:uid="{86F2A306-0D9C-448A-9A25-401E31458FAD}"/>
    <cellStyle name="Heading 2 2 4" xfId="222" xr:uid="{7F506BAB-BCAA-4E2D-A7E6-CDE524D60C50}"/>
    <cellStyle name="Heading 2 2 4 10" xfId="25097" xr:uid="{9ACC0583-8671-4517-A05A-DEF238DB794F}"/>
    <cellStyle name="Heading 2 2 4 2" xfId="571" xr:uid="{F197200C-53E9-4A94-A320-93EF4CF62E20}"/>
    <cellStyle name="Heading 2 2 4 2 2" xfId="7135" xr:uid="{5CD0793B-ED51-4FAF-AA6D-AE46FD45B4F1}"/>
    <cellStyle name="Heading 2 2 4 2 2 2" xfId="13026" xr:uid="{5658920B-8057-4011-ADD6-A27D5804F657}"/>
    <cellStyle name="Heading 2 2 4 2 2 2 2" xfId="22015" xr:uid="{5A6FAC32-FF9D-4A0A-89CB-D6874AD3669F}"/>
    <cellStyle name="Heading 2 2 4 2 2 2 2 2" xfId="36413" xr:uid="{07B00B1E-5ED5-4437-871F-C09350106A27}"/>
    <cellStyle name="Heading 2 2 4 2 2 2 3" xfId="30077" xr:uid="{9C4CB27D-E9FF-4BFE-AA9A-4E7669D526E0}"/>
    <cellStyle name="Heading 2 2 4 2 2 3" xfId="16124" xr:uid="{1F9EDFF7-C220-4F03-9F90-FC3BB1942AE4}"/>
    <cellStyle name="Heading 2 2 4 2 2 3 2" xfId="42744" xr:uid="{9F8E1376-964E-4325-9520-3496012C0C5C}"/>
    <cellStyle name="Heading 2 2 4 2 2 4" xfId="24831" xr:uid="{9D4382D8-2DB9-4AFD-9152-60510EECB357}"/>
    <cellStyle name="Heading 2 2 4 2 3" xfId="12604" xr:uid="{C88EEAC5-5B6C-454D-9F4A-562A14D779C6}"/>
    <cellStyle name="Heading 2 2 4 2 3 2" xfId="21593" xr:uid="{09BBCB58-0B07-4C5D-B897-2B039AB79FE9}"/>
    <cellStyle name="Heading 2 2 4 2 3 2 2" xfId="35800" xr:uid="{28664BB4-EA8C-4740-806E-F62991409868}"/>
    <cellStyle name="Heading 2 2 4 2 3 3" xfId="23379" xr:uid="{443B1383-1759-4F46-898F-27039658B362}"/>
    <cellStyle name="Heading 2 2 4 2 4" xfId="3008" xr:uid="{99645FDE-1A2E-4C7F-A70C-44C6F93E987A}"/>
    <cellStyle name="Heading 2 2 4 2 4 2" xfId="43516" xr:uid="{7010F023-94CE-425E-8A51-3975106C96C7}"/>
    <cellStyle name="Heading 2 2 4 2 5" xfId="13538" xr:uid="{C6C693EA-53FB-4167-8FA5-1334BBA15F64}"/>
    <cellStyle name="Heading 2 2 4 2 5 2" xfId="25967" xr:uid="{8FE6CABF-DBE3-44F5-BA4F-AEBFD5B2DAC3}"/>
    <cellStyle name="Heading 2 2 4 2 6" xfId="24510" xr:uid="{B8AC7774-6D80-4E3F-A3E2-A7BB7F1875AA}"/>
    <cellStyle name="Heading 2 2 4 3" xfId="916" xr:uid="{982A4F45-DDAA-4189-9056-FACBBF3EEE57}"/>
    <cellStyle name="Heading 2 2 4 3 2" xfId="7159" xr:uid="{BFD98E4B-6DD4-485A-A5FA-9F6AA366070A}"/>
    <cellStyle name="Heading 2 2 4 3 2 2" xfId="13050" xr:uid="{F78EA5B7-D9C5-4F95-A06F-A47DE1D77C6E}"/>
    <cellStyle name="Heading 2 2 4 3 2 2 2" xfId="22039" xr:uid="{6846808A-B77B-4033-97E6-8F0695AB8399}"/>
    <cellStyle name="Heading 2 2 4 3 2 2 2 2" xfId="36598" xr:uid="{62851FF5-2E37-4E98-A73A-D38DFB3645E2}"/>
    <cellStyle name="Heading 2 2 4 3 2 2 3" xfId="37176" xr:uid="{5F4639FF-764C-4399-95DF-0767377FB62D}"/>
    <cellStyle name="Heading 2 2 4 3 2 3" xfId="16148" xr:uid="{8830BBFE-1ED7-4191-911B-8D638A276063}"/>
    <cellStyle name="Heading 2 2 4 3 2 3 2" xfId="27618" xr:uid="{F5160DC1-5B98-40B3-BC7D-C604800C16AE}"/>
    <cellStyle name="Heading 2 2 4 3 2 4" xfId="26116" xr:uid="{9F64A831-131B-4566-A580-FAD04E0F8C2C}"/>
    <cellStyle name="Heading 2 2 4 3 3" xfId="12418" xr:uid="{A8088A10-208A-4092-A504-67A2957BD054}"/>
    <cellStyle name="Heading 2 2 4 3 3 2" xfId="21407" xr:uid="{3DE5710B-DF81-430D-9651-4FACED0DA8F5}"/>
    <cellStyle name="Heading 2 2 4 3 3 2 2" xfId="38850" xr:uid="{3DBD7D84-E242-4D62-A3F2-F074DB0B9AFA}"/>
    <cellStyle name="Heading 2 2 4 3 3 3" xfId="30864" xr:uid="{E3C5FA47-3F2B-4BD9-99DC-B6C46D3A1AB7}"/>
    <cellStyle name="Heading 2 2 4 3 4" xfId="3353" xr:uid="{F6BBD0AA-6FC4-4CB3-85C8-4EC8AD68FE20}"/>
    <cellStyle name="Heading 2 2 4 3 4 2" xfId="29660" xr:uid="{C594C8D9-10D5-40AA-9AF9-48C759A58C6C}"/>
    <cellStyle name="Heading 2 2 4 3 5" xfId="13562" xr:uid="{E5A2C7FF-E062-4CA9-A763-FED7274656F9}"/>
    <cellStyle name="Heading 2 2 4 3 5 2" xfId="32095" xr:uid="{B435D328-A4F0-446D-A85F-23CCA3EFDC98}"/>
    <cellStyle name="Heading 2 2 4 3 6" xfId="37255" xr:uid="{16D533D8-E52B-4B2A-AE02-69C6118901E2}"/>
    <cellStyle name="Heading 2 2 4 4" xfId="546" xr:uid="{3C89CFB6-4039-4244-952A-00BB77EAE013}"/>
    <cellStyle name="Heading 2 2 4 4 2" xfId="7131" xr:uid="{242163A0-E782-477D-8456-FD06C3AE7B4A}"/>
    <cellStyle name="Heading 2 2 4 4 2 2" xfId="13022" xr:uid="{FC49AF3C-37B0-44F2-A479-B22F64236E7E}"/>
    <cellStyle name="Heading 2 2 4 4 2 2 2" xfId="22011" xr:uid="{61AA8363-37E8-4C51-B211-740C71C8A007}"/>
    <cellStyle name="Heading 2 2 4 4 2 2 2 2" xfId="41059" xr:uid="{7DDA743C-B189-4E98-B8E1-40102A98741A}"/>
    <cellStyle name="Heading 2 2 4 4 2 2 3" xfId="38170" xr:uid="{2F2AC763-1888-47B3-A124-BD6955BD12BF}"/>
    <cellStyle name="Heading 2 2 4 4 2 3" xfId="16120" xr:uid="{125A16FA-DFA9-4CCA-9184-594D2FF744A6}"/>
    <cellStyle name="Heading 2 2 4 4 2 3 2" xfId="29472" xr:uid="{ED9D2737-8486-4B50-9A7C-98C8DD629783}"/>
    <cellStyle name="Heading 2 2 4 4 2 4" xfId="36382" xr:uid="{162A57F3-6EAB-47E8-80C0-6B1AB4132B75}"/>
    <cellStyle name="Heading 2 2 4 4 3" xfId="9846" xr:uid="{8F92FE66-90EE-4635-AD6E-7156E5564508}"/>
    <cellStyle name="Heading 2 2 4 4 3 2" xfId="18835" xr:uid="{F158011C-4ABF-44F8-A738-B4AFE8305CDC}"/>
    <cellStyle name="Heading 2 2 4 4 3 2 2" xfId="36930" xr:uid="{D026AA05-9519-4B94-A404-01E03BDBCC2D}"/>
    <cellStyle name="Heading 2 2 4 4 3 3" xfId="40536" xr:uid="{77716F62-ADA5-475F-A96E-1CD04A436A28}"/>
    <cellStyle name="Heading 2 2 4 4 4" xfId="2983" xr:uid="{814660F2-B080-40E6-9F63-AF9A69A1BD0E}"/>
    <cellStyle name="Heading 2 2 4 4 4 2" xfId="32850" xr:uid="{1A63990A-E961-4030-95F0-5361CD84B31E}"/>
    <cellStyle name="Heading 2 2 4 4 5" xfId="13534" xr:uid="{2D9B0C33-EAEE-49DB-ACAE-C9D957BE2182}"/>
    <cellStyle name="Heading 2 2 4 4 5 2" xfId="32841" xr:uid="{9255505A-8530-4763-866C-CD80F24022FB}"/>
    <cellStyle name="Heading 2 2 4 4 6" xfId="42813" xr:uid="{290105B6-A92C-4125-9472-0092483CABF0}"/>
    <cellStyle name="Heading 2 2 4 5" xfId="1678" xr:uid="{87E653E2-29EB-4637-847C-728E71853A6C}"/>
    <cellStyle name="Heading 2 2 4 5 2" xfId="7197" xr:uid="{2594C5CE-B82D-4321-8FE3-35CD4A8FF4D8}"/>
    <cellStyle name="Heading 2 2 4 5 2 2" xfId="13088" xr:uid="{D019701E-6040-4FEE-BDDB-888C758B5A5E}"/>
    <cellStyle name="Heading 2 2 4 5 2 2 2" xfId="22077" xr:uid="{EF8195C9-2277-4483-B19B-1D0371CF70E6}"/>
    <cellStyle name="Heading 2 2 4 5 2 2 2 2" xfId="33285" xr:uid="{2CFC5898-47EC-4375-9145-23401F1DEF6F}"/>
    <cellStyle name="Heading 2 2 4 5 2 2 3" xfId="37417" xr:uid="{D972989A-177E-4017-B2C1-BD0C6BD3144E}"/>
    <cellStyle name="Heading 2 2 4 5 2 3" xfId="16186" xr:uid="{480C2429-E4CA-43BA-8AC8-1E1B0DDE2074}"/>
    <cellStyle name="Heading 2 2 4 5 2 3 2" xfId="26787" xr:uid="{0AD47958-F9F4-492D-BEED-923B96B82B2D}"/>
    <cellStyle name="Heading 2 2 4 5 2 4" xfId="28776" xr:uid="{BDD1ED45-D761-49C6-979F-E53B5679182F}"/>
    <cellStyle name="Heading 2 2 4 5 3" xfId="9819" xr:uid="{C9B32E5F-A8C8-4937-9D44-3B8454EC95CB}"/>
    <cellStyle name="Heading 2 2 4 5 3 2" xfId="18808" xr:uid="{862B9D27-E12D-4753-902F-AA76F318C8EA}"/>
    <cellStyle name="Heading 2 2 4 5 3 2 2" xfId="29561" xr:uid="{25F80459-EDC9-4F57-88D0-FC70ADBB8204}"/>
    <cellStyle name="Heading 2 2 4 5 3 3" xfId="41490" xr:uid="{91185CA3-A430-4BE4-A724-348299554207}"/>
    <cellStyle name="Heading 2 2 4 5 4" xfId="4115" xr:uid="{B2C37F51-64DA-4AA0-B1E8-086EAE03EE50}"/>
    <cellStyle name="Heading 2 2 4 5 4 2" xfId="36619" xr:uid="{80A4BA1B-A3F7-41F2-912A-59E1122E5535}"/>
    <cellStyle name="Heading 2 2 4 5 5" xfId="13600" xr:uid="{3F6BB493-B6FC-4A7B-AA62-C412A209E663}"/>
    <cellStyle name="Heading 2 2 4 5 5 2" xfId="30882" xr:uid="{0DB7062F-0253-4C4A-BE62-E30B5E43DA5E}"/>
    <cellStyle name="Heading 2 2 4 5 6" xfId="28614" xr:uid="{D679F3A9-E14F-45E4-8B3E-50374488841D}"/>
    <cellStyle name="Heading 2 2 4 6" xfId="6524" xr:uid="{A8446E22-18E1-4000-9C10-94F7FB586658}"/>
    <cellStyle name="Heading 2 2 4 6 2" xfId="12816" xr:uid="{697EAF9D-3005-4FC4-BAF7-401E402FC102}"/>
    <cellStyle name="Heading 2 2 4 6 2 2" xfId="21805" xr:uid="{4973A4A9-8272-460D-9537-7896ECC7B676}"/>
    <cellStyle name="Heading 2 2 4 6 2 2 2" xfId="31017" xr:uid="{96114E4B-56CF-45E3-B537-2859A0CDCBBD}"/>
    <cellStyle name="Heading 2 2 4 6 2 3" xfId="41203" xr:uid="{66F95574-37C2-4B62-BC6D-7AF448E04926}"/>
    <cellStyle name="Heading 2 2 4 6 3" xfId="15513" xr:uid="{90247E71-6B1E-4D15-8EE2-01E05026790B}"/>
    <cellStyle name="Heading 2 2 4 6 3 2" xfId="34285" xr:uid="{E93F2E1A-05B0-4AC4-A04C-17340EA51F55}"/>
    <cellStyle name="Heading 2 2 4 6 4" xfId="30259" xr:uid="{D5575A96-8E91-4867-9137-78B80BB4F861}"/>
    <cellStyle name="Heading 2 2 4 7" xfId="9495" xr:uid="{4AE865FF-CDC2-4E09-A0E7-CB76D5FB51A6}"/>
    <cellStyle name="Heading 2 2 4 7 2" xfId="18484" xr:uid="{0BE27F6C-7047-4E53-9FD3-62194FD987E0}"/>
    <cellStyle name="Heading 2 2 4 7 2 2" xfId="23242" xr:uid="{B371570D-0AFA-4064-B140-712E35F8C404}"/>
    <cellStyle name="Heading 2 2 4 7 3" xfId="43311" xr:uid="{4C0E10FB-DE9A-4351-BD22-A0D3D88DD2F4}"/>
    <cellStyle name="Heading 2 2 4 8" xfId="2228" xr:uid="{116F25FD-32A2-4353-B0B9-EF87563F251C}"/>
    <cellStyle name="Heading 2 2 4 8 2" xfId="38709" xr:uid="{51BBE11C-9EC0-4A6A-A4EC-92D001BD9992}"/>
    <cellStyle name="Heading 2 2 4 9" xfId="13137" xr:uid="{25750713-8989-49D1-A984-D11001F2A0D8}"/>
    <cellStyle name="Heading 2 2 4 9 2" xfId="28542" xr:uid="{4C2BCA19-0C55-4A18-8D18-FF43F90504CB}"/>
    <cellStyle name="Heading 2 2 5" xfId="205" xr:uid="{D8732E9A-446E-44AC-B5C0-07C8A269BADE}"/>
    <cellStyle name="Heading 2 2 5 2" xfId="6874" xr:uid="{078F9A68-2F64-470E-BAA4-2F94093DCF55}"/>
    <cellStyle name="Heading 2 2 5 2 2" xfId="12841" xr:uid="{9F0EAFA3-28D2-4A7B-AFBD-CC0721E8FC24}"/>
    <cellStyle name="Heading 2 2 5 2 2 2" xfId="21830" xr:uid="{227F220D-2C5B-4691-B34C-FE31C46DF80C}"/>
    <cellStyle name="Heading 2 2 5 2 2 2 2" xfId="35659" xr:uid="{B863036F-0E44-4F49-AF27-1BEF863F76D0}"/>
    <cellStyle name="Heading 2 2 5 2 2 3" xfId="23288" xr:uid="{20A48B93-E475-494B-9EA3-9C077ABFB21F}"/>
    <cellStyle name="Heading 2 2 5 2 3" xfId="15863" xr:uid="{FC84F9A5-D3B8-43EF-9516-2CEDF313456B}"/>
    <cellStyle name="Heading 2 2 5 2 3 2" xfId="22248" xr:uid="{E2938F7F-742D-4F67-A434-9FF02629919D}"/>
    <cellStyle name="Heading 2 2 5 2 4" xfId="31886" xr:uid="{15681F1B-DA8A-48FF-B277-1AFA7C4A1068}"/>
    <cellStyle name="Heading 2 2 5 3" xfId="9843" xr:uid="{C7B14804-7CF2-4180-8399-BF8A2B802E45}"/>
    <cellStyle name="Heading 2 2 5 3 2" xfId="18832" xr:uid="{C2CEB3F4-8682-4902-AD9C-2BB72DC83910}"/>
    <cellStyle name="Heading 2 2 5 3 2 2" xfId="31368" xr:uid="{7D487EB9-C07E-4DFB-8A83-1A0E7EE7FA03}"/>
    <cellStyle name="Heading 2 2 5 3 3" xfId="27468" xr:uid="{49900D55-D55A-4929-89C4-BB146AEE03C0}"/>
    <cellStyle name="Heading 2 2 5 4" xfId="2673" xr:uid="{028AFDE8-F89B-426E-9DC9-C485AD9CD304}"/>
    <cellStyle name="Heading 2 2 5 4 2" xfId="23414" xr:uid="{28D8ADE4-9210-4625-9E73-8C974A7E4AF3}"/>
    <cellStyle name="Heading 2 2 5 5" xfId="13487" xr:uid="{07D0D300-83FE-49CE-B321-FD9DCB953EF0}"/>
    <cellStyle name="Heading 2 2 5 5 2" xfId="40832" xr:uid="{B4179724-9E12-4154-BC8C-6FDFCFD912A6}"/>
    <cellStyle name="Heading 2 2 5 6" xfId="42587" xr:uid="{B2C59DF1-9A65-49AB-B92A-2C97FF41440D}"/>
    <cellStyle name="Heading 2 2 6" xfId="554" xr:uid="{AF5599E7-FC81-424C-ADD8-1B6D6DF98EB7}"/>
    <cellStyle name="Heading 2 2 6 2" xfId="7133" xr:uid="{B0A99C04-144E-4DD2-9ACB-5480202EF070}"/>
    <cellStyle name="Heading 2 2 6 2 2" xfId="13024" xr:uid="{90EC768B-C95C-433D-8DC4-27F0497496FF}"/>
    <cellStyle name="Heading 2 2 6 2 2 2" xfId="22013" xr:uid="{4A774205-CA11-4827-8EE1-9D9F007E3FA2}"/>
    <cellStyle name="Heading 2 2 6 2 2 2 2" xfId="37213" xr:uid="{6C15F4B7-14B8-408D-8A64-8C0D9E75B7DF}"/>
    <cellStyle name="Heading 2 2 6 2 2 3" xfId="33719" xr:uid="{4737BFB5-D702-4109-BBE7-DDD0F2A3CF86}"/>
    <cellStyle name="Heading 2 2 6 2 3" xfId="16122" xr:uid="{168DBE04-7006-4615-A807-1D94AB90B196}"/>
    <cellStyle name="Heading 2 2 6 2 3 2" xfId="25348" xr:uid="{0CA545BD-0D35-4358-BE81-2FA1D15D5E51}"/>
    <cellStyle name="Heading 2 2 6 2 4" xfId="22904" xr:uid="{A8B63346-4F49-47FC-946B-01C8D11970E5}"/>
    <cellStyle name="Heading 2 2 6 3" xfId="9713" xr:uid="{034AC415-77AD-44D9-9E87-08E808FF0D4F}"/>
    <cellStyle name="Heading 2 2 6 3 2" xfId="18702" xr:uid="{F85EFAB9-1DC3-4679-8343-9A4CA46EEF3D}"/>
    <cellStyle name="Heading 2 2 6 3 2 2" xfId="32827" xr:uid="{539056BB-462E-45B5-8356-206CF3B69E6B}"/>
    <cellStyle name="Heading 2 2 6 3 3" xfId="41646" xr:uid="{E6023C34-F258-4CF0-934C-A1EA78A70E4C}"/>
    <cellStyle name="Heading 2 2 6 4" xfId="2991" xr:uid="{981DD0A2-A2B8-43E9-A4F4-C8C7F8A23EED}"/>
    <cellStyle name="Heading 2 2 6 4 2" xfId="39526" xr:uid="{98A15EDD-6F32-4D66-8BBA-EFF980FE96A5}"/>
    <cellStyle name="Heading 2 2 6 5" xfId="13536" xr:uid="{9A68CE2D-6F98-4268-96DF-55314DD1EB84}"/>
    <cellStyle name="Heading 2 2 6 5 2" xfId="29264" xr:uid="{CB8690F4-1CDE-4355-9340-FBCD78005BC5}"/>
    <cellStyle name="Heading 2 2 6 6" xfId="25149" xr:uid="{0158EB73-DBBE-43AE-8B7C-E40A0B10588E}"/>
    <cellStyle name="Heading 2 2 7" xfId="899" xr:uid="{9DA91B48-F863-453D-AAA9-85F912EA6C6E}"/>
    <cellStyle name="Heading 2 2 7 2" xfId="7157" xr:uid="{D74D888D-ECCF-4ACC-8B59-8CE13877BFB9}"/>
    <cellStyle name="Heading 2 2 7 2 2" xfId="13048" xr:uid="{AD936221-593F-410B-9023-796C64CFE18F}"/>
    <cellStyle name="Heading 2 2 7 2 2 2" xfId="22037" xr:uid="{3575C8C2-8A75-4E21-8EC0-EB10A30370C7}"/>
    <cellStyle name="Heading 2 2 7 2 2 2 2" xfId="37369" xr:uid="{A8280369-4492-4307-8C5E-5200A681FB77}"/>
    <cellStyle name="Heading 2 2 7 2 2 3" xfId="41022" xr:uid="{1EABFC01-133A-49A7-8428-E3BA10176A19}"/>
    <cellStyle name="Heading 2 2 7 2 3" xfId="16146" xr:uid="{95C57749-8DFF-4FF7-9E4B-768C20D0686E}"/>
    <cellStyle name="Heading 2 2 7 2 3 2" xfId="28380" xr:uid="{186F42FE-06FD-4BA6-9502-9CA31EB738DD}"/>
    <cellStyle name="Heading 2 2 7 2 4" xfId="29413" xr:uid="{5549E259-BCD8-4D10-AFB5-8DD15B20AD1E}"/>
    <cellStyle name="Heading 2 2 7 3" xfId="12533" xr:uid="{FE19E247-3F66-4194-993A-04BA797C0CDC}"/>
    <cellStyle name="Heading 2 2 7 3 2" xfId="21522" xr:uid="{597A4825-1C03-4FAD-A0DC-1A6FD9BC6F20}"/>
    <cellStyle name="Heading 2 2 7 3 2 2" xfId="24810" xr:uid="{33E39813-8DB6-4712-BA33-3E0CEF45D5E8}"/>
    <cellStyle name="Heading 2 2 7 3 3" xfId="24982" xr:uid="{28D482A0-FEC9-4DD1-B4F7-8D235E5B23D2}"/>
    <cellStyle name="Heading 2 2 7 4" xfId="3336" xr:uid="{12748052-6F89-44A6-A779-B30FB6E3A2A9}"/>
    <cellStyle name="Heading 2 2 7 4 2" xfId="26335" xr:uid="{230C9EEE-29CE-4381-A310-7E326D06C727}"/>
    <cellStyle name="Heading 2 2 7 5" xfId="13560" xr:uid="{8ACAB096-F4C8-4C4D-B646-98DD86276F3D}"/>
    <cellStyle name="Heading 2 2 7 5 2" xfId="30793" xr:uid="{3D917C57-F9FD-4E7D-9560-913CD4798EA8}"/>
    <cellStyle name="Heading 2 2 7 6" xfId="36344" xr:uid="{7A519953-D798-443F-8D9D-AB079A73C74A}"/>
    <cellStyle name="Heading 2 2 8" xfId="183" xr:uid="{262FDEE1-29C6-45F6-88DC-B3C7ECCFDA82}"/>
    <cellStyle name="Heading 2 2 8 2" xfId="6871" xr:uid="{243CDD56-57EF-487C-824B-2865DE2D1C3A}"/>
    <cellStyle name="Heading 2 2 8 2 2" xfId="12838" xr:uid="{8913F2F5-47FE-412F-8C11-26CBB780AC53}"/>
    <cellStyle name="Heading 2 2 8 2 2 2" xfId="21827" xr:uid="{67B7B80B-7B7C-4EFA-AC38-38E5F4FBDF3F}"/>
    <cellStyle name="Heading 2 2 8 2 2 2 2" xfId="30736" xr:uid="{2BD85230-2DBA-4ED9-A812-B2E28D848EC3}"/>
    <cellStyle name="Heading 2 2 8 2 2 3" xfId="27713" xr:uid="{869D30F2-18D3-4E3C-9558-114A54E5B661}"/>
    <cellStyle name="Heading 2 2 8 2 3" xfId="15860" xr:uid="{EFB2C23B-B02E-4AA3-9E72-260006CB0B42}"/>
    <cellStyle name="Heading 2 2 8 2 3 2" xfId="41399" xr:uid="{227003C7-EE4B-4CE9-8326-52D8FCD845DB}"/>
    <cellStyle name="Heading 2 2 8 2 4" xfId="43539" xr:uid="{FED9F704-ED88-413E-801E-243410A1E894}"/>
    <cellStyle name="Heading 2 2 8 3" xfId="9851" xr:uid="{8BB287DF-31B4-402D-86B8-D1CE36AFBFE2}"/>
    <cellStyle name="Heading 2 2 8 3 2" xfId="18840" xr:uid="{3F4D5A2C-2F48-4BD4-B8D3-E7AF121D3C71}"/>
    <cellStyle name="Heading 2 2 8 3 2 2" xfId="23511" xr:uid="{58A88329-580F-4F50-B557-54C97593FAEB}"/>
    <cellStyle name="Heading 2 2 8 3 3" xfId="43907" xr:uid="{516D54C8-779D-467F-8A56-68FF373ED1CE}"/>
    <cellStyle name="Heading 2 2 8 4" xfId="2651" xr:uid="{9D250828-778D-4A9C-8682-E9E31A521320}"/>
    <cellStyle name="Heading 2 2 8 4 2" xfId="37928" xr:uid="{DF515911-E201-4F00-AE5E-D397742F7A82}"/>
    <cellStyle name="Heading 2 2 8 5" xfId="13484" xr:uid="{1FA69A9C-803C-47F8-838C-F3575B6990F6}"/>
    <cellStyle name="Heading 2 2 8 5 2" xfId="30024" xr:uid="{1B023CB2-8337-4535-8EBC-3A222A63070F}"/>
    <cellStyle name="Heading 2 2 8 6" xfId="29375" xr:uid="{F164389C-DE6C-4121-BFB7-3D3EEAECB58D}"/>
    <cellStyle name="Heading 2 2 9" xfId="1918" xr:uid="{0784AF24-8ABC-4CD3-BD94-1047AF0DEE48}"/>
    <cellStyle name="Heading 2 2 9 2" xfId="7209" xr:uid="{B562646B-5B8D-4C8D-BDA6-5F8C76F00D76}"/>
    <cellStyle name="Heading 2 2 9 2 2" xfId="13100" xr:uid="{CC4D1AA3-4597-42DB-A6B7-FAA8F9045C2F}"/>
    <cellStyle name="Heading 2 2 9 2 2 2" xfId="22089" xr:uid="{C0C4BADE-E58F-42AB-BC2E-6467FAFD2FD2}"/>
    <cellStyle name="Heading 2 2 9 2 2 2 2" xfId="32385" xr:uid="{FCA2D632-468A-423D-8502-CE6D8EDC5004}"/>
    <cellStyle name="Heading 2 2 9 2 2 3" xfId="34583" xr:uid="{030F3A67-5E00-4357-82A2-10F23413FFA9}"/>
    <cellStyle name="Heading 2 2 9 2 3" xfId="16198" xr:uid="{C419B99E-E089-4EFC-991B-8A7A6DC9A139}"/>
    <cellStyle name="Heading 2 2 9 2 3 2" xfId="31977" xr:uid="{ACE26C8B-E411-484D-81BF-D894CCC1E06A}"/>
    <cellStyle name="Heading 2 2 9 2 4" xfId="26248" xr:uid="{DD5F0887-4DC4-4D3D-9C3B-75E799EF3259}"/>
    <cellStyle name="Heading 2 2 9 3" xfId="12382" xr:uid="{26EEFA03-49EE-477E-9779-797E0BF0CAB4}"/>
    <cellStyle name="Heading 2 2 9 3 2" xfId="21371" xr:uid="{E1A69DF6-2536-48F5-AC3E-0637BE50C422}"/>
    <cellStyle name="Heading 2 2 9 3 2 2" xfId="40900" xr:uid="{2962FF6C-9F56-46B5-992A-96E4FF62FC30}"/>
    <cellStyle name="Heading 2 2 9 3 3" xfId="31803" xr:uid="{4D9CD917-3808-43A4-94E6-44810CFC8428}"/>
    <cellStyle name="Heading 2 2 9 4" xfId="4355" xr:uid="{237B2770-0F9F-47C0-9DD7-0265A697F06D}"/>
    <cellStyle name="Heading 2 2 9 4 2" xfId="27846" xr:uid="{F2000E9A-882C-433F-A970-DA1B1A51F819}"/>
    <cellStyle name="Heading 2 2 9 5" xfId="13612" xr:uid="{CBEBE6B5-56F6-4B5E-95A0-0ED383E596EA}"/>
    <cellStyle name="Heading 2 2 9 5 2" xfId="42940" xr:uid="{09BE76B0-EFD9-48ED-94E1-09F00935BC6D}"/>
    <cellStyle name="Heading 2 2 9 6" xfId="30252" xr:uid="{A4CAAB14-26F7-47A0-8257-B4BEE1ACA34B}"/>
    <cellStyle name="Heading 2 3" xfId="114" xr:uid="{22ED26A7-A664-4A73-BC33-E5CC6DF6F09D}"/>
    <cellStyle name="Heading 2 3 10" xfId="2274" xr:uid="{C17BE002-5CE2-475D-91F4-A4FDE63B2124}"/>
    <cellStyle name="Heading 2 3 10 2" xfId="27263" xr:uid="{7112BBA0-CC0D-48C7-9D13-787990FFCFEA}"/>
    <cellStyle name="Heading 2 3 11" xfId="13183" xr:uid="{8BE218BB-697C-4849-B1AE-F50DD738D9A4}"/>
    <cellStyle name="Heading 2 3 11 2" xfId="38252" xr:uid="{A5456BF9-2708-4DDB-81B4-4CBB562E3EF2}"/>
    <cellStyle name="Heading 2 3 12" xfId="28309" xr:uid="{EE220211-E54E-4D29-8613-F95F022BD6CF}"/>
    <cellStyle name="Heading 2 3 2" xfId="403" xr:uid="{EF7EC201-4F84-41FF-B85D-565D82042E9A}"/>
    <cellStyle name="Heading 2 3 2 10" xfId="33453" xr:uid="{79871532-0417-444B-BB41-A92E6FD16DC5}"/>
    <cellStyle name="Heading 2 3 2 2" xfId="752" xr:uid="{0D0D53F6-5E76-4FA6-95E2-F540337AB929}"/>
    <cellStyle name="Heading 2 3 2 2 2" xfId="7152" xr:uid="{4119A906-30ED-48AB-95CD-D02B9622D231}"/>
    <cellStyle name="Heading 2 3 2 2 2 2" xfId="13043" xr:uid="{25320A98-342C-49C4-9DA0-86CDAE804679}"/>
    <cellStyle name="Heading 2 3 2 2 2 2 2" xfId="22032" xr:uid="{F673CB5A-B776-47FF-8B41-E446123DB88C}"/>
    <cellStyle name="Heading 2 3 2 2 2 2 2 2" xfId="30406" xr:uid="{6D5B9A36-700A-4842-8316-7D94D4C6949C}"/>
    <cellStyle name="Heading 2 3 2 2 2 2 3" xfId="33856" xr:uid="{80041B11-A5C3-49AB-A40B-5B30E96320BA}"/>
    <cellStyle name="Heading 2 3 2 2 2 3" xfId="16141" xr:uid="{76F573D0-1D39-423D-84DC-9FE2BCDCF9AC}"/>
    <cellStyle name="Heading 2 3 2 2 2 3 2" xfId="43477" xr:uid="{58D0AC77-31F3-437C-8190-4725E7DA706C}"/>
    <cellStyle name="Heading 2 3 2 2 2 4" xfId="23113" xr:uid="{0ADFD81F-91C7-4DB6-84F1-2C5B5B2975B1}"/>
    <cellStyle name="Heading 2 3 2 2 3" xfId="11996" xr:uid="{B58F8971-6636-4A41-A96D-804BE5C30B27}"/>
    <cellStyle name="Heading 2 3 2 2 3 2" xfId="20985" xr:uid="{93DAB471-301D-4DB2-BC09-E0210CA6F950}"/>
    <cellStyle name="Heading 2 3 2 2 3 2 2" xfId="43602" xr:uid="{6561AC8F-4BC3-4EBF-BA9A-D6B2E75D8064}"/>
    <cellStyle name="Heading 2 3 2 2 3 3" xfId="40045" xr:uid="{BF2F8812-E1B2-43F6-BE3D-B543607E7855}"/>
    <cellStyle name="Heading 2 3 2 2 4" xfId="3189" xr:uid="{31C83C15-535B-42DE-B711-8B46B3FD28B1}"/>
    <cellStyle name="Heading 2 3 2 2 4 2" xfId="33419" xr:uid="{96FB0FDA-176F-47F2-8F1E-16831A742ADF}"/>
    <cellStyle name="Heading 2 3 2 2 5" xfId="13555" xr:uid="{B02D46AE-3C31-4214-B634-2679147BBE1E}"/>
    <cellStyle name="Heading 2 3 2 2 5 2" xfId="30638" xr:uid="{C627F39E-75C5-4CD9-9D28-7F551E0FE0F0}"/>
    <cellStyle name="Heading 2 3 2 2 6" xfId="24814" xr:uid="{7F7B0268-1AFA-4702-8BB1-C9CD273F3676}"/>
    <cellStyle name="Heading 2 3 2 3" xfId="1097" xr:uid="{46BFA5AA-0FE0-4C75-9F1E-511D9C4C3187}"/>
    <cellStyle name="Heading 2 3 2 3 2" xfId="7176" xr:uid="{7E07A203-461C-4B4F-9096-B69784665F0A}"/>
    <cellStyle name="Heading 2 3 2 3 2 2" xfId="13067" xr:uid="{E60F2699-CBFD-437C-99E9-B7E26806B697}"/>
    <cellStyle name="Heading 2 3 2 3 2 2 2" xfId="22056" xr:uid="{5B644047-DF18-4563-8A2A-1DF03884D66C}"/>
    <cellStyle name="Heading 2 3 2 3 2 2 2 2" xfId="30491" xr:uid="{5ABB0EC0-3642-46C2-A2AD-04FB02C964A2}"/>
    <cellStyle name="Heading 2 3 2 3 2 2 3" xfId="41169" xr:uid="{D93D6746-6968-4246-A6FC-00121305F3E3}"/>
    <cellStyle name="Heading 2 3 2 3 2 3" xfId="16165" xr:uid="{3FE922FE-4CA4-48C2-BBAB-EB85E5CAE9D7}"/>
    <cellStyle name="Heading 2 3 2 3 2 3 2" xfId="35833" xr:uid="{F7E1A31C-3828-4799-AE6B-8841C01B31EF}"/>
    <cellStyle name="Heading 2 3 2 3 2 4" xfId="30681" xr:uid="{40DE2727-3B00-4324-B823-D6D111AEC2BF}"/>
    <cellStyle name="Heading 2 3 2 3 3" xfId="12445" xr:uid="{D06C3DF3-8393-41A7-8FEF-69C9F021C260}"/>
    <cellStyle name="Heading 2 3 2 3 3 2" xfId="21434" xr:uid="{B4BB0027-4095-49C7-9BD8-BFF9AB40E2AF}"/>
    <cellStyle name="Heading 2 3 2 3 3 2 2" xfId="22408" xr:uid="{061207A4-1C50-4FBA-AC52-CA6FC5EB3034}"/>
    <cellStyle name="Heading 2 3 2 3 3 3" xfId="24057" xr:uid="{087A32D3-8366-4C49-852E-021AB7BA6417}"/>
    <cellStyle name="Heading 2 3 2 3 4" xfId="3534" xr:uid="{3D6C42D9-4BB9-49C5-A91A-092D7CDA6600}"/>
    <cellStyle name="Heading 2 3 2 3 4 2" xfId="28837" xr:uid="{D4B06FE0-1D1A-4DFB-AF76-6D7EEF1908A0}"/>
    <cellStyle name="Heading 2 3 2 3 5" xfId="13579" xr:uid="{59032C83-0CE6-47C0-81C3-DF2CCC8933E1}"/>
    <cellStyle name="Heading 2 3 2 3 5 2" xfId="33407" xr:uid="{E4BB440F-B7DB-4C60-BDC9-8D46DE983543}"/>
    <cellStyle name="Heading 2 3 2 3 6" xfId="34230" xr:uid="{93E4E9C3-6B04-4871-A298-3EE1C7F35B1A}"/>
    <cellStyle name="Heading 2 3 2 4" xfId="1757" xr:uid="{A1E60609-037A-4F68-B6BB-62827A3C7A40}"/>
    <cellStyle name="Heading 2 3 2 4 2" xfId="7202" xr:uid="{05CB0821-75E5-4EBE-A751-CEE67488577F}"/>
    <cellStyle name="Heading 2 3 2 4 2 2" xfId="13093" xr:uid="{AB7CEAFE-63E6-4508-B1F8-D0334A2F1B21}"/>
    <cellStyle name="Heading 2 3 2 4 2 2 2" xfId="22082" xr:uid="{258766F4-FB82-4BEC-8816-4C58C04665D8}"/>
    <cellStyle name="Heading 2 3 2 4 2 2 2 2" xfId="23267" xr:uid="{C617F4CC-7824-4457-B42A-3BD5ADCC445D}"/>
    <cellStyle name="Heading 2 3 2 4 2 2 3" xfId="24158" xr:uid="{4C49AE22-4166-4FA9-8669-47B293B34DDF}"/>
    <cellStyle name="Heading 2 3 2 4 2 3" xfId="16191" xr:uid="{D6840237-4B69-49E4-980C-6D963F4F3C56}"/>
    <cellStyle name="Heading 2 3 2 4 2 3 2" xfId="22166" xr:uid="{90F70956-D56B-4675-B528-9F2FFCB0E682}"/>
    <cellStyle name="Heading 2 3 2 4 2 4" xfId="29824" xr:uid="{6B297C03-43A7-4DD8-9EC1-7806DE1B2635}"/>
    <cellStyle name="Heading 2 3 2 4 3" xfId="9833" xr:uid="{538E63E1-415C-4B36-A485-22779D0FFC99}"/>
    <cellStyle name="Heading 2 3 2 4 3 2" xfId="18822" xr:uid="{CCD09591-D103-496B-A79C-309E4CAD21F4}"/>
    <cellStyle name="Heading 2 3 2 4 3 2 2" xfId="24513" xr:uid="{CB2D6D9C-8184-4DF1-97C6-94FC9BFD166D}"/>
    <cellStyle name="Heading 2 3 2 4 3 3" xfId="34681" xr:uid="{4FD5CAF5-734C-462D-AF7E-E8A27002F16B}"/>
    <cellStyle name="Heading 2 3 2 4 4" xfId="4194" xr:uid="{09A15110-3B68-4F34-8149-6DD7B3A61A33}"/>
    <cellStyle name="Heading 2 3 2 4 4 2" xfId="26812" xr:uid="{C0EF8E39-E66A-43D1-94A5-CBB08E44D5EC}"/>
    <cellStyle name="Heading 2 3 2 4 5" xfId="13605" xr:uid="{06BD62AA-E620-4CA0-8212-263009E74F88}"/>
    <cellStyle name="Heading 2 3 2 4 5 2" xfId="24432" xr:uid="{970B6368-0476-4073-84E6-AB25C2DF3CC3}"/>
    <cellStyle name="Heading 2 3 2 4 6" xfId="39272" xr:uid="{4943ED79-A1AC-4F45-81CC-9C0799DA09F1}"/>
    <cellStyle name="Heading 2 3 2 5" xfId="2060" xr:uid="{073F1034-7758-4738-96E9-1C4E7967FCE0}"/>
    <cellStyle name="Heading 2 3 2 5 2" xfId="7220" xr:uid="{0B0AD24F-B289-4B07-89E9-4E6C82BDAE60}"/>
    <cellStyle name="Heading 2 3 2 5 2 2" xfId="13111" xr:uid="{DA93FE1E-D603-44A6-9143-103D1F929BAC}"/>
    <cellStyle name="Heading 2 3 2 5 2 2 2" xfId="22100" xr:uid="{316F331E-EAE3-4777-BAC8-6D1BD144AFA2}"/>
    <cellStyle name="Heading 2 3 2 5 2 2 2 2" xfId="27810" xr:uid="{92C99B61-8B9F-4D01-90FF-FA3D227B549B}"/>
    <cellStyle name="Heading 2 3 2 5 2 2 3" xfId="29661" xr:uid="{7D776765-C808-4976-A763-FF46D9A23A9F}"/>
    <cellStyle name="Heading 2 3 2 5 2 3" xfId="16209" xr:uid="{E4B8820F-95F4-485F-B9B4-6A7FB5BCF8C5}"/>
    <cellStyle name="Heading 2 3 2 5 2 3 2" xfId="43883" xr:uid="{EB695DC8-AD59-4CAD-BD01-30757D934EC0}"/>
    <cellStyle name="Heading 2 3 2 5 2 4" xfId="23403" xr:uid="{75B70917-C9EE-4832-BCFB-04BBE6568236}"/>
    <cellStyle name="Heading 2 3 2 5 3" xfId="9842" xr:uid="{E48EE2C3-83F0-4AEB-BF85-D4218B8F2727}"/>
    <cellStyle name="Heading 2 3 2 5 3 2" xfId="18831" xr:uid="{DD5A236D-A5AB-4BDA-9528-780AFDFC9F5E}"/>
    <cellStyle name="Heading 2 3 2 5 3 2 2" xfId="39174" xr:uid="{4C653172-E412-4EFB-BDFF-F9B738EFAF23}"/>
    <cellStyle name="Heading 2 3 2 5 3 3" xfId="38888" xr:uid="{F5441EBD-4FCA-4A78-AE02-F6372584D0DC}"/>
    <cellStyle name="Heading 2 3 2 5 4" xfId="4497" xr:uid="{3FABD008-131F-4121-89DD-38FC31EB20F1}"/>
    <cellStyle name="Heading 2 3 2 5 4 2" xfId="33607" xr:uid="{4D0F397D-A460-4DC5-A3EA-DFA6379D43F6}"/>
    <cellStyle name="Heading 2 3 2 5 5" xfId="13623" xr:uid="{90DE2BBB-6C4C-4C7D-AED8-D5D5BD20DF51}"/>
    <cellStyle name="Heading 2 3 2 5 5 2" xfId="23430" xr:uid="{3976C805-20E1-4AE2-A542-68B34EC6EFF2}"/>
    <cellStyle name="Heading 2 3 2 5 6" xfId="22963" xr:uid="{8A5E8A00-E489-404D-8D4D-2E4B3588E141}"/>
    <cellStyle name="Heading 2 3 2 6" xfId="6705" xr:uid="{3C95FC24-D36E-4D0E-A39A-56A8C1AD6A9F}"/>
    <cellStyle name="Heading 2 3 2 6 2" xfId="12833" xr:uid="{35D9222B-9265-47C7-9012-DFD78AD94A2E}"/>
    <cellStyle name="Heading 2 3 2 6 2 2" xfId="21822" xr:uid="{3608E385-EFD3-45C0-AB0A-0CB64A74193E}"/>
    <cellStyle name="Heading 2 3 2 6 2 2 2" xfId="29473" xr:uid="{1F35686E-5A85-41DC-83FF-54AF44489E60}"/>
    <cellStyle name="Heading 2 3 2 6 2 3" xfId="39718" xr:uid="{E7CA35E4-B670-4702-9989-055D4B765C0C}"/>
    <cellStyle name="Heading 2 3 2 6 3" xfId="15694" xr:uid="{7F9AD418-E715-4C81-A840-9B9E9537F7D8}"/>
    <cellStyle name="Heading 2 3 2 6 3 2" xfId="35811" xr:uid="{80BBDE2E-246C-49E8-AC45-A5337733C10D}"/>
    <cellStyle name="Heading 2 3 2 6 4" xfId="24204" xr:uid="{1836F92C-F90C-4AC6-A13A-0ABC99873B7A}"/>
    <cellStyle name="Heading 2 3 2 7" xfId="9792" xr:uid="{DC37B684-D015-4CDD-9FCC-9E37CF666ED7}"/>
    <cellStyle name="Heading 2 3 2 7 2" xfId="18781" xr:uid="{191A97A1-6EF6-4A5A-9794-313E794C9BB6}"/>
    <cellStyle name="Heading 2 3 2 7 2 2" xfId="34200" xr:uid="{1843CF35-82AF-4232-AD0E-8626EBE088D8}"/>
    <cellStyle name="Heading 2 3 2 7 3" xfId="40478" xr:uid="{731E18C2-E5B7-46EC-9B00-BBBA33ABFF54}"/>
    <cellStyle name="Heading 2 3 2 8" xfId="2409" xr:uid="{2B0741AA-C296-4458-BD97-FAC4C65EF209}"/>
    <cellStyle name="Heading 2 3 2 8 2" xfId="43110" xr:uid="{63D27787-50B3-46ED-9E5B-4B06D29624F5}"/>
    <cellStyle name="Heading 2 3 2 9" xfId="13318" xr:uid="{66F1D08E-3FF8-4450-B5E3-977086EBB6D2}"/>
    <cellStyle name="Heading 2 3 2 9 2" xfId="28896" xr:uid="{4B6099DF-4CFD-4DFB-96E1-E8341A82B35C}"/>
    <cellStyle name="Heading 2 3 3" xfId="268" xr:uid="{0C45A110-2CB9-4390-A58A-09509435FB2F}"/>
    <cellStyle name="Heading 2 3 3 2" xfId="6919" xr:uid="{E1640EFD-3691-4369-A031-B4A619020CB5}"/>
    <cellStyle name="Heading 2 3 3 2 2" xfId="12878" xr:uid="{F8F3F416-E642-44F2-8ADB-A7F0833D0A47}"/>
    <cellStyle name="Heading 2 3 3 2 2 2" xfId="21867" xr:uid="{0215095F-D51D-4AD7-87DE-9D0F3936FC20}"/>
    <cellStyle name="Heading 2 3 3 2 2 2 2" xfId="28671" xr:uid="{D160442A-7C5C-435C-A608-7901559E3476}"/>
    <cellStyle name="Heading 2 3 3 2 2 3" xfId="22500" xr:uid="{7D1BCA0F-AD2C-4552-B9C1-237272719C21}"/>
    <cellStyle name="Heading 2 3 3 2 3" xfId="15908" xr:uid="{5EDB55FA-03B8-40BA-8A5F-1A81E1D467DB}"/>
    <cellStyle name="Heading 2 3 3 2 3 2" xfId="38355" xr:uid="{93A66EF2-64EF-4EAB-9A5D-6F8A3DB6A2C9}"/>
    <cellStyle name="Heading 2 3 3 2 4" xfId="26274" xr:uid="{128FDF93-6CEE-4633-90FB-7FB335A4625F}"/>
    <cellStyle name="Heading 2 3 3 3" xfId="9721" xr:uid="{5E36FE6E-A373-4D68-8FBA-E1086C461D07}"/>
    <cellStyle name="Heading 2 3 3 3 2" xfId="18710" xr:uid="{91F3A82E-B367-4D0C-88C9-C2D0B31F0F37}"/>
    <cellStyle name="Heading 2 3 3 3 2 2" xfId="39503" xr:uid="{D85AB102-C9B2-415C-9D18-6FD6AD5EE468}"/>
    <cellStyle name="Heading 2 3 3 3 3" xfId="31106" xr:uid="{A597989B-5544-4288-B164-0653DD3D63C3}"/>
    <cellStyle name="Heading 2 3 3 4" xfId="2736" xr:uid="{ABE15081-17CD-4438-AC3A-AA83D0E5B514}"/>
    <cellStyle name="Heading 2 3 3 4 2" xfId="26047" xr:uid="{665F7EA9-A279-4667-BB79-01E88F4EB195}"/>
    <cellStyle name="Heading 2 3 3 5" xfId="13496" xr:uid="{DC43BBA4-560B-4AB4-9BD5-13C584906D5F}"/>
    <cellStyle name="Heading 2 3 3 5 2" xfId="32686" xr:uid="{A044BA66-2A4D-4D0D-8C9A-7C83A73FA6BC}"/>
    <cellStyle name="Heading 2 3 3 6" xfId="38672" xr:uid="{AB710928-0D39-4F04-BEE5-9860B5D5E90D}"/>
    <cellStyle name="Heading 2 3 4" xfId="617" xr:uid="{359E6E56-D158-42C0-AD3A-BACB98004AB4}"/>
    <cellStyle name="Heading 2 3 4 2" xfId="7142" xr:uid="{DAF2E933-9BB1-42A0-A429-27D1AD4554D0}"/>
    <cellStyle name="Heading 2 3 4 2 2" xfId="13033" xr:uid="{0489E160-FA80-498B-8B20-7A1A58192E03}"/>
    <cellStyle name="Heading 2 3 4 2 2 2" xfId="22022" xr:uid="{F7A680C2-6C60-48D7-B53A-56026D22CC73}"/>
    <cellStyle name="Heading 2 3 4 2 2 2 2" xfId="43881" xr:uid="{EA886412-E7A5-4F96-82A7-6D8883DFCB21}"/>
    <cellStyle name="Heading 2 3 4 2 2 3" xfId="36232" xr:uid="{A8374154-B637-475B-9319-D99124D1DCF7}"/>
    <cellStyle name="Heading 2 3 4 2 3" xfId="16131" xr:uid="{AF516890-7CEE-4E6F-A376-C6E59E9B7B56}"/>
    <cellStyle name="Heading 2 3 4 2 3 2" xfId="22161" xr:uid="{44F12084-7C6A-428B-AD57-664EFD74E724}"/>
    <cellStyle name="Heading 2 3 4 2 4" xfId="43340" xr:uid="{6FB47742-44CC-4197-A82B-2FB8611E24B4}"/>
    <cellStyle name="Heading 2 3 4 3" xfId="9802" xr:uid="{4F9FA4C9-5EC4-4CE1-85EE-549B7027E510}"/>
    <cellStyle name="Heading 2 3 4 3 2" xfId="18791" xr:uid="{B6DA8D63-9210-4CAD-9CC8-44A2244F3DC9}"/>
    <cellStyle name="Heading 2 3 4 3 2 2" xfId="42497" xr:uid="{5BDF7B4B-8303-49FC-941F-8703665E0C75}"/>
    <cellStyle name="Heading 2 3 4 3 3" xfId="37787" xr:uid="{80D48710-8853-4CEE-AD17-4DEDB9691135}"/>
    <cellStyle name="Heading 2 3 4 4" xfId="3054" xr:uid="{090C0653-69B2-4302-99FC-9C3E04D13252}"/>
    <cellStyle name="Heading 2 3 4 4 2" xfId="36788" xr:uid="{F1867033-339F-4719-8120-7F3DC03A2ECC}"/>
    <cellStyle name="Heading 2 3 4 5" xfId="13545" xr:uid="{DFA035A1-EE3B-4D12-BD08-89C70F178830}"/>
    <cellStyle name="Heading 2 3 4 5 2" xfId="28267" xr:uid="{35CFC0E1-8333-4DBA-BB01-24C01F3028CE}"/>
    <cellStyle name="Heading 2 3 4 6" xfId="30232" xr:uid="{898BDAB2-AEB7-4E06-83F4-31C5E4663EF6}"/>
    <cellStyle name="Heading 2 3 5" xfId="962" xr:uid="{E39638AD-2360-4537-A4EA-BC2D215457DB}"/>
    <cellStyle name="Heading 2 3 5 2" xfId="7166" xr:uid="{EE21C7A2-BFF3-43E3-A2C1-FDCF9A9FD2A6}"/>
    <cellStyle name="Heading 2 3 5 2 2" xfId="13057" xr:uid="{75E6F747-D499-4B32-ABBC-FE7D756AC30A}"/>
    <cellStyle name="Heading 2 3 5 2 2 2" xfId="22046" xr:uid="{D09BE5B9-A904-4193-873F-FE59263C4700}"/>
    <cellStyle name="Heading 2 3 5 2 2 2 2" xfId="43899" xr:uid="{ACEEA09B-0B54-436B-B2B7-CAADA88C9352}"/>
    <cellStyle name="Heading 2 3 5 2 2 3" xfId="32890" xr:uid="{052514D8-A038-435C-ACF7-F0FA1A14CBD2}"/>
    <cellStyle name="Heading 2 3 5 2 3" xfId="16155" xr:uid="{65B2A86E-5C8D-4AEA-A5CF-C8CCA8008BED}"/>
    <cellStyle name="Heading 2 3 5 2 3 2" xfId="28605" xr:uid="{7799EFF2-DD9E-46D6-900A-E5F0AFF41616}"/>
    <cellStyle name="Heading 2 3 5 2 4" xfId="28416" xr:uid="{D5EFF599-C7A6-4EBD-AEF5-B30836E315AF}"/>
    <cellStyle name="Heading 2 3 5 3" xfId="9720" xr:uid="{7DC44145-BB94-4E19-8AD0-A505EC4F12D2}"/>
    <cellStyle name="Heading 2 3 5 3 2" xfId="18709" xr:uid="{C1F69438-C800-4987-940D-35A4753F0B96}"/>
    <cellStyle name="Heading 2 3 5 3 2 2" xfId="30297" xr:uid="{EE9929F9-8A3F-4794-A37A-1F4D43521154}"/>
    <cellStyle name="Heading 2 3 5 3 3" xfId="36200" xr:uid="{4CA563E7-62E0-44D9-A1FF-6686E5220996}"/>
    <cellStyle name="Heading 2 3 5 4" xfId="3399" xr:uid="{E2165BB6-82DB-4F7A-828A-4EFA233FF287}"/>
    <cellStyle name="Heading 2 3 5 4 2" xfId="34942" xr:uid="{C658479D-6A5E-4A8B-8F53-4723C8BEDD97}"/>
    <cellStyle name="Heading 2 3 5 5" xfId="13569" xr:uid="{C3B3334C-A597-4155-B1EA-CCA3C06F1F95}"/>
    <cellStyle name="Heading 2 3 5 5 2" xfId="29623" xr:uid="{1E9A6F99-9F9A-4F4F-9B70-4B8DF082A554}"/>
    <cellStyle name="Heading 2 3 5 6" xfId="34854" xr:uid="{279191EE-6888-4EE2-85F4-A842E11E8D21}"/>
    <cellStyle name="Heading 2 3 6" xfId="1626" xr:uid="{326D19FA-F268-440F-B930-0EDE6579BF81}"/>
    <cellStyle name="Heading 2 3 6 2" xfId="7187" xr:uid="{AAAC0D7A-9370-49E8-8814-CB898D99AB86}"/>
    <cellStyle name="Heading 2 3 6 2 2" xfId="13078" xr:uid="{107F27A2-797C-4991-8DF0-4E79D1B6809F}"/>
    <cellStyle name="Heading 2 3 6 2 2 2" xfId="22067" xr:uid="{053ECA75-BC27-445E-9275-5397146DD16C}"/>
    <cellStyle name="Heading 2 3 6 2 2 2 2" xfId="26374" xr:uid="{63C50419-9E6B-49B1-951C-52CDCC4C62BC}"/>
    <cellStyle name="Heading 2 3 6 2 2 3" xfId="29407" xr:uid="{D1F4CF85-36D1-46EB-ADDA-48FE89DC0EEA}"/>
    <cellStyle name="Heading 2 3 6 2 3" xfId="16176" xr:uid="{6E94F029-A10C-4ABA-98A3-01D52A20D1CA}"/>
    <cellStyle name="Heading 2 3 6 2 3 2" xfId="25099" xr:uid="{6525C743-1223-44E4-A152-2392749FA054}"/>
    <cellStyle name="Heading 2 3 6 2 4" xfId="25266" xr:uid="{D47C51F2-FE72-4F02-A2CA-77ACED516891}"/>
    <cellStyle name="Heading 2 3 6 3" xfId="9725" xr:uid="{3E189C28-B492-4D59-BB53-80ED7DDAF4A5}"/>
    <cellStyle name="Heading 2 3 6 3 2" xfId="18714" xr:uid="{89C25194-0B7C-4581-912B-48276416400B}"/>
    <cellStyle name="Heading 2 3 6 3 2 2" xfId="37260" xr:uid="{906BA462-C102-4642-BE42-51D5DFCD9EA7}"/>
    <cellStyle name="Heading 2 3 6 3 3" xfId="24275" xr:uid="{892A0069-6130-4C74-BA9A-E6FC972EDF9F}"/>
    <cellStyle name="Heading 2 3 6 4" xfId="4063" xr:uid="{81369302-80ED-496E-A66E-D8B704863FC6}"/>
    <cellStyle name="Heading 2 3 6 4 2" xfId="37635" xr:uid="{86CAEAC0-96FD-4636-85C4-4AFC6585D4B9}"/>
    <cellStyle name="Heading 2 3 6 5" xfId="13590" xr:uid="{70A62CF2-9CA0-4B63-8919-29923A7A2B20}"/>
    <cellStyle name="Heading 2 3 6 5 2" xfId="42465" xr:uid="{D87119C1-C63A-4AD0-9087-E34FF70CED4B}"/>
    <cellStyle name="Heading 2 3 6 6" xfId="23014" xr:uid="{E4CEFF0F-5D83-46F8-9425-39F3463BAB0D}"/>
    <cellStyle name="Heading 2 3 7" xfId="1650" xr:uid="{772ECD35-1906-4335-9C7B-5CB4EF475969}"/>
    <cellStyle name="Heading 2 3 7 2" xfId="7194" xr:uid="{E04BF608-F277-4CBE-B0C4-93F463BBB400}"/>
    <cellStyle name="Heading 2 3 7 2 2" xfId="13085" xr:uid="{9103DA6A-EF50-4ED8-9C63-9AFBC35F0512}"/>
    <cellStyle name="Heading 2 3 7 2 2 2" xfId="22074" xr:uid="{2F9BD496-93C7-4435-B258-5B066C6D3CC7}"/>
    <cellStyle name="Heading 2 3 7 2 2 2 2" xfId="28699" xr:uid="{F6BB1CF2-A170-40EE-B328-B50B6C797C16}"/>
    <cellStyle name="Heading 2 3 7 2 2 3" xfId="31854" xr:uid="{5E895FCD-549A-4A32-86A6-C3FA4CCCF0D3}"/>
    <cellStyle name="Heading 2 3 7 2 3" xfId="16183" xr:uid="{AA0BB539-D18A-4833-B7BD-C7B4CEA61B95}"/>
    <cellStyle name="Heading 2 3 7 2 3 2" xfId="43887" xr:uid="{A4AA16B1-7623-4B92-9413-BFAA258FF861}"/>
    <cellStyle name="Heading 2 3 7 2 4" xfId="24368" xr:uid="{2121150B-6AB3-40D4-8E4E-459D50E2C613}"/>
    <cellStyle name="Heading 2 3 7 3" xfId="12308" xr:uid="{F91A14C0-A577-4F92-95FB-33D2D0E32D74}"/>
    <cellStyle name="Heading 2 3 7 3 2" xfId="21297" xr:uid="{54CEE7FB-1304-462B-8910-639F8149D3B7}"/>
    <cellStyle name="Heading 2 3 7 3 2 2" xfId="40131" xr:uid="{0E9D779A-3FFE-49BB-B439-E5B6519521C9}"/>
    <cellStyle name="Heading 2 3 7 3 3" xfId="26859" xr:uid="{D3D9D936-BB1C-4061-A4BB-917D15C21E95}"/>
    <cellStyle name="Heading 2 3 7 4" xfId="4087" xr:uid="{2652A91D-6327-4E69-A575-C544FE644516}"/>
    <cellStyle name="Heading 2 3 7 4 2" xfId="38609" xr:uid="{EAAE0C30-68A8-4B94-82C2-45E39AB8C257}"/>
    <cellStyle name="Heading 2 3 7 5" xfId="13597" xr:uid="{EACD7C00-CC1E-4922-8F21-857D720C6964}"/>
    <cellStyle name="Heading 2 3 7 5 2" xfId="39949" xr:uid="{DB1B62D5-1997-4059-A400-1F31799DD977}"/>
    <cellStyle name="Heading 2 3 7 6" xfId="29252" xr:uid="{F97F560E-5401-4D41-8599-B6C8C68DFF10}"/>
    <cellStyle name="Heading 2 3 8" xfId="6570" xr:uid="{DBE057EC-8662-4ECF-8090-D16C5CF6EB9F}"/>
    <cellStyle name="Heading 2 3 8 2" xfId="12823" xr:uid="{29543D72-1FFD-4141-99F9-75852452DA81}"/>
    <cellStyle name="Heading 2 3 8 2 2" xfId="21812" xr:uid="{3978BC6C-595B-49ED-8F41-F7EE102CFDF2}"/>
    <cellStyle name="Heading 2 3 8 2 2 2" xfId="43573" xr:uid="{403D343B-AE58-4EC2-BE52-A13F86A76D44}"/>
    <cellStyle name="Heading 2 3 8 2 3" xfId="23925" xr:uid="{86C26E0E-6BC9-4DD4-B226-58C955CDE7B6}"/>
    <cellStyle name="Heading 2 3 8 3" xfId="15559" xr:uid="{365C103B-806B-4DFF-ACA2-CB1DDA169058}"/>
    <cellStyle name="Heading 2 3 8 3 2" xfId="35660" xr:uid="{27458D55-0072-4277-B020-2065162FC6F3}"/>
    <cellStyle name="Heading 2 3 8 4" xfId="35635" xr:uid="{EBA52B69-A133-4F93-950A-5155ACB5E4A1}"/>
    <cellStyle name="Heading 2 3 9" xfId="12232" xr:uid="{52A05780-9209-42BB-BFE4-B00754BE4745}"/>
    <cellStyle name="Heading 2 3 9 2" xfId="21221" xr:uid="{6BCFDA74-B0BD-4ABB-AE7A-746EF1F2C11D}"/>
    <cellStyle name="Heading 2 3 9 2 2" xfId="39267" xr:uid="{A6CDA8E3-734E-4439-9DFB-D95934F0257A}"/>
    <cellStyle name="Heading 2 3 9 3" xfId="24175" xr:uid="{63466391-52A2-4864-A3F9-8094A982D872}"/>
    <cellStyle name="Heading 2 4" xfId="115" xr:uid="{859CC04E-50D0-4F15-A979-39770BDB9109}"/>
    <cellStyle name="Heading 2 4 10" xfId="2275" xr:uid="{C1CBDF35-4715-4F29-91F4-3C18F0D124A8}"/>
    <cellStyle name="Heading 2 4 10 2" xfId="36269" xr:uid="{84D3B2BA-17B2-4DFF-86C0-51E7F0EF5109}"/>
    <cellStyle name="Heading 2 4 11" xfId="13184" xr:uid="{4B6ED5E1-DE2B-4EFF-BE97-0BE69CE8199A}"/>
    <cellStyle name="Heading 2 4 11 2" xfId="25815" xr:uid="{59754FEA-0707-41DB-A14B-B7F95121B90C}"/>
    <cellStyle name="Heading 2 4 12" xfId="37316" xr:uid="{964B139A-76FD-46FB-8763-4EF0A1B3836B}"/>
    <cellStyle name="Heading 2 4 13" xfId="47300" xr:uid="{921FAD25-BCE1-4959-A833-E5B765B0CE07}"/>
    <cellStyle name="Heading 2 4 2" xfId="404" xr:uid="{C7658256-A80F-4C7A-B014-288743845E4B}"/>
    <cellStyle name="Heading 2 4 2 10" xfId="42863" xr:uid="{DEAF6AFE-F3D1-41F8-939F-431B056BCA71}"/>
    <cellStyle name="Heading 2 4 2 2" xfId="753" xr:uid="{40ABB056-44BD-4D16-BC6E-CB5E909EC7AE}"/>
    <cellStyle name="Heading 2 4 2 2 2" xfId="7153" xr:uid="{CA2A7A0F-993B-4060-932F-E23044451B7F}"/>
    <cellStyle name="Heading 2 4 2 2 2 2" xfId="13044" xr:uid="{14D52E09-94BC-4781-979A-759BC7723701}"/>
    <cellStyle name="Heading 2 4 2 2 2 2 2" xfId="22033" xr:uid="{8A4A1964-9CDF-4738-8B97-930CF62AB40C}"/>
    <cellStyle name="Heading 2 4 2 2 2 2 2 2" xfId="39612" xr:uid="{308412D2-A95B-45DF-BDEF-EFC2F605DFEB}"/>
    <cellStyle name="Heading 2 4 2 2 2 2 3" xfId="43266" xr:uid="{427C79E0-0159-4A1F-88C1-10B4DB335AA0}"/>
    <cellStyle name="Heading 2 4 2 2 2 3" xfId="16142" xr:uid="{D5ECDA15-D2BB-487E-A621-190792F79BCB}"/>
    <cellStyle name="Heading 2 4 2 2 2 3 2" xfId="30424" xr:uid="{3799F688-A278-4E4A-9FA0-4D10CABE260F}"/>
    <cellStyle name="Heading 2 4 2 2 2 4" xfId="23873" xr:uid="{91458751-98EF-4D43-8748-8A94E2773DD0}"/>
    <cellStyle name="Heading 2 4 2 2 3" xfId="9441" xr:uid="{36DC7B64-D97B-48CD-B4DE-8BC1916A8CA8}"/>
    <cellStyle name="Heading 2 4 2 2 3 2" xfId="18430" xr:uid="{A4581B93-D6F3-449F-B3B3-1E70555E40A4}"/>
    <cellStyle name="Heading 2 4 2 2 3 2 2" xfId="37748" xr:uid="{74434844-367C-4531-88DD-4698FD8D415E}"/>
    <cellStyle name="Heading 2 4 2 2 3 3" xfId="30593" xr:uid="{11FAD9A7-EC92-452B-A3D5-831FC5962835}"/>
    <cellStyle name="Heading 2 4 2 2 4" xfId="3190" xr:uid="{36510A1A-EE7B-4770-AC88-262CA9AB1CB7}"/>
    <cellStyle name="Heading 2 4 2 2 4 2" xfId="42829" xr:uid="{CA44F5AD-4C22-480A-821B-B16DA0000347}"/>
    <cellStyle name="Heading 2 4 2 2 5" xfId="13556" xr:uid="{39A92795-D049-4D89-A069-A7D2BB1CD515}"/>
    <cellStyle name="Heading 2 4 2 2 5 2" xfId="39847" xr:uid="{9BAE7FB4-016D-4C2E-AA3B-2EA695516FE3}"/>
    <cellStyle name="Heading 2 4 2 2 6" xfId="32800" xr:uid="{09A9FB61-C1F1-4F96-8B10-ADA34C73C238}"/>
    <cellStyle name="Heading 2 4 2 3" xfId="1098" xr:uid="{994DDF01-746B-436B-8256-E194C0916689}"/>
    <cellStyle name="Heading 2 4 2 3 2" xfId="7177" xr:uid="{2B39FB70-39FA-4628-8E11-300712F9E65B}"/>
    <cellStyle name="Heading 2 4 2 3 2 2" xfId="13068" xr:uid="{42658663-55B9-419A-B271-9FF668371282}"/>
    <cellStyle name="Heading 2 4 2 3 2 2 2" xfId="22057" xr:uid="{F544EB3B-26F3-40BD-99A7-5F1312D33FF2}"/>
    <cellStyle name="Heading 2 4 2 3 2 2 2 2" xfId="39697" xr:uid="{DC86DEA8-BC53-4927-88DD-94972AF7E833}"/>
    <cellStyle name="Heading 2 4 2 3 2 2 3" xfId="28316" xr:uid="{88AE3A36-04A7-4217-BD81-E50FC78771F3}"/>
    <cellStyle name="Heading 2 4 2 3 2 3" xfId="16166" xr:uid="{5E3BB3EB-25D4-4921-89FF-296EC00B0886}"/>
    <cellStyle name="Heading 2 4 2 3 2 3 2" xfId="23985" xr:uid="{EEC80487-03BD-4DBC-B170-991456AA6161}"/>
    <cellStyle name="Heading 2 4 2 3 2 4" xfId="39891" xr:uid="{DA06478B-2C61-46CB-84C2-7F29A6F017B0}"/>
    <cellStyle name="Heading 2 4 2 3 3" xfId="9734" xr:uid="{3A6B758D-2043-4F1E-A088-5792E55784C6}"/>
    <cellStyle name="Heading 2 4 2 3 3 2" xfId="18723" xr:uid="{FC89B5F2-EB67-43D7-8685-9BFB415F1069}"/>
    <cellStyle name="Heading 2 4 2 3 3 2 2" xfId="42262" xr:uid="{7CE973D0-B359-459A-BA3B-FF2E60135684}"/>
    <cellStyle name="Heading 2 4 2 3 3 3" xfId="34402" xr:uid="{1B88AE2F-C899-4C88-A264-9B266AC85FFE}"/>
    <cellStyle name="Heading 2 4 2 3 4" xfId="3535" xr:uid="{917F0D18-4D1B-4190-AB94-753CFCC9F0AD}"/>
    <cellStyle name="Heading 2 4 2 3 4 2" xfId="37978" xr:uid="{F431ABD1-8E5C-4133-AF1B-D2B17779D110}"/>
    <cellStyle name="Heading 2 4 2 3 5" xfId="13580" xr:uid="{ED9F279F-64D2-4353-B17D-67B820CBC1A0}"/>
    <cellStyle name="Heading 2 4 2 3 5 2" xfId="42817" xr:uid="{C361F305-E4C0-443C-8951-DFB8270284EA}"/>
    <cellStyle name="Heading 2 4 2 3 6" xfId="43640" xr:uid="{1DA70C11-2756-4AF9-BCF8-D07E801F96C9}"/>
    <cellStyle name="Heading 2 4 2 4" xfId="1758" xr:uid="{641F1A96-6A93-47E4-B97A-146C9B5B3030}"/>
    <cellStyle name="Heading 2 4 2 4 2" xfId="7203" xr:uid="{4C2A7423-FF61-4A2E-8549-8B68FF7E7F68}"/>
    <cellStyle name="Heading 2 4 2 4 2 2" xfId="13094" xr:uid="{0AB8637B-0811-4BED-876F-F012C915B4E9}"/>
    <cellStyle name="Heading 2 4 2 4 2 2 2" xfId="22083" xr:uid="{A3F0283A-A4A8-49A7-948E-B815A865CAED}"/>
    <cellStyle name="Heading 2 4 2 4 2 2 2 2" xfId="24399" xr:uid="{0DCA207B-346E-47F1-AF39-345869B29377}"/>
    <cellStyle name="Heading 2 4 2 4 2 2 3" xfId="26336" xr:uid="{55D51A75-00D6-49BB-8DDB-404862BC4583}"/>
    <cellStyle name="Heading 2 4 2 4 2 3" xfId="16192" xr:uid="{BCEC15F1-5031-489F-8FA9-634030AE0279}"/>
    <cellStyle name="Heading 2 4 2 4 2 3 2" xfId="23990" xr:uid="{0CD355BE-1F7B-4039-B862-C421872C5DB4}"/>
    <cellStyle name="Heading 2 4 2 4 2 4" xfId="39029" xr:uid="{7A9DEFA6-BF6D-4F72-A7A8-C7F3ECD3F057}"/>
    <cellStyle name="Heading 2 4 2 4 3" xfId="12531" xr:uid="{08696C2B-F35F-4D92-B19B-CFD8B7221C26}"/>
    <cellStyle name="Heading 2 4 2 4 3 2" xfId="21520" xr:uid="{B4E212B5-CA64-4844-8CED-BFB5B2CB9621}"/>
    <cellStyle name="Heading 2 4 2 4 3 2 2" xfId="22880" xr:uid="{7F705CF4-7AAB-4AFD-A083-C0BF1F0BE5C3}"/>
    <cellStyle name="Heading 2 4 2 4 3 3" xfId="23089" xr:uid="{412CF6E7-1C8C-4ED4-8406-88A4E831D845}"/>
    <cellStyle name="Heading 2 4 2 4 4" xfId="4195" xr:uid="{1B4D76DE-E43C-4EFB-842B-B942BE834355}"/>
    <cellStyle name="Heading 2 4 2 4 4 2" xfId="35734" xr:uid="{DF6651E5-15A2-4736-9901-D60B446C03A3}"/>
    <cellStyle name="Heading 2 4 2 4 5" xfId="13606" xr:uid="{1876B71A-7CBA-45C3-9B6E-4206A2DB0A64}"/>
    <cellStyle name="Heading 2 4 2 4 5 2" xfId="32418" xr:uid="{4A57B379-765E-4A74-B51E-639BB30C0F59}"/>
    <cellStyle name="Heading 2 4 2 4 6" xfId="31466" xr:uid="{51AD0AAD-A987-400A-A91A-5F5F72B1DE66}"/>
    <cellStyle name="Heading 2 4 2 5" xfId="2061" xr:uid="{AC564F41-FFDF-4A20-BDCC-428A49C00EB3}"/>
    <cellStyle name="Heading 2 4 2 5 2" xfId="7221" xr:uid="{B77A8A7C-B927-45D6-A0BA-F58E0F12C14E}"/>
    <cellStyle name="Heading 2 4 2 5 2 2" xfId="13112" xr:uid="{CCEBABA0-67C0-4008-A59B-017333FC3DD3}"/>
    <cellStyle name="Heading 2 4 2 5 2 2 2" xfId="22101" xr:uid="{B2C85A96-BAFE-4813-9DA5-51EAE7BABBD4}"/>
    <cellStyle name="Heading 2 4 2 5 2 2 2 2" xfId="36816" xr:uid="{7FD264D7-1247-4413-A643-DB0E4F486CD4}"/>
    <cellStyle name="Heading 2 4 2 5 2 2 3" xfId="38808" xr:uid="{AC2B1EB1-08DF-4A4A-A2EF-DB22E0C9B345}"/>
    <cellStyle name="Heading 2 4 2 5 2 3" xfId="16210" xr:uid="{516CD7C0-1A85-4C64-AD06-C34EADB5D205}"/>
    <cellStyle name="Heading 2 4 2 5 2 3 2" xfId="30769" xr:uid="{747A90B8-D037-4FAE-817E-3FEABE503CB4}"/>
    <cellStyle name="Heading 2 4 2 5 2 4" xfId="24535" xr:uid="{EE690384-5638-4321-A719-AD247BB2CD09}"/>
    <cellStyle name="Heading 2 4 2 5 3" xfId="12645" xr:uid="{67BC3E16-F234-4CD1-BDB0-F45CC8BD48A3}"/>
    <cellStyle name="Heading 2 4 2 5 3 2" xfId="21634" xr:uid="{7FA40D3D-3507-40AD-B804-00A347495945}"/>
    <cellStyle name="Heading 2 4 2 5 3 2 2" xfId="23454" xr:uid="{AFAFBE37-6E07-48E4-A1CB-DA887AC190BE}"/>
    <cellStyle name="Heading 2 4 2 5 3 3" xfId="42173" xr:uid="{EFB3DBC2-6632-4E1F-B435-3D558E63C517}"/>
    <cellStyle name="Heading 2 4 2 5 4" xfId="4498" xr:uid="{75735A32-1FBA-4CD4-80B4-3FB1EDF1E354}"/>
    <cellStyle name="Heading 2 4 2 5 4 2" xfId="43017" xr:uid="{C2A46D5F-1AA1-4A87-A1D8-895891225098}"/>
    <cellStyle name="Heading 2 4 2 5 5" xfId="13624" xr:uid="{43DEEAAF-7E78-4AE1-B413-FEE3AE91EF7C}"/>
    <cellStyle name="Heading 2 4 2 5 5 2" xfId="24562" xr:uid="{70AB5973-A5AD-483A-A6DB-F74DC7382305}"/>
    <cellStyle name="Heading 2 4 2 5 6" xfId="23743" xr:uid="{64C293D4-D87C-43DF-AA3F-209B41834BE9}"/>
    <cellStyle name="Heading 2 4 2 6" xfId="6706" xr:uid="{EAA77FAB-8ADF-4F0D-B961-A6483E52102B}"/>
    <cellStyle name="Heading 2 4 2 6 2" xfId="12834" xr:uid="{41533AA9-BD1D-45BB-BA0B-93EB40A09A66}"/>
    <cellStyle name="Heading 2 4 2 6 2 2" xfId="21823" xr:uid="{723D90E7-364F-47E2-B8FD-FADE54176421}"/>
    <cellStyle name="Heading 2 4 2 6 2 2 2" xfId="38613" xr:uid="{35249A56-19B1-4562-851E-1B26E96FBBE5}"/>
    <cellStyle name="Heading 2 4 2 6 2 3" xfId="31912" xr:uid="{82CC96B2-CA03-4107-B92C-9794A3661F18}"/>
    <cellStyle name="Heading 2 4 2 6 3" xfId="15695" xr:uid="{AF7D6E6A-67D1-42AF-A493-F4C053E0CCDF}"/>
    <cellStyle name="Heading 2 4 2 6 3 2" xfId="23936" xr:uid="{B9CC2738-D79A-481A-8CF1-F9F6B151C5F2}"/>
    <cellStyle name="Heading 2 4 2 6 4" xfId="32190" xr:uid="{B50258B1-0346-4EAF-9971-E2168D6173D1}"/>
    <cellStyle name="Heading 2 4 2 7" xfId="12521" xr:uid="{E3299983-9CDF-4F2E-BEA0-C8740DE7313D}"/>
    <cellStyle name="Heading 2 4 2 7 2" xfId="21510" xr:uid="{C8E5E6A5-9551-4A4F-9EA0-19AB06C695C7}"/>
    <cellStyle name="Heading 2 4 2 7 2 2" xfId="43183" xr:uid="{C480485F-6441-443C-913A-5F197D4B7D9E}"/>
    <cellStyle name="Heading 2 4 2 7 3" xfId="43357" xr:uid="{89A7E2A2-EC16-43BA-A95D-C875C40A8F6A}"/>
    <cellStyle name="Heading 2 4 2 8" xfId="2410" xr:uid="{A5928126-B4D1-44E7-AAAA-18F53FA37EC0}"/>
    <cellStyle name="Heading 2 4 2 8 2" xfId="30057" xr:uid="{ECC11634-E760-4D8A-99F6-D78EC38BAAE2}"/>
    <cellStyle name="Heading 2 4 2 9" xfId="13319" xr:uid="{1DF627E2-4290-4FD8-9E4E-4E7B0E0B15F5}"/>
    <cellStyle name="Heading 2 4 2 9 2" xfId="38037" xr:uid="{1E2FD574-C9B5-4E14-A182-BBB335A1D9C0}"/>
    <cellStyle name="Heading 2 4 3" xfId="269" xr:uid="{5797BE91-F595-4ED6-B710-DDE7D8DD8874}"/>
    <cellStyle name="Heading 2 4 3 2" xfId="6920" xr:uid="{E862AB1A-4E4D-48BA-A30F-705851B33AA5}"/>
    <cellStyle name="Heading 2 4 3 2 2" xfId="12879" xr:uid="{EC97B19B-D375-4966-B2E4-FEA3F64CF0BC}"/>
    <cellStyle name="Heading 2 4 3 2 2 2" xfId="21868" xr:uid="{C7CB7B13-E099-441C-80CA-AA19F81D63F0}"/>
    <cellStyle name="Heading 2 4 3 2 2 2 2" xfId="37719" xr:uid="{979BC434-2A7B-4CEA-8295-41A90D46599F}"/>
    <cellStyle name="Heading 2 4 3 2 2 3" xfId="23329" xr:uid="{C65039FF-E25B-4BAC-A38E-0BD307CAB72A}"/>
    <cellStyle name="Heading 2 4 3 2 3" xfId="15909" xr:uid="{DAB3350E-01CC-4E37-94B0-763D16AC3468}"/>
    <cellStyle name="Heading 2 4 3 2 3 2" xfId="25918" xr:uid="{93F5872C-6867-453E-81C6-13A948E1BC95}"/>
    <cellStyle name="Heading 2 4 3 2 4" xfId="34261" xr:uid="{DA057F8B-7067-4A4A-969F-E8E9E8F58B67}"/>
    <cellStyle name="Heading 2 4 3 3" xfId="12049" xr:uid="{6ABF4BCD-4994-4E34-AC76-92BE6C5ED09F}"/>
    <cellStyle name="Heading 2 4 3 3 2" xfId="21038" xr:uid="{FC55DADE-2117-41B6-8963-F6667E8B6325}"/>
    <cellStyle name="Heading 2 4 3 3 2 2" xfId="38714" xr:uid="{BDB771B1-D38F-4205-9668-75FE9192CFC2}"/>
    <cellStyle name="Heading 2 4 3 3 3" xfId="42715" xr:uid="{B3A52FDA-95FB-4C8F-8237-0AA3396B489E}"/>
    <cellStyle name="Heading 2 4 3 4" xfId="2737" xr:uid="{6E0400F2-648B-495C-810D-91745FFFE23F}"/>
    <cellStyle name="Heading 2 4 3 4 2" xfId="34034" xr:uid="{43811EA2-2EC7-4EF2-879D-0D31502CB1C9}"/>
    <cellStyle name="Heading 2 4 3 5" xfId="13497" xr:uid="{8A1E793F-7103-4FD2-B9A2-D89987D60E18}"/>
    <cellStyle name="Heading 2 4 3 5 2" xfId="42096" xr:uid="{3C4A8C68-19FB-4B05-B200-8F161C22CD83}"/>
    <cellStyle name="Heading 2 4 3 6" xfId="25312" xr:uid="{7F79BB43-8C75-43D3-8F99-212DE3F5ECDE}"/>
    <cellStyle name="Heading 2 4 4" xfId="618" xr:uid="{FD623928-AAFE-432B-9E56-AFF73DC8E189}"/>
    <cellStyle name="Heading 2 4 4 2" xfId="7143" xr:uid="{85699C59-00A1-44CB-A416-8638C9116BCB}"/>
    <cellStyle name="Heading 2 4 4 2 2" xfId="13034" xr:uid="{03321C0E-C0E1-43F4-865E-92164B585941}"/>
    <cellStyle name="Heading 2 4 4 2 2 2" xfId="22023" xr:uid="{1FDF3B01-43D8-4E2F-9852-912DF85B0999}"/>
    <cellStyle name="Heading 2 4 4 2 2 2 2" xfId="30768" xr:uid="{2C6ECBA9-F8F0-420B-823B-670161EC8679}"/>
    <cellStyle name="Heading 2 4 4 2 2 3" xfId="35160" xr:uid="{D475518E-C86E-4401-BEA3-6BFAA9C1AD89}"/>
    <cellStyle name="Heading 2 4 4 2 3" xfId="16132" xr:uid="{2F1C57DC-F585-49A6-B87A-6512F0B1F7C9}"/>
    <cellStyle name="Heading 2 4 4 2 3 2" xfId="23075" xr:uid="{6AC44D32-718E-40E2-BC1E-38B295D0BDFC}"/>
    <cellStyle name="Heading 2 4 4 2 4" xfId="30287" xr:uid="{89FB888B-A15B-4E50-A220-BDAC03F667F3}"/>
    <cellStyle name="Heading 2 4 4 3" xfId="12575" xr:uid="{271B2509-7307-4D2F-BC80-AA6FFC9F357F}"/>
    <cellStyle name="Heading 2 4 4 3 2" xfId="21564" xr:uid="{CFD27069-0BAE-494D-AFA6-D5EEE2AB1578}"/>
    <cellStyle name="Heading 2 4 4 3 2 2" xfId="38600" xr:uid="{A3F409AD-1069-4DBD-9117-04DFE0CAD5CB}"/>
    <cellStyle name="Heading 2 4 4 3 3" xfId="41741" xr:uid="{9B1A5324-9D1D-4055-B95D-DA17167B94AA}"/>
    <cellStyle name="Heading 2 4 4 4" xfId="3055" xr:uid="{DE147E0D-3346-48E9-B1E1-1B8B4C81120C}"/>
    <cellStyle name="Heading 2 4 4 4 2" xfId="24027" xr:uid="{A06D0890-BD63-4A35-9F97-440BE0240B46}"/>
    <cellStyle name="Heading 2 4 4 5" xfId="13546" xr:uid="{A9356A85-F625-40B1-A196-D8702451EE5D}"/>
    <cellStyle name="Heading 2 4 4 5 2" xfId="37274" xr:uid="{E1C003BC-E22F-40D1-B35D-D2BEEA2C1E86}"/>
    <cellStyle name="Heading 2 4 4 6" xfId="39438" xr:uid="{145B3BB1-C600-42E9-9164-4090872A1439}"/>
    <cellStyle name="Heading 2 4 5" xfId="963" xr:uid="{C02BC81B-2AB9-4C00-87D9-D48F802C7A2F}"/>
    <cellStyle name="Heading 2 4 5 2" xfId="7167" xr:uid="{453BCAA9-E3BD-4A2E-A044-90C18CDB4E2A}"/>
    <cellStyle name="Heading 2 4 5 2 2" xfId="13058" xr:uid="{4991C592-C145-44E0-82D3-8140C45FBCCC}"/>
    <cellStyle name="Heading 2 4 5 2 2 2" xfId="22047" xr:uid="{FE0D6636-3F4F-439C-B931-06BCA96FAEE9}"/>
    <cellStyle name="Heading 2 4 5 2 2 2 2" xfId="30779" xr:uid="{4F64DE26-8B78-4AE3-9B4B-47C6F58B894F}"/>
    <cellStyle name="Heading 2 4 5 2 2 3" xfId="42300" xr:uid="{2863A9C3-FB88-418A-9C0C-41EE9590EA50}"/>
    <cellStyle name="Heading 2 4 5 2 3" xfId="16156" xr:uid="{DB6B16A6-5990-4E9C-A26C-D1D68B645189}"/>
    <cellStyle name="Heading 2 4 5 2 3 2" xfId="37636" xr:uid="{60D0241C-467D-4EE6-B3DD-D99C86894D90}"/>
    <cellStyle name="Heading 2 4 5 2 4" xfId="37423" xr:uid="{30C12022-1345-41CD-802C-9FF6100C6ACF}"/>
    <cellStyle name="Heading 2 4 5 3" xfId="12248" xr:uid="{22386C06-BEB7-4720-A109-843A1D241219}"/>
    <cellStyle name="Heading 2 4 5 3 2" xfId="21237" xr:uid="{0FFEC8CC-9CC8-45DB-870E-65262EC07F2E}"/>
    <cellStyle name="Heading 2 4 5 3 2 2" xfId="33841" xr:uid="{9677B41C-592F-448E-A5D4-A80ED0C3DFA1}"/>
    <cellStyle name="Heading 2 4 5 3 3" xfId="34197" xr:uid="{E081719B-0485-44B5-8DAD-578469327737}"/>
    <cellStyle name="Heading 2 4 5 4" xfId="3400" xr:uid="{FD48DE6A-604B-4049-AC04-F721C36257E3}"/>
    <cellStyle name="Heading 2 4 5 4 2" xfId="22620" xr:uid="{CEA251ED-F92B-41C1-BEC7-C3784C41A84A}"/>
    <cellStyle name="Heading 2 4 5 5" xfId="13570" xr:uid="{34C76D93-C785-4638-AAE2-FD9D2C3B9A6D}"/>
    <cellStyle name="Heading 2 4 5 5 2" xfId="38768" xr:uid="{DD840B64-EAB3-4650-9AB1-95F20C590C3B}"/>
    <cellStyle name="Heading 2 4 5 6" xfId="22532" xr:uid="{3C163F66-C381-47BF-9A44-56082D8D39BE}"/>
    <cellStyle name="Heading 2 4 6" xfId="1627" xr:uid="{6E01C217-7B70-4D82-AECD-64FED8AE9D6C}"/>
    <cellStyle name="Heading 2 4 6 2" xfId="7188" xr:uid="{1B8257D8-057D-460D-BA3F-3D8FE06AA186}"/>
    <cellStyle name="Heading 2 4 6 2 2" xfId="13079" xr:uid="{0CA8FC9F-9FA3-4949-8EDF-A8360D3C9ED3}"/>
    <cellStyle name="Heading 2 4 6 2 2 2" xfId="22068" xr:uid="{F9EB2AA6-3A52-4160-9361-3A629B9FD46E}"/>
    <cellStyle name="Heading 2 4 6 2 2 2 2" xfId="34360" xr:uid="{1A1F2F5E-7C03-4E96-A73A-E7AB27C6B724}"/>
    <cellStyle name="Heading 2 4 6 2 2 3" xfId="38547" xr:uid="{21AC2519-F54E-46F8-9549-23A6219FEF4D}"/>
    <cellStyle name="Heading 2 4 6 2 3" xfId="16177" xr:uid="{A16E1307-4D23-4A09-96B8-67D164484458}"/>
    <cellStyle name="Heading 2 4 6 2 3 2" xfId="33085" xr:uid="{080B3BDB-32D3-4C6C-8F70-5537F2F0E920}"/>
    <cellStyle name="Heading 2 4 6 2 4" xfId="33252" xr:uid="{DEA882EF-E8AC-4F75-AEA7-CF6BB7E197D1}"/>
    <cellStyle name="Heading 2 4 6 3" xfId="9354" xr:uid="{3791275F-94A5-45E8-BD81-20CCB037B5CD}"/>
    <cellStyle name="Heading 2 4 6 3 2" xfId="18343" xr:uid="{82B2CBF6-1B8B-43DD-BAE8-230626214FAC}"/>
    <cellStyle name="Heading 2 4 6 3 2 2" xfId="33437" xr:uid="{FB694B86-0561-4D0B-A3AA-4B9C17C5C9A8}"/>
    <cellStyle name="Heading 2 4 6 3 3" xfId="39426" xr:uid="{4D228AEB-F622-4FDD-9826-6E1432FD5FBE}"/>
    <cellStyle name="Heading 2 4 6 4" xfId="4064" xr:uid="{C19F1A97-6B98-4159-A403-643E7D922C13}"/>
    <cellStyle name="Heading 2 4 6 4 2" xfId="25197" xr:uid="{2ABDC117-2A15-4BC7-BC6A-9A63D72248EF}"/>
    <cellStyle name="Heading 2 4 6 5" xfId="13591" xr:uid="{BBE8CA4F-8F22-417F-88C5-23F9A301CF6B}"/>
    <cellStyle name="Heading 2 4 6 5 2" xfId="29478" xr:uid="{1E74C388-9C6C-4365-A54B-B2B469FB2C97}"/>
    <cellStyle name="Heading 2 4 6 6" xfId="23785" xr:uid="{BB7EC31B-AD86-4D7E-A101-91C4FF6CB722}"/>
    <cellStyle name="Heading 2 4 7" xfId="1685" xr:uid="{3C5ED276-596C-4102-81A6-B2AB3ACE6FE1}"/>
    <cellStyle name="Heading 2 4 7 2" xfId="7198" xr:uid="{2B85D6EB-A119-4931-81E9-363E45AEBB74}"/>
    <cellStyle name="Heading 2 4 7 2 2" xfId="13089" xr:uid="{E59A67B6-2F51-4881-9478-F5C827E82578}"/>
    <cellStyle name="Heading 2 4 7 2 2 2" xfId="22078" xr:uid="{1966BEF7-9B3D-44AC-936B-49B41C801767}"/>
    <cellStyle name="Heading 2 4 7 2 2 2 2" xfId="42695" xr:uid="{EF29930F-9328-419D-843C-6E1F07EA1A26}"/>
    <cellStyle name="Heading 2 4 7 2 2 3" xfId="27648" xr:uid="{31836E67-89C9-44B2-95C4-855209D19834}"/>
    <cellStyle name="Heading 2 4 7 2 3" xfId="16187" xr:uid="{4B8AAAA2-8480-4DCD-8564-03EC67517D04}"/>
    <cellStyle name="Heading 2 4 7 2 3 2" xfId="35709" xr:uid="{3FA6E919-98FC-477A-AB4E-2831DFC7B6E5}"/>
    <cellStyle name="Heading 2 4 7 2 4" xfId="37917" xr:uid="{7B673E23-0D26-4E23-9265-801C0F31D039}"/>
    <cellStyle name="Heading 2 4 7 3" xfId="9358" xr:uid="{2C6B1C69-02B9-41F0-8553-5AEDDBD5A453}"/>
    <cellStyle name="Heading 2 4 7 3 2" xfId="18347" xr:uid="{8E987144-E689-4C9B-B3D0-21F9EC646B3F}"/>
    <cellStyle name="Heading 2 4 7 3 2 2" xfId="31194" xr:uid="{5C4691EB-DFAA-479C-98A4-E4405EDA8BEA}"/>
    <cellStyle name="Heading 2 4 7 3 3" xfId="37183" xr:uid="{8FB3993F-E563-431A-B0D2-6876508FEFB7}"/>
    <cellStyle name="Heading 2 4 7 4" xfId="4122" xr:uid="{CFB1BC5A-2CF8-47DE-8AA9-8D578124D134}"/>
    <cellStyle name="Heading 2 4 7 4 2" xfId="37709" xr:uid="{7EC7EFE2-C9D7-41CB-B861-06ACF22159CC}"/>
    <cellStyle name="Heading 2 4 7 5" xfId="13601" xr:uid="{290D9171-3334-4299-80C7-E3D4017F4F64}"/>
    <cellStyle name="Heading 2 4 7 5 2" xfId="40291" xr:uid="{E8D34E65-E598-4DBD-B7FB-E6F934AAD4C4}"/>
    <cellStyle name="Heading 2 4 7 6" xfId="35865" xr:uid="{1D9351FE-8757-4F9D-9716-7DE65CA51530}"/>
    <cellStyle name="Heading 2 4 8" xfId="6571" xr:uid="{5B7155F9-9D3E-48BB-A1C9-B78E744F9E51}"/>
    <cellStyle name="Heading 2 4 8 2" xfId="12824" xr:uid="{71DF304F-E4F6-42BF-896E-11423C4A8CF6}"/>
    <cellStyle name="Heading 2 4 8 2 2" xfId="21813" xr:uid="{15C249F8-D3D8-42C3-A9E5-E0627F9F7963}"/>
    <cellStyle name="Heading 2 4 8 2 2 2" xfId="30520" xr:uid="{3242FEFF-739F-4A93-B6C3-D4DAE241F8D3}"/>
    <cellStyle name="Heading 2 4 8 2 3" xfId="25056" xr:uid="{2BE83CD3-1427-4102-9A9A-E2A0299D794E}"/>
    <cellStyle name="Heading 2 4 8 3" xfId="15560" xr:uid="{E2046E0D-F1E6-4F0C-94BB-9CE75731C34A}"/>
    <cellStyle name="Heading 2 4 8 3 2" xfId="30876" xr:uid="{BE0F4D42-66B9-4BBC-BD9D-1BE355E8A939}"/>
    <cellStyle name="Heading 2 4 8 4" xfId="23276" xr:uid="{A435C47C-84DF-4B40-8364-E0C431A4ED13}"/>
    <cellStyle name="Heading 2 4 9" xfId="12736" xr:uid="{315855F2-3032-4665-8CE9-8AD6BB45AB8A}"/>
    <cellStyle name="Heading 2 4 9 2" xfId="21725" xr:uid="{CC16B206-C491-4E50-B765-85B1868C1CD0}"/>
    <cellStyle name="Heading 2 4 9 2 2" xfId="32674" xr:uid="{911D59F1-09AE-4E1E-8E1E-C761801942FA}"/>
    <cellStyle name="Heading 2 4 9 3" xfId="26262" xr:uid="{7E70F37C-E834-4DD1-A076-E985F86BF9E8}"/>
    <cellStyle name="Heading 2 5" xfId="133" xr:uid="{C7EAD1BA-06C4-477C-A3D5-499B120CB10E}"/>
    <cellStyle name="Heading 2 5 10" xfId="2293" xr:uid="{15AA7C9B-9E8A-495D-B5B4-4B3820755BDC}"/>
    <cellStyle name="Heading 2 5 10 2" xfId="27400" xr:uid="{8B32F735-7929-4545-B8D1-6203E2EE2D81}"/>
    <cellStyle name="Heading 2 5 11" xfId="13202" xr:uid="{F65FD769-875A-4605-A04C-505B44C48501}"/>
    <cellStyle name="Heading 2 5 11 2" xfId="38458" xr:uid="{89DF364C-6669-4C20-AB30-FDE9857F0777}"/>
    <cellStyle name="Heading 2 5 12" xfId="28367" xr:uid="{4BD14768-69DD-45C7-9A17-3D21D28AA1C9}"/>
    <cellStyle name="Heading 2 5 13" xfId="45848" xr:uid="{C7F04622-6789-4C44-9412-383A167FD83C}"/>
    <cellStyle name="Heading 2 5 2" xfId="420" xr:uid="{6E0D136C-46AD-4DFF-9B10-0034E5B9D8BB}"/>
    <cellStyle name="Heading 2 5 2 10" xfId="37559" xr:uid="{F658A52F-15FC-4996-878E-66C99F241941}"/>
    <cellStyle name="Heading 2 5 2 2" xfId="769" xr:uid="{0FEEC01D-B215-4DBF-8094-64E0A122E390}"/>
    <cellStyle name="Heading 2 5 2 2 2" xfId="7154" xr:uid="{05ACA840-3019-4145-9B39-592EAEA13F9C}"/>
    <cellStyle name="Heading 2 5 2 2 2 2" xfId="13045" xr:uid="{545CFFB7-9638-4712-8FE9-30F71FB6E0A7}"/>
    <cellStyle name="Heading 2 5 2 2 2 2 2" xfId="22034" xr:uid="{43F9B674-7E52-43AF-9EC3-FDD7868EF15F}"/>
    <cellStyle name="Heading 2 5 2 2 2 2 2 2" xfId="31806" xr:uid="{B6593E4F-A69C-4584-AF73-172E46B5DBA4}"/>
    <cellStyle name="Heading 2 5 2 2 2 2 3" xfId="30213" xr:uid="{D0B87686-ADC6-4D22-9177-6AC1CB2875F1}"/>
    <cellStyle name="Heading 2 5 2 2 2 3" xfId="16143" xr:uid="{7FB8C752-2F70-40BB-AFE1-CF85661B54C3}"/>
    <cellStyle name="Heading 2 5 2 2 2 3 2" xfId="39630" xr:uid="{BDE145EF-8A2D-4D9D-9418-7214FEC8B6A2}"/>
    <cellStyle name="Heading 2 5 2 2 2 4" xfId="25004" xr:uid="{93652580-1B1E-473B-8991-B0F001EA4B59}"/>
    <cellStyle name="Heading 2 5 2 2 3" xfId="9353" xr:uid="{1E871324-B446-4455-9B65-F7F9BED03A20}"/>
    <cellStyle name="Heading 2 5 2 2 3 2" xfId="18342" xr:uid="{B5B05DC7-3702-418E-992B-6DEEFC35E6FD}"/>
    <cellStyle name="Heading 2 5 2 2 3 2 2" xfId="25451" xr:uid="{FC003BDA-7DB0-48DE-8217-101B36928A0E}"/>
    <cellStyle name="Heading 2 5 2 2 3 3" xfId="30220" xr:uid="{2F1AC14D-1274-4795-89FA-0FFE698A9DB7}"/>
    <cellStyle name="Heading 2 5 2 2 4" xfId="3206" xr:uid="{11355750-C5DF-4D7B-ADC0-B4766244090E}"/>
    <cellStyle name="Heading 2 5 2 2 4 2" xfId="28489" xr:uid="{F0C33A1F-8AD4-49D1-A95D-C37344B209E1}"/>
    <cellStyle name="Heading 2 5 2 2 5" xfId="13557" xr:uid="{4B638DEF-9BA3-48DB-B32C-5C5B3C279765}"/>
    <cellStyle name="Heading 2 5 2 2 5 2" xfId="26548" xr:uid="{FB050D2B-891A-4D62-AB4A-8B36F5D769F4}"/>
    <cellStyle name="Heading 2 5 2 2 6" xfId="23036" xr:uid="{D2BDA781-F05C-47FD-BD75-1FAA51FFFD50}"/>
    <cellStyle name="Heading 2 5 2 3" xfId="1114" xr:uid="{78DCEE38-409C-4F11-ACB3-2C3BA4196BE4}"/>
    <cellStyle name="Heading 2 5 2 3 2" xfId="7178" xr:uid="{C4ACE083-F2FA-464E-9E43-2ECD422D0832}"/>
    <cellStyle name="Heading 2 5 2 3 2 2" xfId="13069" xr:uid="{B08B008A-5C82-47EB-B1D0-6E31D9E7951B}"/>
    <cellStyle name="Heading 2 5 2 3 2 2 2" xfId="22058" xr:uid="{18B157A5-AF61-4697-AD76-150D5EBEFA16}"/>
    <cellStyle name="Heading 2 5 2 3 2 2 2 2" xfId="31891" xr:uid="{5CE81099-4D26-4F2E-8495-3703DC5F34D2}"/>
    <cellStyle name="Heading 2 5 2 3 2 2 3" xfId="37323" xr:uid="{C43A767C-54E7-4269-B6DC-E2FB01139C53}"/>
    <cellStyle name="Heading 2 5 2 3 2 3" xfId="16167" xr:uid="{D63BAA61-CC1D-4E7C-B68E-2D89DEB5BCCE}"/>
    <cellStyle name="Heading 2 5 2 3 2 3 2" xfId="26211" xr:uid="{61A821A3-809C-491E-B735-B222E04F084D}"/>
    <cellStyle name="Heading 2 5 2 3 2 4" xfId="26603" xr:uid="{9A9A78D6-DA17-4672-BEBD-2A5DCECEF876}"/>
    <cellStyle name="Heading 2 5 2 3 3" xfId="9826" xr:uid="{695356FC-C285-4387-ACF4-57091656F905}"/>
    <cellStyle name="Heading 2 5 2 3 3 2" xfId="18815" xr:uid="{5226BAB1-990E-4045-856F-4EE7656FE2CB}"/>
    <cellStyle name="Heading 2 5 2 3 3 2 2" xfId="26847" xr:uid="{E6BA70C5-01C3-4A1B-A7D9-7A36821424BF}"/>
    <cellStyle name="Heading 2 5 2 3 3 3" xfId="35852" xr:uid="{1E4B82F4-8836-42BC-AE7B-7BC02DD0ECDA}"/>
    <cellStyle name="Heading 2 5 2 3 4" xfId="3551" xr:uid="{F2A6B577-C5C9-41BC-8602-B002BE86972B}"/>
    <cellStyle name="Heading 2 5 2 3 4 2" xfId="32545" xr:uid="{5504491E-0559-4407-BE54-D4AD4EAEC33C}"/>
    <cellStyle name="Heading 2 5 2 3 5" xfId="13581" xr:uid="{7DC006AF-170C-4F01-A247-B76BA681AC92}"/>
    <cellStyle name="Heading 2 5 2 3 5 2" xfId="29765" xr:uid="{74C15D6B-EE4C-45BE-B4DB-60E18E607B8C}"/>
    <cellStyle name="Heading 2 5 2 3 6" xfId="42950" xr:uid="{3598640F-4BDF-491C-A1ED-276B93D4152B}"/>
    <cellStyle name="Heading 2 5 2 4" xfId="1773" xr:uid="{55D5FACE-4C2F-4303-B949-9A10BE26DE66}"/>
    <cellStyle name="Heading 2 5 2 4 2" xfId="7205" xr:uid="{849404DC-F595-485A-95E6-F92B70C688B9}"/>
    <cellStyle name="Heading 2 5 2 4 2 2" xfId="13096" xr:uid="{C3D93F4B-6FD1-4718-B750-FED7CDB8F7A8}"/>
    <cellStyle name="Heading 2 5 2 4 2 2 2" xfId="22085" xr:uid="{ECEC4BC5-3ECE-468A-AFFA-F9CF979F4BEF}"/>
    <cellStyle name="Heading 2 5 2 4 2 2 2 2" xfId="34383" xr:uid="{F799CEFA-E8C7-4C5A-9C2E-EB9E57BF7729}"/>
    <cellStyle name="Heading 2 5 2 4 2 2 3" xfId="43732" xr:uid="{CD0BF5E5-C03E-4D37-B707-5CF09A2560CD}"/>
    <cellStyle name="Heading 2 5 2 4 2 3" xfId="16194" xr:uid="{6889242C-6BFF-4012-A135-BA141DEA1F66}"/>
    <cellStyle name="Heading 2 5 2 4 2 3 2" xfId="34203" xr:uid="{C17CF369-B42A-439C-A76D-3B4406AF406C}"/>
    <cellStyle name="Heading 2 5 2 4 2 4" xfId="40632" xr:uid="{0FA4C83C-320A-4CE7-8C0A-5D7E30275189}"/>
    <cellStyle name="Heading 2 5 2 4 3" xfId="12502" xr:uid="{83646833-65EE-4B01-9DA5-47BC351DC36C}"/>
    <cellStyle name="Heading 2 5 2 4 3 2" xfId="21491" xr:uid="{BD93D95F-AAB5-46D3-A7C6-208F4330B8FA}"/>
    <cellStyle name="Heading 2 5 2 4 3 2 2" xfId="43052" xr:uid="{A3AE8CC2-73BC-4120-A225-2E32BDBECB54}"/>
    <cellStyle name="Heading 2 5 2 4 3 3" xfId="43250" xr:uid="{53C6A7EE-ABFE-46C4-8AA9-C433A67E7C4C}"/>
    <cellStyle name="Heading 2 5 2 4 4" xfId="4210" xr:uid="{04A660E0-B440-484C-8BEC-E77EEEB186A1}"/>
    <cellStyle name="Heading 2 5 2 4 4 2" xfId="39146" xr:uid="{0C665750-7872-469D-BE8F-1C112D356170}"/>
    <cellStyle name="Heading 2 5 2 4 5" xfId="13608" xr:uid="{8EE4EDB1-AEB7-4C0F-9E5F-4A46CF3E46D0}"/>
    <cellStyle name="Heading 2 5 2 4 5 2" xfId="28840" xr:uid="{A1F5A68F-DA99-4E32-A0AF-FA9A9F470EAF}"/>
    <cellStyle name="Heading 2 5 2 4 6" xfId="33846" xr:uid="{D82C4D2A-1087-4450-9877-F1DAC5A3EB0A}"/>
    <cellStyle name="Heading 2 5 2 5" xfId="2077" xr:uid="{5C069D0A-1872-4963-8DE2-2AAAF37B64EB}"/>
    <cellStyle name="Heading 2 5 2 5 2" xfId="7222" xr:uid="{0FDA381E-E836-44CF-9DE3-F67E2E6ECCDA}"/>
    <cellStyle name="Heading 2 5 2 5 2 2" xfId="13113" xr:uid="{ACBA8D2B-A424-48AE-A729-CDC8D08C5051}"/>
    <cellStyle name="Heading 2 5 2 5 2 2 2" xfId="22102" xr:uid="{39F469AB-9C8F-40CB-9571-9BCBEB1C8B60}"/>
    <cellStyle name="Heading 2 5 2 5 2 2 2 2" xfId="24060" xr:uid="{C352F809-519E-4D7C-B48D-6DFF6FF4AD4D}"/>
    <cellStyle name="Heading 2 5 2 5 2 2 3" xfId="35938" xr:uid="{651FCE03-F0F6-4A13-BB4B-55A3CBE4A8C2}"/>
    <cellStyle name="Heading 2 5 2 5 2 3" xfId="16211" xr:uid="{A289CFAC-F82C-449D-BD0A-ABF245946E44}"/>
    <cellStyle name="Heading 2 5 2 5 2 3 2" xfId="40036" xr:uid="{F2D9BB37-311D-42B8-8826-B55298D2BE12}"/>
    <cellStyle name="Heading 2 5 2 5 2 4" xfId="32521" xr:uid="{48C1ABE4-D580-4A54-A0E4-F89D9589C7F2}"/>
    <cellStyle name="Heading 2 5 2 5 3" xfId="12258" xr:uid="{A1D7198B-23F2-48CA-941C-E1936EAFC394}"/>
    <cellStyle name="Heading 2 5 2 5 3 2" xfId="21247" xr:uid="{2BB8C187-22C1-4CF8-BC29-30349E7C7A32}"/>
    <cellStyle name="Heading 2 5 2 5 3 2 2" xfId="35289" xr:uid="{46062916-932B-4BC8-9879-0EC568E6A89B}"/>
    <cellStyle name="Heading 2 5 2 5 3 3" xfId="42494" xr:uid="{1B705E1C-BF2A-4356-9AD9-6834BD448EAD}"/>
    <cellStyle name="Heading 2 5 2 5 4" xfId="4514" xr:uid="{D0E311D1-F7AD-4336-9AAC-89E620144816}"/>
    <cellStyle name="Heading 2 5 2 5 4 2" xfId="38188" xr:uid="{9A93055A-50F6-435C-943F-59006401A94A}"/>
    <cellStyle name="Heading 2 5 2 5 5" xfId="13625" xr:uid="{D4D7A5E2-EA55-4B69-8916-A5111885A931}"/>
    <cellStyle name="Heading 2 5 2 5 5 2" xfId="32548" xr:uid="{F63185CA-68B7-4711-B722-4C6C54D292EC}"/>
    <cellStyle name="Heading 2 5 2 5 6" xfId="36512" xr:uid="{3032F0C7-92CE-4162-8D19-9B9CE1BB1B00}"/>
    <cellStyle name="Heading 2 5 2 6" xfId="6722" xr:uid="{C6CB7F22-5804-4726-886B-F21E730B2472}"/>
    <cellStyle name="Heading 2 5 2 6 2" xfId="12835" xr:uid="{650B65A3-5DB0-4322-B699-7C1CFAE8FF64}"/>
    <cellStyle name="Heading 2 5 2 6 2 2" xfId="21824" xr:uid="{FABB0119-FBD7-4FA0-8D88-14763A774A64}"/>
    <cellStyle name="Heading 2 5 2 6 2 2 2" xfId="26417" xr:uid="{B880FAD1-EAF0-4733-98EC-B6E264EAE289}"/>
    <cellStyle name="Heading 2 5 2 6 2 3" xfId="41321" xr:uid="{DE9862E8-F4AD-4316-A0ED-C7EC30DF2881}"/>
    <cellStyle name="Heading 2 5 2 6 3" xfId="15711" xr:uid="{E200B04B-E40F-49F8-BABA-7AF4DF57B13D}"/>
    <cellStyle name="Heading 2 5 2 6 3 2" xfId="25365" xr:uid="{6D46D4CC-39C1-4DD3-A017-F9D0A5B769C5}"/>
    <cellStyle name="Heading 2 5 2 6 4" xfId="43593" xr:uid="{A1517780-0BAC-461D-BF34-2773071D1CE1}"/>
    <cellStyle name="Heading 2 5 2 7" xfId="12243" xr:uid="{8722E153-2C02-499F-8E38-067011E426DD}"/>
    <cellStyle name="Heading 2 5 2 7 2" xfId="21232" xr:uid="{5F974F73-CE53-441D-921E-773EAB8D9D98}"/>
    <cellStyle name="Heading 2 5 2 7 2 2" xfId="32728" xr:uid="{79EAEFC5-5960-4E88-B00D-AD39A82589E1}"/>
    <cellStyle name="Heading 2 5 2 7 3" xfId="40462" xr:uid="{6D138A6F-C768-473F-B2F4-41D708B6131B}"/>
    <cellStyle name="Heading 2 5 2 8" xfId="2426" xr:uid="{AE63FA75-C4CF-42A8-AFD4-8C7720215F71}"/>
    <cellStyle name="Heading 2 5 2 8 2" xfId="25849" xr:uid="{22B17571-9A00-4C4A-82E7-03D93B3FE240}"/>
    <cellStyle name="Heading 2 5 2 9" xfId="13335" xr:uid="{EE9545A7-F262-4236-92F7-CCC8D1292C5A}"/>
    <cellStyle name="Heading 2 5 2 9 2" xfId="32604" xr:uid="{874AE666-818D-4DEC-AF1C-251F352BBBDF}"/>
    <cellStyle name="Heading 2 5 3" xfId="287" xr:uid="{69BD1440-3D88-4E70-9681-B23CDD2309CC}"/>
    <cellStyle name="Heading 2 5 3 2" xfId="6930" xr:uid="{314ECC2E-4EEE-443B-93F3-E089F7881DC6}"/>
    <cellStyle name="Heading 2 5 3 2 2" xfId="12887" xr:uid="{06151DBE-B721-4055-B05F-B6D60088D00A}"/>
    <cellStyle name="Heading 2 5 3 2 2 2" xfId="21876" xr:uid="{CDE6F414-0A88-4EC4-8F33-A49BEAE1BB6F}"/>
    <cellStyle name="Heading 2 5 3 2 2 2 2" xfId="26970" xr:uid="{B1F2459C-2CD9-4EBB-A35C-13793F68E2D2}"/>
    <cellStyle name="Heading 2 5 3 2 2 3" xfId="42969" xr:uid="{0C1DEFE1-5FCA-427B-BDE1-E301F4AEDC2B}"/>
    <cellStyle name="Heading 2 5 3 2 3" xfId="15919" xr:uid="{E2672890-A2F8-45C8-970E-03BF3C8D7F90}"/>
    <cellStyle name="Heading 2 5 3 2 3 2" xfId="36425" xr:uid="{A9C179F5-34D3-4B4E-A2F7-345DF31343A3}"/>
    <cellStyle name="Heading 2 5 3 2 4" xfId="24473" xr:uid="{3E187896-7201-4FD8-819F-6AB79F571814}"/>
    <cellStyle name="Heading 2 5 3 3" xfId="9854" xr:uid="{2D5013FA-48F8-456F-90FC-C2871FD5EA57}"/>
    <cellStyle name="Heading 2 5 3 3 2" xfId="18843" xr:uid="{582D6F1D-0CE1-4149-A8D9-9FE8B5B623EC}"/>
    <cellStyle name="Heading 2 5 3 3 2 2" xfId="42038" xr:uid="{2A7DBDAF-A82C-4C91-B914-5EE7FB95F19E}"/>
    <cellStyle name="Heading 2 5 3 3 3" xfId="41336" xr:uid="{166D2703-E9E6-4736-B6FE-A32239B70E34}"/>
    <cellStyle name="Heading 2 5 3 4" xfId="2755" xr:uid="{32BFD18B-B285-4471-A246-44D070C6DB5E}"/>
    <cellStyle name="Heading 2 5 3 4 2" xfId="26165" xr:uid="{E015CD98-1915-45C4-9DA0-3A0B946C8DDB}"/>
    <cellStyle name="Heading 2 5 3 5" xfId="13500" xr:uid="{3EC9FEFC-53A4-413E-AAD2-FBECC68DC209}"/>
    <cellStyle name="Heading 2 5 3 5 2" xfId="25812" xr:uid="{622F9886-49A8-4291-890C-EDC37CAE24C6}"/>
    <cellStyle name="Heading 2 5 3 6" xfId="33582" xr:uid="{56BA8010-E960-4F36-A7D6-3E988D9F6E38}"/>
    <cellStyle name="Heading 2 5 4" xfId="636" xr:uid="{74B5F0CC-D2F0-4385-8F03-B21C3E61223D}"/>
    <cellStyle name="Heading 2 5 4 2" xfId="7146" xr:uid="{2D161CE6-0A37-4C9F-A32E-A8EAD71A3CDC}"/>
    <cellStyle name="Heading 2 5 4 2 2" xfId="13037" xr:uid="{9AA0AB42-675E-45E1-BE1E-84D8A2BD6333}"/>
    <cellStyle name="Heading 2 5 4 2 2 2" xfId="22026" xr:uid="{2EC4C200-3D30-4559-9ABA-FA503B423C15}"/>
    <cellStyle name="Heading 2 5 4 2 2 2 2" xfId="42346" xr:uid="{763CBB9C-5046-42C7-A47A-6C70E20767C9}"/>
    <cellStyle name="Heading 2 5 4 2 2 3" xfId="24757" xr:uid="{19B4FF29-3124-4766-A896-71773853AB35}"/>
    <cellStyle name="Heading 2 5 4 2 3" xfId="16135" xr:uid="{49142DB6-162C-432A-A504-8169FDA38728}"/>
    <cellStyle name="Heading 2 5 4 2 3 2" xfId="32954" xr:uid="{ED13EFE9-2454-4BCD-9046-5B6328E7EB06}"/>
    <cellStyle name="Heading 2 5 4 2 4" xfId="41096" xr:uid="{8CC4369F-07A5-4217-81D1-90327570158D}"/>
    <cellStyle name="Heading 2 5 4 3" xfId="12733" xr:uid="{823DF688-3716-4A56-B228-8600C0E4A4A4}"/>
    <cellStyle name="Heading 2 5 4 3 2" xfId="21722" xr:uid="{B66917C3-78BC-422E-810B-372A921FA4E9}"/>
    <cellStyle name="Heading 2 5 4 3 2 2" xfId="43843" xr:uid="{825F554B-A379-48F0-AFBB-C6E3B48CA4BE}"/>
    <cellStyle name="Heading 2 5 4 3 3" xfId="27793" xr:uid="{46CB7006-DAF3-4E8F-87CC-FB053B013B54}"/>
    <cellStyle name="Heading 2 5 4 4" xfId="3073" xr:uid="{83D0094A-6C17-4D72-A47B-956E35F09259}"/>
    <cellStyle name="Heading 2 5 4 4 2" xfId="33548" xr:uid="{0B2A2AD2-5EE2-48A0-9F69-FE07942FCBFA}"/>
    <cellStyle name="Heading 2 5 4 5" xfId="13549" xr:uid="{A89E2126-36C7-4D35-9825-D7488A1763D5}"/>
    <cellStyle name="Heading 2 5 4 5 2" xfId="35420" xr:uid="{00CCCA55-5534-42AA-961D-1561A11419E5}"/>
    <cellStyle name="Heading 2 5 4 6" xfId="30351" xr:uid="{286A6E2D-A34F-4CEF-B042-6402008E9B5D}"/>
    <cellStyle name="Heading 2 5 5" xfId="981" xr:uid="{5A3457AC-5FBE-4C2E-A5E2-5A1D84A8E0CB}"/>
    <cellStyle name="Heading 2 5 5 2" xfId="7170" xr:uid="{68D4FD68-E463-4F79-B0CE-0A33447116A4}"/>
    <cellStyle name="Heading 2 5 5 2 2" xfId="13061" xr:uid="{2361392D-F72F-4CB0-9D0E-906CDC6F9242}"/>
    <cellStyle name="Heading 2 5 5 2 2 2" xfId="22050" xr:uid="{9D242165-E444-4623-9A06-62E0FFD9BA28}"/>
    <cellStyle name="Heading 2 5 5 2 2 2 2" xfId="42431" xr:uid="{F92D14E9-DBD0-4EFF-A4EC-17C2868BEB54}"/>
    <cellStyle name="Heading 2 5 5 2 2 3" xfId="26016" xr:uid="{2FD771E3-AB81-468C-A7C4-1ACAC35FDB3A}"/>
    <cellStyle name="Heading 2 5 5 2 3" xfId="16159" xr:uid="{9C2FF4C6-A8BB-4194-AFD0-E418EBBECC84}"/>
    <cellStyle name="Heading 2 5 5 2 3 2" xfId="42594" xr:uid="{1C1ED83F-991D-473E-952E-8151F9C2FE33}"/>
    <cellStyle name="Heading 2 5 5 2 4" xfId="35590" xr:uid="{9B7FE02F-AADF-4676-8203-F9CC1DBF9CB7}"/>
    <cellStyle name="Heading 2 5 5 3" xfId="12487" xr:uid="{97FA0251-E3E2-4DFA-9581-B5CB0EBB5B8C}"/>
    <cellStyle name="Heading 2 5 5 3 2" xfId="21476" xr:uid="{C476483E-2F66-4CFC-907A-A70514A8BCB9}"/>
    <cellStyle name="Heading 2 5 5 3 2 2" xfId="39807" xr:uid="{98F6EA96-1CDB-460F-BA9C-64721106A447}"/>
    <cellStyle name="Heading 2 5 5 3 3" xfId="40869" xr:uid="{1A53D4A0-2CDD-48BE-8373-F6A33A6DE667}"/>
    <cellStyle name="Heading 2 5 5 4" xfId="3418" xr:uid="{311BB117-066B-45AE-A1E3-319C6E82C88A}"/>
    <cellStyle name="Heading 2 5 5 4 2" xfId="35096" xr:uid="{B9FAB803-4851-4922-AAA1-00126AE4AE96}"/>
    <cellStyle name="Heading 2 5 5 5" xfId="13573" xr:uid="{675CAE8A-F637-43D4-926A-C088CA092C59}"/>
    <cellStyle name="Heading 2 5 5 5 2" xfId="24309" xr:uid="{069F4E84-ABF6-4CB4-B45F-DD96AB8AF062}"/>
    <cellStyle name="Heading 2 5 5 6" xfId="35008" xr:uid="{6DE9BF4C-DA03-48AD-AD23-6B7973028200}"/>
    <cellStyle name="Heading 2 5 6" xfId="1644" xr:uid="{4B0A8EEB-363C-4CB6-B41C-37461241B4A1}"/>
    <cellStyle name="Heading 2 5 6 2" xfId="7191" xr:uid="{AA204641-C55A-4A36-81AE-2DB09EF8EF5E}"/>
    <cellStyle name="Heading 2 5 6 2 2" xfId="13082" xr:uid="{466A050C-0162-480F-8FBA-CA5C142C9D13}"/>
    <cellStyle name="Heading 2 5 6 2 2 2" xfId="22071" xr:uid="{111AE142-D8DA-4837-9F86-EFECC85B5DA5}"/>
    <cellStyle name="Heading 2 5 6 2 2 2 2" xfId="39923" xr:uid="{327093CB-7F32-4725-B0B7-3C5AF81AA295}"/>
    <cellStyle name="Heading 2 5 6 2 2 3" xfId="43507" xr:uid="{40E043FA-F407-4FD3-973D-F9E145C71CC5}"/>
    <cellStyle name="Heading 2 5 6 2 3" xfId="16180" xr:uid="{FD30F9C6-4FDD-459D-A837-3217F5580E64}"/>
    <cellStyle name="Heading 2 5 6 2 3 2" xfId="38648" xr:uid="{6F54D2E8-E6D1-4C16-B0D2-18E985F41660}"/>
    <cellStyle name="Heading 2 5 6 2 4" xfId="38815" xr:uid="{BAB5A698-7285-4811-81D9-EB2B366D9899}"/>
    <cellStyle name="Heading 2 5 6 3" xfId="12571" xr:uid="{F4A52EDA-4368-44FA-9170-C4366685F80B}"/>
    <cellStyle name="Heading 2 5 6 3 2" xfId="21560" xr:uid="{07D8CA50-0DC3-42A1-9617-4C867A9465C5}"/>
    <cellStyle name="Heading 2 5 6 3 2 2" xfId="25051" xr:uid="{03FDFEA8-15FD-47E1-AE36-2D61008E8C21}"/>
    <cellStyle name="Heading 2 5 6 3 3" xfId="35922" xr:uid="{8C4F5F53-95F9-4C7A-AEEA-E6407B2F2BFB}"/>
    <cellStyle name="Heading 2 5 6 4" xfId="4081" xr:uid="{C12C2623-7EE7-45A1-9CB3-83A52F900ADA}"/>
    <cellStyle name="Heading 2 5 6 4 2" xfId="28472" xr:uid="{A7D5F60A-F4F7-4138-99C1-0969E5FE3E31}"/>
    <cellStyle name="Heading 2 5 6 5" xfId="13594" xr:uid="{659028A3-EA05-4FB5-93E4-4E46A5881E47}"/>
    <cellStyle name="Heading 2 5 6 5 2" xfId="34386" xr:uid="{FAF1DD07-240A-4CCC-B653-A6514BC53DE2}"/>
    <cellStyle name="Heading 2 5 6 6" xfId="35491" xr:uid="{73439B9F-2298-4F9A-9CD7-1297E0053A8C}"/>
    <cellStyle name="Heading 2 5 7" xfId="1944" xr:uid="{E83B3EB1-FF5D-4C34-B729-0AE4293F3394}"/>
    <cellStyle name="Heading 2 5 7 2" xfId="7214" xr:uid="{A82EE11E-C078-4952-A66D-BC70C7FE56A4}"/>
    <cellStyle name="Heading 2 5 7 2 2" xfId="13105" xr:uid="{EEA8937A-56A2-4076-A325-FE3332140A44}"/>
    <cellStyle name="Heading 2 5 7 2 2 2" xfId="22094" xr:uid="{0C0A3A1A-9452-4C56-BCF1-6C1860D2D357}"/>
    <cellStyle name="Heading 2 5 7 2 2 2 2" xfId="33497" xr:uid="{0D92B0F5-63AC-4418-96D9-C7B7BF725FCE}"/>
    <cellStyle name="Heading 2 5 7 2 2 3" xfId="41553" xr:uid="{32DADBAC-5605-43FC-A5BA-9B9305E2F7BD}"/>
    <cellStyle name="Heading 2 5 7 2 3" xfId="16203" xr:uid="{1E5C692D-3FD6-4A8A-A770-05A8F69C92EE}"/>
    <cellStyle name="Heading 2 5 7 2 3 2" xfId="33090" xr:uid="{6976898C-A527-4FAB-BCA9-962B80ACD6ED}"/>
    <cellStyle name="Heading 2 5 7 2 4" xfId="32011" xr:uid="{6B106AD8-E21B-4499-8B64-A9955F0BF2C3}"/>
    <cellStyle name="Heading 2 5 7 3" xfId="9849" xr:uid="{587C0FB1-1DC9-4149-BCD4-D28FCE7878C8}"/>
    <cellStyle name="Heading 2 5 7 3 2" xfId="18838" xr:uid="{571DFBFC-DF85-4973-AC4C-310A1225B18A}"/>
    <cellStyle name="Heading 2 5 7 3 2 2" xfId="35035" xr:uid="{7FBB96DB-72D6-4C5B-8984-14B4B36789CA}"/>
    <cellStyle name="Heading 2 5 7 3 3" xfId="26511" xr:uid="{E7B1E503-4BF4-43BB-8007-956E6C431181}"/>
    <cellStyle name="Heading 2 5 7 4" xfId="4381" xr:uid="{96036A19-C614-4CEB-B0E5-F635617B916F}"/>
    <cellStyle name="Heading 2 5 7 4 2" xfId="24697" xr:uid="{3E443AC2-B9CA-41E3-A2EE-DD74F04C892A}"/>
    <cellStyle name="Heading 2 5 7 5" xfId="13617" xr:uid="{41EF4B41-E39E-4899-8605-A71B94805723}"/>
    <cellStyle name="Heading 2 5 7 5 2" xfId="27843" xr:uid="{CBBEC5AB-6F19-42DF-B5A0-FC1397148801}"/>
    <cellStyle name="Heading 2 5 7 6" xfId="36567" xr:uid="{523B50FD-6043-4D5C-A27C-D54BA7AC4C9E}"/>
    <cellStyle name="Heading 2 5 8" xfId="6589" xr:uid="{0A0D51E9-C1F7-4339-ACA5-7E62BE3FE192}"/>
    <cellStyle name="Heading 2 5 8 2" xfId="12827" xr:uid="{82225183-AD29-4506-ACB7-E3B9B8B9F4B9}"/>
    <cellStyle name="Heading 2 5 8 2 2" xfId="21816" xr:uid="{DEE1AEE7-F8E8-4379-B01E-03F404A48EAF}"/>
    <cellStyle name="Heading 2 5 8 2 2 2" xfId="41331" xr:uid="{1D644404-BC64-4AFE-BE26-3902F2D31B60}"/>
    <cellStyle name="Heading 2 5 8 2 3" xfId="29465" xr:uid="{D843513B-B0D1-4D61-912D-F83CB1EC4A9F}"/>
    <cellStyle name="Heading 2 5 8 3" xfId="15578" xr:uid="{5FCFFEA2-572F-4C47-9AE0-3256565B8D1D}"/>
    <cellStyle name="Heading 2 5 8 3 2" xfId="36845" xr:uid="{F1155853-2AB1-475E-8F48-C7BD53BA3DC3}"/>
    <cellStyle name="Heading 2 5 8 4" xfId="22337" xr:uid="{F425BCB4-047D-40BA-9E31-D7832C3D46FC}"/>
    <cellStyle name="Heading 2 5 9" xfId="9793" xr:uid="{644E9E55-B6CA-4EFF-9B66-896C5F7E1142}"/>
    <cellStyle name="Heading 2 5 9 2" xfId="18782" xr:uid="{B1297CDC-ADC7-4485-9122-0A3CF163E999}"/>
    <cellStyle name="Heading 2 5 9 2 2" xfId="43610" xr:uid="{6F5CA227-B5C9-421F-A71D-7568D2C7FE26}"/>
    <cellStyle name="Heading 2 5 9 3" xfId="34932" xr:uid="{6B9C139E-E69B-4A76-AF81-9BC634293F4C}"/>
    <cellStyle name="Heading 2 6" xfId="110" xr:uid="{0760B802-899C-4A00-B796-2E7005D35021}"/>
    <cellStyle name="Heading 2 6 10" xfId="2270" xr:uid="{C84F7920-B79A-4C95-AFDD-61D8334B5287}"/>
    <cellStyle name="Heading 2 6 10 2" xfId="31506" xr:uid="{A26AA51B-0484-4046-A716-61E35AD185EA}"/>
    <cellStyle name="Heading 2 6 11" xfId="13179" xr:uid="{69A4D0B7-847A-4B53-84DF-FE0ED2668DE8}"/>
    <cellStyle name="Heading 2 6 11 2" xfId="24703" xr:uid="{DA36A861-D99A-4F25-8F23-618B3F316E0F}"/>
    <cellStyle name="Heading 2 6 12" xfId="30353" xr:uid="{155299FC-F0B9-40EE-9BAC-D61D1F60FC63}"/>
    <cellStyle name="Heading 2 6 2" xfId="401" xr:uid="{506C4DA2-E09A-4375-BA6D-70268D2DFA5C}"/>
    <cellStyle name="Heading 2 6 2 10" xfId="37904" xr:uid="{18D48ADD-BCE8-4394-B65B-EC4A9B313DAB}"/>
    <cellStyle name="Heading 2 6 2 2" xfId="750" xr:uid="{DA07CB45-7F26-4C32-845E-FFAAD20C586E}"/>
    <cellStyle name="Heading 2 6 2 2 2" xfId="7151" xr:uid="{F0A94831-87E2-4438-B481-20CEAC5A3C66}"/>
    <cellStyle name="Heading 2 6 2 2 2 2" xfId="13042" xr:uid="{1C88556A-3D9A-4D15-9839-D7920AE44CC2}"/>
    <cellStyle name="Heading 2 6 2 2 2 2 2" xfId="22031" xr:uid="{D42D8841-7C18-43C9-9138-3E054F77B91B}"/>
    <cellStyle name="Heading 2 6 2 2 2 2 2 2" xfId="43459" xr:uid="{CE2CF6D4-CBC8-4E39-B1DB-457C6F40D861}"/>
    <cellStyle name="Heading 2 6 2 2 2 2 3" xfId="25869" xr:uid="{8D8F978C-505D-4E10-89E0-2DFA1B440407}"/>
    <cellStyle name="Heading 2 6 2 2 2 3" xfId="16140" xr:uid="{EE89914B-35B9-4232-8D32-F26E3165EE3C}"/>
    <cellStyle name="Heading 2 6 2 2 2 3 2" xfId="34067" xr:uid="{9C093989-C767-4B9E-BB35-09B171F97F7B}"/>
    <cellStyle name="Heading 2 6 2 2 2 4" xfId="35381" xr:uid="{761359E3-66AF-404E-A42E-7B04204EB4B9}"/>
    <cellStyle name="Heading 2 6 2 2 3" xfId="9722" xr:uid="{FD6683E9-2980-4B5F-A4FE-8EFD6588E776}"/>
    <cellStyle name="Heading 2 6 2 2 3 2" xfId="18711" xr:uid="{E1EAE839-C0D7-4DED-B88F-2E19292855A8}"/>
    <cellStyle name="Heading 2 6 2 2 3 2 2" xfId="31697" xr:uid="{E35731A3-F5AB-48EB-9978-34B34FB4DC13}"/>
    <cellStyle name="Heading 2 6 2 2 3 3" xfId="40515" xr:uid="{285FD035-D0FD-42DF-9797-433DDD438CB9}"/>
    <cellStyle name="Heading 2 6 2 2 4" xfId="3187" xr:uid="{7C464CCC-11E0-428D-AAB0-FD3DE3D97A7C}"/>
    <cellStyle name="Heading 2 6 2 2 4 2" xfId="37870" xr:uid="{34769D0C-4E08-4DCA-A6B7-488EACAEC1A6}"/>
    <cellStyle name="Heading 2 6 2 2 5" xfId="13554" xr:uid="{9DD95B64-BB80-4403-8E8E-62BD35F79382}"/>
    <cellStyle name="Heading 2 6 2 2 5 2" xfId="43694" xr:uid="{28DFC9E3-90C3-42D3-9E3F-C010387C52D7}"/>
    <cellStyle name="Heading 2 6 2 2 6" xfId="22884" xr:uid="{8BC954B7-6D92-4B23-AB9A-385208288241}"/>
    <cellStyle name="Heading 2 6 2 3" xfId="1095" xr:uid="{BC4526DF-3B75-4244-A540-596DAC205B8C}"/>
    <cellStyle name="Heading 2 6 2 3 2" xfId="7175" xr:uid="{C3BFCB01-4B41-4460-BD5C-A94FECAC6ACF}"/>
    <cellStyle name="Heading 2 6 2 3 2 2" xfId="13066" xr:uid="{E38FBF44-8A13-46AD-BA09-FB30988809CC}"/>
    <cellStyle name="Heading 2 6 2 3 2 2 2" xfId="22055" xr:uid="{DAB52664-F5D8-45B0-8AAC-5E4F10ADB8BF}"/>
    <cellStyle name="Heading 2 6 2 3 2 2 2 2" xfId="43544" xr:uid="{0178C891-1D08-4472-920A-A22BEB297F70}"/>
    <cellStyle name="Heading 2 6 2 3 2 2 3" xfId="31760" xr:uid="{92D78562-0BEA-4BA9-9C29-508FA8939778}"/>
    <cellStyle name="Heading 2 6 2 3 2 3" xfId="16164" xr:uid="{29E5037B-AE94-473E-BA76-0417259A34D1}"/>
    <cellStyle name="Heading 2 6 2 3 2 3 2" xfId="26911" xr:uid="{A41C348F-E85B-415F-9755-D290EE8B496A}"/>
    <cellStyle name="Heading 2 6 2 3 2 4" xfId="43738" xr:uid="{B3A84877-A73E-49C0-B3ED-48C5BCB646E9}"/>
    <cellStyle name="Heading 2 6 2 3 3" xfId="12542" xr:uid="{4C878288-2F1E-4E5C-A06B-4D4906286680}"/>
    <cellStyle name="Heading 2 6 2 3 3 2" xfId="21531" xr:uid="{48605BA7-F3EF-4871-A62D-2076EBAE6878}"/>
    <cellStyle name="Heading 2 6 2 3 3 2 2" xfId="39472" xr:uid="{886616BF-1636-4ED1-A925-4F648B3FF5BD}"/>
    <cellStyle name="Heading 2 6 2 3 3 3" xfId="39644" xr:uid="{E75ACCE1-F328-40C0-973D-E0F262E803B7}"/>
    <cellStyle name="Heading 2 6 2 3 4" xfId="3532" xr:uid="{A184B96B-B75E-4B24-8F76-2B3E515F28BC}"/>
    <cellStyle name="Heading 2 6 2 3 4 2" xfId="32415" xr:uid="{52A8F157-1BD8-4731-8D7C-38677FD0316E}"/>
    <cellStyle name="Heading 2 6 2 3 5" xfId="13578" xr:uid="{4D58A25D-277D-40CF-BD21-D7C94C1D7FEA}"/>
    <cellStyle name="Heading 2 6 2 3 5 2" xfId="25421" xr:uid="{3F3C1794-E14A-4F37-BA84-B0BA208F9604}"/>
    <cellStyle name="Heading 2 6 2 3 6" xfId="24018" xr:uid="{5D6298BD-2D55-47BF-B95D-E6EFCF436A82}"/>
    <cellStyle name="Heading 2 6 2 4" xfId="1755" xr:uid="{0E08BF8D-A490-4D67-8B7F-B9BE56D127BD}"/>
    <cellStyle name="Heading 2 6 2 4 2" xfId="7201" xr:uid="{9F0C3EF4-BB81-407A-A625-CC6F5C918CFF}"/>
    <cellStyle name="Heading 2 6 2 4 2 2" xfId="13092" xr:uid="{5CB6233C-A519-4F98-95C9-9AC40210EAB1}"/>
    <cellStyle name="Heading 2 6 2 4 2 2 2" xfId="22081" xr:uid="{7EAD3F1A-71F3-4636-A986-ABE3BA762D5B}"/>
    <cellStyle name="Heading 2 6 2 4 2 2 2 2" xfId="35978" xr:uid="{AF3038F4-DB19-4279-9E84-80B07A42E825}"/>
    <cellStyle name="Heading 2 6 2 4 2 2 3" xfId="22390" xr:uid="{824D618E-6453-4027-8AF1-EDAC3C3410DA}"/>
    <cellStyle name="Heading 2 6 2 4 2 3" xfId="16190" xr:uid="{9C5216EC-4C5A-4251-8140-1BB435921856}"/>
    <cellStyle name="Heading 2 6 2 4 2 3 2" xfId="34748" xr:uid="{63AE2206-FC21-4B6D-996C-4785DBF2BF52}"/>
    <cellStyle name="Heading 2 6 2 4 2 4" xfId="42876" xr:uid="{CBE6CFA4-285C-4D69-8EF8-F9B5769D0725}"/>
    <cellStyle name="Heading 2 6 2 4 3" xfId="12264" xr:uid="{140BE705-C747-4EFD-A379-2C70809CC85D}"/>
    <cellStyle name="Heading 2 6 2 4 3 2" xfId="21253" xr:uid="{98448CB9-8F73-42DA-A750-BCEB955DAACF}"/>
    <cellStyle name="Heading 2 6 2 4 3 2 2" xfId="28702" xr:uid="{987FE4A5-EB1D-48D9-814B-05B1FD178281}"/>
    <cellStyle name="Heading 2 6 2 4 3 3" xfId="30719" xr:uid="{048F0CCC-5738-45F6-B667-CA78CAD95B2F}"/>
    <cellStyle name="Heading 2 6 2 4 4" xfId="4192" xr:uid="{9DA69142-DAB0-4E6C-B700-8027FD2ADEF2}"/>
    <cellStyle name="Heading 2 6 2 4 4 2" xfId="30721" xr:uid="{6789F7E3-9A71-4A06-82A5-8BD85A88ED11}"/>
    <cellStyle name="Heading 2 6 2 4 5" xfId="13604" xr:uid="{E34F637A-B657-4FDD-BE33-AFB7684C721A}"/>
    <cellStyle name="Heading 2 6 2 4 5 2" xfId="23300" xr:uid="{5FB42E70-4711-4AF7-8BC0-55A2E36639B0}"/>
    <cellStyle name="Heading 2 6 2 4 6" xfId="43120" xr:uid="{8376056A-47E3-4F95-B6A6-8B0E68791FA9}"/>
    <cellStyle name="Heading 2 6 2 5" xfId="2058" xr:uid="{7FC210F4-D503-4564-9A8F-F90784834658}"/>
    <cellStyle name="Heading 2 6 2 5 2" xfId="7219" xr:uid="{706E35E9-E2DC-4B81-91D5-5756BB20CBD2}"/>
    <cellStyle name="Heading 2 6 2 5 2 2" xfId="13110" xr:uid="{0DDDF837-0DDC-4A25-B0A7-30D884C8992B}"/>
    <cellStyle name="Heading 2 6 2 5 2 2 2" xfId="22099" xr:uid="{DF1AA260-1E16-4BFD-914B-0DC7BC6CCEA3}"/>
    <cellStyle name="Heading 2 6 2 5 2 2 2 2" xfId="40663" xr:uid="{B42BC516-3C0B-40AC-A3F9-198A18BDDCE1}"/>
    <cellStyle name="Heading 2 6 2 5 2 2 3" xfId="42655" xr:uid="{BD2DD14A-F83D-49CD-A271-96DDA8F05D65}"/>
    <cellStyle name="Heading 2 6 2 5 2 3" xfId="16208" xr:uid="{7E355216-EC69-4C05-A8E9-59F6439C5543}"/>
    <cellStyle name="Heading 2 6 2 5 2 3 2" xfId="34473" xr:uid="{3A8B2396-835B-4CB0-8536-B5AA8B51917A}"/>
    <cellStyle name="Heading 2 6 2 5 2 4" xfId="22581" xr:uid="{6789445E-B0A6-46DF-BCD9-174CDDD86407}"/>
    <cellStyle name="Heading 2 6 2 5 3" xfId="12285" xr:uid="{A7C84770-D0B2-42FE-93FA-D84DB8FAD88C}"/>
    <cellStyle name="Heading 2 6 2 5 3 2" xfId="21274" xr:uid="{70AC36CC-72C1-43EA-B900-D9ABA2671976}"/>
    <cellStyle name="Heading 2 6 2 5 3 2 2" xfId="26095" xr:uid="{AF21690F-03A1-4910-8E51-98C9E54191F4}"/>
    <cellStyle name="Heading 2 6 2 5 3 3" xfId="29522" xr:uid="{F75CD66E-DD12-4309-AE51-7D9298333010}"/>
    <cellStyle name="Heading 2 6 2 5 4" xfId="4495" xr:uid="{2DE6D5B9-0922-4376-A63B-7135C345A887}"/>
    <cellStyle name="Heading 2 6 2 5 4 2" xfId="38058" xr:uid="{98BE653A-E5DA-4331-81DA-86C20A9313BB}"/>
    <cellStyle name="Heading 2 6 2 5 5" xfId="13622" xr:uid="{82209878-B63E-43F2-BDC4-818E5CB1F619}"/>
    <cellStyle name="Heading 2 6 2 5 5 2" xfId="22612" xr:uid="{5DC1F68C-962B-4112-9E45-E20E32134617}"/>
    <cellStyle name="Heading 2 6 2 5 6" xfId="36300" xr:uid="{06DAD699-91E5-41F1-881B-74E51480C8AD}"/>
    <cellStyle name="Heading 2 6 2 6" xfId="6703" xr:uid="{9ED029CE-8F2C-4C03-8E8C-112F5991F86A}"/>
    <cellStyle name="Heading 2 6 2 6 2" xfId="12832" xr:uid="{F730B067-FDB4-4A91-A753-95FD2B5485B1}"/>
    <cellStyle name="Heading 2 6 2 6 2 2" xfId="21821" xr:uid="{2CCD959C-3275-430C-A66A-C6C5F77CD46A}"/>
    <cellStyle name="Heading 2 6 2 6 2 2 2" xfId="42460" xr:uid="{A579CF03-1F28-4324-9797-0BCF5B372A75}"/>
    <cellStyle name="Heading 2 6 2 6 2 3" xfId="30512" xr:uid="{448E6E8C-2C71-4123-A385-0CB647C5B88B}"/>
    <cellStyle name="Heading 2 6 2 6 3" xfId="15692" xr:uid="{9298BB21-0023-4FF4-A090-7EEA1996AEF5}"/>
    <cellStyle name="Heading 2 6 2 6 3 2" xfId="40414" xr:uid="{9F8B76A3-2657-4812-B8DD-20E10B3A68D9}"/>
    <cellStyle name="Heading 2 6 2 6 4" xfId="35460" xr:uid="{ABBD0047-B23C-421C-85BB-28E6AF253444}"/>
    <cellStyle name="Heading 2 6 2 7" xfId="9818" xr:uid="{5C8FD09B-EA83-43A0-BD32-44152E7B91DD}"/>
    <cellStyle name="Heading 2 6 2 7 2" xfId="18807" xr:uid="{1B7D644E-DCED-4992-AEF1-54117CF10CAD}"/>
    <cellStyle name="Heading 2 6 2 7 2 2" xfId="42548" xr:uid="{DCD2D524-57C6-4610-8413-FBAF24C21C1E}"/>
    <cellStyle name="Heading 2 6 2 7 3" xfId="32081" xr:uid="{55C6121B-0BB4-4A5D-9731-4A7D65C8E200}"/>
    <cellStyle name="Heading 2 6 2 8" xfId="2407" xr:uid="{C30484D2-21C9-4951-B0CC-D89E86772D8F}"/>
    <cellStyle name="Heading 2 6 2 8 2" xfId="25713" xr:uid="{D847F0F9-BB32-46CA-B27E-8C6D5BDD604A}"/>
    <cellStyle name="Heading 2 6 2 9" xfId="13316" xr:uid="{46A2B083-1F5B-4C69-AA21-114684E560AB}"/>
    <cellStyle name="Heading 2 6 2 9 2" xfId="32474" xr:uid="{7410D037-AF61-4FB7-B56E-6C5FC8E2B47A}"/>
    <cellStyle name="Heading 2 6 3" xfId="264" xr:uid="{8EC5F533-E579-4A0E-88BE-B8F317B519F4}"/>
    <cellStyle name="Heading 2 6 3 2" xfId="6916" xr:uid="{70D18324-161C-4841-A40F-55E6983426D9}"/>
    <cellStyle name="Heading 2 6 3 2 2" xfId="12875" xr:uid="{1F426CC4-A707-4BE4-8226-E0A8C16926C5}"/>
    <cellStyle name="Heading 2 6 3 2 2 2" xfId="21864" xr:uid="{70E4B0BE-B043-484F-B15D-3BC35B8124D6}"/>
    <cellStyle name="Heading 2 6 3 2 2 2 2" xfId="39896" xr:uid="{3BFDA3F6-712D-45A0-9EDE-A609F2233FB5}"/>
    <cellStyle name="Heading 2 6 3 2 2 3" xfId="26967" xr:uid="{153934F5-4319-4562-BA9C-F39BB377C613}"/>
    <cellStyle name="Heading 2 6 3 2 3" xfId="15905" xr:uid="{C828FB78-0799-4E6C-BAFF-76C05389F6AD}"/>
    <cellStyle name="Heading 2 6 3 2 3 2" xfId="32792" xr:uid="{EA495390-B0B4-47EA-B128-3308A9035A00}"/>
    <cellStyle name="Heading 2 6 3 2 4" xfId="27805" xr:uid="{2B39AE68-B26E-466D-ADB2-D860F9BBAF16}"/>
    <cellStyle name="Heading 2 6 3 3" xfId="9787" xr:uid="{A601AFB2-A270-4835-AD46-D99FF8F5082F}"/>
    <cellStyle name="Heading 2 6 3 3 2" xfId="18776" xr:uid="{BBEC3D2F-793F-448C-8878-9C9463DDEC38}"/>
    <cellStyle name="Heading 2 6 3 3 2 2" xfId="40314" xr:uid="{A7E656A7-B7F8-490A-B9A4-907CA0C7DF20}"/>
    <cellStyle name="Heading 2 6 3 3 3" xfId="42760" xr:uid="{2BEAE678-225C-4009-B14F-9091EC8BF458}"/>
    <cellStyle name="Heading 2 6 3 4" xfId="2732" xr:uid="{71AE4172-A428-445D-BEF5-AB4DBF2AA0BD}"/>
    <cellStyle name="Heading 2 6 3 4 2" xfId="32921" xr:uid="{218097C7-4D02-4208-AC5B-4D8A7CEEBD6F}"/>
    <cellStyle name="Heading 2 6 3 5" xfId="13493" xr:uid="{64482169-7D9C-4825-A0E6-316D5F05E4AA}"/>
    <cellStyle name="Heading 2 6 3 5 2" xfId="22770" xr:uid="{A0F5E1E7-533D-46D2-8325-693BBD608568}"/>
    <cellStyle name="Heading 2 6 3 6" xfId="25123" xr:uid="{F23F81EF-8DAC-4EE5-BCC8-B096253D2AA1}"/>
    <cellStyle name="Heading 2 6 4" xfId="613" xr:uid="{4A4B19A2-F113-4E86-90BC-AFFF0529FBB4}"/>
    <cellStyle name="Heading 2 6 4 2" xfId="7139" xr:uid="{33C83167-1443-4FEE-A31B-C85DFDA6C233}"/>
    <cellStyle name="Heading 2 6 4 2 2" xfId="13030" xr:uid="{1852E654-555F-41AB-8E0B-7A6AB661A249}"/>
    <cellStyle name="Heading 2 6 4 2 2 2" xfId="22019" xr:uid="{5A062347-FDE2-4D21-80F7-F6B90671A7D2}"/>
    <cellStyle name="Heading 2 6 4 2 2 2 2" xfId="24950" xr:uid="{7C455C35-4035-42F2-81FE-88813D1283D9}"/>
    <cellStyle name="Heading 2 6 4 2 2 3" xfId="28032" xr:uid="{0588F6A2-E0CF-4FDC-BEF0-4FD8D93A7B0B}"/>
    <cellStyle name="Heading 2 6 4 2 3" xfId="16128" xr:uid="{ED90900D-6D3B-4785-A811-0B4CA47E4B3C}"/>
    <cellStyle name="Heading 2 6 4 2 3 2" xfId="35658" xr:uid="{6FDF50B6-0E39-4AB8-AF89-B0523314EF2C}"/>
    <cellStyle name="Heading 2 6 4 2 4" xfId="38380" xr:uid="{1DB3F8C7-207C-4E90-9628-EB1631F292B5}"/>
    <cellStyle name="Heading 2 6 4 3" xfId="12274" xr:uid="{47998D80-B061-4D3B-B2BD-5F4277162744}"/>
    <cellStyle name="Heading 2 6 4 3 2" xfId="21263" xr:uid="{3FCEC008-C994-4E02-8F7F-738804683B99}"/>
    <cellStyle name="Heading 2 6 4 3 2 2" xfId="35981" xr:uid="{196807A6-FC7B-443A-BCA0-2D15F021B5AE}"/>
    <cellStyle name="Heading 2 6 4 3 3" xfId="34212" xr:uid="{8BF71ECB-83CE-4BED-BA8A-DAD8998D1B89}"/>
    <cellStyle name="Heading 2 6 4 4" xfId="3050" xr:uid="{BCD9D762-3B9C-44CE-82B4-1FDBF3005CC4}"/>
    <cellStyle name="Heading 2 6 4 4 2" xfId="39032" xr:uid="{A368EBAC-FFFD-46B3-9B38-E39BF72D1239}"/>
    <cellStyle name="Heading 2 6 4 5" xfId="13542" xr:uid="{04FE9290-B590-448E-A8E8-FB5CE3740E52}"/>
    <cellStyle name="Heading 2 6 4 5 2" xfId="39517" xr:uid="{42E089F5-7881-4CA4-9256-EE0DE5C77487}"/>
    <cellStyle name="Heading 2 6 4 6" xfId="38325" xr:uid="{78CFD744-F77A-4D72-9358-F549FA81D11D}"/>
    <cellStyle name="Heading 2 6 5" xfId="958" xr:uid="{E95786F7-52C9-4EBE-BAB0-3A6B661B1632}"/>
    <cellStyle name="Heading 2 6 5 2" xfId="7163" xr:uid="{13321822-86A0-4D90-843E-60953DF77B47}"/>
    <cellStyle name="Heading 2 6 5 2 2" xfId="13054" xr:uid="{BBA7B2C1-7D20-4803-A169-6D5EE88B82DE}"/>
    <cellStyle name="Heading 2 6 5 2 2 2" xfId="22043" xr:uid="{7C2BA24D-6F49-4AEC-BE60-D989083E8384}"/>
    <cellStyle name="Heading 2 6 5 2 2 2 2" xfId="25035" xr:uid="{338A578D-DD82-495D-907A-7FEEC10340FA}"/>
    <cellStyle name="Heading 2 6 5 2 2 3" xfId="23002" xr:uid="{C64C59CE-BFF0-485C-8F11-4A38D7FAFEAC}"/>
    <cellStyle name="Heading 2 6 5 2 3" xfId="16152" xr:uid="{63DC47C4-F796-4C44-85BC-346BDF07A08B}"/>
    <cellStyle name="Heading 2 6 5 2 3 2" xfId="24087" xr:uid="{B2A6BC75-2065-4D8A-8ED1-9AFB27BCAA27}"/>
    <cellStyle name="Heading 2 6 5 2 4" xfId="39666" xr:uid="{26C8202F-4C24-4D7D-8EBA-753C687A9206}"/>
    <cellStyle name="Heading 2 6 5 3" xfId="9786" xr:uid="{84005A67-EAC5-4881-B774-B5B8477AC5B2}"/>
    <cellStyle name="Heading 2 6 5 3 2" xfId="18775" xr:uid="{D1352850-10E2-4444-9EDC-2871A98126B3}"/>
    <cellStyle name="Heading 2 6 5 3 2 2" xfId="30905" xr:uid="{E2816819-ABD0-408C-A49F-FBFDC770C125}"/>
    <cellStyle name="Heading 2 6 5 3 3" xfId="33350" xr:uid="{02C97EEE-F8C8-4860-BD15-C15AA5CBCEA7}"/>
    <cellStyle name="Heading 2 6 5 4" xfId="3395" xr:uid="{A5635EDA-0766-4A66-A111-12EE85496D04}"/>
    <cellStyle name="Heading 2 6 5 4 2" xfId="27851" xr:uid="{737A6265-5185-4DDE-B7D2-0AB5BEECB9B4}"/>
    <cellStyle name="Heading 2 6 5 5" xfId="13566" xr:uid="{1C939BBB-55F6-4309-830F-4177A0BA2169}"/>
    <cellStyle name="Heading 2 6 5 5 2" xfId="25219" xr:uid="{11C27081-B0CC-4BCD-B3A4-22417B193642}"/>
    <cellStyle name="Heading 2 6 5 6" xfId="26820" xr:uid="{79D53D13-3BA6-4DE5-B9FA-BE1D416A1524}"/>
    <cellStyle name="Heading 2 6 6" xfId="1622" xr:uid="{5C48CA4B-F314-4F7E-81BB-7BC454DA89E4}"/>
    <cellStyle name="Heading 2 6 6 2" xfId="7184" xr:uid="{1D2DA2F3-15AC-4FB9-ACA3-E3465812249F}"/>
    <cellStyle name="Heading 2 6 6 2 2" xfId="13075" xr:uid="{38B70F27-BFB3-4DFC-A30D-A545AEE881D2}"/>
    <cellStyle name="Heading 2 6 6 2 2 2" xfId="22064" xr:uid="{88AA0DCC-92E2-497A-9691-DE31D0E9B9F3}"/>
    <cellStyle name="Heading 2 6 6 2 2 2 2" xfId="35626" xr:uid="{E1B3D5DB-D1E3-4E8F-B06F-E876EA9B4089}"/>
    <cellStyle name="Heading 2 6 6 2 2 3" xfId="24998" xr:uid="{44BCFECB-16AB-4EF0-8498-B83BBB427D57}"/>
    <cellStyle name="Heading 2 6 6 2 3" xfId="16173" xr:uid="{BA1E8133-EE35-41A6-91CC-7CF4A9A74C51}"/>
    <cellStyle name="Heading 2 6 6 2 3 2" xfId="41381" xr:uid="{64F4EB6B-DC20-4E3C-BDD5-96C6855E24CF}"/>
    <cellStyle name="Heading 2 6 6 2 4" xfId="41560" xr:uid="{6A6D4F2F-E925-4F4F-A223-06C5B938572C}"/>
    <cellStyle name="Heading 2 6 6 3" xfId="9789" xr:uid="{FBD2A3DA-7EAC-4D2E-A70E-B20F2C33FA11}"/>
    <cellStyle name="Heading 2 6 6 3 2" xfId="18778" xr:uid="{52C299B7-E1C6-4F93-AE63-9FF461685C64}"/>
    <cellStyle name="Heading 2 6 6 3 2 2" xfId="22163" xr:uid="{A38508D9-92E9-46CB-A6FF-2576888F8BC2}"/>
    <cellStyle name="Heading 2 6 6 3 3" xfId="26997" xr:uid="{6366D7CA-2FA6-47B3-A3D9-0EFEDDCB88C5}"/>
    <cellStyle name="Heading 2 6 6 4" xfId="4059" xr:uid="{649D206D-1A99-4D2C-A483-FD3E63F9A3E1}"/>
    <cellStyle name="Heading 2 6 6 4 2" xfId="24086" xr:uid="{C7E3C419-F3BA-43FE-8227-9530575C4128}"/>
    <cellStyle name="Heading 2 6 6 5" xfId="13587" xr:uid="{1FF3FE2B-7822-4FE3-BA54-E361DCF3D1E9}"/>
    <cellStyle name="Heading 2 6 6 5 2" xfId="22118" xr:uid="{C3C48B1D-51A5-48B3-864D-5A73E93ABAE7}"/>
    <cellStyle name="Heading 2 6 6 6" xfId="37111" xr:uid="{A70FDD6C-3205-4628-B97E-D0EAFF9DD299}"/>
    <cellStyle name="Heading 2 6 7" xfId="1649" xr:uid="{82A2D05F-7E6A-49A6-BB4E-101D1A963FC7}"/>
    <cellStyle name="Heading 2 6 7 2" xfId="7193" xr:uid="{943C4ABD-F71C-4657-A581-7ADC7E11CDCC}"/>
    <cellStyle name="Heading 2 6 7 2 2" xfId="13084" xr:uid="{D5795172-C9AB-4298-A5E3-12C7091D2AAB}"/>
    <cellStyle name="Heading 2 6 7 2 2 2" xfId="22073" xr:uid="{EBCAF32D-FFD3-4D78-BAB3-605C09CEE5C2}"/>
    <cellStyle name="Heading 2 6 7 2 2 2 2" xfId="41593" xr:uid="{AAD14304-E4D9-4557-84C2-5EEB935CBD9D}"/>
    <cellStyle name="Heading 2 6 7 2 2 3" xfId="39660" xr:uid="{B4E0338E-F021-4BDD-9ED9-8C127E02C703}"/>
    <cellStyle name="Heading 2 6 7 2 3" xfId="16182" xr:uid="{7CA3CB42-818E-4F51-9642-755601DE0D07}"/>
    <cellStyle name="Heading 2 6 7 2 3 2" xfId="34477" xr:uid="{91C74581-81FF-49A8-94BA-9CCB8218D92E}"/>
    <cellStyle name="Heading 2 6 7 2 4" xfId="23236" xr:uid="{F5D728BB-E0ED-4016-8F76-1F06CC88F4AD}"/>
    <cellStyle name="Heading 2 6 7 3" xfId="9705" xr:uid="{787FA4C1-8E3A-43F4-8DDA-D5265406F705}"/>
    <cellStyle name="Heading 2 6 7 3 2" xfId="18694" xr:uid="{174B9173-1994-4484-9D94-3474038F6A88}"/>
    <cellStyle name="Heading 2 6 7 3 2 2" xfId="28128" xr:uid="{745CC2C5-A5C2-4040-ABA0-1778EB77520E}"/>
    <cellStyle name="Heading 2 6 7 3 3" xfId="34974" xr:uid="{47F3DAA8-3D13-4FD1-AEC9-7CE3467F3226}"/>
    <cellStyle name="Heading 2 6 7 4" xfId="4086" xr:uid="{0E02A2B2-A1AC-45A2-AB55-83B76DF353E0}"/>
    <cellStyle name="Heading 2 6 7 4 2" xfId="29469" xr:uid="{BA30BD59-E4B4-4105-AC2B-3B087094E432}"/>
    <cellStyle name="Heading 2 6 7 5" xfId="13596" xr:uid="{D48D77A9-1E6A-4363-9E7A-F2934339DA2F}"/>
    <cellStyle name="Heading 2 6 7 5 2" xfId="30728" xr:uid="{40A05F33-636F-4D7A-A513-D41FD017A056}"/>
    <cellStyle name="Heading 2 6 7 6" xfId="42239" xr:uid="{31735EAA-3E89-4B52-AB76-B99E98B2E8EC}"/>
    <cellStyle name="Heading 2 6 8" xfId="6566" xr:uid="{239B29A0-1A06-47B3-B0DD-C22946C6AC75}"/>
    <cellStyle name="Heading 2 6 8 2" xfId="12820" xr:uid="{BF375248-75E3-4DA7-A70B-C8CAE43BA922}"/>
    <cellStyle name="Heading 2 6 8 2 2" xfId="21809" xr:uid="{997B59D1-C6EE-44D2-9759-D92A6DE8989C}"/>
    <cellStyle name="Heading 2 6 8 2 2 2" xfId="23935" xr:uid="{85CEF170-2F8D-4FD9-8C7C-803A90898D6B}"/>
    <cellStyle name="Heading 2 6 8 2 3" xfId="36586" xr:uid="{B31B540B-6BEC-477E-BFCD-1431423D7AC0}"/>
    <cellStyle name="Heading 2 6 8 3" xfId="15555" xr:uid="{E9692810-1DBD-4E00-A258-C773B37F2AC9}"/>
    <cellStyle name="Heading 2 6 8 3 2" xfId="43827" xr:uid="{9B159C64-F79D-48AC-8E09-7385A920D555}"/>
    <cellStyle name="Heading 2 6 8 4" xfId="28456" xr:uid="{8A033560-AD16-4878-B4C2-EB2761E86C1E}"/>
    <cellStyle name="Heading 2 6 9" xfId="12507" xr:uid="{F8E4E963-AF0E-41F7-9B0B-B78DEF247BA2}"/>
    <cellStyle name="Heading 2 6 9 2" xfId="21496" xr:uid="{64CAC6E3-1318-4405-A78F-1200CB1DDBA2}"/>
    <cellStyle name="Heading 2 6 9 2 2" xfId="27955" xr:uid="{1B586257-DFFA-4B8B-BDD5-BF437C1EBFE3}"/>
    <cellStyle name="Heading 2 6 9 3" xfId="28153" xr:uid="{0EEA78F8-2974-4591-8599-F6C660EAEC22}"/>
    <cellStyle name="Heading 2 7" xfId="100" xr:uid="{11AD246A-603E-4C9C-8992-74492A97FA0F}"/>
    <cellStyle name="Heading 2 7 10" xfId="2260" xr:uid="{273513A3-81E6-43E2-ADA3-7ED5C31C3D2B}"/>
    <cellStyle name="Heading 2 7 10 2" xfId="24651" xr:uid="{92FE1B91-26AD-455E-9C50-7C33A6854FAD}"/>
    <cellStyle name="Heading 2 7 11" xfId="13169" xr:uid="{BD848C13-FA7A-403E-94CD-F11C6E986DC8}"/>
    <cellStyle name="Heading 2 7 11 2" xfId="39232" xr:uid="{7955CEEC-2A76-4028-AD92-A8A706E617CE}"/>
    <cellStyle name="Heading 2 7 12" xfId="22995" xr:uid="{186C6263-1BD0-47DE-B0A8-D227C42652B0}"/>
    <cellStyle name="Heading 2 7 2" xfId="392" xr:uid="{7FF67270-A15A-4AC3-8F63-3C5F50B1C059}"/>
    <cellStyle name="Heading 2 7 2 10" xfId="42648" xr:uid="{0CB2079A-DF06-49C0-AC9F-E50DF84F497C}"/>
    <cellStyle name="Heading 2 7 2 2" xfId="741" xr:uid="{B2666E93-5F5B-474A-B0EC-EB057D783C22}"/>
    <cellStyle name="Heading 2 7 2 2 2" xfId="7150" xr:uid="{337A9A4B-5703-4726-A27C-F95DF62B1C5A}"/>
    <cellStyle name="Heading 2 7 2 2 2 2" xfId="13041" xr:uid="{57046C9E-781D-4FE0-8B42-B85DABBFD4A9}"/>
    <cellStyle name="Heading 2 7 2 2 2 2 2" xfId="22030" xr:uid="{F9B5B003-5E3D-40BE-B4F7-A817544A17E6}"/>
    <cellStyle name="Heading 2 7 2 2 2 2 2 2" xfId="34049" xr:uid="{B2AF9706-E1C6-4D32-8C30-34BE9F681568}"/>
    <cellStyle name="Heading 2 7 2 2 2 2 3" xfId="38306" xr:uid="{375EECE5-1DE1-480B-B9F5-D0AF2D0572EA}"/>
    <cellStyle name="Heading 2 7 2 2 2 3" xfId="16139" xr:uid="{FF3CB081-DE55-4A3F-A6C9-3CAB96F02AB1}"/>
    <cellStyle name="Heading 2 7 2 2 2 3 2" xfId="26080" xr:uid="{9AB35AA3-BC28-4CBF-B67B-C2CD64BDBE30}"/>
    <cellStyle name="Heading 2 7 2 2 2 4" xfId="36453" xr:uid="{D6E6601E-76F7-4FF1-A262-D3349A1A852F}"/>
    <cellStyle name="Heading 2 7 2 2 3" xfId="12790" xr:uid="{8C5ECABF-E759-4FA3-8A9B-4E989AE94B44}"/>
    <cellStyle name="Heading 2 7 2 2 3 2" xfId="21779" xr:uid="{D8BB4A89-3A86-4CD3-9B51-1EFF363922B2}"/>
    <cellStyle name="Heading 2 7 2 2 3 2 2" xfId="43327" xr:uid="{853A1E3A-D6A9-4ACA-B387-65D3BFD2470F}"/>
    <cellStyle name="Heading 2 7 2 2 3 3" xfId="38364" xr:uid="{969C67C9-698B-498D-84BC-EA1D9DC6C572}"/>
    <cellStyle name="Heading 2 7 2 2 4" xfId="3178" xr:uid="{76C24860-E350-4A0F-A3EC-255999138E73}"/>
    <cellStyle name="Heading 2 7 2 2 4 2" xfId="42622" xr:uid="{9F72A661-6A49-44FC-9AD6-9AFF4FA31D83}"/>
    <cellStyle name="Heading 2 7 2 2 5" xfId="13553" xr:uid="{14387D7B-0821-4D5B-BAA1-2BF9B989D9D1}"/>
    <cellStyle name="Heading 2 7 2 2 5 2" xfId="34284" xr:uid="{6B07216A-4130-47AB-87FC-00EF528A7C4B}"/>
    <cellStyle name="Heading 2 7 2 2 6" xfId="30134" xr:uid="{FA394743-DF1B-4A60-B4D6-1326BFD82CE4}"/>
    <cellStyle name="Heading 2 7 2 3" xfId="1086" xr:uid="{EEA7ED22-AF37-413C-8C42-4CD3ADB7E653}"/>
    <cellStyle name="Heading 2 7 2 3 2" xfId="7174" xr:uid="{3A7EE7AC-14D8-497C-839B-A82B50ED20B0}"/>
    <cellStyle name="Heading 2 7 2 3 2 2" xfId="13065" xr:uid="{F60DDD36-179A-41EF-BEFA-63E37CCCFAF3}"/>
    <cellStyle name="Heading 2 7 2 3 2 2 2" xfId="22054" xr:uid="{A31207BA-D771-469A-AF26-CF5C1FF66A86}"/>
    <cellStyle name="Heading 2 7 2 3 2 2 2 2" xfId="34134" xr:uid="{B3C8343E-BB61-42AB-96D4-825A11ADCF8E}"/>
    <cellStyle name="Heading 2 7 2 3 2 2 3" xfId="39566" xr:uid="{688BCEB5-63E1-4763-BDFA-B2D8069DE55E}"/>
    <cellStyle name="Heading 2 7 2 3 2 3" xfId="16163" xr:uid="{01D7F36A-4814-4BC8-ADAE-616946CAAD60}"/>
    <cellStyle name="Heading 2 7 2 3 2 3 2" xfId="40436" xr:uid="{28411AAE-7F86-4B75-A31D-F2E159F4088C}"/>
    <cellStyle name="Heading 2 7 2 3 2 4" xfId="34328" xr:uid="{4DF1A1AB-0E40-4413-8027-5B96C5D20868}"/>
    <cellStyle name="Heading 2 7 2 3 3" xfId="12439" xr:uid="{36ADA8C9-1664-4718-A2E6-F66FDE3EC4DE}"/>
    <cellStyle name="Heading 2 7 2 3 3 2" xfId="21428" xr:uid="{2522DAFA-38A7-4395-BBD1-3934539FDA45}"/>
    <cellStyle name="Heading 2 7 2 3 3 2 2" xfId="41278" xr:uid="{9ADF1C7F-CD6D-468E-B7FC-07ECC9F6A149}"/>
    <cellStyle name="Heading 2 7 2 3 3 3" xfId="29852" xr:uid="{F985D163-7C16-47A9-9925-8E7144D81B11}"/>
    <cellStyle name="Heading 2 7 2 3 4" xfId="3523" xr:uid="{27ECB2F0-C2C9-4D04-BBA1-5552D4006A80}"/>
    <cellStyle name="Heading 2 7 2 3 4 2" xfId="38886" xr:uid="{5092283E-EC77-4511-891C-7D3400EAD100}"/>
    <cellStyle name="Heading 2 7 2 3 5" xfId="13577" xr:uid="{6A6FD739-4E68-4650-8D05-83BACB33DC98}"/>
    <cellStyle name="Heading 2 7 2 3 5 2" xfId="37858" xr:uid="{F48811AE-9D29-441F-BB27-6E3FB01892C1}"/>
    <cellStyle name="Heading 2 7 2 3 6" xfId="25475" xr:uid="{769926AF-B6B7-4752-B736-C4A8622B39F9}"/>
    <cellStyle name="Heading 2 7 2 4" xfId="1746" xr:uid="{6686A06C-FEC1-4FC6-8F62-8B331AAB8DBC}"/>
    <cellStyle name="Heading 2 7 2 4 2" xfId="7200" xr:uid="{1B47F10D-78FF-4B9D-821E-9DFE30467AD9}"/>
    <cellStyle name="Heading 2 7 2 4 2 2" xfId="13091" xr:uid="{D457BF45-11FD-4A21-A2A0-1F7129509547}"/>
    <cellStyle name="Heading 2 7 2 4 2 2 2" xfId="22080" xr:uid="{38C001D1-3C3C-49F2-9832-2FCFBBF75838}"/>
    <cellStyle name="Heading 2 7 2 4 2 2 2 2" xfId="38848" xr:uid="{04EA74C2-F308-46DE-AD1C-C31138941D92}"/>
    <cellStyle name="Heading 2 7 2 4 2 2 3" xfId="35582" xr:uid="{4A52D8A0-FE05-413D-8D3F-346CD2735450}"/>
    <cellStyle name="Heading 2 7 2 4 2 3" xfId="16189" xr:uid="{DB263828-416E-4623-9679-64166664AA80}"/>
    <cellStyle name="Heading 2 7 2 4 2 3 2" xfId="40334" xr:uid="{1AD88633-AD8B-4D3E-A709-51E3D18B0A9B}"/>
    <cellStyle name="Heading 2 7 2 4 2 4" xfId="33466" xr:uid="{B5D170B0-5A1F-4499-87CF-378CC354B9C6}"/>
    <cellStyle name="Heading 2 7 2 4 3" xfId="9841" xr:uid="{F28140F8-55DF-4F24-87EE-00D8E5A529A4}"/>
    <cellStyle name="Heading 2 7 2 4 3 2" xfId="18830" xr:uid="{969EC232-C6E1-40D1-9FA3-922C1BD199C4}"/>
    <cellStyle name="Heading 2 7 2 4 3 2 2" xfId="29969" xr:uid="{A2E26729-2B92-4DB6-BB74-82A875168A6E}"/>
    <cellStyle name="Heading 2 7 2 4 3 3" xfId="42735" xr:uid="{F7B1F755-2AD4-49EF-AA24-841C01DBC273}"/>
    <cellStyle name="Heading 2 7 2 4 4" xfId="4183" xr:uid="{DA75E23C-DAC1-49F1-95DE-FF652BF31696}"/>
    <cellStyle name="Heading 2 7 2 4 4 2" xfId="22186" xr:uid="{73CF263C-C91E-4DA0-A367-4D4A0A3BB82D}"/>
    <cellStyle name="Heading 2 7 2 4 5" xfId="13603" xr:uid="{460F619B-2414-431A-9DAB-F2CD5321BA2D}"/>
    <cellStyle name="Heading 2 7 2 4 5 2" xfId="22458" xr:uid="{32560D4B-E126-475F-B8D6-EC1A3C6732EE}"/>
    <cellStyle name="Heading 2 7 2 4 6" xfId="22674" xr:uid="{B4C41838-75D1-4CC9-914D-58CBA89C3901}"/>
    <cellStyle name="Heading 2 7 2 5" xfId="2049" xr:uid="{500D4230-D510-463B-B7B4-53621B2D1FA8}"/>
    <cellStyle name="Heading 2 7 2 5 2" xfId="7218" xr:uid="{71ECA0C9-C302-42C0-B3D9-D7E735F9F3B5}"/>
    <cellStyle name="Heading 2 7 2 5 2 2" xfId="13109" xr:uid="{072FA0E9-72E4-414D-8270-8C66A44B3225}"/>
    <cellStyle name="Heading 2 7 2 5 2 2 2" xfId="22098" xr:uid="{83CF9891-AB28-4E45-A5CA-7AF5D60FC913}"/>
    <cellStyle name="Heading 2 7 2 5 2 2 2 2" xfId="31254" xr:uid="{6C541342-5FDC-4F54-8569-CD93E58B8364}"/>
    <cellStyle name="Heading 2 7 2 5 2 2 3" xfId="33245" xr:uid="{DA2277BF-2CA5-47DB-B56F-87729352E9B5}"/>
    <cellStyle name="Heading 2 7 2 5 2 3" xfId="16207" xr:uid="{A54BB19A-AC75-429E-AEC2-EED64268FB49}"/>
    <cellStyle name="Heading 2 7 2 5 2 3 2" xfId="26487" xr:uid="{59367F98-6E60-4CCD-B487-E5313E5CC38A}"/>
    <cellStyle name="Heading 2 7 2 5 2 4" xfId="22243" xr:uid="{873C6DD2-B9A4-4951-8EEC-A541FE2C0B49}"/>
    <cellStyle name="Heading 2 7 2 5 3" xfId="9811" xr:uid="{87FFF9C5-43A4-4040-8513-95F256107440}"/>
    <cellStyle name="Heading 2 7 2 5 3 2" xfId="18800" xr:uid="{BD6CEE2C-9DE3-459E-B3AE-971374A39760}"/>
    <cellStyle name="Heading 2 7 2 5 3 2 2" xfId="35711" xr:uid="{E9BB8A76-5865-421D-9BBA-C8BC2EB5BED6}"/>
    <cellStyle name="Heading 2 7 2 5 3 3" xfId="35086" xr:uid="{6B8445A6-7DC9-4320-91F1-661B02C7F037}"/>
    <cellStyle name="Heading 2 7 2 5 4" xfId="4486" xr:uid="{386741A1-E05A-4876-9942-F9E580FD606E}"/>
    <cellStyle name="Heading 2 7 2 5 4 2" xfId="30980" xr:uid="{A53CC442-E0C7-4C7C-B4BE-C0094443874C}"/>
    <cellStyle name="Heading 2 7 2 5 5" xfId="13621" xr:uid="{A6BA5770-AA0E-4379-A6EA-83DC00C2E1B6}"/>
    <cellStyle name="Heading 2 7 2 5 5 2" xfId="34934" xr:uid="{721E1560-B322-41A8-B427-38FA264F1F9D}"/>
    <cellStyle name="Heading 2 7 2 5 6" xfId="33780" xr:uid="{BD92CA65-9D0E-4640-BAAB-2E1F3763643C}"/>
    <cellStyle name="Heading 2 7 2 6" xfId="6694" xr:uid="{8BE58C91-925B-40C7-A96D-C74FF7D57E24}"/>
    <cellStyle name="Heading 2 7 2 6 2" xfId="12831" xr:uid="{6F327A20-0086-4B0B-95C5-ADC87E30AF49}"/>
    <cellStyle name="Heading 2 7 2 6 2 2" xfId="21820" xr:uid="{3FB9B035-2C52-477D-AA49-290F1C2405B6}"/>
    <cellStyle name="Heading 2 7 2 6 2 2 2" xfId="33050" xr:uid="{6C09999B-5D8A-48D4-B2EE-FDE9A8D98642}"/>
    <cellStyle name="Heading 2 7 2 6 2 3" xfId="43565" xr:uid="{EDD8DAFB-C429-4E01-9028-51E45D4C7187}"/>
    <cellStyle name="Heading 2 7 2 6 3" xfId="15683" xr:uid="{4D9B16E9-EE05-4F18-B297-019DEF08FE21}"/>
    <cellStyle name="Heading 2 7 2 6 3 2" xfId="41460" xr:uid="{3D792D18-1219-4AA4-89AE-89B4C233B543}"/>
    <cellStyle name="Heading 2 7 2 6 4" xfId="43397" xr:uid="{231FA7C9-D8AA-494A-8E26-FE82CC171E6C}"/>
    <cellStyle name="Heading 2 7 2 7" xfId="9737" xr:uid="{13B8B17B-862A-46C0-9F6D-6CFE8086EB2A}"/>
    <cellStyle name="Heading 2 7 2 7 2" xfId="18726" xr:uid="{8CE45EE1-366F-444D-AEA1-2E9397E5A739}"/>
    <cellStyle name="Heading 2 7 2 7 2 2" xfId="25978" xr:uid="{CFC999D3-E7C2-465E-BF9A-401151AC2D7F}"/>
    <cellStyle name="Heading 2 7 2 7 3" xfId="27475" xr:uid="{776B087F-03E2-4C74-839C-C6CA2DCEBBB2}"/>
    <cellStyle name="Heading 2 7 2 8" xfId="2398" xr:uid="{62787A61-AC18-44FF-A829-466572E30C4D}"/>
    <cellStyle name="Heading 2 7 2 8 2" xfId="36058" xr:uid="{D6D96FB4-4EED-4859-BF7A-1A38D9E32E4A}"/>
    <cellStyle name="Heading 2 7 2 9" xfId="13307" xr:uid="{2C8F8ED0-0D4C-4335-903A-C06EFD401379}"/>
    <cellStyle name="Heading 2 7 2 9 2" xfId="38912" xr:uid="{4E1033C0-BED5-4991-845E-D4A529AC8314}"/>
    <cellStyle name="Heading 2 7 3" xfId="254" xr:uid="{B1FC7454-5BA4-4F67-9BC7-1C85E6DBDB7F}"/>
    <cellStyle name="Heading 2 7 3 2" xfId="6911" xr:uid="{F4C4D3EB-B591-4701-8BAC-EC7F4991DC02}"/>
    <cellStyle name="Heading 2 7 3 2 2" xfId="12870" xr:uid="{EDA49AD3-8A78-4654-8252-95C5C5CA7642}"/>
    <cellStyle name="Heading 2 7 3 2 2 2" xfId="21859" xr:uid="{E49A373B-2B90-497B-9CBE-58C577BD1431}"/>
    <cellStyle name="Heading 2 7 3 2 2 2 2" xfId="24170" xr:uid="{CA38C5F6-52BA-490B-8DDA-CD6E4C3C4D1C}"/>
    <cellStyle name="Heading 2 7 3 2 2 3" xfId="38993" xr:uid="{2AAD3AF3-B7EE-4F59-8020-54E18B6F080A}"/>
    <cellStyle name="Heading 2 7 3 2 3" xfId="15900" xr:uid="{3B11A87A-7A14-4767-8022-3AD854AAAAAA}"/>
    <cellStyle name="Heading 2 7 3 2 3 2" xfId="36288" xr:uid="{98E1F917-2728-41EF-B959-A15912F58742}"/>
    <cellStyle name="Heading 2 7 3 2 4" xfId="42902" xr:uid="{36D1318B-08A4-4BD9-8CF1-395A7C8DA130}"/>
    <cellStyle name="Heading 2 7 3 3" xfId="12472" xr:uid="{19B37BAF-C43A-494B-8413-92E559DDCA8B}"/>
    <cellStyle name="Heading 2 7 3 3 2" xfId="21461" xr:uid="{9C9FCEDC-2A7F-4282-9EB5-C63869F37634}"/>
    <cellStyle name="Heading 2 7 3 3 2 2" xfId="37926" xr:uid="{F732AE82-4CC6-4B5D-B0B6-ED5777875120}"/>
    <cellStyle name="Heading 2 7 3 3 3" xfId="36062" xr:uid="{D9F268FF-D4D2-469D-8263-859B6B55DBBF}"/>
    <cellStyle name="Heading 2 7 3 4" xfId="2722" xr:uid="{AFD9ABF7-A706-4E42-A46D-FA2A93BF0E76}"/>
    <cellStyle name="Heading 2 7 3 4 2" xfId="31668" xr:uid="{27CB6618-00BC-46B9-A622-DFC4EDB580AD}"/>
    <cellStyle name="Heading 2 7 3 5" xfId="13491" xr:uid="{EFF2A07C-4C78-4FAD-8D77-400E34D78740}"/>
    <cellStyle name="Heading 2 7 3 5 2" xfId="36166" xr:uid="{96BFFBA7-0F62-46B5-9498-2B2A83E188BB}"/>
    <cellStyle name="Heading 2 7 3 6" xfId="33157" xr:uid="{D151AD88-4282-4068-806F-980BEB4608F5}"/>
    <cellStyle name="Heading 2 7 4" xfId="603" xr:uid="{BEF2B781-CFF0-42A3-A985-BB13C7AABFED}"/>
    <cellStyle name="Heading 2 7 4 2" xfId="7137" xr:uid="{E375B495-E372-4379-8347-E7FA1BBC690F}"/>
    <cellStyle name="Heading 2 7 4 2 2" xfId="13028" xr:uid="{53927E88-8948-4F68-B477-8FEB40AFAC22}"/>
    <cellStyle name="Heading 2 7 4 2 2 2" xfId="22017" xr:uid="{A6AED856-3C60-433E-A96A-62C4B6285A07}"/>
    <cellStyle name="Heading 2 7 4 2 2 2 2" xfId="23049" xr:uid="{0981A0D4-4713-4F60-A06E-FCBA9D8620DB}"/>
    <cellStyle name="Heading 2 7 4 2 2 3" xfId="31476" xr:uid="{D6E3C6D3-02CD-4445-A95D-F753A062329D}"/>
    <cellStyle name="Heading 2 7 4 2 3" xfId="16126" xr:uid="{99FF4ACB-E31D-487C-B067-A6D682A98D85}"/>
    <cellStyle name="Heading 2 7 4 2 3 2" xfId="38897" xr:uid="{FF7E126B-CDC2-403E-B3DC-DEA82DAB1013}"/>
    <cellStyle name="Heading 2 7 4 2 4" xfId="42227" xr:uid="{103EB611-DF59-4E66-A0F4-679B32C22AF2}"/>
    <cellStyle name="Heading 2 7 4 3" xfId="12771" xr:uid="{C8A67CE4-5D0F-4155-BD7D-7A7D544141C7}"/>
    <cellStyle name="Heading 2 7 4 3 2" xfId="21760" xr:uid="{63F82FAC-EFC4-40B9-9257-598C404031B9}"/>
    <cellStyle name="Heading 2 7 4 3 2 2" xfId="26897" xr:uid="{AB8FD18C-DA68-4C3E-85F8-5E272C194D21}"/>
    <cellStyle name="Heading 2 7 4 3 3" xfId="38228" xr:uid="{9182D023-D336-43DF-ACF6-2B521166C729}"/>
    <cellStyle name="Heading 2 7 4 4" xfId="3040" xr:uid="{9F748743-8107-458C-801B-544FE4094792}"/>
    <cellStyle name="Heading 2 7 4 4 2" xfId="23239" xr:uid="{F205ACE1-CD24-40D1-95D8-807E0D61E7AE}"/>
    <cellStyle name="Heading 2 7 4 5" xfId="13540" xr:uid="{06D96F6B-18F8-4BEA-ABB7-86E2A72FBAA3}"/>
    <cellStyle name="Heading 2 7 4 5 2" xfId="43364" xr:uid="{0BDDFBFA-CC84-487D-9B87-0D66F38D3182}"/>
    <cellStyle name="Heading 2 7 4 6" xfId="37058" xr:uid="{29B12010-3BBD-4375-B1C6-9B8D4C9C1850}"/>
    <cellStyle name="Heading 2 7 5" xfId="948" xr:uid="{2A2F4408-2811-4376-BEEA-807EC7637B83}"/>
    <cellStyle name="Heading 2 7 5 2" xfId="7161" xr:uid="{EF0CE9AE-90B0-4AD4-94B0-4D0E93135649}"/>
    <cellStyle name="Heading 2 7 5 2 2" xfId="13052" xr:uid="{D28C593F-9F28-4F3E-A320-5291EAA64B02}"/>
    <cellStyle name="Heading 2 7 5 2 2 2" xfId="22041" xr:uid="{6C8C39DA-D8C3-4507-94B7-EDECA31518E2}"/>
    <cellStyle name="Heading 2 7 5 2 2 2 2" xfId="23149" xr:uid="{11238F0D-47B4-499E-AE09-738607A2A9C6}"/>
    <cellStyle name="Heading 2 7 5 2 2 3" xfId="36376" xr:uid="{077EE743-E749-4ABE-BD64-ACCBA399F608}"/>
    <cellStyle name="Heading 2 7 5 2 3" xfId="16150" xr:uid="{BDC6C579-E392-47BA-92B1-6B5EE0530948}"/>
    <cellStyle name="Heading 2 7 5 2 3 2" xfId="35552" xr:uid="{F51079B8-4F3F-46AF-BB9C-7F65346E1A5D}"/>
    <cellStyle name="Heading 2 7 5 2 4" xfId="43513" xr:uid="{F6E27D02-950C-4BA2-82E5-A5117FF65A35}"/>
    <cellStyle name="Heading 2 7 5 3" xfId="12470" xr:uid="{BC797F59-86A7-4257-AD0E-B0C5F92B7F9D}"/>
    <cellStyle name="Heading 2 7 5 3 2" xfId="21459" xr:uid="{78B0FFC2-CCC5-4A8C-AAE1-E1034F35063A}"/>
    <cellStyle name="Heading 2 7 5 3 2 2" xfId="41772" xr:uid="{D47CB178-1899-4E4C-A27D-478ADF0A599F}"/>
    <cellStyle name="Heading 2 7 5 3 3" xfId="36892" xr:uid="{AE2B8B10-829B-4417-82A4-88E413860453}"/>
    <cellStyle name="Heading 2 7 5 4" xfId="3385" xr:uid="{3EB2B3E2-C76F-4A70-8E0A-FAFB4A397A91}"/>
    <cellStyle name="Heading 2 7 5 4 2" xfId="41835" xr:uid="{DCD45D4E-1A15-4959-954C-15DCE9F64FA5}"/>
    <cellStyle name="Heading 2 7 5 5" xfId="13564" xr:uid="{E2C94309-418A-4BFB-99D6-6D1F90FD1065}"/>
    <cellStyle name="Heading 2 7 5 5 2" xfId="28622" xr:uid="{E45A7642-48C2-413E-A742-EA0C3964BAE7}"/>
    <cellStyle name="Heading 2 7 5 6" xfId="25131" xr:uid="{C9AC7A98-8D85-4F20-AC9E-A31333F9858A}"/>
    <cellStyle name="Heading 2 7 6" xfId="1612" xr:uid="{1D835F38-807B-43C1-B3BA-C9E1F73717A5}"/>
    <cellStyle name="Heading 2 7 6 2" xfId="7182" xr:uid="{1400D7A6-9133-4F77-8FB3-2F05AFE5A9DD}"/>
    <cellStyle name="Heading 2 7 6 2 2" xfId="13073" xr:uid="{CFA60CFC-7404-42AF-913E-B348091CC098}"/>
    <cellStyle name="Heading 2 7 6 2 2 2" xfId="22062" xr:uid="{7E410717-07F6-4459-A271-EB9FCB719B50}"/>
    <cellStyle name="Heading 2 7 6 2 2 2 2" xfId="27692" xr:uid="{265ECE9E-255F-4EBB-9E25-2B78E1B3FE2A}"/>
    <cellStyle name="Heading 2 7 6 2 2 3" xfId="23105" xr:uid="{D4BEB62D-C976-4187-9F24-5B2C5AC3B6C0}"/>
    <cellStyle name="Heading 2 7 6 2 3" xfId="16171" xr:uid="{6611BDFF-9CFF-4149-83AB-7F7E17C7909D}"/>
    <cellStyle name="Heading 2 7 6 2 3 2" xfId="39761" xr:uid="{620AF2D6-75B2-4B06-9B06-50B7D0834847}"/>
    <cellStyle name="Heading 2 7 6 2 4" xfId="40152" xr:uid="{215D8D4D-441F-4228-A3B3-8D7774EF5A73}"/>
    <cellStyle name="Heading 2 7 6 3" xfId="12349" xr:uid="{0BA3792C-B9E7-4595-AEB6-BC93D979F4B8}"/>
    <cellStyle name="Heading 2 7 6 3 2" xfId="21338" xr:uid="{9CC8B3AC-5FB6-40EB-8F85-1654DBA56A4C}"/>
    <cellStyle name="Heading 2 7 6 3 2 2" xfId="34873" xr:uid="{62FAD6C1-3960-4992-8516-F28442A988E0}"/>
    <cellStyle name="Heading 2 7 6 3 3" xfId="36273" xr:uid="{9FF1AEEE-4439-4711-A9E7-7574D40EF87A}"/>
    <cellStyle name="Heading 2 7 6 4" xfId="4049" xr:uid="{51945DA4-5B50-4C8B-A837-FBF743A48119}"/>
    <cellStyle name="Heading 2 7 6 4 2" xfId="30415" xr:uid="{8F2F6512-B3EF-44D6-976D-164F025AC975}"/>
    <cellStyle name="Heading 2 7 6 5" xfId="13585" xr:uid="{A0999518-F219-4DF2-9DC5-1FAF6AC42744}"/>
    <cellStyle name="Heading 2 7 6 5 2" xfId="27720" xr:uid="{D340A4C1-8A8B-46B4-9A66-5BBBCBCEC1FF}"/>
    <cellStyle name="Heading 2 7 6 6" xfId="29101" xr:uid="{346E425F-0FC7-417D-BF2B-F74AC3B8DF81}"/>
    <cellStyle name="Heading 2 7 7" xfId="1591" xr:uid="{2B0E7375-8D25-4699-A184-757B393938C6}"/>
    <cellStyle name="Heading 2 7 7 2" xfId="7180" xr:uid="{675E0B45-4EC5-44FC-95D7-9077DFD33F27}"/>
    <cellStyle name="Heading 2 7 7 2 2" xfId="13071" xr:uid="{B87E2EDB-465A-4ADA-8025-833251186FD4}"/>
    <cellStyle name="Heading 2 7 7 2 2 2" xfId="22060" xr:uid="{CE132DE2-A7AF-4A5F-9F7B-C6E120B46662}"/>
    <cellStyle name="Heading 2 7 7 2 2 2 2" xfId="28447" xr:uid="{8F328443-43D6-4865-AA42-4358DAD97528}"/>
    <cellStyle name="Heading 2 7 7 2 2 3" xfId="36551" xr:uid="{9699934F-5600-4A12-B27E-07FFA7592B9B}"/>
    <cellStyle name="Heading 2 7 7 2 3" xfId="16169" xr:uid="{7911BB00-8F1E-408B-A488-2A8D26719B90}"/>
    <cellStyle name="Heading 2 7 7 2 3 2" xfId="43608" xr:uid="{22B67693-DC8A-4473-8E66-A4D2DD6C71E6}"/>
    <cellStyle name="Heading 2 7 7 2 4" xfId="43999" xr:uid="{CA9016EA-EFD1-43D1-9BEB-6DB170C3A3E9}"/>
    <cellStyle name="Heading 2 7 7 3" xfId="9706" xr:uid="{3A6A5992-F065-4817-A7E7-EE4259E1FD3A}"/>
    <cellStyle name="Heading 2 7 7 3 2" xfId="18695" xr:uid="{7592FC17-B2C6-49D0-8B4B-66CADCB4C4F1}"/>
    <cellStyle name="Heading 2 7 7 3 2 2" xfId="37135" xr:uid="{69550D1C-97F2-4329-BE28-82689AF9147C}"/>
    <cellStyle name="Heading 2 7 7 3 3" xfId="22652" xr:uid="{25014B06-4221-4B6B-B81D-0457FBEC5E56}"/>
    <cellStyle name="Heading 2 7 7 4" xfId="4028" xr:uid="{5F643F1C-1B7F-41DC-9162-B09CEAA5622D}"/>
    <cellStyle name="Heading 2 7 7 4 2" xfId="33925" xr:uid="{F78BAB63-1DD1-4888-9814-D46F77818912}"/>
    <cellStyle name="Heading 2 7 7 5" xfId="13583" xr:uid="{3CFF98C4-318D-4EFB-9731-6F8D12FB19FE}"/>
    <cellStyle name="Heading 2 7 7 5 2" xfId="31164" xr:uid="{BAC9C2FF-0CEA-4495-A89B-8D6313D1B13D}"/>
    <cellStyle name="Heading 2 7 7 6" xfId="32547" xr:uid="{26BDB8ED-9A40-48A3-A301-BB82008683D6}"/>
    <cellStyle name="Heading 2 7 8" xfId="6556" xr:uid="{2CEA2DC4-5079-4C8F-A1DE-A3423507CB4A}"/>
    <cellStyle name="Heading 2 7 8 2" xfId="12818" xr:uid="{DA85FA8B-CF55-4171-B683-F2F07CDAA6B3}"/>
    <cellStyle name="Heading 2 7 8 2 2" xfId="21807" xr:uid="{2995FDCE-DD51-4022-B9E9-93BDCE7528B5}"/>
    <cellStyle name="Heading 2 7 8 2 2 2" xfId="26901" xr:uid="{5BBF82AF-D08A-4FB9-AD8C-4CD2C044BAD6}"/>
    <cellStyle name="Heading 2 7 8 2 3" xfId="37357" xr:uid="{F405CD99-FBFB-4346-99AF-A2CFE54A9F1B}"/>
    <cellStyle name="Heading 2 7 8 3" xfId="15545" xr:uid="{1771951B-E8B3-4F85-91E4-F6965D283EAE}"/>
    <cellStyle name="Heading 2 7 8 3 2" xfId="27721" xr:uid="{671CB242-EBED-4998-883C-D6F4400BDB03}"/>
    <cellStyle name="Heading 2 7 8 4" xfId="42440" xr:uid="{0AC5088E-A272-4F03-AE4D-23AE36926448}"/>
    <cellStyle name="Heading 2 7 9" xfId="9740" xr:uid="{7218ED93-D3BA-48C0-BE76-BCF0BF8D17CA}"/>
    <cellStyle name="Heading 2 7 9 2" xfId="18729" xr:uid="{1B2AECB5-FCA8-4C2F-8D38-9D2BAF81E056}"/>
    <cellStyle name="Heading 2 7 9 2 2" xfId="30322" xr:uid="{85146E87-7924-48FE-864B-4FF63686E757}"/>
    <cellStyle name="Heading 2 7 9 3" xfId="40539" xr:uid="{8847BD81-C16A-48E2-851E-A81D0F4D52A8}"/>
    <cellStyle name="Heading 2 8" xfId="27142" xr:uid="{538F0FD6-750C-42DC-B899-301442A29791}"/>
    <cellStyle name="Heading 2 9" xfId="79" xr:uid="{8A780A25-4AE3-40B6-B272-E82FE90B4433}"/>
    <cellStyle name="Heading 3 2" xfId="80" xr:uid="{82781532-4D77-40BA-9CB5-270BAEB6DC2F}"/>
    <cellStyle name="Heading 3 2 2" xfId="44176" xr:uid="{C59786ED-A4ED-4242-B7A6-802D8A8A945E}"/>
    <cellStyle name="Heading 3 2 2 2" xfId="52884" xr:uid="{0CC418A8-308F-4C42-B481-A251FC5BB393}"/>
    <cellStyle name="Heading 3 2 2 3" xfId="45993" xr:uid="{9783F391-CBDE-426F-A64F-00F346603776}"/>
    <cellStyle name="Heading 3 2 3" xfId="45861" xr:uid="{42F8F451-7F40-40EB-9050-02AB65BB026A}"/>
    <cellStyle name="Heading 3 3" xfId="44231" xr:uid="{C1815F89-4469-410D-8978-0CDDC5287F15}"/>
    <cellStyle name="Heading 3 3 2" xfId="45955" xr:uid="{BEDBD997-DB36-4626-ACD2-052A13AB5EA2}"/>
    <cellStyle name="Heading 3 3 2 2" xfId="52860" xr:uid="{BB2A661A-5A68-469F-8E5C-040A68F104DC}"/>
    <cellStyle name="Heading 3 3 3" xfId="45860" xr:uid="{0D19C51A-FDA4-454C-B4BC-84803F9A01D3}"/>
    <cellStyle name="Heading 3 4" xfId="37" xr:uid="{1E3D2943-C14E-4497-BFE8-D97048F977B3}"/>
    <cellStyle name="Heading 3 4 2" xfId="52856" xr:uid="{CFD87579-ECC3-43B3-8117-3E6D21A4318D}"/>
    <cellStyle name="Heading 3 4 3" xfId="45949" xr:uid="{7EB64248-ADAF-4198-9CC4-CD9DF3414ADA}"/>
    <cellStyle name="Heading 3 5" xfId="47301" xr:uid="{EFC6F5CF-F45E-4508-AAF8-7B9DE7E350AE}"/>
    <cellStyle name="Heading 3 5 2" xfId="53978" xr:uid="{7BC52BEA-4BDB-4EF6-A234-B8C8588CC2CA}"/>
    <cellStyle name="Heading 3 6" xfId="45849" xr:uid="{3F538CCF-47B3-4600-9C45-F3659FF3A202}"/>
    <cellStyle name="Heading 4 2" xfId="81" xr:uid="{A1C0EE50-7CFB-41B9-9CCD-001F7655DB7A}"/>
    <cellStyle name="Heading 4 2 2" xfId="44177" xr:uid="{EC8F9465-A87B-4D9E-929D-D05712169EB3}"/>
    <cellStyle name="Heading 4 3" xfId="44232" xr:uid="{8F4E4A46-5C1B-494E-B2ED-23326D5808A7}"/>
    <cellStyle name="Heading 4 4" xfId="38" xr:uid="{F1119FE8-18C8-4FD2-98A1-E1CFF8126631}"/>
    <cellStyle name="Heading 4 5" xfId="45850" xr:uid="{A049F00A-D340-4588-9FED-9FE10E6C8564}"/>
    <cellStyle name="Hyperlink" xfId="45816" builtinId="8"/>
    <cellStyle name="Hyperlink 2" xfId="82" xr:uid="{DFF2FE63-984A-4845-B030-9832B563881B}"/>
    <cellStyle name="Hyperlink 2 2" xfId="44188" xr:uid="{A8FFCCF0-B923-498D-BB33-53E7F09BD6F0}"/>
    <cellStyle name="Hyperlink 3" xfId="45489" xr:uid="{75014316-84F9-4D09-ACE1-144FAB0ADF47}"/>
    <cellStyle name="Hyperlink 4" xfId="47302" xr:uid="{110054AF-437B-4A2E-97B2-45C0055BDEF1}"/>
    <cellStyle name="Hyperlink 5" xfId="47295" xr:uid="{91AAC60D-175E-4116-BA07-ACD04B4D6459}"/>
    <cellStyle name="Hyperlink 6" xfId="45851" xr:uid="{32604A4B-E2C0-4F9A-8339-DE67F84B5C24}"/>
    <cellStyle name="Input 10" xfId="2582" xr:uid="{6B9F19F0-E387-4F9A-98B6-02B586046324}"/>
    <cellStyle name="Input 10 2" xfId="6823" xr:uid="{C667606F-72D2-40B2-B363-86E7EE5120A6}"/>
    <cellStyle name="Input 10 2 2" xfId="12000" xr:uid="{DFCF364D-42D7-4B38-AE8F-6FF493D63379}"/>
    <cellStyle name="Input 10 2 2 2" xfId="20989" xr:uid="{D18B6A99-17C0-449D-88ED-4BF9BE52D7B3}"/>
    <cellStyle name="Input 10 2 2 2 2" xfId="41373" xr:uid="{8D179CD6-8E05-402A-BB95-78750176BC1B}"/>
    <cellStyle name="Input 10 2 2 3" xfId="40481" xr:uid="{A039489F-1D65-4044-A8FA-3CF5B5F6541B}"/>
    <cellStyle name="Input 10 2 2 4" xfId="56221" xr:uid="{9145D3C4-4688-4E83-A520-D6BEC0024CC7}"/>
    <cellStyle name="Input 10 2 3" xfId="15812" xr:uid="{6BB057D3-D3C0-4E34-B6A4-7615FAFC67E6}"/>
    <cellStyle name="Input 10 2 3 2" xfId="37404" xr:uid="{06B8EF80-2654-4495-A3BB-129D9349A7DB}"/>
    <cellStyle name="Input 10 2 4" xfId="35199" xr:uid="{5F354CE0-C3CE-4054-A374-DE46B796C0C9}"/>
    <cellStyle name="Input 10 2 5" xfId="49439" xr:uid="{B1CF860A-FB65-4F18-86F5-14083A78C670}"/>
    <cellStyle name="Input 10 3" xfId="9393" xr:uid="{9248782B-BA84-42C7-B07E-7BFB101C2DF2}"/>
    <cellStyle name="Input 10 3 2" xfId="18382" xr:uid="{5F5E80E0-690B-413B-8657-72819C97CD9C}"/>
    <cellStyle name="Input 10 3 2 2" xfId="36920" xr:uid="{80F99FAF-F449-4749-BB13-A8B3CCDA663F}"/>
    <cellStyle name="Input 10 3 2 3" xfId="57925" xr:uid="{5A1BE6FB-9E9E-4B3A-9084-8CD253C7819E}"/>
    <cellStyle name="Input 10 3 3" xfId="31861" xr:uid="{39985799-8DE3-4E41-8520-3A8D3244B55A}"/>
    <cellStyle name="Input 10 3 4" xfId="51143" xr:uid="{6A65E007-321E-49BA-9170-39EAC215B88A}"/>
    <cellStyle name="Input 10 4" xfId="12608" xr:uid="{42DAA4D3-FA88-4570-956C-FD723B736417}"/>
    <cellStyle name="Input 10 4 2" xfId="21597" xr:uid="{AEF6DF09-F5CD-4649-9160-DAB73A4B5B77}"/>
    <cellStyle name="Input 10 4 2 2" xfId="24327" xr:uid="{5B7295F8-A719-455B-831B-277B35D272C5}"/>
    <cellStyle name="Input 10 4 2 3" xfId="54372" xr:uid="{F7501AEA-8378-4F56-A448-582CD8762694}"/>
    <cellStyle name="Input 10 4 3" xfId="28919" xr:uid="{5715626A-246E-485E-A728-787884A728A7}"/>
    <cellStyle name="Input 10 4 4" xfId="47559" xr:uid="{2F51AAC0-E08D-45EA-8126-4E91AFB27DEE}"/>
    <cellStyle name="Input 10 5" xfId="13436" xr:uid="{FEE60252-1B4A-4B5A-922A-D69B7A4D21C6}"/>
    <cellStyle name="Input 10 5 2" xfId="25471" xr:uid="{B27DA1A7-4289-452C-A06C-6BC1F1C1E478}"/>
    <cellStyle name="Input 10 5 3" xfId="52855" xr:uid="{0E2841A2-D551-4B12-9A29-02B48556B5A7}"/>
    <cellStyle name="Input 10 6" xfId="37193" xr:uid="{12A82CD1-C5FB-423E-896A-D708196AD959}"/>
    <cellStyle name="Input 10 7" xfId="44824" xr:uid="{CDBBFC7A-E429-458A-9F9C-C56F63DE2381}"/>
    <cellStyle name="Input 10 8" xfId="45948" xr:uid="{97B81EAE-EF14-4FF0-ACC5-77589AA33B94}"/>
    <cellStyle name="Input 11" xfId="2202" xr:uid="{E2D1F3BA-BE71-4D67-BFE5-6E702990EBC9}"/>
    <cellStyle name="Input 11 2" xfId="30565" xr:uid="{B9E23DEA-39CE-4D6E-9D64-72A3958DD738}"/>
    <cellStyle name="Input 11 2 2" xfId="57153" xr:uid="{48221BDA-7637-4E44-AD83-EF530096F170}"/>
    <cellStyle name="Input 11 2 3" xfId="50371" xr:uid="{565C2292-7C51-43E2-9701-72049217B5E5}"/>
    <cellStyle name="Input 11 3" xfId="51973" xr:uid="{BAD75EB2-E628-489B-8E31-EF7FE2584AC6}"/>
    <cellStyle name="Input 11 3 2" xfId="58754" xr:uid="{59D807C1-CC7D-4742-AE3D-AF54C0B97ED4}"/>
    <cellStyle name="Input 11 4" xfId="51573" xr:uid="{5270EB2E-8829-49CA-A6B4-37FD1992D12F}"/>
    <cellStyle name="Input 11 4 2" xfId="58355" xr:uid="{6617B4D4-8162-45E3-A769-A35E0439A611}"/>
    <cellStyle name="Input 11 5" xfId="48488" xr:uid="{DAA643FA-0653-40CD-A611-31F5B6B0A6CE}"/>
    <cellStyle name="Input 11 5 2" xfId="55280" xr:uid="{CE06CCD3-F714-42D0-8ECC-8AE9E094C500}"/>
    <cellStyle name="Input 11 6" xfId="53566" xr:uid="{5AC8CBC6-286C-49C1-8974-AA0DFB060F36}"/>
    <cellStyle name="Input 11 7" xfId="46874" xr:uid="{21E6005A-009F-4E2A-B027-BE8B9B45580E}"/>
    <cellStyle name="Input 12" xfId="23552" xr:uid="{0E90B2E4-ED7D-4D83-B409-06D462A26DC7}"/>
    <cellStyle name="Input 12 2" xfId="53979" xr:uid="{CC90DE84-EF06-4A0B-A30B-4FE5C3E9A41A}"/>
    <cellStyle name="Input 12 3" xfId="47303" xr:uid="{F6D5544B-9347-4338-8C99-007774EC16BB}"/>
    <cellStyle name="Input 13" xfId="83" xr:uid="{FE9D4934-874D-4C9D-95E1-D7754ECF2E45}"/>
    <cellStyle name="Input 13 2" xfId="55690" xr:uid="{3913702E-B933-4EC2-AD99-4C15C2A929D6}"/>
    <cellStyle name="Input 13 3" xfId="48909" xr:uid="{31704EAD-CF02-4736-9615-7C4C0C4B0A8E}"/>
    <cellStyle name="Input 14" xfId="44127" xr:uid="{A0C25896-2B5D-4D14-86D4-ECE691712C06}"/>
    <cellStyle name="Input 14 2" xfId="45852" xr:uid="{CB948526-6880-4DD5-9D10-9456EE006B66}"/>
    <cellStyle name="Input 15" xfId="45454" xr:uid="{42610A4C-E4BD-472C-9E07-FA9F5332EE40}"/>
    <cellStyle name="Input 16" xfId="39" xr:uid="{67560E5D-26C0-4236-9F2B-80AFD10F0CD9}"/>
    <cellStyle name="Input 2" xfId="95" xr:uid="{DE495392-DE12-42BA-9EAD-1269878B684E}"/>
    <cellStyle name="Input 2 10" xfId="900" xr:uid="{C51743D4-EC2C-414A-860A-F1EA74F8C95F}"/>
    <cellStyle name="Input 2 10 2" xfId="5267" xr:uid="{A7278163-24B8-4EB6-9ECE-9A8CF1963C9E}"/>
    <cellStyle name="Input 2 10 2 2" xfId="7853" xr:uid="{D3E8074B-3A13-496B-A639-06184115E127}"/>
    <cellStyle name="Input 2 10 2 2 2" xfId="16842" xr:uid="{F3C99A4A-CF11-4031-9430-C33A44613867}"/>
    <cellStyle name="Input 2 10 2 2 2 2" xfId="38277" xr:uid="{405D7892-F894-460A-8EDB-35254D890AD5}"/>
    <cellStyle name="Input 2 10 2 2 2 3" xfId="56610" xr:uid="{E5ED9E45-1402-47DB-933E-F85B6148E040}"/>
    <cellStyle name="Input 2 10 2 2 3" xfId="37042" xr:uid="{5A06E960-97F6-4149-A38C-8E815FF4E1AE}"/>
    <cellStyle name="Input 2 10 2 2 4" xfId="49828" xr:uid="{475CD559-C9FF-41F3-BBF8-6E79B7D39A9D}"/>
    <cellStyle name="Input 2 10 2 3" xfId="10490" xr:uid="{EA86CABC-064F-4C3C-AD88-4CFC97DE0332}"/>
    <cellStyle name="Input 2 10 2 3 2" xfId="19479" xr:uid="{39FC78A7-561B-4DA9-A855-578A2EA0AF47}"/>
    <cellStyle name="Input 2 10 2 3 2 2" xfId="36614" xr:uid="{E60B788D-9856-4FDC-B47C-310323FA1B54}"/>
    <cellStyle name="Input 2 10 2 3 2 3" xfId="57947" xr:uid="{2D86781C-0214-460C-BED5-7B8B527A65D3}"/>
    <cellStyle name="Input 2 10 2 3 3" xfId="34507" xr:uid="{1716A831-979B-41F7-B00B-60460C882EC7}"/>
    <cellStyle name="Input 2 10 2 3 4" xfId="51165" xr:uid="{758900AC-903F-40F5-83A2-A152409F27DC}"/>
    <cellStyle name="Input 2 10 2 4" xfId="14256" xr:uid="{F8B8AD22-9F94-4FE5-BCA9-BC5F5DBE7F4D}"/>
    <cellStyle name="Input 2 10 2 4 2" xfId="34830" xr:uid="{0D3A374A-BBD5-44CD-9721-682426BA85BE}"/>
    <cellStyle name="Input 2 10 2 4 2 2" xfId="54743" xr:uid="{9374D43C-32A4-4380-81FE-018AE059D92F}"/>
    <cellStyle name="Input 2 10 2 4 3" xfId="47945" xr:uid="{B6187DDC-4590-446C-83EF-9F2988EE4E86}"/>
    <cellStyle name="Input 2 10 2 5" xfId="39380" xr:uid="{DA12C9B7-0707-4F9E-B5D3-9DD654DECD23}"/>
    <cellStyle name="Input 2 10 2 5 2" xfId="53077" xr:uid="{851B47C0-A8D2-417B-A008-330DBECA124D}"/>
    <cellStyle name="Input 2 10 2 6" xfId="46331" xr:uid="{0AE61F99-B5CD-4501-92F5-9F6095B07ED3}"/>
    <cellStyle name="Input 2 10 3" xfId="3337" xr:uid="{8B1C6020-3A78-4E1C-831A-3AAB24C15B27}"/>
    <cellStyle name="Input 2 10 3 2" xfId="34321" xr:uid="{AE29C524-95A3-49C2-AC36-6C6DD9EF4C73}"/>
    <cellStyle name="Input 2 10 3 2 2" xfId="57006" xr:uid="{8EC48859-8BCA-418C-AA99-46E3143D623C}"/>
    <cellStyle name="Input 2 10 3 2 3" xfId="50224" xr:uid="{950B687D-7A64-4A97-B0F4-1C18EBFC45BF}"/>
    <cellStyle name="Input 2 10 3 3" xfId="51675" xr:uid="{A5572555-78A0-45DA-B25D-36F77006579A}"/>
    <cellStyle name="Input 2 10 3 3 2" xfId="58456" xr:uid="{3368016F-5A64-45AB-AA5B-90ED06BAC322}"/>
    <cellStyle name="Input 2 10 3 4" xfId="48341" xr:uid="{1E685467-27FF-4775-AE8E-DA07438D72E4}"/>
    <cellStyle name="Input 2 10 3 4 2" xfId="55133" xr:uid="{18FBF8A2-622A-46D5-8213-02A21C13DCB2}"/>
    <cellStyle name="Input 2 10 3 5" xfId="53431" xr:uid="{C2E9F73C-6300-4DA8-8427-E5E14067DAC7}"/>
    <cellStyle name="Input 2 10 3 6" xfId="46727" xr:uid="{AFC4F825-B7C7-4311-91DD-70A1788FA368}"/>
    <cellStyle name="Input 2 10 4" xfId="35272" xr:uid="{81147768-62AB-445F-900D-8724FAD38907}"/>
    <cellStyle name="Input 2 10 4 2" xfId="56138" xr:uid="{44926C97-1640-4CCD-A209-D25E88197274}"/>
    <cellStyle name="Input 2 10 4 3" xfId="49356" xr:uid="{8FC8D81B-1BCD-41E2-B6A3-360692253DA1}"/>
    <cellStyle name="Input 2 10 5" xfId="44512" xr:uid="{1B563E3E-ACD5-4EFC-822D-7C672594EB98}"/>
    <cellStyle name="Input 2 10 5 2" xfId="58416" xr:uid="{8FF236F8-4EAB-4DFB-A065-E8C779130351}"/>
    <cellStyle name="Input 2 10 5 3" xfId="51635" xr:uid="{4E102086-94E5-442A-95C0-549B0C136B05}"/>
    <cellStyle name="Input 2 10 6" xfId="47476" xr:uid="{F2382B2B-9CDA-44B2-8314-2C264039D53B}"/>
    <cellStyle name="Input 2 10 6 2" xfId="54295" xr:uid="{47F3CADC-DEE3-4128-8242-57402EA52CEF}"/>
    <cellStyle name="Input 2 10 7" xfId="52810" xr:uid="{6ABF0F30-D058-481F-B040-0CB00AD13633}"/>
    <cellStyle name="Input 2 10 8" xfId="45868" xr:uid="{BEE2B1BE-9CE1-457C-9786-D4649F5D51F7}"/>
    <cellStyle name="Input 2 11" xfId="1244" xr:uid="{968E91BF-4C5A-4C5D-BBAD-149B3D0C11DA}"/>
    <cellStyle name="Input 2 11 2" xfId="5589" xr:uid="{5A9D9BB5-569C-4F4B-A56A-DEBB8864CF34}"/>
    <cellStyle name="Input 2 11 2 2" xfId="8175" xr:uid="{0BB1FFB8-3C08-4AF8-9D72-8DDCFB25C472}"/>
    <cellStyle name="Input 2 11 2 2 2" xfId="17164" xr:uid="{82A95997-A42B-4075-9FAE-31DCCAD5EA36}"/>
    <cellStyle name="Input 2 11 2 2 2 2" xfId="30798" xr:uid="{86A18FD0-2FED-4BFB-8E8C-4402ECC7D2F5}"/>
    <cellStyle name="Input 2 11 2 2 2 3" xfId="56649" xr:uid="{E3883A56-3B00-46B4-B508-30DB9B577ACC}"/>
    <cellStyle name="Input 2 11 2 2 3" xfId="42220" xr:uid="{4A9A18E5-5CC2-45D5-A6B7-61B6999B3349}"/>
    <cellStyle name="Input 2 11 2 2 4" xfId="49867" xr:uid="{2ADC6B94-83E6-4F89-BDB8-289BA4571344}"/>
    <cellStyle name="Input 2 11 2 3" xfId="10812" xr:uid="{443ADE8A-444D-41B4-BA98-19A7D3C34B2A}"/>
    <cellStyle name="Input 2 11 2 3 2" xfId="19801" xr:uid="{EE2E5966-1611-4233-9543-70E348739693}"/>
    <cellStyle name="Input 2 11 2 3 2 2" xfId="24141" xr:uid="{82C3457D-6441-476F-8210-F40A999194F3}"/>
    <cellStyle name="Input 2 11 2 3 2 3" xfId="55748" xr:uid="{D1A6F356-8A0A-4672-B58F-5F4539C55038}"/>
    <cellStyle name="Input 2 11 2 3 3" xfId="22468" xr:uid="{8A961864-0DBD-4C8E-80C9-B72E6CD5E6AC}"/>
    <cellStyle name="Input 2 11 2 3 4" xfId="48965" xr:uid="{1F7CC554-22F9-4739-A4BD-120309C7111D}"/>
    <cellStyle name="Input 2 11 2 4" xfId="14578" xr:uid="{5AA19FCF-A10D-41A8-A335-C9C74C80C6B1}"/>
    <cellStyle name="Input 2 11 2 4 2" xfId="36924" xr:uid="{30755760-7DEB-4BDD-A946-72EFB5AE13C6}"/>
    <cellStyle name="Input 2 11 2 4 2 2" xfId="54779" xr:uid="{AF8C3B90-B3C9-4901-A9D3-88E9BDCDC9ED}"/>
    <cellStyle name="Input 2 11 2 4 3" xfId="47984" xr:uid="{DC7A02FE-3560-48F9-A17A-F1E014E09A71}"/>
    <cellStyle name="Input 2 11 2 5" xfId="30630" xr:uid="{EDC778E2-8CFA-4326-ABBD-8BD0A260A621}"/>
    <cellStyle name="Input 2 11 2 5 2" xfId="53098" xr:uid="{9FBF570B-0BED-49BB-B783-DE48A7504887}"/>
    <cellStyle name="Input 2 11 2 6" xfId="46370" xr:uid="{88BEFEE6-CEC7-4941-AC21-F04D12D0A290}"/>
    <cellStyle name="Input 2 11 3" xfId="3681" xr:uid="{6E2FE260-E7C8-4E5B-A719-57ED73F57038}"/>
    <cellStyle name="Input 2 11 3 2" xfId="39985" xr:uid="{C489228D-5F8E-45B1-90D5-06276566546E}"/>
    <cellStyle name="Input 2 11 3 2 2" xfId="57042" xr:uid="{46B72DAE-50E9-409E-8A34-9C88FBA45344}"/>
    <cellStyle name="Input 2 11 3 2 3" xfId="50260" xr:uid="{AD506FC1-3E62-45A2-9C5C-CA16D73AABD2}"/>
    <cellStyle name="Input 2 11 3 3" xfId="50929" xr:uid="{4286E76F-435C-42F3-B3B6-DBCB635613F1}"/>
    <cellStyle name="Input 2 11 3 3 2" xfId="57711" xr:uid="{BF050E6B-9675-4730-9C42-F382C9E3A895}"/>
    <cellStyle name="Input 2 11 3 4" xfId="48377" xr:uid="{5CB6363B-1A32-4FF8-8B01-C9F6431EC223}"/>
    <cellStyle name="Input 2 11 3 4 2" xfId="55169" xr:uid="{CCD436A2-B4AD-41BA-ACBE-B1E2B704B70A}"/>
    <cellStyle name="Input 2 11 3 5" xfId="53465" xr:uid="{3A40BC76-093B-4703-8C85-96DA7BF624FF}"/>
    <cellStyle name="Input 2 11 3 6" xfId="46763" xr:uid="{07102B05-363F-4BCE-89D1-FF0BE952DA92}"/>
    <cellStyle name="Input 2 11 4" xfId="31983" xr:uid="{15A040AC-E415-4254-AE20-99B058D3760B}"/>
    <cellStyle name="Input 2 11 4 2" xfId="56177" xr:uid="{AEFD4ED2-8BC3-4C8E-B27A-C226CC8C3AFC}"/>
    <cellStyle name="Input 2 11 4 3" xfId="49395" xr:uid="{DD2E2366-486A-4101-9CF2-53C5E3000C67}"/>
    <cellStyle name="Input 2 11 5" xfId="44606" xr:uid="{229CE167-0482-41ED-887E-2C64AEE5405D}"/>
    <cellStyle name="Input 2 11 5 2" xfId="58353" xr:uid="{04F33A10-83F4-4ADD-8FA3-C48669DEBD1D}"/>
    <cellStyle name="Input 2 11 5 3" xfId="51571" xr:uid="{8ACE3279-5579-4740-8FED-2ACEBE7D4F53}"/>
    <cellStyle name="Input 2 11 6" xfId="47515" xr:uid="{30476FBF-7D03-4825-BE13-35B2C63350B2}"/>
    <cellStyle name="Input 2 11 6 2" xfId="54331" xr:uid="{2C29326B-8864-4686-9E4E-870B8392F775}"/>
    <cellStyle name="Input 2 11 7" xfId="52831" xr:uid="{F879DD27-6920-44F2-8E65-F05AFE8968F6}"/>
    <cellStyle name="Input 2 11 8" xfId="45904" xr:uid="{4245E5E6-B055-4526-BDCE-E9F8DFF121FE}"/>
    <cellStyle name="Input 2 12" xfId="1665" xr:uid="{031A9552-1C2E-4A52-A03C-64BC456A8C30}"/>
    <cellStyle name="Input 2 12 2" xfId="5993" xr:uid="{F44EFFCE-CB92-4AFE-AAED-4DA4D3547762}"/>
    <cellStyle name="Input 2 12 2 2" xfId="8579" xr:uid="{E617CFBC-4882-4DA9-AF52-08BF17EABE45}"/>
    <cellStyle name="Input 2 12 2 2 2" xfId="17568" xr:uid="{31E35CC0-D334-47A7-8D23-393087FEF64C}"/>
    <cellStyle name="Input 2 12 2 2 2 2" xfId="25807" xr:uid="{344B0F4D-BA30-4A37-86F8-096DAB3552B6}"/>
    <cellStyle name="Input 2 12 2 2 3" xfId="36084" xr:uid="{1644DE0B-C611-4D58-91FD-200B441EEBEC}"/>
    <cellStyle name="Input 2 12 2 2 4" xfId="56274" xr:uid="{627512BD-E3DD-4DD5-B8BB-D1F056454EB4}"/>
    <cellStyle name="Input 2 12 2 3" xfId="11216" xr:uid="{11CA49B9-17F1-4C53-B8C1-CE35BB92BD0C}"/>
    <cellStyle name="Input 2 12 2 3 2" xfId="20205" xr:uid="{FA1C06E7-481E-4761-8349-22CDE839B77C}"/>
    <cellStyle name="Input 2 12 2 3 2 2" xfId="23064" xr:uid="{2338F98A-807F-477D-B096-3EF6E17EA914}"/>
    <cellStyle name="Input 2 12 2 3 3" xfId="32232" xr:uid="{6A747A7C-B11B-4194-9E12-24C5723B0236}"/>
    <cellStyle name="Input 2 12 2 4" xfId="14982" xr:uid="{9E18166D-0117-47B3-864E-1BC23403C6A4}"/>
    <cellStyle name="Input 2 12 2 4 2" xfId="38181" xr:uid="{B819A267-5149-474E-BED9-C0E702B056CA}"/>
    <cellStyle name="Input 2 12 2 5" xfId="42602" xr:uid="{8105E84E-1A1D-4B48-98C5-082AB8FBF0DF}"/>
    <cellStyle name="Input 2 12 2 6" xfId="49492" xr:uid="{EABBC2F1-DB92-4F61-8016-838BEE89EE0F}"/>
    <cellStyle name="Input 2 12 3" xfId="4102" xr:uid="{E56C2CF5-6975-443F-BF1E-46BC2A467B3F}"/>
    <cellStyle name="Input 2 12 3 2" xfId="42361" xr:uid="{2E7A935B-144A-4E94-AD4B-E83C4C885EFB}"/>
    <cellStyle name="Input 2 12 3 2 2" xfId="57867" xr:uid="{68CD37A4-132F-4DE2-BB38-2475B7878C56}"/>
    <cellStyle name="Input 2 12 3 3" xfId="51085" xr:uid="{C93F5F17-F223-40C9-B5AF-C81628D5A41B}"/>
    <cellStyle name="Input 2 12 4" xfId="24101" xr:uid="{47CAB162-B40F-4746-9A18-662864FCFDCE}"/>
    <cellStyle name="Input 2 12 4 2" xfId="54420" xr:uid="{2E460CB0-66F5-473B-BE0B-CF8621751807}"/>
    <cellStyle name="Input 2 12 4 3" xfId="47609" xr:uid="{171AFE18-C360-4EB1-9257-FD0E45A54BA9}"/>
    <cellStyle name="Input 2 12 5" xfId="44659" xr:uid="{E2848BB1-E240-4AA1-ADD0-6A60AE431A49}"/>
    <cellStyle name="Input 2 12 5 2" xfId="52889" xr:uid="{1FC36ED0-94F4-41A9-AEFE-2FF55B5F3A29}"/>
    <cellStyle name="Input 2 12 6" xfId="46001" xr:uid="{C848DEC2-3886-45FC-8FC6-D7F20A6BA472}"/>
    <cellStyle name="Input 2 13" xfId="1934" xr:uid="{C49A3717-F1A4-4F37-A988-BBB6C098B392}"/>
    <cellStyle name="Input 2 13 2" xfId="6247" xr:uid="{C5818F8E-109D-4A1D-882F-A2556AA2F021}"/>
    <cellStyle name="Input 2 13 2 2" xfId="8833" xr:uid="{2AAA5597-B13B-464B-B065-CB3891EE6990}"/>
    <cellStyle name="Input 2 13 2 2 2" xfId="17822" xr:uid="{2442F064-B79C-4E24-9E58-67BE723F1DC9}"/>
    <cellStyle name="Input 2 13 2 2 2 2" xfId="37558" xr:uid="{8A47789E-041F-479D-B29E-79A6C74F2DD4}"/>
    <cellStyle name="Input 2 13 2 2 3" xfId="36733" xr:uid="{46EA7A91-A0E1-4C4E-B917-4A49424D4F00}"/>
    <cellStyle name="Input 2 13 2 2 4" xfId="56689" xr:uid="{894EBFC3-09BC-441C-A362-177B520764CD}"/>
    <cellStyle name="Input 2 13 2 3" xfId="11470" xr:uid="{3A22EDC4-9AD0-4B25-AFB6-1D4F4BB2A0A5}"/>
    <cellStyle name="Input 2 13 2 3 2" xfId="20459" xr:uid="{0DFD54A5-B0F3-405D-B3C1-E6884DAB86BD}"/>
    <cellStyle name="Input 2 13 2 3 2 2" xfId="39130" xr:uid="{AF39572D-76FF-41A8-9DB8-4A80268693A7}"/>
    <cellStyle name="Input 2 13 2 3 3" xfId="26488" xr:uid="{1B2F69D8-CEE4-4DC5-8659-0872543F7834}"/>
    <cellStyle name="Input 2 13 2 4" xfId="15236" xr:uid="{9117EF66-7330-44A2-B5EA-0A81FB92F878}"/>
    <cellStyle name="Input 2 13 2 4 2" xfId="30532" xr:uid="{93B64066-CE31-4AC8-B9FE-184403D11899}"/>
    <cellStyle name="Input 2 13 2 5" xfId="29102" xr:uid="{DDA63A6F-5288-4411-9D58-4B61797467FC}"/>
    <cellStyle name="Input 2 13 2 6" xfId="49907" xr:uid="{22D7E9F3-9C1A-4223-9ACE-CDA793C5B966}"/>
    <cellStyle name="Input 2 13 3" xfId="4371" xr:uid="{0F496273-AC85-4995-8DA8-AB9B50A7697B}"/>
    <cellStyle name="Input 2 13 3 2" xfId="39226" xr:uid="{305AD382-9E96-4619-8EFB-342CA2246671}"/>
    <cellStyle name="Input 2 13 3 2 2" xfId="58151" xr:uid="{9E49D799-8AD4-4624-9495-552FFAA53CA3}"/>
    <cellStyle name="Input 2 13 3 3" xfId="51369" xr:uid="{E1294A15-71E9-4388-86A9-93FA428DC413}"/>
    <cellStyle name="Input 2 13 4" xfId="26031" xr:uid="{112AC578-12A1-4F77-80FF-4969EC77B3CF}"/>
    <cellStyle name="Input 2 13 4 2" xfId="54816" xr:uid="{5E838014-4151-44A3-AA9C-9C1698AC0C60}"/>
    <cellStyle name="Input 2 13 4 3" xfId="48024" xr:uid="{4CE55F6A-A3EB-46BA-A650-1D64DD3F7BDA}"/>
    <cellStyle name="Input 2 13 5" xfId="44669" xr:uid="{51DD3294-ED52-4FBB-BFA2-146CFD9AA5BA}"/>
    <cellStyle name="Input 2 13 5 2" xfId="53119" xr:uid="{0FB71037-A375-4740-BD12-3CD0836DF73F}"/>
    <cellStyle name="Input 2 13 6" xfId="46410" xr:uid="{20C55CB4-AC08-46B4-927E-FA6905C76F61}"/>
    <cellStyle name="Input 2 14" xfId="2974" xr:uid="{1047550D-508D-42FE-8A28-06C9D1A67A3A}"/>
    <cellStyle name="Input 2 14 2" xfId="7124" xr:uid="{D63353EC-60E8-4105-A764-8A1E3E39390E}"/>
    <cellStyle name="Input 2 14 2 2" xfId="16113" xr:uid="{08D9D32B-E42D-4BF2-B3F4-A8DB768321A7}"/>
    <cellStyle name="Input 2 14 2 2 2" xfId="31921" xr:uid="{D84AAAA1-B83F-4778-9F9C-2B3DDA67BCDF}"/>
    <cellStyle name="Input 2 14 2 2 3" xfId="57101" xr:uid="{1FD24C8E-0543-41B7-8AB0-B8B35489A14A}"/>
    <cellStyle name="Input 2 14 2 3" xfId="30219" xr:uid="{6B6B2E42-E636-4F20-B91E-41A52D6596CF}"/>
    <cellStyle name="Input 2 14 2 4" xfId="50319" xr:uid="{407BDC6E-F76E-4429-B4E4-4785E5F5326C}"/>
    <cellStyle name="Input 2 14 3" xfId="9687" xr:uid="{7C63609C-44B5-47BD-AD0E-D310D395D654}"/>
    <cellStyle name="Input 2 14 3 2" xfId="18676" xr:uid="{7851B13A-DE36-48E2-84AD-3742E63ADDCF}"/>
    <cellStyle name="Input 2 14 3 2 2" xfId="37001" xr:uid="{FD037386-2518-4EE0-9D46-0AFA83781343}"/>
    <cellStyle name="Input 2 14 3 2 3" xfId="58701" xr:uid="{B3F4BA5A-72D3-4D38-9F3C-B5C9168890AD}"/>
    <cellStyle name="Input 2 14 3 3" xfId="34819" xr:uid="{8BB59FDC-3763-49FF-9614-5689575E201D}"/>
    <cellStyle name="Input 2 14 3 4" xfId="51920" xr:uid="{AAE2AE0F-03B5-4BD1-B55D-7819F50D3C5D}"/>
    <cellStyle name="Input 2 14 4" xfId="13527" xr:uid="{77CB598D-F168-46F7-AC51-BC13B4C0D274}"/>
    <cellStyle name="Input 2 14 4 2" xfId="35836" xr:uid="{E9EEA886-251D-4E21-86A5-815874B423A5}"/>
    <cellStyle name="Input 2 14 4 2 2" xfId="55228" xr:uid="{325B3B8B-C28C-46FB-B064-A89119125F22}"/>
    <cellStyle name="Input 2 14 4 3" xfId="48436" xr:uid="{90DAA907-7D1F-468D-82C0-191001FAC964}"/>
    <cellStyle name="Input 2 14 5" xfId="41031" xr:uid="{375496EF-6FBD-494B-9478-3514BA1D780E}"/>
    <cellStyle name="Input 2 14 5 2" xfId="53514" xr:uid="{8EAB8DB6-7050-4687-ABA6-48F09044B749}"/>
    <cellStyle name="Input 2 14 6" xfId="44712" xr:uid="{FF24B712-C25A-49C1-9A03-7A61A6BE1122}"/>
    <cellStyle name="Input 2 14 7" xfId="46822" xr:uid="{90AB1C6A-9ABF-4DCC-9466-D1F729BF1223}"/>
    <cellStyle name="Input 2 15" xfId="6508" xr:uid="{917DC366-4480-4C87-9480-413EB38C8729}"/>
    <cellStyle name="Input 2 15 2" xfId="11729" xr:uid="{C40BC349-E440-445C-ACA1-A8A606CB5737}"/>
    <cellStyle name="Input 2 15 2 2" xfId="20718" xr:uid="{E0604764-0B2F-4909-A63C-38A9F333928B}"/>
    <cellStyle name="Input 2 15 2 2 2" xfId="37924" xr:uid="{E0C5E62B-7B35-4F6B-8908-5E9F3E1F327F}"/>
    <cellStyle name="Input 2 15 2 2 3" xfId="57147" xr:uid="{AECA0D12-68FB-4808-BDB7-4AE5C550BF46}"/>
    <cellStyle name="Input 2 15 2 3" xfId="27518" xr:uid="{E1CB3946-6B14-4816-974A-611FD78723BA}"/>
    <cellStyle name="Input 2 15 2 4" xfId="50365" xr:uid="{4F5F8DDC-D14D-4EE3-9ED0-1B3DA9EEA43E}"/>
    <cellStyle name="Input 2 15 3" xfId="15497" xr:uid="{628D7C3A-DBFD-43AE-8793-EDC0B0AE7673}"/>
    <cellStyle name="Input 2 15 3 2" xfId="38502" xr:uid="{DE44BA32-AAC3-4308-9290-E4673DC174B8}"/>
    <cellStyle name="Input 2 15 3 2 2" xfId="58748" xr:uid="{A3E8E2EF-EA80-423A-9329-73198F2F3307}"/>
    <cellStyle name="Input 2 15 3 3" xfId="51967" xr:uid="{C378BB59-97E5-4A6E-8BD4-DB2B7E93E9C6}"/>
    <cellStyle name="Input 2 15 4" xfId="40931" xr:uid="{234C7781-0BCD-4B52-9A1A-B261666BDD69}"/>
    <cellStyle name="Input 2 15 4 2" xfId="59146" xr:uid="{CEBFD136-FB75-4E3D-ADEE-A4222FABCDD7}"/>
    <cellStyle name="Input 2 15 4 3" xfId="52365" xr:uid="{251AAFF9-0347-4C81-9DF3-53A189F60E48}"/>
    <cellStyle name="Input 2 15 5" xfId="44732" xr:uid="{8433CED7-8C23-4BF6-8F99-289F9AF20815}"/>
    <cellStyle name="Input 2 15 5 2" xfId="55274" xr:uid="{585DCEC2-22E6-4A09-998F-C6966ADB8D6E}"/>
    <cellStyle name="Input 2 15 5 3" xfId="48482" xr:uid="{55048357-FFB0-497B-B05A-06D1B6F08CE0}"/>
    <cellStyle name="Input 2 15 6" xfId="53560" xr:uid="{67633EED-DBD6-4062-8A69-C7112D0D99B2}"/>
    <cellStyle name="Input 2 15 7" xfId="46868" xr:uid="{9C9EC696-EB73-4488-B255-C891A5466DCF}"/>
    <cellStyle name="Input 2 16" xfId="9092" xr:uid="{4BCCFB47-FAAE-45EB-8988-34C9D7861CDF}"/>
    <cellStyle name="Input 2 16 2" xfId="18081" xr:uid="{47E353D8-27F0-40C9-8E9A-0DEAC1F2BD29}"/>
    <cellStyle name="Input 2 16 2 2" xfId="41913" xr:uid="{D974C92A-ABC5-4BF9-9431-9227AEDA639A}"/>
    <cellStyle name="Input 2 16 2 2 2" xfId="57095" xr:uid="{6515F21C-2304-4CFD-BAE2-3B6E9570B48B}"/>
    <cellStyle name="Input 2 16 2 3" xfId="50313" xr:uid="{B6D429EB-0095-4926-B872-1C1F539FE107}"/>
    <cellStyle name="Input 2 16 3" xfId="23891" xr:uid="{1BA65EF0-C6B9-4996-946F-535C972E169D}"/>
    <cellStyle name="Input 2 16 3 2" xfId="58700" xr:uid="{E2F6733E-F6DE-4A4F-9A33-F48819040671}"/>
    <cellStyle name="Input 2 16 3 3" xfId="51919" xr:uid="{1E600333-70DF-47FB-90DE-64CBD72DBC90}"/>
    <cellStyle name="Input 2 16 4" xfId="44820" xr:uid="{1C66329B-7DAF-45FF-8E13-734DCC576485}"/>
    <cellStyle name="Input 2 16 4 2" xfId="58951" xr:uid="{91B18407-F28B-4039-9C3C-D4971AA06383}"/>
    <cellStyle name="Input 2 16 4 3" xfId="52170" xr:uid="{849D125E-F58F-4721-922B-D8540B7C27AB}"/>
    <cellStyle name="Input 2 16 5" xfId="48430" xr:uid="{14AC357F-4C65-4D00-AFD1-8D225A6D2C16}"/>
    <cellStyle name="Input 2 16 5 2" xfId="55222" xr:uid="{6422894E-659C-4408-95F8-717838285590}"/>
    <cellStyle name="Input 2 16 6" xfId="53508" xr:uid="{40E2A81B-39E8-4F31-9620-9751334F402A}"/>
    <cellStyle name="Input 2 16 7" xfId="46816" xr:uid="{C1221F1B-FC4B-4F6B-A9F7-76DE0B8D3522}"/>
    <cellStyle name="Input 2 17" xfId="12508" xr:uid="{089C1781-943B-4F9C-BC61-62F3A973A933}"/>
    <cellStyle name="Input 2 17 2" xfId="21497" xr:uid="{7065262E-5551-4C56-AB13-C9196DDAB5D6}"/>
    <cellStyle name="Input 2 17 2 2" xfId="36961" xr:uid="{0318F391-CA7D-48EF-B5DB-39DC05AD07D3}"/>
    <cellStyle name="Input 2 17 2 2 2" xfId="57222" xr:uid="{2117B88A-CEE8-4E26-AB92-411696C51F72}"/>
    <cellStyle name="Input 2 17 2 3" xfId="50440" xr:uid="{F5055048-0ADA-4E2A-8763-E61B58951DE3}"/>
    <cellStyle name="Input 2 17 3" xfId="37160" xr:uid="{3B258477-E252-4725-B2F9-76FFB8EE6F13}"/>
    <cellStyle name="Input 2 17 3 2" xfId="58823" xr:uid="{E8A41919-3EAF-4B75-8F83-A2BEE047D4F3}"/>
    <cellStyle name="Input 2 17 3 3" xfId="52042" xr:uid="{4AA9C2BB-8340-4F16-BA8A-4FE803BA9497}"/>
    <cellStyle name="Input 2 17 4" xfId="44839" xr:uid="{AB6D8910-9C88-48BF-A9F8-8D37DFF06400}"/>
    <cellStyle name="Input 2 17 4 2" xfId="58135" xr:uid="{8550A58E-1633-4852-AFF6-016178ADD823}"/>
    <cellStyle name="Input 2 17 4 3" xfId="51353" xr:uid="{EF3B69CA-9720-4EF4-AC1E-AE327314A729}"/>
    <cellStyle name="Input 2 17 5" xfId="48557" xr:uid="{A1D1FCB4-9B9D-423C-A753-EECD71C42B1A}"/>
    <cellStyle name="Input 2 17 5 2" xfId="55346" xr:uid="{56119FD3-C7CC-4229-93DB-D2318895C416}"/>
    <cellStyle name="Input 2 17 6" xfId="53632" xr:uid="{36D7E0FF-06DA-4BEF-811E-72D42EB63032}"/>
    <cellStyle name="Input 2 17 7" xfId="46943" xr:uid="{96509954-7A9E-4AD2-A2CE-12C51013F5AA}"/>
    <cellStyle name="Input 2 18" xfId="2212" xr:uid="{1DEEADFC-10FE-4D55-96CA-20BC0E6F5A4F}"/>
    <cellStyle name="Input 2 18 2" xfId="38658" xr:uid="{BB10FF49-8EA8-4896-8253-9FBFA1203C43}"/>
    <cellStyle name="Input 2 18 2 2" xfId="57281" xr:uid="{A8F14D30-167E-4DD9-82E9-06E60E66A22C}"/>
    <cellStyle name="Input 2 18 2 3" xfId="50499" xr:uid="{915C1AEC-645E-4EBC-B7A8-65C1D937C691}"/>
    <cellStyle name="Input 2 18 3" xfId="44871" xr:uid="{33CE6BA9-B4E3-4614-9990-BD6CEDE0FC9C}"/>
    <cellStyle name="Input 2 18 3 2" xfId="58882" xr:uid="{226E7912-50D0-4E14-896A-3544763D477C}"/>
    <cellStyle name="Input 2 18 3 3" xfId="52101" xr:uid="{676156B6-EC5B-4EA6-91DD-24C0E8E7ED33}"/>
    <cellStyle name="Input 2 18 4" xfId="49019" xr:uid="{2C3C6ED9-ADE7-486A-A7C6-8428ED18CB9D}"/>
    <cellStyle name="Input 2 18 4 2" xfId="55802" xr:uid="{2074C895-1682-4CF6-84F7-E5215137D444}"/>
    <cellStyle name="Input 2 18 5" xfId="48616" xr:uid="{BD6CF1F4-43D2-4472-B56A-BA29BCE48708}"/>
    <cellStyle name="Input 2 18 5 2" xfId="55405" xr:uid="{05AE1FA2-9AE2-415D-A018-A083FDAFBF49}"/>
    <cellStyle name="Input 2 18 6" xfId="53691" xr:uid="{CC64C1B1-A41F-4E12-8F37-C84F84210738}"/>
    <cellStyle name="Input 2 18 7" xfId="47002" xr:uid="{83176C52-D2E5-4CD9-BD3D-68E259DA7EDC}"/>
    <cellStyle name="Input 2 19" xfId="13121" xr:uid="{4ED3E308-1467-4B2D-AA1B-347B1F53C41A}"/>
    <cellStyle name="Input 2 19 2" xfId="33460" xr:uid="{60EA0051-E98D-40CA-A352-3DA3AE401484}"/>
    <cellStyle name="Input 2 19 2 2" xfId="57133" xr:uid="{9313D528-6FAF-443D-919B-9666CF156CB5}"/>
    <cellStyle name="Input 2 19 2 3" xfId="50351" xr:uid="{7B1CB33C-7988-4F5C-83E0-2D4B78B3C854}"/>
    <cellStyle name="Input 2 19 3" xfId="44951" xr:uid="{2E2FA655-5657-4C9F-AF83-0C3CDB896323}"/>
    <cellStyle name="Input 2 19 3 2" xfId="58735" xr:uid="{0657567F-6F5D-44D5-A999-12858790A350}"/>
    <cellStyle name="Input 2 19 3 3" xfId="51954" xr:uid="{33A8F5B4-9EE3-47BF-8222-011A03F92A49}"/>
    <cellStyle name="Input 2 19 4" xfId="51392" xr:uid="{169FC2B9-3898-4AB6-8166-0A70632359CD}"/>
    <cellStyle name="Input 2 19 4 2" xfId="58174" xr:uid="{48B17169-AD69-4D8B-9E5C-D9067FA9B89E}"/>
    <cellStyle name="Input 2 19 5" xfId="48468" xr:uid="{D0C12CC2-FE35-4BFD-B88C-2968D4C82DD7}"/>
    <cellStyle name="Input 2 19 5 2" xfId="55260" xr:uid="{A4C7DECD-71C2-4AA9-AC9B-BE6E72F33977}"/>
    <cellStyle name="Input 2 19 6" xfId="53546" xr:uid="{E7292413-DE3C-4ACF-AF22-DD0105FC621E}"/>
    <cellStyle name="Input 2 19 7" xfId="46854" xr:uid="{1709BE8B-0B10-4B9B-86CE-F39DF3D3C463}"/>
    <cellStyle name="Input 2 2" xfId="150" xr:uid="{AD5B67B4-9579-4D50-B4CC-3E3752ABFE5F}"/>
    <cellStyle name="Input 2 2 10" xfId="1961" xr:uid="{6B6EE47B-D7E2-4E1E-9B06-9AEBE3BE8CAB}"/>
    <cellStyle name="Input 2 2 10 2" xfId="6269" xr:uid="{39FBD699-8AC4-4C76-BF04-3AA13C666469}"/>
    <cellStyle name="Input 2 2 10 2 2" xfId="8855" xr:uid="{EF4C6D0D-E8C0-4EAB-8263-A15913C1B247}"/>
    <cellStyle name="Input 2 2 10 2 2 2" xfId="17844" xr:uid="{791BC2E9-B2D2-460D-9EDD-10117A614BF0}"/>
    <cellStyle name="Input 2 2 10 2 2 2 2" xfId="23529" xr:uid="{49E02C8B-4B84-4AEF-8EA4-D29ED2879502}"/>
    <cellStyle name="Input 2 2 10 2 2 3" xfId="34949" xr:uid="{AA0E3E98-FC7A-48CC-9402-D0BA2EB67665}"/>
    <cellStyle name="Input 2 2 10 2 3" xfId="11492" xr:uid="{2989898A-7FA9-45D0-AE3F-82BFB7F3CBD4}"/>
    <cellStyle name="Input 2 2 10 2 3 2" xfId="20481" xr:uid="{220D9C91-21A9-418A-A6A3-03D91A026FA6}"/>
    <cellStyle name="Input 2 2 10 2 3 2 2" xfId="28010" xr:uid="{975B4362-4D75-4BB4-8217-0450487A3ABB}"/>
    <cellStyle name="Input 2 2 10 2 3 3" xfId="33154" xr:uid="{8591EC7F-FB8F-43D8-884E-51328A82D6D4}"/>
    <cellStyle name="Input 2 2 10 2 4" xfId="15258" xr:uid="{494C352E-1B95-47A0-89F6-B973F135F56D}"/>
    <cellStyle name="Input 2 2 10 2 4 2" xfId="25128" xr:uid="{92F61459-29EE-402D-A814-A3F6FB569D56}"/>
    <cellStyle name="Input 2 2 10 2 5" xfId="34070" xr:uid="{5751B61E-96A7-46FD-BBE3-97203FB64153}"/>
    <cellStyle name="Input 2 2 10 3" xfId="4398" xr:uid="{0025A1F1-688C-4712-89A2-FB63B911DA9A}"/>
    <cellStyle name="Input 2 2 10 3 2" xfId="22980" xr:uid="{2B1E1279-A237-446B-A6D9-81FF3DCE9B65}"/>
    <cellStyle name="Input 2 2 10 4" xfId="37456" xr:uid="{64CEF229-9F29-4191-B8B8-DEE1B88BC4DA}"/>
    <cellStyle name="Input 2 2 11" xfId="2887" xr:uid="{F261F65C-D8A6-4D6F-AD53-3CBBAC9484DE}"/>
    <cellStyle name="Input 2 2 11 2" xfId="7037" xr:uid="{8434200B-7AAA-4F62-BE6D-F9BF391F4A8E}"/>
    <cellStyle name="Input 2 2 11 2 2" xfId="16026" xr:uid="{1D9BB526-44FF-4DAB-8081-091CAE0D1C6B}"/>
    <cellStyle name="Input 2 2 11 2 2 2" xfId="30012" xr:uid="{2B1386F8-E348-4B83-A2E5-16D8EE12893A}"/>
    <cellStyle name="Input 2 2 11 2 3" xfId="28641" xr:uid="{E13421AD-3D30-4A20-85BE-661775976C36}"/>
    <cellStyle name="Input 2 2 11 3" xfId="9600" xr:uid="{BA7D60F4-8ECD-40DE-B26E-489A9342992E}"/>
    <cellStyle name="Input 2 2 11 3 2" xfId="18589" xr:uid="{A0B089CB-46DA-4626-B2D3-66C00CE2A313}"/>
    <cellStyle name="Input 2 2 11 3 2 2" xfId="33034" xr:uid="{7C5D513E-EFB4-47C8-A27F-4CFDF5DAB949}"/>
    <cellStyle name="Input 2 2 11 3 3" xfId="23446" xr:uid="{F6010AA9-1AEC-48E7-85C8-65E562D26703}"/>
    <cellStyle name="Input 2 2 11 4" xfId="13507" xr:uid="{932E050D-6D8E-41AB-A21D-BE8C86FFF6F1}"/>
    <cellStyle name="Input 2 2 11 4 2" xfId="28112" xr:uid="{43A51DF2-3350-45B1-90B4-4A6794778D0B}"/>
    <cellStyle name="Input 2 2 11 5" xfId="39749" xr:uid="{484BF417-8DDA-4B14-8F56-A229FB9B6EA2}"/>
    <cellStyle name="Input 2 2 12" xfId="6606" xr:uid="{644EE960-FC15-4A84-B0D2-AF432638407D}"/>
    <cellStyle name="Input 2 2 12 2" xfId="11812" xr:uid="{CC1E94F4-48CE-418A-909D-952C03E3596E}"/>
    <cellStyle name="Input 2 2 12 2 2" xfId="20801" xr:uid="{56B3C285-5288-4859-BF45-B48226B20533}"/>
    <cellStyle name="Input 2 2 12 2 2 2" xfId="29340" xr:uid="{80C5641F-D010-49AC-98F2-837813565643}"/>
    <cellStyle name="Input 2 2 12 2 3" xfId="37792" xr:uid="{8B12198A-9D69-4B07-807C-22E4BB891FD8}"/>
    <cellStyle name="Input 2 2 12 3" xfId="15595" xr:uid="{E64CD0F8-B171-464A-B5A5-A7228E4EB605}"/>
    <cellStyle name="Input 2 2 12 3 2" xfId="40822" xr:uid="{40E0CCBB-67E2-4DEB-A43C-DB561FE19CA3}"/>
    <cellStyle name="Input 2 2 12 4" xfId="35885" xr:uid="{6EBEC72F-977F-4CCE-9FDD-C022F9F5B6A2}"/>
    <cellStyle name="Input 2 2 13" xfId="9175" xr:uid="{661DDBCE-FBFE-4159-8E6B-70C888C8B455}"/>
    <cellStyle name="Input 2 2 13 2" xfId="18164" xr:uid="{A95F384B-507C-4F21-85A7-AF39F19B20E3}"/>
    <cellStyle name="Input 2 2 13 2 2" xfId="39687" xr:uid="{93FD4006-6584-4696-827D-81C2E2A4511E}"/>
    <cellStyle name="Input 2 2 13 3" xfId="34980" xr:uid="{EA7E796A-7EED-4D32-B43F-663B026DAD29}"/>
    <cellStyle name="Input 2 2 14" xfId="12275" xr:uid="{73B2F882-9CC1-42FB-943A-61687D593939}"/>
    <cellStyle name="Input 2 2 14 2" xfId="21264" xr:uid="{168F4E58-2129-4988-8235-154571022994}"/>
    <cellStyle name="Input 2 2 14 2 2" xfId="26924" xr:uid="{9A599EB8-610E-4890-9417-FE47801FF3BA}"/>
    <cellStyle name="Input 2 2 14 3" xfId="43622" xr:uid="{36A6EC71-E244-4751-B5CF-B0313CBBD14D}"/>
    <cellStyle name="Input 2 2 15" xfId="2310" xr:uid="{DF3FD355-82AE-454D-8FEE-F153AF4AAEC2}"/>
    <cellStyle name="Input 2 2 15 2" xfId="28355" xr:uid="{5C347F74-9564-430F-93C6-7B8FACF9D7CB}"/>
    <cellStyle name="Input 2 2 16" xfId="13219" xr:uid="{BB3A9A45-E978-4EBD-ACA0-A3A3484F2237}"/>
    <cellStyle name="Input 2 2 16 2" xfId="42350" xr:uid="{352DAC55-4F6E-454C-9719-74ADC55B91B1}"/>
    <cellStyle name="Input 2 2 17" xfId="40437" xr:uid="{A2C36365-362E-461F-BC3A-5A6E8BE1B1DC}"/>
    <cellStyle name="Input 2 2 18" xfId="44289" xr:uid="{E8D92702-1019-4737-91B5-F7C8945A0D70}"/>
    <cellStyle name="Input 2 2 19" xfId="45532" xr:uid="{9C58258A-BF50-4717-AB64-DEF0AE912E84}"/>
    <cellStyle name="Input 2 2 2" xfId="351" xr:uid="{51D11676-926B-44F1-8377-9838357B9620}"/>
    <cellStyle name="Input 2 2 2 10" xfId="6653" xr:uid="{22994B48-7329-4C07-B948-4809EECEF0BE}"/>
    <cellStyle name="Input 2 2 2 10 2" xfId="11859" xr:uid="{C0430CA1-797B-4B11-A918-5F25AC390473}"/>
    <cellStyle name="Input 2 2 2 10 2 2" xfId="20848" xr:uid="{E8FB28B5-DA33-4727-8A12-013677A20888}"/>
    <cellStyle name="Input 2 2 2 10 2 2 2" xfId="36830" xr:uid="{89FD242C-B25A-4A30-9129-32235F995C59}"/>
    <cellStyle name="Input 2 2 2 10 2 3" xfId="26516" xr:uid="{2D796BCB-2F18-4DF0-9AC8-86207AB03EC6}"/>
    <cellStyle name="Input 2 2 2 10 3" xfId="15642" xr:uid="{91D6EF56-0DED-41E6-BB2A-45E2633DD05E}"/>
    <cellStyle name="Input 2 2 2 10 3 2" xfId="32840" xr:uid="{5851298A-5281-4FD7-9DCC-1D8A2C165BAF}"/>
    <cellStyle name="Input 2 2 2 10 4" xfId="25823" xr:uid="{A1AA5D3A-0B2F-4A84-A02D-7DF0C6313BD3}"/>
    <cellStyle name="Input 2 2 2 11" xfId="9222" xr:uid="{8C1DDD37-2717-4A72-A633-A051A5853652}"/>
    <cellStyle name="Input 2 2 2 11 2" xfId="18211" xr:uid="{EDF5A791-6B18-4748-8DA4-D0D1E7012DD1}"/>
    <cellStyle name="Input 2 2 2 11 2 2" xfId="34256" xr:uid="{3A3E1438-DBE3-402A-9518-648D80E82497}"/>
    <cellStyle name="Input 2 2 2 11 3" xfId="33991" xr:uid="{4C7ECBD9-B504-4CFB-983D-23E70DCD604F}"/>
    <cellStyle name="Input 2 2 2 12" xfId="12290" xr:uid="{F1E69B71-CC4D-40C8-800D-B2EB9E4FE06A}"/>
    <cellStyle name="Input 2 2 2 12 2" xfId="21279" xr:uid="{FF1278CE-1A44-40BB-AD61-9B8CEECB95DA}"/>
    <cellStyle name="Input 2 2 2 12 2 2" xfId="31839" xr:uid="{133A7034-D89B-4F65-A7DC-248204A8B9F6}"/>
    <cellStyle name="Input 2 2 2 12 3" xfId="30722" xr:uid="{4C56A093-748F-410D-BA1F-8FFB202EB4E9}"/>
    <cellStyle name="Input 2 2 2 13" xfId="2357" xr:uid="{DA885D83-90AF-4B5B-AF81-F0F8A3F6C732}"/>
    <cellStyle name="Input 2 2 2 13 2" xfId="24392" xr:uid="{D25DC275-0EB2-4781-9528-AEE4ABE7E7CD}"/>
    <cellStyle name="Input 2 2 2 14" xfId="13266" xr:uid="{AD62ECDF-4E8D-467A-B970-333AFBC5506D}"/>
    <cellStyle name="Input 2 2 2 14 2" xfId="38973" xr:uid="{9C8D2C05-C8FD-4504-B5E2-C66EC4B0E2C4}"/>
    <cellStyle name="Input 2 2 2 15" xfId="37284" xr:uid="{AD17101C-42F7-4A08-A3E8-3887221362E7}"/>
    <cellStyle name="Input 2 2 2 16" xfId="46047" xr:uid="{64701831-FC1F-462F-9917-CF3BBE4A0E68}"/>
    <cellStyle name="Input 2 2 2 2" xfId="483" xr:uid="{99E80E1A-C181-4B0C-BE6C-FDA0E13A6219}"/>
    <cellStyle name="Input 2 2 2 2 10" xfId="9347" xr:uid="{6ECA9352-44FA-4627-A3FD-798DDEB42A48}"/>
    <cellStyle name="Input 2 2 2 2 10 2" xfId="18336" xr:uid="{20B5CC94-2194-4427-B4C9-B76BFF9A128A}"/>
    <cellStyle name="Input 2 2 2 2 10 2 2" xfId="23207" xr:uid="{C326E1B5-6142-40A0-BCE2-AB9FCB56E040}"/>
    <cellStyle name="Input 2 2 2 2 10 3" xfId="42160" xr:uid="{AE258EF6-5CC5-476D-9886-AC796D66B655}"/>
    <cellStyle name="Input 2 2 2 2 11" xfId="12266" xr:uid="{15FC4ED6-5D68-4DA7-BEFC-056B5470E70F}"/>
    <cellStyle name="Input 2 2 2 2 11 2" xfId="21255" xr:uid="{0D91BF7E-4EE9-4717-A17B-42DF140554BB}"/>
    <cellStyle name="Input 2 2 2 2 11 2 2" xfId="25302" xr:uid="{A0845EA3-88EB-4000-8AD2-3ECD42BF6645}"/>
    <cellStyle name="Input 2 2 2 2 11 3" xfId="26786" xr:uid="{E1F99BA9-54BF-4F6C-97D0-F7C564938702}"/>
    <cellStyle name="Input 2 2 2 2 12" xfId="2489" xr:uid="{40E5DE0F-FDD9-4EC5-9361-2574F3FA1D51}"/>
    <cellStyle name="Input 2 2 2 2 12 2" xfId="41533" xr:uid="{A59AC7E0-530C-4CD7-A5A3-06FC6DB04B50}"/>
    <cellStyle name="Input 2 2 2 2 13" xfId="13398" xr:uid="{7E441990-2F47-4ABF-B335-0607BB22F950}"/>
    <cellStyle name="Input 2 2 2 2 13 2" xfId="43504" xr:uid="{CCA5B162-605C-4E96-84D2-4AA8602FB8A1}"/>
    <cellStyle name="Input 2 2 2 2 14" xfId="29231" xr:uid="{3ECD3B00-0030-4A4C-A8C6-CE87AE20C03D}"/>
    <cellStyle name="Input 2 2 2 2 15" xfId="49538" xr:uid="{0A2203C8-99AC-4B8A-AF44-33A6FDC50E26}"/>
    <cellStyle name="Input 2 2 2 2 2" xfId="832" xr:uid="{D5D6A26C-8E50-4222-95F1-025BD334A5D0}"/>
    <cellStyle name="Input 2 2 2 2 2 2" xfId="5201" xr:uid="{9AFDEBB5-46FE-4343-8C98-302C255B177A}"/>
    <cellStyle name="Input 2 2 2 2 2 2 2" xfId="7787" xr:uid="{84A43E42-7D54-41B3-85CC-17BA2B7E9725}"/>
    <cellStyle name="Input 2 2 2 2 2 2 2 2" xfId="16776" xr:uid="{5EDBDCE0-D3F1-4213-8ADE-6FEB85129A5B}"/>
    <cellStyle name="Input 2 2 2 2 2 2 2 2 2" xfId="26884" xr:uid="{50FBFBBE-40F3-40FB-820B-6AAE863D6649}"/>
    <cellStyle name="Input 2 2 2 2 2 2 2 3" xfId="35914" xr:uid="{717FBCAF-02B8-4E15-BFB5-BED4AA7708B6}"/>
    <cellStyle name="Input 2 2 2 2 2 2 3" xfId="10424" xr:uid="{65F73B49-4A58-4254-9027-9E58F950DDB5}"/>
    <cellStyle name="Input 2 2 2 2 2 2 3 2" xfId="19413" xr:uid="{2A39E53F-2DA9-4DE6-A452-7B001EF7E70A}"/>
    <cellStyle name="Input 2 2 2 2 2 2 3 2 2" xfId="43090" xr:uid="{A8745B60-6712-4EAA-A2E6-52713719E529}"/>
    <cellStyle name="Input 2 2 2 2 2 2 3 3" xfId="37773" xr:uid="{11B1BC1F-2C87-48A6-93EF-64066E69AD00}"/>
    <cellStyle name="Input 2 2 2 2 2 2 4" xfId="14190" xr:uid="{BD22BF2A-7216-4DB9-B26C-4B6FD74BA3FB}"/>
    <cellStyle name="Input 2 2 2 2 2 2 4 2" xfId="35545" xr:uid="{9176DD35-4903-4B4D-98C6-C46A372E773E}"/>
    <cellStyle name="Input 2 2 2 2 2 2 5" xfId="24487" xr:uid="{52E685EA-1A34-4802-862D-748D80D22ADC}"/>
    <cellStyle name="Input 2 2 2 2 2 3" xfId="3269" xr:uid="{11591623-4A1E-489C-8F62-FEE55893B3D4}"/>
    <cellStyle name="Input 2 2 2 2 2 3 2" xfId="39281" xr:uid="{FC175F4F-078C-40D1-B0DC-D25BF5EDDC64}"/>
    <cellStyle name="Input 2 2 2 2 2 4" xfId="25443" xr:uid="{38161B85-6A1D-40A7-9D81-89E960D5BD85}"/>
    <cellStyle name="Input 2 2 2 2 2 5" xfId="56320" xr:uid="{29B9661A-5B09-4A1F-9265-9458C800B06A}"/>
    <cellStyle name="Input 2 2 2 2 3" xfId="1177" xr:uid="{839CA2A0-95B6-415E-BE86-573AF73F5FCC}"/>
    <cellStyle name="Input 2 2 2 2 3 2" xfId="5522" xr:uid="{074C2C1A-A6C5-4399-95F6-65973F758AFD}"/>
    <cellStyle name="Input 2 2 2 2 3 2 2" xfId="8108" xr:uid="{56E7C803-623A-4F60-83BB-5FB9C1779A7D}"/>
    <cellStyle name="Input 2 2 2 2 3 2 2 2" xfId="17097" xr:uid="{A01F5048-EC01-4734-A5DC-6B364D3BF327}"/>
    <cellStyle name="Input 2 2 2 2 3 2 2 2 2" xfId="22775" xr:uid="{E4CB585D-6764-43F4-9684-030ED2759832}"/>
    <cellStyle name="Input 2 2 2 2 3 2 2 3" xfId="27855" xr:uid="{B155A736-7E66-44D4-98B9-2FF257208A22}"/>
    <cellStyle name="Input 2 2 2 2 3 2 3" xfId="10745" xr:uid="{2686860C-5B32-43DB-9CE4-B6E8E5AC1E5B}"/>
    <cellStyle name="Input 2 2 2 2 3 2 3 2" xfId="19734" xr:uid="{9C3CBA4D-14AB-4563-9339-61F51FF60742}"/>
    <cellStyle name="Input 2 2 2 2 3 2 3 2 2" xfId="30060" xr:uid="{790D4D2B-DDF6-412B-B5AC-B294D857D1D4}"/>
    <cellStyle name="Input 2 2 2 2 3 2 3 3" xfId="34662" xr:uid="{976FD52B-6D4D-46A6-A021-052EF4E71AF8}"/>
    <cellStyle name="Input 2 2 2 2 3 2 4" xfId="14511" xr:uid="{461035CD-D70C-4CEC-84C4-C801701688A9}"/>
    <cellStyle name="Input 2 2 2 2 3 2 4 2" xfId="24137" xr:uid="{A35C5A69-F607-4D9B-AE11-D913C9D63A82}"/>
    <cellStyle name="Input 2 2 2 2 3 2 5" xfId="27971" xr:uid="{4D1B4422-106D-449C-ABEC-BCC340FC76E8}"/>
    <cellStyle name="Input 2 2 2 2 3 3" xfId="3614" xr:uid="{A02CBCD0-3B76-486B-927E-3E849342D660}"/>
    <cellStyle name="Input 2 2 2 2 3 3 2" xfId="43399" xr:uid="{D0D982BE-0DC4-4A3A-9EEF-651834B1178D}"/>
    <cellStyle name="Input 2 2 2 2 3 4" xfId="35827" xr:uid="{BC965A44-566D-4552-8061-C1400CA9AA34}"/>
    <cellStyle name="Input 2 2 2 2 4" xfId="1521" xr:uid="{D59405B6-E407-4620-836C-6F894E71AEEC}"/>
    <cellStyle name="Input 2 2 2 2 4 2" xfId="5866" xr:uid="{9DAD4EF8-C455-4423-9EBA-975A7A5441D1}"/>
    <cellStyle name="Input 2 2 2 2 4 2 2" xfId="8452" xr:uid="{4827AA3A-FF77-4C1A-AC8D-7AFBB0AB323F}"/>
    <cellStyle name="Input 2 2 2 2 4 2 2 2" xfId="17441" xr:uid="{0CA72042-9A80-4D5D-8917-A74F4BA683DC}"/>
    <cellStyle name="Input 2 2 2 2 4 2 2 2 2" xfId="42596" xr:uid="{8AC28271-DEB5-4B04-AF14-F67997BDD54D}"/>
    <cellStyle name="Input 2 2 2 2 4 2 2 3" xfId="22768" xr:uid="{2955143F-7B76-4196-8330-F7F49126697F}"/>
    <cellStyle name="Input 2 2 2 2 4 2 3" xfId="11089" xr:uid="{2A0592CE-4DFC-4D50-A92A-962005C7F800}"/>
    <cellStyle name="Input 2 2 2 2 4 2 3 2" xfId="20078" xr:uid="{75C78575-A383-490F-9AB6-5C5F82CCFC9E}"/>
    <cellStyle name="Input 2 2 2 2 4 2 3 2 2" xfId="38599" xr:uid="{42E8EE4D-C6A5-45B3-A21C-BAED240C83CA}"/>
    <cellStyle name="Input 2 2 2 2 4 2 3 3" xfId="34641" xr:uid="{4F43458E-DE90-4B80-AF1D-6BB1AF1D3F60}"/>
    <cellStyle name="Input 2 2 2 2 4 2 4" xfId="14855" xr:uid="{9B959E1C-3CBA-4346-B83C-5A9967B1389D}"/>
    <cellStyle name="Input 2 2 2 2 4 2 4 2" xfId="36042" xr:uid="{76E86366-4D67-4C13-BBFD-2D31AB347C89}"/>
    <cellStyle name="Input 2 2 2 2 4 2 5" xfId="23155" xr:uid="{6417BF50-406A-4319-8296-255C417756F6}"/>
    <cellStyle name="Input 2 2 2 2 4 3" xfId="3958" xr:uid="{D331BF41-A92F-4685-9719-09CAF94E71EF}"/>
    <cellStyle name="Input 2 2 2 2 4 3 2" xfId="35816" xr:uid="{151498C8-7F04-4FE6-9E6C-6D30378938EB}"/>
    <cellStyle name="Input 2 2 2 2 4 4" xfId="30656" xr:uid="{D4B5B972-B2A7-4530-BBD5-A26EE6CD7DE3}"/>
    <cellStyle name="Input 2 2 2 2 5" xfId="1912" xr:uid="{511ECDC4-3A34-4FA8-8B81-D97F3D2D6906}"/>
    <cellStyle name="Input 2 2 2 2 5 2" xfId="6228" xr:uid="{AF75A6B8-EC75-4F32-8404-2EFDF7BB871C}"/>
    <cellStyle name="Input 2 2 2 2 5 2 2" xfId="8814" xr:uid="{D4A294C5-963F-4AB9-8E83-705F31558605}"/>
    <cellStyle name="Input 2 2 2 2 5 2 2 2" xfId="17803" xr:uid="{A9D81AA1-2BB8-4D92-AA8C-97435FA819AB}"/>
    <cellStyle name="Input 2 2 2 2 5 2 2 2 2" xfId="37903" xr:uid="{774F14A9-354E-41AD-9219-6A0B2AD385C4}"/>
    <cellStyle name="Input 2 2 2 2 5 2 2 3" xfId="36821" xr:uid="{8E2C8173-665B-4B80-AB4F-E62D31DCE5E3}"/>
    <cellStyle name="Input 2 2 2 2 5 2 3" xfId="11451" xr:uid="{8E20A5F5-1E28-485F-B782-6171AC58EDB3}"/>
    <cellStyle name="Input 2 2 2 2 5 2 3 2" xfId="20440" xr:uid="{E4AF9EF1-C1D4-4905-8A7A-4EE04E277870}"/>
    <cellStyle name="Input 2 2 2 2 5 2 3 2 2" xfId="34257" xr:uid="{AC816AE6-15F6-4D64-BE8B-B90D2835AB8A}"/>
    <cellStyle name="Input 2 2 2 2 5 2 3 3" xfId="41673" xr:uid="{89C2BA98-7040-4F6F-B3DF-5C369A47BF41}"/>
    <cellStyle name="Input 2 2 2 2 5 2 4" xfId="15217" xr:uid="{38F1CA7F-09FD-4BE5-AEE9-2A921352DBBA}"/>
    <cellStyle name="Input 2 2 2 2 5 2 4 2" xfId="24323" xr:uid="{A9510507-4751-4CE1-81ED-2042C4E518A3}"/>
    <cellStyle name="Input 2 2 2 2 5 2 5" xfId="29139" xr:uid="{CC4F1723-EACC-4EB6-92E2-8B6FF6EAE94D}"/>
    <cellStyle name="Input 2 2 2 2 5 3" xfId="4349" xr:uid="{070E35E6-F6F9-40FB-8DE9-90C2AAA7AB8A}"/>
    <cellStyle name="Input 2 2 2 2 5 3 2" xfId="33533" xr:uid="{CFACD410-0BB5-427F-BD6D-A48C6FA314A0}"/>
    <cellStyle name="Input 2 2 2 2 5 4" xfId="42192" xr:uid="{24DE696E-9DE0-4E88-8835-0737E404A709}"/>
    <cellStyle name="Input 2 2 2 2 6" xfId="2140" xr:uid="{EC568199-E8DD-47D2-B907-8146E159893A}"/>
    <cellStyle name="Input 2 2 2 2 6 2" xfId="6441" xr:uid="{F7DCDDE3-CF89-4CF6-8083-FC9052898206}"/>
    <cellStyle name="Input 2 2 2 2 6 2 2" xfId="9027" xr:uid="{2EC350F2-7783-44AD-AE21-CE807612AB2C}"/>
    <cellStyle name="Input 2 2 2 2 6 2 2 2" xfId="18016" xr:uid="{219897B4-22A4-4A19-BC2E-E7FBA04E990F}"/>
    <cellStyle name="Input 2 2 2 2 6 2 2 2 2" xfId="31958" xr:uid="{73430507-9AE7-4D21-9BE8-0A0AF0DA3D8B}"/>
    <cellStyle name="Input 2 2 2 2 6 2 2 3" xfId="31370" xr:uid="{950EE5C4-22ED-453F-B815-B525BDD55282}"/>
    <cellStyle name="Input 2 2 2 2 6 2 3" xfId="11664" xr:uid="{77C05EB3-1DFA-4613-8176-279F00B0646A}"/>
    <cellStyle name="Input 2 2 2 2 6 2 3 2" xfId="20653" xr:uid="{931564DD-711D-4FA8-BD49-61AB55C7112D}"/>
    <cellStyle name="Input 2 2 2 2 6 2 3 2 2" xfId="22892" xr:uid="{B0AF51B9-12E2-4136-9CFD-6E38E7B4CF8E}"/>
    <cellStyle name="Input 2 2 2 2 6 2 3 3" xfId="40072" xr:uid="{BF424E12-8898-4791-A62F-BFC6ACE2BAA1}"/>
    <cellStyle name="Input 2 2 2 2 6 2 4" xfId="15430" xr:uid="{F2CD13B2-C1E5-4BEE-A2EC-8F0ED3E268BD}"/>
    <cellStyle name="Input 2 2 2 2 6 2 4 2" xfId="36856" xr:uid="{751ED9FD-31C7-4D00-813F-D92607D8331F}"/>
    <cellStyle name="Input 2 2 2 2 6 2 5" xfId="41562" xr:uid="{4C5BF807-82AC-4D04-82E7-8F7AEAA023D9}"/>
    <cellStyle name="Input 2 2 2 2 6 3" xfId="4577" xr:uid="{4ABD10FD-1AD1-4F91-BAD5-006356761100}"/>
    <cellStyle name="Input 2 2 2 2 6 3 2" xfId="31872" xr:uid="{5CF63BD2-5933-426B-BF9E-29A940867D89}"/>
    <cellStyle name="Input 2 2 2 2 6 4" xfId="24964" xr:uid="{75AB8ECC-C6F1-45F0-862A-34050A216735}"/>
    <cellStyle name="Input 2 2 2 2 7" xfId="2950" xr:uid="{4496D53C-ADB6-4618-8E4E-B92C63F620A6}"/>
    <cellStyle name="Input 2 2 2 2 7 2" xfId="7100" xr:uid="{83A8133A-1AE2-4A20-B916-D4B3FD758628}"/>
    <cellStyle name="Input 2 2 2 2 7 2 2" xfId="12226" xr:uid="{D3512B77-5C8A-4293-8033-3A426CCE3A0E}"/>
    <cellStyle name="Input 2 2 2 2 7 2 2 2" xfId="21215" xr:uid="{5F6473AC-3EF5-477F-ACAF-C36B1822A926}"/>
    <cellStyle name="Input 2 2 2 2 7 2 2 2 2" xfId="29014" xr:uid="{881F32AD-8522-4AA5-854E-87619B9C12E8}"/>
    <cellStyle name="Input 2 2 2 2 7 2 2 3" xfId="28379" xr:uid="{2A02EAF5-0BF4-4C14-9768-DCB6682CEAE1}"/>
    <cellStyle name="Input 2 2 2 2 7 2 3" xfId="13017" xr:uid="{2947D1EA-8F39-422A-84EA-6330E7DEFBB9}"/>
    <cellStyle name="Input 2 2 2 2 7 2 3 2" xfId="22006" xr:uid="{3FFFAF72-2869-4787-B389-8AB9D2A1EE64}"/>
    <cellStyle name="Input 2 2 2 2 7 2 3 2 2" xfId="33893" xr:uid="{FA9DFCE3-72D8-4C33-82BC-F8044E7873B4}"/>
    <cellStyle name="Input 2 2 2 2 7 2 3 3" xfId="23489" xr:uid="{D2024BD0-66CB-4E8F-90FB-9D7D2C8782FD}"/>
    <cellStyle name="Input 2 2 2 2 7 2 4" xfId="16089" xr:uid="{7EA5548A-1623-441E-ACAE-FB8A7D7853E5}"/>
    <cellStyle name="Input 2 2 2 2 7 2 4 2" xfId="27552" xr:uid="{700962C6-E52A-41B5-8358-538B8817059F}"/>
    <cellStyle name="Input 2 2 2 2 7 2 5" xfId="29035" xr:uid="{74E9DA06-8637-4E77-9A1F-5573017BC602}"/>
    <cellStyle name="Input 2 2 2 2 7 3" xfId="9663" xr:uid="{15B7E43F-FBB2-47A8-B689-A62F8AA8750E}"/>
    <cellStyle name="Input 2 2 2 2 7 3 2" xfId="18652" xr:uid="{CBDD6D31-931A-4536-8BB0-312EFE7F0003}"/>
    <cellStyle name="Input 2 2 2 2 7 3 2 2" xfId="29909" xr:uid="{0FFB317E-BC21-4157-9D31-AB11989A64B5}"/>
    <cellStyle name="Input 2 2 2 2 7 3 3" xfId="30871" xr:uid="{D698B2DC-7CFA-4108-A332-C16EB51DD27F}"/>
    <cellStyle name="Input 2 2 2 2 7 4" xfId="33728" xr:uid="{10C1BCDA-5291-4DF3-8ADC-4338BC71427C}"/>
    <cellStyle name="Input 2 2 2 2 8" xfId="4877" xr:uid="{B1FB44AF-52E9-4C37-8CF5-A4CA88F78975}"/>
    <cellStyle name="Input 2 2 2 2 8 2" xfId="7463" xr:uid="{8EE8A57D-B6F5-4AD3-B1D6-ED59F0F74E07}"/>
    <cellStyle name="Input 2 2 2 2 8 2 2" xfId="16452" xr:uid="{37C59F68-2A1E-4168-A933-23A488DF6615}"/>
    <cellStyle name="Input 2 2 2 2 8 2 2 2" xfId="23842" xr:uid="{5FBE7A88-B558-4C10-B370-D0720B3A56A9}"/>
    <cellStyle name="Input 2 2 2 2 8 2 3" xfId="26193" xr:uid="{B890DAC5-A05B-4406-8740-E21C4E325A1A}"/>
    <cellStyle name="Input 2 2 2 2 8 3" xfId="10100" xr:uid="{C164FDCF-49C2-4B91-8E12-2BC6D8A5767A}"/>
    <cellStyle name="Input 2 2 2 2 8 3 2" xfId="19089" xr:uid="{86F7DC0C-3A94-4059-B3D6-BA80AAC41B20}"/>
    <cellStyle name="Input 2 2 2 2 8 3 2 2" xfId="38995" xr:uid="{A1AD7EE8-6D10-405D-823C-2DAB3B4CF29D}"/>
    <cellStyle name="Input 2 2 2 2 8 3 3" xfId="37769" xr:uid="{D11B54C7-4866-4057-AF5D-97740C3FE8FA}"/>
    <cellStyle name="Input 2 2 2 2 8 4" xfId="13866" xr:uid="{3FE7FF1C-1F1A-483A-881B-EC4C12DC22EA}"/>
    <cellStyle name="Input 2 2 2 2 8 4 2" xfId="30821" xr:uid="{7BC3BB15-5487-4572-8CFF-BFC7850C0B59}"/>
    <cellStyle name="Input 2 2 2 2 8 5" xfId="38777" xr:uid="{3508FBEF-95C6-4099-B9E9-4141E9B31FC9}"/>
    <cellStyle name="Input 2 2 2 2 9" xfId="6785" xr:uid="{2671F64A-D570-4CEF-86D0-5FDECB5A8868}"/>
    <cellStyle name="Input 2 2 2 2 9 2" xfId="11984" xr:uid="{13E39453-C8BE-4936-8E13-1F51D427BCB3}"/>
    <cellStyle name="Input 2 2 2 2 9 2 2" xfId="20973" xr:uid="{239B3617-98C6-4915-AADD-0243B5BA2AE5}"/>
    <cellStyle name="Input 2 2 2 2 9 2 2 2" xfId="25309" xr:uid="{A6798782-96EA-4327-9C2B-C8440661E8BD}"/>
    <cellStyle name="Input 2 2 2 2 9 2 3" xfId="22470" xr:uid="{7CFFB371-DF47-46F5-A64E-B0FAE8479D0D}"/>
    <cellStyle name="Input 2 2 2 2 9 3" xfId="15774" xr:uid="{06970064-73A0-4193-BCBD-9BED12CD9391}"/>
    <cellStyle name="Input 2 2 2 2 9 3 2" xfId="37163" xr:uid="{EBB6370E-DFF9-469D-AEE0-F3255438E528}"/>
    <cellStyle name="Input 2 2 2 2 9 4" xfId="34891" xr:uid="{6D707AF6-43A5-472A-B2FE-F7A43F77376C}"/>
    <cellStyle name="Input 2 2 2 3" xfId="700" xr:uid="{F626B322-B81A-490C-97F8-70A9FD5BFB53}"/>
    <cellStyle name="Input 2 2 2 3 2" xfId="5076" xr:uid="{86C4F94C-A9EA-43C6-AB7A-EE83056B5753}"/>
    <cellStyle name="Input 2 2 2 3 2 2" xfId="7662" xr:uid="{CA8B4688-962C-4B82-BAD0-20668C649A30}"/>
    <cellStyle name="Input 2 2 2 3 2 2 2" xfId="16651" xr:uid="{D381A77F-6388-425A-8F60-E552BB2078FC}"/>
    <cellStyle name="Input 2 2 2 3 2 2 2 2" xfId="31238" xr:uid="{BD9D5369-90B3-481B-973C-2932505DFF81}"/>
    <cellStyle name="Input 2 2 2 3 2 2 3" xfId="26268" xr:uid="{B507EA06-1FCE-416D-A638-E69292718CAB}"/>
    <cellStyle name="Input 2 2 2 3 2 3" xfId="10299" xr:uid="{2F3AC01C-82CA-4528-96D5-4F634E3050C0}"/>
    <cellStyle name="Input 2 2 2 3 2 3 2" xfId="19288" xr:uid="{0B17C241-6F70-4659-92C3-BA4AD18A8419}"/>
    <cellStyle name="Input 2 2 2 3 2 3 2 2" xfId="27281" xr:uid="{B8CB0AE7-AF30-4481-BCB0-BE65EE08CF59}"/>
    <cellStyle name="Input 2 2 2 3 2 3 3" xfId="26463" xr:uid="{1933B17C-8349-4D86-93E8-0AE3DE3A5BD1}"/>
    <cellStyle name="Input 2 2 2 3 2 4" xfId="14065" xr:uid="{FDC24783-F537-48F7-B618-4BB5F48704ED}"/>
    <cellStyle name="Input 2 2 2 3 2 4 2" xfId="43060" xr:uid="{8BF29938-2455-4361-A17D-514A891C4B02}"/>
    <cellStyle name="Input 2 2 2 3 2 5" xfId="40973" xr:uid="{E750AF18-6FBA-4505-B7A9-0632C1351883}"/>
    <cellStyle name="Input 2 2 2 3 2 6" xfId="58065" xr:uid="{906CFC0C-A092-4E87-98AE-ABE373BE9A03}"/>
    <cellStyle name="Input 2 2 2 3 3" xfId="3137" xr:uid="{0BE885FE-0ACD-44DC-924D-2ADE4B062563}"/>
    <cellStyle name="Input 2 2 2 3 3 2" xfId="37268" xr:uid="{D9AE5227-B3DF-4C7B-88E4-E790BD4668DC}"/>
    <cellStyle name="Input 2 2 2 3 4" xfId="36798" xr:uid="{083E6730-4918-42F3-BC3D-6EE5709F522D}"/>
    <cellStyle name="Input 2 2 2 3 5" xfId="51283" xr:uid="{8D31E3CC-A9DB-4B7E-9558-F64B8B509FFD}"/>
    <cellStyle name="Input 2 2 2 4" xfId="1045" xr:uid="{13C2D318-C7D9-4490-8041-DBBA0E6D8B77}"/>
    <cellStyle name="Input 2 2 2 4 2" xfId="5397" xr:uid="{B502BC97-351E-4737-B515-ADD5614F77BE}"/>
    <cellStyle name="Input 2 2 2 4 2 2" xfId="7983" xr:uid="{22A29187-8E0C-455F-9E62-E9AD097D64D6}"/>
    <cellStyle name="Input 2 2 2 4 2 2 2" xfId="16972" xr:uid="{63F8C209-0A11-42BD-AA2B-6CA61969489D}"/>
    <cellStyle name="Input 2 2 2 4 2 2 2 2" xfId="36378" xr:uid="{A8D0F886-1A7F-4EBA-A331-AE132EC294C5}"/>
    <cellStyle name="Input 2 2 2 4 2 2 3" xfId="24662" xr:uid="{5F4E6263-073B-44C9-8615-3C5F5483DACD}"/>
    <cellStyle name="Input 2 2 2 4 2 3" xfId="10620" xr:uid="{4AECB2ED-5CB3-4EAF-80C4-0C130721FBF2}"/>
    <cellStyle name="Input 2 2 2 4 2 3 2" xfId="19609" xr:uid="{AE4216DC-DF9D-45BC-A0DF-7B6FDD37FE21}"/>
    <cellStyle name="Input 2 2 2 4 2 3 2 2" xfId="33889" xr:uid="{E6CB7DEE-46B5-48BB-ACB3-2951748B53BB}"/>
    <cellStyle name="Input 2 2 2 4 2 3 3" xfId="43964" xr:uid="{3462671E-A127-4913-B3DF-D736D757FC1A}"/>
    <cellStyle name="Input 2 2 2 4 2 4" xfId="14386" xr:uid="{8948C8DE-6A26-439F-874F-1C3723DCA592}"/>
    <cellStyle name="Input 2 2 2 4 2 4 2" xfId="42687" xr:uid="{20E1F848-2BB3-4C7E-BE74-41608B72AF48}"/>
    <cellStyle name="Input 2 2 2 4 2 5" xfId="35246" xr:uid="{D3BB7FD1-C13A-40A1-81B5-800C66FC8052}"/>
    <cellStyle name="Input 2 2 2 4 2 6" xfId="54465" xr:uid="{5DC06550-3C0B-40BA-A66E-ED42E37F5C5D}"/>
    <cellStyle name="Input 2 2 2 4 3" xfId="3482" xr:uid="{3186DFE9-30FD-4500-B595-79A38C592128}"/>
    <cellStyle name="Input 2 2 2 4 3 2" xfId="39849" xr:uid="{7CA2B779-1980-41E4-B9BB-B032E2219845}"/>
    <cellStyle name="Input 2 2 2 4 4" xfId="38548" xr:uid="{56CC2F77-C1FD-4007-B87B-A17EF0E9F4FA}"/>
    <cellStyle name="Input 2 2 2 4 5" xfId="47655" xr:uid="{36B87FB9-A8AD-438C-8C8E-D5FC1D1FE7FD}"/>
    <cellStyle name="Input 2 2 2 5" xfId="1389" xr:uid="{15C2FCD8-FA2F-41D2-AFD9-F352D54F8F80}"/>
    <cellStyle name="Input 2 2 2 5 2" xfId="5734" xr:uid="{B371D1D6-FD2D-4604-B6DA-AD07AE642E1B}"/>
    <cellStyle name="Input 2 2 2 5 2 2" xfId="8320" xr:uid="{34795376-3BF2-442E-855B-010CB759ED53}"/>
    <cellStyle name="Input 2 2 2 5 2 2 2" xfId="17309" xr:uid="{CA14F7CE-232D-4256-BBFC-9B522A1F0744}"/>
    <cellStyle name="Input 2 2 2 5 2 2 2 2" xfId="23148" xr:uid="{EB1BBD49-3E44-486D-8E21-C2D1C3152A9D}"/>
    <cellStyle name="Input 2 2 2 5 2 2 3" xfId="30208" xr:uid="{B4046951-50C0-4133-8A38-355593D6A15F}"/>
    <cellStyle name="Input 2 2 2 5 2 3" xfId="10957" xr:uid="{555A19B4-93A2-4D10-A944-4704DCF07703}"/>
    <cellStyle name="Input 2 2 2 5 2 3 2" xfId="19946" xr:uid="{9B936ACE-56B4-44D4-8C98-6E24A51EAA39}"/>
    <cellStyle name="Input 2 2 2 5 2 3 2 2" xfId="36673" xr:uid="{0629EB82-36D3-45B5-8020-17C2A8411537}"/>
    <cellStyle name="Input 2 2 2 5 2 3 3" xfId="34686" xr:uid="{C4F1478D-B68D-477C-B7D6-76A62D0261FB}"/>
    <cellStyle name="Input 2 2 2 5 2 4" xfId="14723" xr:uid="{A45C531B-FC7E-42E9-B2EE-34C5AC030DFF}"/>
    <cellStyle name="Input 2 2 2 5 2 4 2" xfId="36139" xr:uid="{AB9A0C0F-F393-4944-A5DB-786B2A8CAA5C}"/>
    <cellStyle name="Input 2 2 2 5 2 5" xfId="39649" xr:uid="{268CF8F2-436F-48DA-9E22-3ECAB3EB7ED0}"/>
    <cellStyle name="Input 2 2 2 5 3" xfId="3826" xr:uid="{A5337260-ED7C-484A-A4E5-56B79708D779}"/>
    <cellStyle name="Input 2 2 2 5 3 2" xfId="41400" xr:uid="{F34FCC20-F213-41B5-B863-3C05BBDD8A0F}"/>
    <cellStyle name="Input 2 2 2 5 4" xfId="37741" xr:uid="{AB8A7E77-98B5-47F2-8E34-BB1BE948E224}"/>
    <cellStyle name="Input 2 2 2 5 5" xfId="52915" xr:uid="{D0FF96A5-ED2F-4E24-A632-769219369313}"/>
    <cellStyle name="Input 2 2 2 6" xfId="1662" xr:uid="{C37694D6-FC00-420A-8ECF-71D901109B08}"/>
    <cellStyle name="Input 2 2 2 6 2" xfId="5990" xr:uid="{BC05FE32-3F74-4FF2-87AA-1C26719624CE}"/>
    <cellStyle name="Input 2 2 2 6 2 2" xfId="8576" xr:uid="{D839C728-550E-4188-833D-F439C3490940}"/>
    <cellStyle name="Input 2 2 2 6 2 2 2" xfId="17565" xr:uid="{61967A05-D741-469E-89C8-DD29AE2CBF3F}"/>
    <cellStyle name="Input 2 2 2 6 2 2 2 2" xfId="42091" xr:uid="{33147F08-D42E-42E5-96CC-D0F9187950EE}"/>
    <cellStyle name="Input 2 2 2 6 2 2 3" xfId="27906" xr:uid="{8EEDE40D-3CB3-4A1E-A08D-2DDD5A808C36}"/>
    <cellStyle name="Input 2 2 2 6 2 3" xfId="11213" xr:uid="{C11F31CF-39B8-4D16-A536-61313D257237}"/>
    <cellStyle name="Input 2 2 2 6 2 3 2" xfId="20202" xr:uid="{308B81D6-9152-48B0-9F84-B0329E9F527A}"/>
    <cellStyle name="Input 2 2 2 6 2 3 2 2" xfId="36438" xr:uid="{8D544803-CDD9-4D7B-BB77-71D230D2BDA9}"/>
    <cellStyle name="Input 2 2 2 6 2 3 3" xfId="34655" xr:uid="{FDE1E27A-EF41-463E-B015-B683793C07F5}"/>
    <cellStyle name="Input 2 2 2 6 2 4" xfId="14979" xr:uid="{9EE4F4AA-74C1-4CDE-B0ED-4DCD6BD75FE8}"/>
    <cellStyle name="Input 2 2 2 6 2 4 2" xfId="32618" xr:uid="{47F76711-2299-4B5E-98B5-E691131E66D3}"/>
    <cellStyle name="Input 2 2 2 6 2 5" xfId="38635" xr:uid="{11B32E11-E6C8-4890-83B3-B526D03447C9}"/>
    <cellStyle name="Input 2 2 2 6 3" xfId="4099" xr:uid="{45E3151A-B30C-46E9-800A-E12E983B2342}"/>
    <cellStyle name="Input 2 2 2 6 3 2" xfId="23834" xr:uid="{D64048D2-1EA8-413E-8442-0F79F1D9F840}"/>
    <cellStyle name="Input 2 2 2 6 4" xfId="36477" xr:uid="{7F87269E-DDC5-4B80-8CAF-CB060FE70790}"/>
    <cellStyle name="Input 2 2 2 7" xfId="2008" xr:uid="{ED91D81B-DB7C-4E87-A427-59A6B54023B8}"/>
    <cellStyle name="Input 2 2 2 7 2" xfId="6316" xr:uid="{3BD3E50C-F063-4DCD-A6D8-AE158D81944E}"/>
    <cellStyle name="Input 2 2 2 7 2 2" xfId="8902" xr:uid="{23D49391-7E55-4A43-ABBA-AFAA7E75280B}"/>
    <cellStyle name="Input 2 2 2 7 2 2 2" xfId="17891" xr:uid="{92014991-3EAD-4AED-AF9C-72A189E09289}"/>
    <cellStyle name="Input 2 2 2 7 2 2 2 2" xfId="30376" xr:uid="{481B5DF9-B673-4142-9A40-DA70F1D2624D}"/>
    <cellStyle name="Input 2 2 2 7 2 2 3" xfId="33974" xr:uid="{BD05569E-D559-40BA-9F8A-B7A103DEF35E}"/>
    <cellStyle name="Input 2 2 2 7 2 3" xfId="11539" xr:uid="{3008023A-C196-4BF5-98BA-28881E25811F}"/>
    <cellStyle name="Input 2 2 2 7 2 3 2" xfId="20528" xr:uid="{697F6EC5-7E7A-4577-8952-C3C2390E953A}"/>
    <cellStyle name="Input 2 2 2 7 2 3 2 2" xfId="42372" xr:uid="{81F9E87C-2D32-4C6C-9CA6-7455F95AD752}"/>
    <cellStyle name="Input 2 2 2 7 2 3 3" xfId="34711" xr:uid="{49B06B84-5008-44C4-B26F-DF1FEEBAC557}"/>
    <cellStyle name="Input 2 2 2 7 2 4" xfId="15305" xr:uid="{93F73890-D641-456F-AB09-E81EBC037384}"/>
    <cellStyle name="Input 2 2 2 7 2 4 2" xfId="40883" xr:uid="{982406D0-85EA-406A-9440-B0F5E8402521}"/>
    <cellStyle name="Input 2 2 2 7 2 5" xfId="36752" xr:uid="{1D6F5A9E-33FB-461F-BC24-1DB50F5D77B5}"/>
    <cellStyle name="Input 2 2 2 7 3" xfId="4445" xr:uid="{E5B312B2-2D10-4D05-BDED-009B712EB4AF}"/>
    <cellStyle name="Input 2 2 2 7 3 2" xfId="43941" xr:uid="{15DE4EA0-FFA9-42F3-BED7-7F0517D84672}"/>
    <cellStyle name="Input 2 2 2 7 4" xfId="37974" xr:uid="{58981229-7151-4E96-8C77-7576CE44A1F6}"/>
    <cellStyle name="Input 2 2 2 8" xfId="2819" xr:uid="{1FC83715-CBAB-47D2-B985-6BF2EFFEC414}"/>
    <cellStyle name="Input 2 2 2 8 2" xfId="6969" xr:uid="{0A6B893E-63C1-47B1-87C3-CB9B6F554CF7}"/>
    <cellStyle name="Input 2 2 2 8 2 2" xfId="12098" xr:uid="{CC81CAAD-2455-40AF-A473-F536E3CC0018}"/>
    <cellStyle name="Input 2 2 2 8 2 2 2" xfId="21087" xr:uid="{8C2D0D71-31E6-4323-ABF3-020119EAE900}"/>
    <cellStyle name="Input 2 2 2 8 2 2 2 2" xfId="22862" xr:uid="{B3919BE7-0AA9-4379-B06B-216CB299B954}"/>
    <cellStyle name="Input 2 2 2 8 2 2 3" xfId="24555" xr:uid="{66E7994E-5390-4CD4-93BC-4C0C63A9DFAC}"/>
    <cellStyle name="Input 2 2 2 8 2 3" xfId="12917" xr:uid="{3E2D7DE7-DD8C-4EC4-A885-990FB02209F3}"/>
    <cellStyle name="Input 2 2 2 8 2 3 2" xfId="21906" xr:uid="{C14FCE1C-AF66-4F0F-8706-AAA0481E9552}"/>
    <cellStyle name="Input 2 2 2 8 2 3 2 2" xfId="34215" xr:uid="{9B9551FC-6B0A-43C6-A9B5-64EB1B923511}"/>
    <cellStyle name="Input 2 2 2 8 2 3 3" xfId="23596" xr:uid="{425DE4DD-68E2-413E-8D0E-E19428445B98}"/>
    <cellStyle name="Input 2 2 2 8 2 4" xfId="15958" xr:uid="{BAB257A8-F11B-429B-B9DB-DB58A78439F5}"/>
    <cellStyle name="Input 2 2 2 8 2 4 2" xfId="35638" xr:uid="{2C68FD9D-3BFB-4481-8C24-860A47E42A66}"/>
    <cellStyle name="Input 2 2 2 8 2 5" xfId="32725" xr:uid="{46E1FDCE-E2B8-47FB-9E16-232CA4B04525}"/>
    <cellStyle name="Input 2 2 2 8 3" xfId="9532" xr:uid="{114EA8CE-6B80-4192-8404-A3B9942CD993}"/>
    <cellStyle name="Input 2 2 2 8 3 2" xfId="18521" xr:uid="{EECB331E-46CC-495F-B14E-22C5CE9980A7}"/>
    <cellStyle name="Input 2 2 2 8 3 2 2" xfId="39202" xr:uid="{04D003B4-88D4-4518-8F7B-AE14CB0B422C}"/>
    <cellStyle name="Input 2 2 2 8 3 3" xfId="34142" xr:uid="{CAEB1EB3-6D9A-4C32-8CE2-C654054A38DE}"/>
    <cellStyle name="Input 2 2 2 8 4" xfId="36875" xr:uid="{0ADCC2C4-D23A-4AC0-AA3F-7255761268CE}"/>
    <cellStyle name="Input 2 2 2 9" xfId="4752" xr:uid="{43C00EB9-2DEF-48E1-935D-34E7633FDEAD}"/>
    <cellStyle name="Input 2 2 2 9 2" xfId="7338" xr:uid="{FE03C743-3701-4327-93C6-8EBE689AEFC9}"/>
    <cellStyle name="Input 2 2 2 9 2 2" xfId="16327" xr:uid="{8610C4EF-41CF-4710-A54B-91B742510D2E}"/>
    <cellStyle name="Input 2 2 2 9 2 2 2" xfId="35614" xr:uid="{61A8905A-99F4-4617-88D1-F0EEAE93CBA9}"/>
    <cellStyle name="Input 2 2 2 9 2 3" xfId="37867" xr:uid="{3522AB17-BA9A-4037-8BE7-4791AB788EDD}"/>
    <cellStyle name="Input 2 2 2 9 3" xfId="9975" xr:uid="{9380E9F7-C451-45D1-A34A-94751192E62A}"/>
    <cellStyle name="Input 2 2 2 9 3 2" xfId="18964" xr:uid="{95C12FF7-6483-4407-9B72-76D3218C7A7A}"/>
    <cellStyle name="Input 2 2 2 9 3 2 2" xfId="24463" xr:uid="{86257C9F-71D9-4BE2-9C07-772F5DF107BE}"/>
    <cellStyle name="Input 2 2 2 9 3 3" xfId="26419" xr:uid="{DCBE0BB0-FDCF-4729-93BD-E5DF37ABB6BC}"/>
    <cellStyle name="Input 2 2 2 9 4" xfId="13741" xr:uid="{4D262F16-A209-44B9-BCFC-B4D3AD308692}"/>
    <cellStyle name="Input 2 2 2 9 4 2" xfId="31929" xr:uid="{86E7A91E-E22D-44CE-82C6-DA1D9DE9844D}"/>
    <cellStyle name="Input 2 2 2 9 5" xfId="25442" xr:uid="{59677003-3B43-4C42-9E8E-D72248DABEFB}"/>
    <cellStyle name="Input 2 2 3" xfId="436" xr:uid="{59F90158-6D66-4D32-B901-69C6A18A5236}"/>
    <cellStyle name="Input 2 2 3 10" xfId="9300" xr:uid="{2043A2A6-11F6-413D-9DE5-E4FE2CE20668}"/>
    <cellStyle name="Input 2 2 3 10 2" xfId="18289" xr:uid="{75CE927E-2614-497D-B0CB-48BA6B572BDF}"/>
    <cellStyle name="Input 2 2 3 10 2 2" xfId="41105" xr:uid="{24C4DD9B-A1D8-42C0-A93A-E2BC117D4016}"/>
    <cellStyle name="Input 2 2 3 10 3" xfId="26827" xr:uid="{54761F95-3897-4F29-88DC-816698E73B3A}"/>
    <cellStyle name="Input 2 2 3 11" xfId="12584" xr:uid="{8D4E0E32-2185-4C02-9843-98E9357710FB}"/>
    <cellStyle name="Input 2 2 3 11 2" xfId="21573" xr:uid="{C4619AC4-C665-41E9-9F03-E8B246EDB32D}"/>
    <cellStyle name="Input 2 2 3 11 2 2" xfId="37470" xr:uid="{2177AAAF-C474-4D1C-9A57-DF7F422754D4}"/>
    <cellStyle name="Input 2 2 3 11 3" xfId="40610" xr:uid="{7DB56455-3A9B-4717-AB2A-044A22C0818F}"/>
    <cellStyle name="Input 2 2 3 12" xfId="2442" xr:uid="{B9F6676A-BA05-475A-8A5A-94F105238A05}"/>
    <cellStyle name="Input 2 2 3 12 2" xfId="42264" xr:uid="{DAD5871B-495F-48E9-8CAF-6E847EA913BB}"/>
    <cellStyle name="Input 2 2 3 13" xfId="13351" xr:uid="{9758BA38-1BD9-4876-807F-3C00D834AFA5}"/>
    <cellStyle name="Input 2 2 3 13 2" xfId="22824" xr:uid="{84BCAB01-98F4-415F-A005-541BF9E66571}"/>
    <cellStyle name="Input 2 2 3 14" xfId="36851" xr:uid="{863389AA-C658-4E88-88BE-73E2157059DA}"/>
    <cellStyle name="Input 2 2 3 15" xfId="46449" xr:uid="{6BAE31E6-70A4-4E6F-8133-C5D4D1D247C8}"/>
    <cellStyle name="Input 2 2 3 2" xfId="785" xr:uid="{A219C528-26E8-47FE-9730-B4DFD9C46808}"/>
    <cellStyle name="Input 2 2 3 2 2" xfId="5154" xr:uid="{24AF2AF2-AE1E-4F17-B3DD-C5DEE687E350}"/>
    <cellStyle name="Input 2 2 3 2 2 2" xfId="7740" xr:uid="{57524126-00B3-497E-A36D-1CA8E6A8715D}"/>
    <cellStyle name="Input 2 2 3 2 2 2 2" xfId="16729" xr:uid="{1753861E-2F46-4428-818F-8664A879E983}"/>
    <cellStyle name="Input 2 2 3 2 2 2 2 2" xfId="38488" xr:uid="{723BEAF5-44C4-4ECB-90E1-A90929E81908}"/>
    <cellStyle name="Input 2 2 3 2 2 2 3" xfId="31745" xr:uid="{8E334191-ADBF-472F-834C-4A9AD38D2608}"/>
    <cellStyle name="Input 2 2 3 2 2 3" xfId="10377" xr:uid="{FE3175B3-B1FE-416F-9D5B-ADF2FC29A912}"/>
    <cellStyle name="Input 2 2 3 2 2 3 2" xfId="19366" xr:uid="{4AF8C1EA-B419-4424-977A-3F3E359DBD69}"/>
    <cellStyle name="Input 2 2 3 2 2 3 2 2" xfId="22341" xr:uid="{557CFBD7-DB7A-4572-A009-EE3B547D1B07}"/>
    <cellStyle name="Input 2 2 3 2 2 3 3" xfId="31139" xr:uid="{AF383C98-CD2E-4D01-9EF6-463FAF5B7154}"/>
    <cellStyle name="Input 2 2 3 2 2 4" xfId="14143" xr:uid="{D5D2FEC6-F543-4574-AB6B-1ED6289FC564}"/>
    <cellStyle name="Input 2 2 3 2 2 4 2" xfId="31019" xr:uid="{4CBC0B2F-1B40-44F2-B098-A9CE3E11A146}"/>
    <cellStyle name="Input 2 2 3 2 2 5" xfId="40581" xr:uid="{D664F23A-4F49-4BCA-84CC-E7CA0A768DA5}"/>
    <cellStyle name="Input 2 2 3 2 2 6" xfId="56728" xr:uid="{63A2DAA0-1FE1-468C-81CF-5562D1C6235E}"/>
    <cellStyle name="Input 2 2 3 2 3" xfId="3222" xr:uid="{37E9817A-8F42-4EB3-9532-BACEC10311AF}"/>
    <cellStyle name="Input 2 2 3 2 3 2" xfId="34787" xr:uid="{293EA9B1-7797-434C-AB56-E50E4F38E158}"/>
    <cellStyle name="Input 2 2 3 2 4" xfId="27579" xr:uid="{797FE80C-7413-4200-A808-A125642EA740}"/>
    <cellStyle name="Input 2 2 3 2 5" xfId="49946" xr:uid="{934C61A8-C6AF-4843-BBF1-CAC0B4823ED7}"/>
    <cellStyle name="Input 2 2 3 3" xfId="1130" xr:uid="{E94613EC-73E7-430E-BA59-7F902F66B6C5}"/>
    <cellStyle name="Input 2 2 3 3 2" xfId="5475" xr:uid="{4D333CD5-F054-40C9-A66E-60BEA7D916D4}"/>
    <cellStyle name="Input 2 2 3 3 2 2" xfId="8061" xr:uid="{E5901767-9123-4057-9EB3-7BAED0029C37}"/>
    <cellStyle name="Input 2 2 3 3 2 2 2" xfId="17050" xr:uid="{05179BEC-665E-4AB5-8DF5-8E68ACDA16FE}"/>
    <cellStyle name="Input 2 2 3 3 2 2 2 2" xfId="26244" xr:uid="{FD5CC056-197F-4F1A-855D-83D276065664}"/>
    <cellStyle name="Input 2 2 3 3 2 2 3" xfId="28811" xr:uid="{AAEFF70F-1858-4306-A513-B34BFD6A9D9D}"/>
    <cellStyle name="Input 2 2 3 3 2 3" xfId="10698" xr:uid="{F101577C-96A5-45A5-8E8C-684D05DB2471}"/>
    <cellStyle name="Input 2 2 3 3 2 3 2" xfId="19687" xr:uid="{CDA3278F-41E0-4322-B7DF-44FEEE0A2216}"/>
    <cellStyle name="Input 2 2 3 3 2 3 2 2" xfId="33493" xr:uid="{9DA14971-E30D-41D1-8F01-C38FCD6D18C0}"/>
    <cellStyle name="Input 2 2 3 3 2 3 3" xfId="34418" xr:uid="{9D81215C-9910-4B8E-9F05-D27689673F56}"/>
    <cellStyle name="Input 2 2 3 3 2 4" xfId="14464" xr:uid="{55BEC110-1DAB-44E6-95E3-FE7BABE67BFD}"/>
    <cellStyle name="Input 2 2 3 3 2 4 2" xfId="39398" xr:uid="{DA24ADA2-B65A-4164-8728-7767A8B40DB3}"/>
    <cellStyle name="Input 2 2 3 3 2 5" xfId="33053" xr:uid="{31177A0C-7056-40A1-BE01-B200DBFBAD3A}"/>
    <cellStyle name="Input 2 2 3 3 2 6" xfId="57841" xr:uid="{05B185D9-BBAF-41C7-B236-253F6610F603}"/>
    <cellStyle name="Input 2 2 3 3 3" xfId="3567" xr:uid="{ABB21DE6-46FD-4EC2-A399-DDC8B45E3F8F}"/>
    <cellStyle name="Input 2 2 3 3 3 2" xfId="22760" xr:uid="{33431C7D-55D7-47AD-B00E-5FB28A4EB5A8}"/>
    <cellStyle name="Input 2 2 3 3 4" xfId="38121" xr:uid="{EE913D3F-8D8C-429B-B60A-9DD44D75C32F}"/>
    <cellStyle name="Input 2 2 3 3 5" xfId="51059" xr:uid="{645B60EA-BA78-4DCD-813A-AB24478FD016}"/>
    <cellStyle name="Input 2 2 3 4" xfId="1474" xr:uid="{54E9FA3F-90DF-4CA1-B716-501B7C00728E}"/>
    <cellStyle name="Input 2 2 3 4 2" xfId="5819" xr:uid="{E3956593-FA0F-4CBA-8D79-62785309321D}"/>
    <cellStyle name="Input 2 2 3 4 2 2" xfId="8405" xr:uid="{3E19117C-7234-4D83-9112-1A0E790FAA96}"/>
    <cellStyle name="Input 2 2 3 4 2 2 2" xfId="17394" xr:uid="{E5F54C77-20FB-4333-B454-6D003D5DDF69}"/>
    <cellStyle name="Input 2 2 3 4 2 2 2 2" xfId="22670" xr:uid="{3217E8E7-A92C-4735-BFF6-416917D5DB49}"/>
    <cellStyle name="Input 2 2 3 4 2 2 3" xfId="26237" xr:uid="{6CF0774E-711D-4E4C-BA29-D2611C1EA672}"/>
    <cellStyle name="Input 2 2 3 4 2 3" xfId="11042" xr:uid="{D0A631AE-21D9-4261-9B89-09AD9F8EF15C}"/>
    <cellStyle name="Input 2 2 3 4 2 3 2" xfId="20031" xr:uid="{DE019795-586B-4E45-BA30-D5CCB2DB5805}"/>
    <cellStyle name="Input 2 2 3 4 2 3 2 2" xfId="27285" xr:uid="{4E261E29-255B-4824-9035-ADA60ECD5203}"/>
    <cellStyle name="Input 2 2 3 4 2 3 3" xfId="22297" xr:uid="{EF546012-A71E-4D78-9881-B8693620130A}"/>
    <cellStyle name="Input 2 2 3 4 2 4" xfId="14808" xr:uid="{897C8B97-C76A-40FD-9E94-470F6EDD31E6}"/>
    <cellStyle name="Input 2 2 3 4 2 4 2" xfId="33514" xr:uid="{87551F01-FF45-472A-9F1C-B0BC3968F78F}"/>
    <cellStyle name="Input 2 2 3 4 2 5" xfId="30120" xr:uid="{FFD4A7BF-798E-43D0-B594-705F13B3D68B}"/>
    <cellStyle name="Input 2 2 3 4 2 6" xfId="54855" xr:uid="{690B3E3D-54E4-439B-B4B8-DDC88C1BFD1D}"/>
    <cellStyle name="Input 2 2 3 4 3" xfId="3911" xr:uid="{2ECEF25A-5AEA-465C-AE98-0EB63C0AD76E}"/>
    <cellStyle name="Input 2 2 3 4 3 2" xfId="29454" xr:uid="{B010BD6A-DD2E-4441-92CF-779C3FA47F54}"/>
    <cellStyle name="Input 2 2 3 4 4" xfId="37157" xr:uid="{E01F7077-4EFA-4556-B81B-4D1405868F96}"/>
    <cellStyle name="Input 2 2 3 4 5" xfId="48063" xr:uid="{F1376BC8-2179-41AE-80A8-74BA3C743BA7}"/>
    <cellStyle name="Input 2 2 3 5" xfId="1592" xr:uid="{AD0CA5F3-07C0-4DBB-A356-3B498CC6E3CC}"/>
    <cellStyle name="Input 2 2 3 5 2" xfId="5936" xr:uid="{778823D9-D0EE-43DC-83A3-4772AF21874F}"/>
    <cellStyle name="Input 2 2 3 5 2 2" xfId="8522" xr:uid="{18BA72C0-03C4-4529-BFE9-159E23D7B07F}"/>
    <cellStyle name="Input 2 2 3 5 2 2 2" xfId="17511" xr:uid="{7C57F787-7317-4744-84FD-89D1CB06A0CC}"/>
    <cellStyle name="Input 2 2 3 5 2 2 2 2" xfId="29479" xr:uid="{5AC708BB-A2C7-4302-9E93-2EA73E17BC2B}"/>
    <cellStyle name="Input 2 2 3 5 2 2 3" xfId="41502" xr:uid="{5E92B221-4570-48B0-A995-8FBEC4F12BD4}"/>
    <cellStyle name="Input 2 2 3 5 2 3" xfId="11159" xr:uid="{4AF41479-AD19-46B2-BA9F-A4A13410D0F7}"/>
    <cellStyle name="Input 2 2 3 5 2 3 2" xfId="20148" xr:uid="{85F947D9-496A-4CC2-A639-9583245294EE}"/>
    <cellStyle name="Input 2 2 3 5 2 3 2 2" xfId="23453" xr:uid="{17F55C11-0BBE-43E5-B689-0A0BD2189C9F}"/>
    <cellStyle name="Input 2 2 3 5 2 3 3" xfId="26529" xr:uid="{89DE5F4D-01C1-4F45-A3D4-572F6E0F8F54}"/>
    <cellStyle name="Input 2 2 3 5 2 4" xfId="14925" xr:uid="{32215A79-3668-4453-A139-D92EF0C402BD}"/>
    <cellStyle name="Input 2 2 3 5 2 4 2" xfId="37520" xr:uid="{C5FBDF47-4175-477D-8158-02B49D2E1427}"/>
    <cellStyle name="Input 2 2 3 5 2 5" xfId="27835" xr:uid="{1F44CC8E-A65E-4802-9A61-65A525B05E40}"/>
    <cellStyle name="Input 2 2 3 5 3" xfId="4029" xr:uid="{D87B0318-7810-431E-8353-E23AF01B8CF0}"/>
    <cellStyle name="Input 2 2 3 5 3 2" xfId="43335" xr:uid="{334F22D0-9F9A-4D30-9720-DCFD8F07CC75}"/>
    <cellStyle name="Input 2 2 3 5 4" xfId="41956" xr:uid="{78CFDF1C-85A8-44CB-80D2-6B888CE381D6}"/>
    <cellStyle name="Input 2 2 3 5 5" xfId="53155" xr:uid="{B29D214A-0BA1-4CB6-9A6F-FBD87B14E090}"/>
    <cellStyle name="Input 2 2 3 6" xfId="2093" xr:uid="{85897173-D875-4F32-896C-3273B57B06F0}"/>
    <cellStyle name="Input 2 2 3 6 2" xfId="6394" xr:uid="{4A3423C0-D315-44B2-9E72-CA55674781F2}"/>
    <cellStyle name="Input 2 2 3 6 2 2" xfId="8980" xr:uid="{250F44E3-16A9-4749-A317-A5DCB614059A}"/>
    <cellStyle name="Input 2 2 3 6 2 2 2" xfId="17969" xr:uid="{CE4FC130-1CE6-4154-A960-011201AF2633}"/>
    <cellStyle name="Input 2 2 3 6 2 2 2 2" xfId="40691" xr:uid="{1317C57C-4526-48EC-A4EC-B831D0B68A50}"/>
    <cellStyle name="Input 2 2 3 6 2 2 3" xfId="31976" xr:uid="{2D224FFE-C7C5-424C-947E-1F9B16A7AE0E}"/>
    <cellStyle name="Input 2 2 3 6 2 3" xfId="11617" xr:uid="{07860836-3750-4799-A02A-CB96CA90CF07}"/>
    <cellStyle name="Input 2 2 3 6 2 3 2" xfId="20606" xr:uid="{01DA0E58-9C6D-41DF-AD21-37FCB82A75C1}"/>
    <cellStyle name="Input 2 2 3 6 2 3 2 2" xfId="29960" xr:uid="{F35AB25D-F990-450D-9863-F4F873E180DB}"/>
    <cellStyle name="Input 2 2 3 6 2 3 3" xfId="43831" xr:uid="{A0412EB5-08BE-4A85-AE7D-CF24150976A9}"/>
    <cellStyle name="Input 2 2 3 6 2 4" xfId="15383" xr:uid="{8800C1BF-557B-40A9-92CB-918E4FB42181}"/>
    <cellStyle name="Input 2 2 3 6 2 4 2" xfId="37705" xr:uid="{2873FFD2-2E47-4515-A6A2-9283820748CE}"/>
    <cellStyle name="Input 2 2 3 6 2 5" xfId="42310" xr:uid="{2506FF25-EB6C-48F5-9C45-66F2F213D773}"/>
    <cellStyle name="Input 2 2 3 6 3" xfId="4530" xr:uid="{D64D0608-8596-4168-9E55-CC66FF00F58B}"/>
    <cellStyle name="Input 2 2 3 6 3 2" xfId="32761" xr:uid="{9A5DBF8B-C503-4F26-9D93-AAD040AF8404}"/>
    <cellStyle name="Input 2 2 3 6 4" xfId="28363" xr:uid="{5D971351-AC73-4614-909D-09F8A47D7696}"/>
    <cellStyle name="Input 2 2 3 7" xfId="2903" xr:uid="{3D5A812F-3CB8-490E-8AF6-0C588DF92ADC}"/>
    <cellStyle name="Input 2 2 3 7 2" xfId="7053" xr:uid="{AADA7E0E-3D88-441A-8CA6-4634BDA5AF80}"/>
    <cellStyle name="Input 2 2 3 7 2 2" xfId="12179" xr:uid="{3FCF8795-F372-41A3-9E40-D2D4EEC5D30A}"/>
    <cellStyle name="Input 2 2 3 7 2 2 2" xfId="21168" xr:uid="{55E31A72-9D3F-4A29-AA94-5B95848AB279}"/>
    <cellStyle name="Input 2 2 3 7 2 2 2 2" xfId="32383" xr:uid="{873760D6-C618-47FD-B58D-6EC75B09299E}"/>
    <cellStyle name="Input 2 2 3 7 2 2 3" xfId="33293" xr:uid="{103A1D89-F67A-4B62-A29F-2B1E95C87B19}"/>
    <cellStyle name="Input 2 2 3 7 2 3" xfId="12982" xr:uid="{4875F4FB-24CE-4175-BAAA-ACBE20B3EF71}"/>
    <cellStyle name="Input 2 2 3 7 2 3 2" xfId="21971" xr:uid="{659AE631-8C17-4A94-BF33-98141F25B6D3}"/>
    <cellStyle name="Input 2 2 3 7 2 3 2 2" xfId="24658" xr:uid="{7984AA5F-7832-419A-9DCC-2F9FB02AEEB7}"/>
    <cellStyle name="Input 2 2 3 7 2 3 3" xfId="25130" xr:uid="{0D0DFCE8-E53F-4898-BD7A-4DAAA0B6E913}"/>
    <cellStyle name="Input 2 2 3 7 2 4" xfId="16042" xr:uid="{BD881926-3DE2-4D4A-BE48-947A87CB07EB}"/>
    <cellStyle name="Input 2 2 3 7 2 4 2" xfId="25799" xr:uid="{E9E9C02A-01D4-43F2-A662-05118DEE5A8F}"/>
    <cellStyle name="Input 2 2 3 7 2 5" xfId="42852" xr:uid="{6DE0F3BE-29D3-442B-9CEA-1057D4421973}"/>
    <cellStyle name="Input 2 2 3 7 3" xfId="9616" xr:uid="{BADBBEED-BE92-4260-B8AB-FD47DD275374}"/>
    <cellStyle name="Input 2 2 3 7 3 2" xfId="18605" xr:uid="{ECF7A793-0850-4A6B-9628-BD61D8F273B7}"/>
    <cellStyle name="Input 2 2 3 7 3 2 2" xfId="23280" xr:uid="{F73D4CDC-485B-4F66-A055-C8D2AAC148F1}"/>
    <cellStyle name="Input 2 2 3 7 3 3" xfId="36178" xr:uid="{FF9BB9D0-6E0C-4569-BAF0-8F03A3181CC2}"/>
    <cellStyle name="Input 2 2 3 7 4" xfId="35686" xr:uid="{58613249-565F-4866-96E9-ED57C396397A}"/>
    <cellStyle name="Input 2 2 3 8" xfId="4830" xr:uid="{35FCF82D-EB39-4686-A930-4A52A24896D8}"/>
    <cellStyle name="Input 2 2 3 8 2" xfId="7416" xr:uid="{48704239-0156-42C4-B803-D1729739C085}"/>
    <cellStyle name="Input 2 2 3 8 2 2" xfId="16405" xr:uid="{B3C1DE3B-5409-4ECF-A4F0-AAC342F79B41}"/>
    <cellStyle name="Input 2 2 3 8 2 2 2" xfId="39257" xr:uid="{B52CFF53-1723-4B36-8626-5720D76F15D8}"/>
    <cellStyle name="Input 2 2 3 8 2 3" xfId="33995" xr:uid="{CD572864-04E9-42F1-B1B7-B8F59FC890A7}"/>
    <cellStyle name="Input 2 2 3 8 3" xfId="10053" xr:uid="{3D09539D-9A17-42E8-82ED-A2A25B554800}"/>
    <cellStyle name="Input 2 2 3 8 3 2" xfId="19042" xr:uid="{1D8150A3-98EE-4D66-944F-58462D78E8FD}"/>
    <cellStyle name="Input 2 2 3 8 3 2 2" xfId="42366" xr:uid="{FBEBC519-C938-4BAD-8BA1-2A799467975D}"/>
    <cellStyle name="Input 2 2 3 8 3 3" xfId="31141" xr:uid="{3876357E-0D1B-4A2D-9310-46BEDEA451AC}"/>
    <cellStyle name="Input 2 2 3 8 4" xfId="13819" xr:uid="{3DA8F2A7-61D9-44B9-9FA7-EF33C8568F34}"/>
    <cellStyle name="Input 2 2 3 8 4 2" xfId="23730" xr:uid="{A10DB464-6A6E-4969-8807-536FB8EFB6B6}"/>
    <cellStyle name="Input 2 2 3 8 5" xfId="43394" xr:uid="{34BA91F4-FFB2-459B-9FF2-8D5E596E8CCC}"/>
    <cellStyle name="Input 2 2 3 9" xfId="6738" xr:uid="{7512E01C-45C6-457E-8CB4-BFD2E87A98BE}"/>
    <cellStyle name="Input 2 2 3 9 2" xfId="11937" xr:uid="{F4EE6D45-E394-470A-9748-7700B6ECE049}"/>
    <cellStyle name="Input 2 2 3 9 2 2" xfId="20926" xr:uid="{C7326133-0A10-4902-AC8C-1AF437BDBEA6}"/>
    <cellStyle name="Input 2 2 3 9 2 2 2" xfId="36338" xr:uid="{3394F795-6CC0-46FC-9A71-0093FCDBC26B}"/>
    <cellStyle name="Input 2 2 3 9 2 3" xfId="40270" xr:uid="{F065FB84-C4D0-40EA-939C-CA1507DB19D3}"/>
    <cellStyle name="Input 2 2 3 9 3" xfId="15727" xr:uid="{A0D9C604-678D-43C3-A857-BE8E9F2BCCA8}"/>
    <cellStyle name="Input 2 2 3 9 3 2" xfId="38027" xr:uid="{DA629595-90D1-4F8C-BDC3-2B7EF427A465}"/>
    <cellStyle name="Input 2 2 3 9 4" xfId="38959" xr:uid="{74ADF84E-F481-412C-8B6D-3FC348928ADF}"/>
    <cellStyle name="Input 2 2 4" xfId="533" xr:uid="{724DABF4-4A15-43A4-AA49-851F7AD128DE}"/>
    <cellStyle name="Input 2 2 4 10" xfId="49066" xr:uid="{26CD8762-052F-415B-A447-E509674AB8B1}"/>
    <cellStyle name="Input 2 2 4 2" xfId="882" xr:uid="{DAF89834-067D-494C-B894-2CDF23F574A6}"/>
    <cellStyle name="Input 2 2 4 2 2" xfId="5251" xr:uid="{809381BD-B1AB-4D09-A2E4-1651F396CFCD}"/>
    <cellStyle name="Input 2 2 4 2 2 2" xfId="7837" xr:uid="{304A693A-94F9-44DA-8015-D9CA52CC9B22}"/>
    <cellStyle name="Input 2 2 4 2 2 2 2" xfId="16826" xr:uid="{B63C67C6-2DB5-4415-A90B-49628E178635}"/>
    <cellStyle name="Input 2 2 4 2 2 2 2 2" xfId="43101" xr:uid="{18027E05-E0D4-438A-8A60-6D46DDA894C0}"/>
    <cellStyle name="Input 2 2 4 2 2 2 3" xfId="35011" xr:uid="{5C27C40A-CFA8-40D2-A492-01B0BE7AD0FF}"/>
    <cellStyle name="Input 2 2 4 2 2 3" xfId="10474" xr:uid="{C04E54C1-1F92-4B3C-A859-8A8BB85BBEE5}"/>
    <cellStyle name="Input 2 2 4 2 2 3 2" xfId="19463" xr:uid="{14130682-E091-459F-A45F-C82132FBD0F5}"/>
    <cellStyle name="Input 2 2 4 2 2 3 2 2" xfId="23830" xr:uid="{BDC99903-D38F-4184-BF6A-FF5D580AD0ED}"/>
    <cellStyle name="Input 2 2 4 2 2 3 3" xfId="44111" xr:uid="{E67B21D6-A5B7-4767-81F0-EFF606CFB34B}"/>
    <cellStyle name="Input 2 2 4 2 2 4" xfId="14240" xr:uid="{4FDA3ADD-F0E5-47E3-B70B-535E29250D67}"/>
    <cellStyle name="Input 2 2 4 2 2 4 2" xfId="28520" xr:uid="{70643C98-0209-4EDE-AEF7-64963FCF68AD}"/>
    <cellStyle name="Input 2 2 4 2 2 5" xfId="28165" xr:uid="{0F2335F4-FDC3-4165-83AF-D234D451E4DD}"/>
    <cellStyle name="Input 2 2 4 2 3" xfId="3319" xr:uid="{198732E1-2B88-47A6-8776-7CC9D5FE4A8D}"/>
    <cellStyle name="Input 2 2 4 2 3 2" xfId="42393" xr:uid="{FF551997-CE94-42F4-A1CD-4CEA5DB96B27}"/>
    <cellStyle name="Input 2 2 4 2 4" xfId="22795" xr:uid="{C0236336-54C4-4EA0-A704-BF78CCE32C1C}"/>
    <cellStyle name="Input 2 2 4 2 5" xfId="55848" xr:uid="{A279A63F-6935-41D5-8064-9355A75D7AD4}"/>
    <cellStyle name="Input 2 2 4 3" xfId="1227" xr:uid="{1AEE43BE-FEBB-4DC6-A384-2E3AE219F58F}"/>
    <cellStyle name="Input 2 2 4 3 2" xfId="5572" xr:uid="{54A6BA1C-1BE3-4563-9806-05F35D2590AC}"/>
    <cellStyle name="Input 2 2 4 3 2 2" xfId="8158" xr:uid="{8C6E70E6-CBBB-4829-8815-7295CA9448E9}"/>
    <cellStyle name="Input 2 2 4 3 2 2 2" xfId="17147" xr:uid="{E733495E-A779-40C5-8F49-88CEA017BAF4}"/>
    <cellStyle name="Input 2 2 4 3 2 2 2 2" xfId="31725" xr:uid="{31AFFF29-5D7C-4386-BE6A-0DAB2E853632}"/>
    <cellStyle name="Input 2 2 4 3 2 2 3" xfId="25937" xr:uid="{0DAA6574-EA83-4854-80E8-A6A3CB959FAF}"/>
    <cellStyle name="Input 2 2 4 3 2 3" xfId="10795" xr:uid="{9A7F4E58-BA89-413D-81B3-B18A85C76A4E}"/>
    <cellStyle name="Input 2 2 4 3 2 3 2" xfId="19784" xr:uid="{6E6AD3DB-94FF-423B-A9E4-8991F15EF0E1}"/>
    <cellStyle name="Input 2 2 4 3 2 3 2 2" xfId="32967" xr:uid="{D5E217BC-A077-4C36-B96E-89708E75E4F2}"/>
    <cellStyle name="Input 2 2 4 3 2 3 3" xfId="35583" xr:uid="{DC24DCB7-CDE5-4538-8486-43D261811E6C}"/>
    <cellStyle name="Input 2 2 4 3 2 4" xfId="14561" xr:uid="{0147213C-99D9-4E2E-A661-3C22977164CD}"/>
    <cellStyle name="Input 2 2 4 3 2 4 2" xfId="40387" xr:uid="{FC43A4F2-C5F3-499E-B9FE-B0A4D2EDFE3E}"/>
    <cellStyle name="Input 2 2 4 3 2 5" xfId="26015" xr:uid="{E7888342-14EC-4FA0-9521-749504807CD1}"/>
    <cellStyle name="Input 2 2 4 3 3" xfId="3664" xr:uid="{113DC6BA-BB2F-4961-A04E-E56104153BEB}"/>
    <cellStyle name="Input 2 2 4 3 3 2" xfId="43575" xr:uid="{BB83F572-4E35-4727-AA96-CE78B5167A1F}"/>
    <cellStyle name="Input 2 2 4 3 4" xfId="37862" xr:uid="{F041C7CE-99FB-47F2-AE3C-AA0A4A915F9B}"/>
    <cellStyle name="Input 2 2 4 4" xfId="1571" xr:uid="{BC3F6AE3-991E-4328-9DE2-1CE6D92E2270}"/>
    <cellStyle name="Input 2 2 4 4 2" xfId="5916" xr:uid="{4F0DBE61-26C1-4FDA-84B0-7E854A4B6971}"/>
    <cellStyle name="Input 2 2 4 4 2 2" xfId="8502" xr:uid="{EAF78AFE-19F4-447E-B688-06A05DC5FDEB}"/>
    <cellStyle name="Input 2 2 4 4 2 2 2" xfId="17491" xr:uid="{3543E88A-2172-48C5-BC12-40FC15DA3677}"/>
    <cellStyle name="Input 2 2 4 4 2 2 2 2" xfId="35924" xr:uid="{1CE91D7D-DAB1-470E-AA42-FFC854F6DBA3}"/>
    <cellStyle name="Input 2 2 4 4 2 2 3" xfId="31758" xr:uid="{56DD3BCC-FFD9-4F3F-817F-EAC9156ECD94}"/>
    <cellStyle name="Input 2 2 4 4 2 3" xfId="11139" xr:uid="{76BA6A12-062E-4CAF-8981-885534E23612}"/>
    <cellStyle name="Input 2 2 4 4 2 3 2" xfId="20128" xr:uid="{228A9107-97C7-4CBA-8745-904DF652F084}"/>
    <cellStyle name="Input 2 2 4 4 2 3 2 2" xfId="22491" xr:uid="{DD561FEC-D30A-48B9-B7DC-CDDD457FAD9C}"/>
    <cellStyle name="Input 2 2 4 4 2 3 3" xfId="35453" xr:uid="{6A0A320B-EF3B-460F-B4CC-757E80DE9E3F}"/>
    <cellStyle name="Input 2 2 4 4 2 4" xfId="14905" xr:uid="{1CF0EF14-FBBC-4276-BF32-2C1CEF1798CC}"/>
    <cellStyle name="Input 2 2 4 4 2 4 2" xfId="30361" xr:uid="{2A1B9F55-DC1F-4499-8574-F5605D7406AD}"/>
    <cellStyle name="Input 2 2 4 4 2 5" xfId="40418" xr:uid="{C8FDCA68-ACB6-40F2-BD67-A83F10FE0A34}"/>
    <cellStyle name="Input 2 2 4 4 3" xfId="4008" xr:uid="{4AEF21E4-B55C-4A4A-9829-5D6E416B3858}"/>
    <cellStyle name="Input 2 2 4 4 3 2" xfId="25795" xr:uid="{62567087-1DA3-470F-A11A-A3A1CF3A2BA6}"/>
    <cellStyle name="Input 2 2 4 4 4" xfId="24431" xr:uid="{050EB10D-D716-46F6-9CFB-9C3B4316AC02}"/>
    <cellStyle name="Input 2 2 4 5" xfId="1883" xr:uid="{A234856A-0252-4CA2-BA5D-93EA4ADBC16F}"/>
    <cellStyle name="Input 2 2 4 5 2" xfId="6199" xr:uid="{70D99CD1-3484-4360-8918-3DAE3EDA7EB0}"/>
    <cellStyle name="Input 2 2 4 5 2 2" xfId="8785" xr:uid="{3A8DD66A-05F8-476C-8E16-A58E169901C4}"/>
    <cellStyle name="Input 2 2 4 5 2 2 2" xfId="17774" xr:uid="{D3E51133-0F69-44F2-B026-3D3BB8D4F2B8}"/>
    <cellStyle name="Input 2 2 4 5 2 2 2 2" xfId="36646" xr:uid="{4775724A-A07E-46AC-9F88-1BEC145B967A}"/>
    <cellStyle name="Input 2 2 4 5 2 2 3" xfId="42436" xr:uid="{D814D1D1-6204-4BC6-939F-4463E25BAB84}"/>
    <cellStyle name="Input 2 2 4 5 2 3" xfId="11422" xr:uid="{C54A3E40-3B59-421F-AAC1-AD45863C09A0}"/>
    <cellStyle name="Input 2 2 4 5 2 3 2" xfId="20411" xr:uid="{0C11DC71-20CA-4D9F-90EB-F78E56821478}"/>
    <cellStyle name="Input 2 2 4 5 2 3 2 2" xfId="30858" xr:uid="{2C9147B4-64D3-4911-A215-0B33F981B526}"/>
    <cellStyle name="Input 2 2 4 5 2 3 3" xfId="36187" xr:uid="{7456A632-690D-4C6F-982D-2B1903D96227}"/>
    <cellStyle name="Input 2 2 4 5 2 4" xfId="15188" xr:uid="{991CB8A6-E8F4-4ACC-8437-DBACC1104A0D}"/>
    <cellStyle name="Input 2 2 4 5 2 4 2" xfId="41171" xr:uid="{3E7D9F52-47E8-46FC-81F4-AE39099A350F}"/>
    <cellStyle name="Input 2 2 4 5 2 5" xfId="27875" xr:uid="{BA2273DC-20B6-4E0A-974C-81A510D23B7E}"/>
    <cellStyle name="Input 2 2 4 5 3" xfId="4320" xr:uid="{E6DA0010-6BAC-437C-8893-89A9F7A33CE7}"/>
    <cellStyle name="Input 2 2 4 5 3 2" xfId="28764" xr:uid="{03DC2DE4-E1E4-479D-8AC7-C57C7C9F5EB7}"/>
    <cellStyle name="Input 2 2 4 5 4" xfId="40794" xr:uid="{3DD325E8-3FC5-45E4-A4EF-D0B1D38A25FF}"/>
    <cellStyle name="Input 2 2 4 6" xfId="2190" xr:uid="{07DB5CDC-D4D2-4CE1-833D-BD250C125818}"/>
    <cellStyle name="Input 2 2 4 6 2" xfId="6491" xr:uid="{7E3019D3-CD0A-4891-A071-B0B05B51DF36}"/>
    <cellStyle name="Input 2 2 4 6 2 2" xfId="9077" xr:uid="{7F025D15-DD2A-4E7A-AEE5-31F58B6DEB13}"/>
    <cellStyle name="Input 2 2 4 6 2 2 2" xfId="18066" xr:uid="{ABC34E9B-F053-46CE-B5ED-1689F12AB9E3}"/>
    <cellStyle name="Input 2 2 4 6 2 2 2 2" xfId="38706" xr:uid="{263C79DF-548B-4440-9FC9-454392858552}"/>
    <cellStyle name="Input 2 2 4 6 2 2 3" xfId="28600" xr:uid="{4EC1E5AC-837C-49BB-B654-B836158091BE}"/>
    <cellStyle name="Input 2 2 4 6 2 3" xfId="11714" xr:uid="{4AAE1C54-0CD5-4E38-A97E-49C7090535A7}"/>
    <cellStyle name="Input 2 2 4 6 2 3 2" xfId="20703" xr:uid="{6E4D9655-05CD-409D-ABE6-827DFAC0483F}"/>
    <cellStyle name="Input 2 2 4 6 2 3 2 2" xfId="32159" xr:uid="{F899EC91-2906-4903-A51D-F7662444DCFE}"/>
    <cellStyle name="Input 2 2 4 6 2 3 3" xfId="40519" xr:uid="{B58D469E-D710-4B93-9554-D322B3E9248D}"/>
    <cellStyle name="Input 2 2 4 6 2 4" xfId="15480" xr:uid="{233EB63E-1014-482F-8AFE-2FD4AB81913B}"/>
    <cellStyle name="Input 2 2 4 6 2 4 2" xfId="33916" xr:uid="{30D62579-600B-4014-89CA-C3B6769DFA57}"/>
    <cellStyle name="Input 2 2 4 6 2 5" xfId="36954" xr:uid="{E9D8E1D3-50D7-4FC5-8FA4-5F7E36C15CF1}"/>
    <cellStyle name="Input 2 2 4 6 3" xfId="4627" xr:uid="{DBFA4B13-7559-49D7-AD16-D1A33A865BC2}"/>
    <cellStyle name="Input 2 2 4 6 3 2" xfId="32027" xr:uid="{0322F565-DEBE-47B0-8F31-F9BAA3C7E561}"/>
    <cellStyle name="Input 2 2 4 6 4" xfId="29739" xr:uid="{60B2D82C-4B8B-4570-8B41-577B662C1EE1}"/>
    <cellStyle name="Input 2 2 4 7" xfId="4927" xr:uid="{F4C9F610-E920-4191-98D7-AA47B5664453}"/>
    <cellStyle name="Input 2 2 4 7 2" xfId="7513" xr:uid="{DA4D672C-8FAA-4905-806D-6D235C3C9DCB}"/>
    <cellStyle name="Input 2 2 4 7 2 2" xfId="16502" xr:uid="{F96D5B9F-3475-4F6C-91DF-FB36667A5B7C}"/>
    <cellStyle name="Input 2 2 4 7 2 2 2" xfId="38998" xr:uid="{4035EF7C-65F5-4158-A63F-F74C35D7B00C}"/>
    <cellStyle name="Input 2 2 4 7 2 3" xfId="22225" xr:uid="{D42BFAB6-A3E8-4EB0-A013-E7E5899194C9}"/>
    <cellStyle name="Input 2 2 4 7 3" xfId="10150" xr:uid="{94728445-2509-417F-9A3B-74680FCB358B}"/>
    <cellStyle name="Input 2 2 4 7 3 2" xfId="19139" xr:uid="{A667F427-A163-4462-98A2-F1C87DD9281F}"/>
    <cellStyle name="Input 2 2 4 7 3 2 2" xfId="30087" xr:uid="{E9DF248D-6D5D-4944-B7FF-7158A3DDE75B}"/>
    <cellStyle name="Input 2 2 4 7 3 3" xfId="44107" xr:uid="{A199A2C8-1CE5-4E28-8A1E-5D26804EC0FB}"/>
    <cellStyle name="Input 2 2 4 7 4" xfId="13916" xr:uid="{4BA25669-8BD8-4DB2-A97B-38A0F9A16D68}"/>
    <cellStyle name="Input 2 2 4 7 4 2" xfId="31384" xr:uid="{7DC28F42-E58A-4B09-BEC0-DD42544921A8}"/>
    <cellStyle name="Input 2 2 4 7 5" xfId="38311" xr:uid="{78BE5A9A-8D1C-494D-AE2D-5510D028AA9D}"/>
    <cellStyle name="Input 2 2 4 8" xfId="2539" xr:uid="{CCF0E92C-6EAC-4370-9211-3D81702F129F}"/>
    <cellStyle name="Input 2 2 4 8 2" xfId="29964" xr:uid="{0B97FACB-B359-4F14-9797-FECBD1DAB7A9}"/>
    <cellStyle name="Input 2 2 4 9" xfId="33201" xr:uid="{9DC4F58F-82B9-490E-AF9B-BF7DA3BBFFF1}"/>
    <cellStyle name="Input 2 2 5" xfId="304" xr:uid="{F8DB0275-09F6-4C00-A94D-5C3B3DF53DB1}"/>
    <cellStyle name="Input 2 2 5 2" xfId="4705" xr:uid="{27A4D7F8-5281-4BDF-A80B-CCB614C3BCA2}"/>
    <cellStyle name="Input 2 2 5 2 2" xfId="7291" xr:uid="{1E127D5A-A881-4160-9455-BADE9A909EFE}"/>
    <cellStyle name="Input 2 2 5 2 2 2" xfId="16280" xr:uid="{E9F2BC35-5E51-4F5B-A0FC-F561FFA7BAED}"/>
    <cellStyle name="Input 2 2 5 2 2 2 2" xfId="43291" xr:uid="{EBB2225A-0B53-4317-95AE-599740B1C38F}"/>
    <cellStyle name="Input 2 2 5 2 2 3" xfId="37343" xr:uid="{CA753624-776B-46D5-A060-2639B0257A3F}"/>
    <cellStyle name="Input 2 2 5 2 3" xfId="9928" xr:uid="{ED9BDA34-F9C0-42BC-AECD-D05A03F3A9FD}"/>
    <cellStyle name="Input 2 2 5 2 3 2" xfId="18917" xr:uid="{7CF1B5D8-C004-4361-94A6-34439339B1B3}"/>
    <cellStyle name="Input 2 2 5 2 3 2 2" xfId="26359" xr:uid="{C467EB75-2BE8-4A1F-B0F1-67803112EF77}"/>
    <cellStyle name="Input 2 2 5 2 3 3" xfId="34486" xr:uid="{349C4D8A-FD02-40D4-85A1-9181448A13AC}"/>
    <cellStyle name="Input 2 2 5 2 4" xfId="13694" xr:uid="{E7FD1FE7-4F01-4B5A-A4D6-85D98A95CEE0}"/>
    <cellStyle name="Input 2 2 5 2 4 2" xfId="37278" xr:uid="{B0557328-CBE0-42F6-BEA5-4DF778B5C077}"/>
    <cellStyle name="Input 2 2 5 2 5" xfId="27578" xr:uid="{7589DA27-CC52-4A8A-9045-64792E9D5BAC}"/>
    <cellStyle name="Input 2 2 5 2 6" xfId="58529" xr:uid="{9699E1E7-B7FA-404E-AD9D-60708FB70900}"/>
    <cellStyle name="Input 2 2 5 3" xfId="2772" xr:uid="{E485B7E6-3057-4F37-A2CD-A168F192B83F}"/>
    <cellStyle name="Input 2 2 5 3 2" xfId="37966" xr:uid="{0F6D8191-FCCE-4859-8405-7761355FE421}"/>
    <cellStyle name="Input 2 2 5 4" xfId="38163" xr:uid="{34463E74-F313-428F-A154-3F18C3FE2450}"/>
    <cellStyle name="Input 2 2 5 5" xfId="51748" xr:uid="{DE7C0D77-4BB7-48DB-8E20-75A0073A558B}"/>
    <cellStyle name="Input 2 2 6" xfId="653" xr:uid="{F14336B2-DA2A-46EF-957C-F9386580EAA6}"/>
    <cellStyle name="Input 2 2 6 2" xfId="5029" xr:uid="{6F90B04A-BDC2-4121-8B19-F1CEC60856E1}"/>
    <cellStyle name="Input 2 2 6 2 2" xfId="7615" xr:uid="{57A2326F-5C5C-4FC4-8C52-5E62D9813835}"/>
    <cellStyle name="Input 2 2 6 2 2 2" xfId="16604" xr:uid="{C28375BF-52C1-4368-86FD-354D098D8822}"/>
    <cellStyle name="Input 2 2 6 2 2 2 2" xfId="29428" xr:uid="{5269E5CF-9A11-45C1-AF66-C6CCB2403E66}"/>
    <cellStyle name="Input 2 2 6 2 2 3" xfId="30480" xr:uid="{5C22FBD3-57C2-4CCD-A771-CBBBC48B8556}"/>
    <cellStyle name="Input 2 2 6 2 3" xfId="10252" xr:uid="{8DCFC99D-C07E-4750-A73A-737E2CA4421F}"/>
    <cellStyle name="Input 2 2 6 2 3 2" xfId="19241" xr:uid="{924E0579-C0B5-4B77-A8EC-30BE6374E703}"/>
    <cellStyle name="Input 2 2 6 2 3 2 2" xfId="36789" xr:uid="{F6304B22-4486-4BE5-AE7D-84DCE50C8D1E}"/>
    <cellStyle name="Input 2 2 6 2 3 3" xfId="40534" xr:uid="{34BAF0DA-30A4-49BD-B074-595AF25B2507}"/>
    <cellStyle name="Input 2 2 6 2 4" xfId="14018" xr:uid="{719647DB-C9EE-4404-A95D-918E40652237}"/>
    <cellStyle name="Input 2 2 6 2 4 2" xfId="22265" xr:uid="{34865126-F776-444B-BA25-F6E091B71C97}"/>
    <cellStyle name="Input 2 2 6 2 5" xfId="41841" xr:uid="{FAD4E7D6-7306-407C-AB2B-09A7F38A201E}"/>
    <cellStyle name="Input 2 2 6 2 6" xfId="54017" xr:uid="{00FFAB65-B1A6-4AB9-AE16-2ECF49E1F054}"/>
    <cellStyle name="Input 2 2 6 3" xfId="3090" xr:uid="{9BEA4966-2A71-4C6D-BE76-F40BA1730C3D}"/>
    <cellStyle name="Input 2 2 6 3 2" xfId="38129" xr:uid="{7A1A96DA-DCE3-4C8B-A84D-C1711F95A089}"/>
    <cellStyle name="Input 2 2 6 4" xfId="34116" xr:uid="{5252F792-DB04-4164-A0C7-364C67C937B2}"/>
    <cellStyle name="Input 2 2 6 5" xfId="47349" xr:uid="{1A20907F-1AFA-40F3-B3FB-D2563DEA91BF}"/>
    <cellStyle name="Input 2 2 7" xfId="998" xr:uid="{CFEBD829-177B-43BC-8C62-788D58EA66C7}"/>
    <cellStyle name="Input 2 2 7 2" xfId="5350" xr:uid="{1D44FEDF-C8A9-48B8-ADBE-8999A1680F88}"/>
    <cellStyle name="Input 2 2 7 2 2" xfId="7936" xr:uid="{DE5F5F56-16D6-4031-8F4B-DAC80B501C18}"/>
    <cellStyle name="Input 2 2 7 2 2 2" xfId="16925" xr:uid="{4E708F4E-AB23-4EBA-A064-7E26AB5CF2BF}"/>
    <cellStyle name="Input 2 2 7 2 2 2 2" xfId="33591" xr:uid="{46B12957-300F-4AD0-80E5-C56FE96F7D0C}"/>
    <cellStyle name="Input 2 2 7 2 2 3" xfId="23233" xr:uid="{67204356-A473-452A-A33D-97B589A4EE75}"/>
    <cellStyle name="Input 2 2 7 2 3" xfId="10573" xr:uid="{1B497129-2698-49A8-B0DD-1A60904904A3}"/>
    <cellStyle name="Input 2 2 7 2 3 2" xfId="19562" xr:uid="{538E672B-A903-488E-B066-7B8C0E614843}"/>
    <cellStyle name="Input 2 2 7 2 3 2 2" xfId="34892" xr:uid="{3C145BC6-64D9-49D8-90DB-5F268A995328}"/>
    <cellStyle name="Input 2 2 7 2 3 3" xfId="25313" xr:uid="{AD83E894-1961-4A6F-B3FF-E18B711AED39}"/>
    <cellStyle name="Input 2 2 7 2 4" xfId="14339" xr:uid="{E39D271D-7C16-4446-8B3A-0C502B6F9344}"/>
    <cellStyle name="Input 2 2 7 2 4 2" xfId="43451" xr:uid="{1F134366-2DF8-4109-8246-26F0CB255DD8}"/>
    <cellStyle name="Input 2 2 7 2 5" xfId="42945" xr:uid="{27E4D5A8-D6CD-4FD4-97CB-B19D21A6EFA4}"/>
    <cellStyle name="Input 2 2 7 3" xfId="3435" xr:uid="{AAB31C63-83AA-4F01-9599-27CB138A3FD6}"/>
    <cellStyle name="Input 2 2 7 3 2" xfId="27315" xr:uid="{927C6711-DFA4-4CD0-9DD3-BF6CE067062E}"/>
    <cellStyle name="Input 2 2 7 4" xfId="27228" xr:uid="{11BAC135-89BB-4771-A39C-183F1CA00E12}"/>
    <cellStyle name="Input 2 2 7 5" xfId="52652" xr:uid="{E8A67CAC-B24C-42DB-BBC8-2818521317FB}"/>
    <cellStyle name="Input 2 2 8" xfId="1342" xr:uid="{FC8BBCF8-8A06-414D-A747-C9324849D360}"/>
    <cellStyle name="Input 2 2 8 2" xfId="5687" xr:uid="{51944B12-770C-4CA9-A3CB-8B8CA71EDAC8}"/>
    <cellStyle name="Input 2 2 8 2 2" xfId="8273" xr:uid="{392E0E01-DEAD-47A0-8B87-7BAF63C7878A}"/>
    <cellStyle name="Input 2 2 8 2 2 2" xfId="17262" xr:uid="{4D430D54-BC02-4ECE-9B96-0B4194D8EE56}"/>
    <cellStyle name="Input 2 2 8 2 2 2 2" xfId="30113" xr:uid="{B683DB96-7D66-417E-B8E9-6A31E5ED7832}"/>
    <cellStyle name="Input 2 2 8 2 2 3" xfId="23354" xr:uid="{A443ADE7-7E8E-4547-849C-6AB58CA3365F}"/>
    <cellStyle name="Input 2 2 8 2 3" xfId="10910" xr:uid="{7AC37CFD-0AAE-4CB3-B9EB-66E4B1075E54}"/>
    <cellStyle name="Input 2 2 8 2 3 2" xfId="19899" xr:uid="{442A371C-4B92-4347-ABED-438AA5CDB048}"/>
    <cellStyle name="Input 2 2 8 2 3 2 2" xfId="33870" xr:uid="{DE63B43D-8392-44A5-B187-C588E121CAAC}"/>
    <cellStyle name="Input 2 2 8 2 3 3" xfId="34444" xr:uid="{3E30B788-77C3-4279-96FE-9FBDBDF8D770}"/>
    <cellStyle name="Input 2 2 8 2 4" xfId="14676" xr:uid="{8A37314E-4EEA-466C-83C3-FA43DBA736B7}"/>
    <cellStyle name="Input 2 2 8 2 4 2" xfId="42674" xr:uid="{316403B4-74FC-46A1-BC74-1DF038C8DDB8}"/>
    <cellStyle name="Input 2 2 8 2 5" xfId="24746" xr:uid="{C98DBAA9-DA6F-4556-A114-323CFA34536E}"/>
    <cellStyle name="Input 2 2 8 3" xfId="3779" xr:uid="{51F11871-481F-43B8-9B4F-87391C1D2034}"/>
    <cellStyle name="Input 2 2 8 3 2" xfId="27636" xr:uid="{FEFE435D-8A25-427D-B608-219DEADAC47B}"/>
    <cellStyle name="Input 2 2 8 4" xfId="38493" xr:uid="{332B3588-9778-4A8F-AD21-F24CE64D3E81}"/>
    <cellStyle name="Input 2 2 9" xfId="1695" xr:uid="{6F33EF12-FD8F-4754-9B45-9305D5288ADA}"/>
    <cellStyle name="Input 2 2 9 2" xfId="6021" xr:uid="{EAAB02B5-8562-4BAB-A342-9919A1C2CC80}"/>
    <cellStyle name="Input 2 2 9 2 2" xfId="8607" xr:uid="{5D537DE3-E1AF-4A88-AC7B-527360FA6D26}"/>
    <cellStyle name="Input 2 2 9 2 2 2" xfId="17596" xr:uid="{0F486A79-1CEE-4DCD-8EAB-A38F2B2A78B0}"/>
    <cellStyle name="Input 2 2 9 2 2 2 2" xfId="27556" xr:uid="{4C27822F-82C9-450A-9D26-5D3B7F71190A}"/>
    <cellStyle name="Input 2 2 9 2 2 3" xfId="25873" xr:uid="{E8EE2EEF-4747-4A19-9729-671B57EFD0AF}"/>
    <cellStyle name="Input 2 2 9 2 3" xfId="11244" xr:uid="{0F237C1E-0B82-4984-B901-933C7F1FA158}"/>
    <cellStyle name="Input 2 2 9 2 3 2" xfId="20233" xr:uid="{AA156477-DDB6-40A1-B69B-0E4E8EE0E5AF}"/>
    <cellStyle name="Input 2 2 9 2 3 2 2" xfId="29705" xr:uid="{678F9377-3B0D-498B-BDF1-94A862D77A62}"/>
    <cellStyle name="Input 2 2 9 2 3 3" xfId="40531" xr:uid="{DC7D2F08-491D-4CC6-8FD1-B34D5D32137D}"/>
    <cellStyle name="Input 2 2 9 2 4" xfId="15010" xr:uid="{EC014902-C477-4037-9B21-D937D9BF5C0E}"/>
    <cellStyle name="Input 2 2 9 2 4 2" xfId="37187" xr:uid="{6C68AA6F-2782-48BA-936C-CA64216F599A}"/>
    <cellStyle name="Input 2 2 9 2 5" xfId="38921" xr:uid="{EC5B9DBD-AFDD-4A62-80DA-1C5AF26576BE}"/>
    <cellStyle name="Input 2 2 9 3" xfId="4132" xr:uid="{2CA1B981-1B7B-4515-A98D-77B138C90CF8}"/>
    <cellStyle name="Input 2 2 9 3 2" xfId="23980" xr:uid="{8E85FEB4-B89A-455C-806A-12BC075D3E5D}"/>
    <cellStyle name="Input 2 2 9 4" xfId="29579" xr:uid="{8C6F2E2C-0258-4E00-BF98-8F20FC8727A6}"/>
    <cellStyle name="Input 2 20" xfId="28095" xr:uid="{76E5A1B3-07EB-421C-9699-BFE988E37D71}"/>
    <cellStyle name="Input 2 20 2" xfId="44988" xr:uid="{8EE61835-3674-45EE-838B-4882E37140E1}"/>
    <cellStyle name="Input 2 20 2 2" xfId="57227" xr:uid="{C4C2EEFB-457A-4A72-932B-E31447577B0D}"/>
    <cellStyle name="Input 2 20 2 3" xfId="50445" xr:uid="{3DBB0955-439D-4F65-B111-47C06B9FC81E}"/>
    <cellStyle name="Input 2 20 3" xfId="52047" xr:uid="{F9D23CF7-EDEB-44B7-AA5C-BF6A40C69DFC}"/>
    <cellStyle name="Input 2 20 3 2" xfId="58828" xr:uid="{690F2FE9-7F74-4955-9247-357CB741E7CF}"/>
    <cellStyle name="Input 2 20 4" xfId="51664" xr:uid="{056E176D-0DF5-4AEE-B61B-0F17892E85A4}"/>
    <cellStyle name="Input 2 20 4 2" xfId="58445" xr:uid="{1AEB1E50-1DB6-42D7-96BE-BFEC9F61B3E2}"/>
    <cellStyle name="Input 2 20 5" xfId="48562" xr:uid="{CAB230FD-11F2-45EE-8997-5322E2E63DBC}"/>
    <cellStyle name="Input 2 20 5 2" xfId="55351" xr:uid="{506F7CE8-CC87-4CC0-9F55-96EFAE7C2E4E}"/>
    <cellStyle name="Input 2 20 6" xfId="53637" xr:uid="{255AFB95-E015-45DB-8E9B-4A21840265B8}"/>
    <cellStyle name="Input 2 20 7" xfId="46948" xr:uid="{40253343-5EAC-45B8-ACA8-161B5F8F5144}"/>
    <cellStyle name="Input 2 21" xfId="45027" xr:uid="{771BBD58-0CB2-4D32-9438-485D5EA89FB6}"/>
    <cellStyle name="Input 2 21 2" xfId="50584" xr:uid="{0709D614-D6A0-4C79-B0B6-4D3D09C3DED0}"/>
    <cellStyle name="Input 2 21 2 2" xfId="57366" xr:uid="{726DD400-E784-4DA0-BD88-2F52291D1557}"/>
    <cellStyle name="Input 2 21 3" xfId="52398" xr:uid="{5183E8F6-C1B4-463E-8106-9B79DAA645E5}"/>
    <cellStyle name="Input 2 21 3 2" xfId="59179" xr:uid="{15F22F12-59A1-4240-A26F-0940FA2C2C8A}"/>
    <cellStyle name="Input 2 21 4" xfId="48701" xr:uid="{14315CCE-2580-48B8-A44B-90C52F07854A}"/>
    <cellStyle name="Input 2 21 4 2" xfId="55490" xr:uid="{3CFF1317-8961-41A1-8247-D204FC4FEC61}"/>
    <cellStyle name="Input 2 21 5" xfId="53776" xr:uid="{5CD4A841-B14B-4F39-B534-17FC4D2AA110}"/>
    <cellStyle name="Input 2 21 6" xfId="47087" xr:uid="{52742E8B-F334-42BE-9C44-B12119529D16}"/>
    <cellStyle name="Input 2 22" xfId="45080" xr:uid="{5AB91481-6C71-4436-908E-BB6F63A401DD}"/>
    <cellStyle name="Input 2 22 2" xfId="50616" xr:uid="{E19CBA83-144C-4D3A-B1D9-A3800C2C0454}"/>
    <cellStyle name="Input 2 22 2 2" xfId="57398" xr:uid="{DD81DC80-3194-44C1-B994-B558FB63F386}"/>
    <cellStyle name="Input 2 22 3" xfId="52430" xr:uid="{D97285ED-03C6-4BD6-B6C6-51D913200A57}"/>
    <cellStyle name="Input 2 22 3 2" xfId="59211" xr:uid="{9A3E5F96-D58F-40C5-9223-A1EE4953C3AD}"/>
    <cellStyle name="Input 2 22 4" xfId="48733" xr:uid="{10D1956F-8408-437A-815C-AB0DE88C0C0D}"/>
    <cellStyle name="Input 2 22 4 2" xfId="55522" xr:uid="{BD9A61CF-98F2-44EC-89AD-5579A6B1188C}"/>
    <cellStyle name="Input 2 22 5" xfId="53808" xr:uid="{5E02DD4F-45FE-4A16-9671-75679BA75CE7}"/>
    <cellStyle name="Input 2 22 6" xfId="47119" xr:uid="{56638C2B-B4D6-4507-9851-A7A092C1CD33}"/>
    <cellStyle name="Input 2 23" xfId="45081" xr:uid="{61A29DCE-D31E-419C-8965-4D63C0DDAB14}"/>
    <cellStyle name="Input 2 23 2" xfId="50619" xr:uid="{AC7C5609-3E4F-405D-BBFC-F18C2BA2EDF0}"/>
    <cellStyle name="Input 2 23 2 2" xfId="57401" xr:uid="{F675B677-CE53-4377-9602-6DF38C3B36C4}"/>
    <cellStyle name="Input 2 23 3" xfId="52433" xr:uid="{F9C17ECD-591F-41E0-B595-E409CFCB6B27}"/>
    <cellStyle name="Input 2 23 3 2" xfId="59214" xr:uid="{3F7FC717-D171-43BF-BE0F-7A9DE4649DD2}"/>
    <cellStyle name="Input 2 23 4" xfId="48736" xr:uid="{1757280F-FE96-4A81-A521-623B2CDEBAF4}"/>
    <cellStyle name="Input 2 23 4 2" xfId="55525" xr:uid="{13DBC3A7-E4DA-4F3E-864D-022BEBAB77DB}"/>
    <cellStyle name="Input 2 23 5" xfId="53811" xr:uid="{B375A52F-0F06-4E77-87D5-099A95144199}"/>
    <cellStyle name="Input 2 23 6" xfId="47122" xr:uid="{465490A4-9FE8-4566-89E4-6D5F30BEF376}"/>
    <cellStyle name="Input 2 24" xfId="45136" xr:uid="{309EC406-E6D9-451D-A2D0-1C29A7BCD029}"/>
    <cellStyle name="Input 2 24 2" xfId="50722" xr:uid="{1800B80D-0FF6-4C80-BA35-243043C7DC91}"/>
    <cellStyle name="Input 2 24 2 2" xfId="57504" xr:uid="{672067F5-EA1B-4456-9678-DFC74CD2CE77}"/>
    <cellStyle name="Input 2 24 3" xfId="52533" xr:uid="{539ED238-CAC6-4F4A-919B-F3D281644D57}"/>
    <cellStyle name="Input 2 24 3 2" xfId="59314" xr:uid="{6BC17AC4-98F7-4762-AB8D-5D030CCC1215}"/>
    <cellStyle name="Input 2 24 4" xfId="48831" xr:uid="{41145BD3-A36E-41FA-A876-A906A3F7512C}"/>
    <cellStyle name="Input 2 24 4 2" xfId="55616" xr:uid="{738EE137-4FB8-495F-9468-ECA72DDD020B}"/>
    <cellStyle name="Input 2 24 5" xfId="53911" xr:uid="{37E6AB25-065F-4BC6-9175-2C550AFF5C66}"/>
    <cellStyle name="Input 2 24 6" xfId="47225" xr:uid="{51313EC1-28F8-4A29-AC64-E23F54C94B1D}"/>
    <cellStyle name="Input 2 25" xfId="45203" xr:uid="{9358460D-E078-4420-8FDD-85A797A47A2F}"/>
    <cellStyle name="Input 2 25 2" xfId="50706" xr:uid="{5F20D2D4-6C74-48E9-8582-129B66DEEA37}"/>
    <cellStyle name="Input 2 25 2 2" xfId="57488" xr:uid="{8F9428F7-941F-40CA-9983-E86A272EDC7E}"/>
    <cellStyle name="Input 2 25 3" xfId="52517" xr:uid="{6F6601D4-B62C-40F3-887C-4F7CA09D5BC9}"/>
    <cellStyle name="Input 2 25 3 2" xfId="59298" xr:uid="{D913E260-2672-42BF-936A-D979A0FFD862}"/>
    <cellStyle name="Input 2 25 4" xfId="48818" xr:uid="{8526B3E4-974F-4058-9733-28CD916EE4E1}"/>
    <cellStyle name="Input 2 25 4 2" xfId="55604" xr:uid="{653B4D46-689F-4A5B-B959-5930AC6509EF}"/>
    <cellStyle name="Input 2 25 5" xfId="53895" xr:uid="{FE6206A1-255A-4EBD-AC80-A900EF0D1FB8}"/>
    <cellStyle name="Input 2 25 6" xfId="47209" xr:uid="{ACF3835B-E9A0-4731-BD65-73B4BE937733}"/>
    <cellStyle name="Input 2 26" xfId="45194" xr:uid="{DF3C12D9-047F-411E-A2A7-462B141FA7B5}"/>
    <cellStyle name="Input 2 26 2" xfId="50760" xr:uid="{1FD2DEAF-15E3-4E79-A915-8B1B6BD05265}"/>
    <cellStyle name="Input 2 26 2 2" xfId="57542" xr:uid="{A3B29D6D-1629-4FF8-B9E5-8AADBC505763}"/>
    <cellStyle name="Input 2 26 3" xfId="52569" xr:uid="{D43A681A-7E16-444C-B721-A232C7897C9E}"/>
    <cellStyle name="Input 2 26 3 2" xfId="59350" xr:uid="{B47E4E0C-2ACD-4F1E-B510-6A2859C9EDBB}"/>
    <cellStyle name="Input 2 26 4" xfId="53947" xr:uid="{CF898DB4-7593-4D78-AF48-74D2DE9834F6}"/>
    <cellStyle name="Input 2 26 5" xfId="47264" xr:uid="{B9008787-FDC4-4271-815D-BB5CFB00C325}"/>
    <cellStyle name="Input 2 27" xfId="45242" xr:uid="{CCDAA438-88DC-407E-AE55-D2B6A59A31BD}"/>
    <cellStyle name="Input 2 27 2" xfId="55787" xr:uid="{383F02B6-2F05-400F-B77C-76159FBDF61B}"/>
    <cellStyle name="Input 2 27 3" xfId="49004" xr:uid="{7A325B5B-B0DF-4769-BD24-652F217453DE}"/>
    <cellStyle name="Input 2 28" xfId="45321" xr:uid="{019BA4FB-1361-4C9D-955F-46626697CEAE}"/>
    <cellStyle name="Input 2 28 2" xfId="57704" xr:uid="{0CC1F92E-AE79-44BC-BE63-8BDC5998040F}"/>
    <cellStyle name="Input 2 28 3" xfId="50922" xr:uid="{9A734DC1-5107-46D1-AFB2-9E8AA88FF14C}"/>
    <cellStyle name="Input 2 29" xfId="45350" xr:uid="{33FE102E-386F-45B6-8783-EBFD5763D52E}"/>
    <cellStyle name="Input 2 29 2" xfId="52626" xr:uid="{A90FEDDE-2AC9-4F46-BB1C-0D45C31E9478}"/>
    <cellStyle name="Input 2 3" xfId="249" xr:uid="{2A07EB75-D7C5-49FA-AE08-4795C2F7822D}"/>
    <cellStyle name="Input 2 3 10" xfId="6551" xr:uid="{60799583-FFF1-4CB2-B621-4F2C6C4C6463}"/>
    <cellStyle name="Input 2 3 10 2" xfId="11770" xr:uid="{E820EAB5-B90B-4450-82BF-283EB02D6D6B}"/>
    <cellStyle name="Input 2 3 10 2 2" xfId="20759" xr:uid="{B6A2E632-7DCB-4FB5-B2FF-AC85BA40441C}"/>
    <cellStyle name="Input 2 3 10 2 2 2" xfId="23540" xr:uid="{F73E5E9E-D13B-4FFE-AF3B-A1AAEF3E114B}"/>
    <cellStyle name="Input 2 3 10 2 3" xfId="26558" xr:uid="{6FA66EBF-F0B0-47CF-87FF-6DC9A6A89327}"/>
    <cellStyle name="Input 2 3 10 3" xfId="15540" xr:uid="{2569F9A9-6B97-4FD2-B06C-49AE1CE12B76}"/>
    <cellStyle name="Input 2 3 10 3 2" xfId="42818" xr:uid="{046DCD0D-43C8-40D0-B13A-748B3D693378}"/>
    <cellStyle name="Input 2 3 10 4" xfId="35502" xr:uid="{DABE7187-7605-41C5-9410-2892B8C45BA7}"/>
    <cellStyle name="Input 2 3 11" xfId="9133" xr:uid="{84EB03EA-5CFA-4B53-80EE-A16E3BF1A3D6}"/>
    <cellStyle name="Input 2 3 11 2" xfId="18122" xr:uid="{FB0D6E1C-F43E-4265-81B0-9DC7416E0B44}"/>
    <cellStyle name="Input 2 3 11 2 2" xfId="25896" xr:uid="{82DAA36B-3134-4477-9046-E1F8451779AB}"/>
    <cellStyle name="Input 2 3 11 3" xfId="24386" xr:uid="{1500BFE5-A76E-43C5-9A41-63DAB6813517}"/>
    <cellStyle name="Input 2 3 12" xfId="12648" xr:uid="{14ED089E-E7DB-4465-80C6-4F190B1534C3}"/>
    <cellStyle name="Input 2 3 12 2" xfId="21637" xr:uid="{8902CECF-B9A1-4F8A-9C42-40DEE6DED8D5}"/>
    <cellStyle name="Input 2 3 12 2 2" xfId="41981" xr:uid="{D69E9546-E224-437B-B557-1AD28F91E8D0}"/>
    <cellStyle name="Input 2 3 12 3" xfId="25889" xr:uid="{116290D8-2F44-4DF6-9388-FDCBEB8FB2A0}"/>
    <cellStyle name="Input 2 3 13" xfId="2255" xr:uid="{76072804-EB74-4776-BF70-7AA45D2152A1}"/>
    <cellStyle name="Input 2 3 13 2" xfId="27108" xr:uid="{F65F4E75-1F28-4A45-BC52-D4496F3281A4}"/>
    <cellStyle name="Input 2 3 14" xfId="13164" xr:uid="{C363F76E-FD20-45BB-AC91-462CBD1DBAF2}"/>
    <cellStyle name="Input 2 3 14 2" xfId="38120" xr:uid="{18CCE408-1DD6-4B2F-80B2-06D1B7E4A16A}"/>
    <cellStyle name="Input 2 3 15" xfId="33057" xr:uid="{516E24FE-8EA5-4811-A921-4A1E65711036}"/>
    <cellStyle name="Input 2 3 16" xfId="44314" xr:uid="{0D605B37-95FC-4E93-8D56-18DA43AEE535}"/>
    <cellStyle name="Input 2 3 17" xfId="45545" xr:uid="{C00CC75A-1A77-4D37-BAB3-99124E1F64A6}"/>
    <cellStyle name="Input 2 3 2" xfId="387" xr:uid="{5A77C3CF-4438-4560-9C74-736CACEEC91E}"/>
    <cellStyle name="Input 2 3 2 10" xfId="9258" xr:uid="{B26665B6-0F70-4B76-B908-E95EC8618553}"/>
    <cellStyle name="Input 2 3 2 10 2" xfId="18247" xr:uid="{A9F8C94D-A6B1-427F-865D-E101520D43EE}"/>
    <cellStyle name="Input 2 3 2 10 2 2" xfId="43107" xr:uid="{552D80E7-4893-4387-A9B2-B7DB902D6816}"/>
    <cellStyle name="Input 2 3 2 10 3" xfId="39859" xr:uid="{C8C5A22A-A58D-401A-9B3A-6BB8BB1081C9}"/>
    <cellStyle name="Input 2 3 2 11" xfId="12674" xr:uid="{8916E842-CE6A-40E2-B844-12B947E76A91}"/>
    <cellStyle name="Input 2 3 2 11 2" xfId="21663" xr:uid="{F9C485CE-092D-4EF6-ADB0-44ED499DD981}"/>
    <cellStyle name="Input 2 3 2 11 2 2" xfId="39383" xr:uid="{54297D04-8415-4B67-8221-B88D1578F210}"/>
    <cellStyle name="Input 2 3 2 11 3" xfId="28232" xr:uid="{8C1F1138-90BD-4293-AE44-AEFD7DD83618}"/>
    <cellStyle name="Input 2 3 2 12" xfId="2393" xr:uid="{D78B5AA4-312D-4A92-A008-8F3ACCF8F401}"/>
    <cellStyle name="Input 2 3 2 12 2" xfId="31326" xr:uid="{2BF79846-C2EF-40E2-844B-B999B365BCA0}"/>
    <cellStyle name="Input 2 3 2 13" xfId="13302" xr:uid="{E1E3C748-314E-4C15-98B4-10DC535B6133}"/>
    <cellStyle name="Input 2 3 2 13 2" xfId="38676" xr:uid="{A85D7B9D-0839-42B4-BF17-AC1591B0FD0C}"/>
    <cellStyle name="Input 2 3 2 14" xfId="41546" xr:uid="{CD2D1767-42C8-4B70-8985-3140E62235BF}"/>
    <cellStyle name="Input 2 3 2 15" xfId="46060" xr:uid="{F58B3AC5-47D2-4AB4-BE07-C139300CA586}"/>
    <cellStyle name="Input 2 3 2 2" xfId="736" xr:uid="{4BEA7841-2076-4B7E-9AAC-387DC4D45DC8}"/>
    <cellStyle name="Input 2 3 2 2 2" xfId="5112" xr:uid="{827C963B-2EA9-487F-A4C6-422E3C4D80A9}"/>
    <cellStyle name="Input 2 3 2 2 2 2" xfId="7698" xr:uid="{2A937A75-D983-4E60-963B-2891B3B9C5A1}"/>
    <cellStyle name="Input 2 3 2 2 2 2 2" xfId="16687" xr:uid="{615C6770-9418-4A21-B750-2D49E3CC17A6}"/>
    <cellStyle name="Input 2 3 2 2 2 2 2 2" xfId="24680" xr:uid="{16B7CE8B-AD78-457C-90D5-DD24FB908397}"/>
    <cellStyle name="Input 2 3 2 2 2 2 3" xfId="33695" xr:uid="{47B8EAC7-86E8-49DD-B37E-19C5ADF89E07}"/>
    <cellStyle name="Input 2 3 2 2 2 3" xfId="10335" xr:uid="{EAFA4F0D-FEFE-461E-B17F-827632496F1A}"/>
    <cellStyle name="Input 2 3 2 2 2 3 2" xfId="19324" xr:uid="{7CDD0E47-ED29-4FE4-A480-7F8CFC5204F0}"/>
    <cellStyle name="Input 2 3 2 2 2 3 2 2" xfId="28340" xr:uid="{FFF3B655-149F-467C-A36C-6BDC9985C848}"/>
    <cellStyle name="Input 2 3 2 2 2 3 3" xfId="26462" xr:uid="{B0FB65DA-A651-4385-8A09-9228B86B3952}"/>
    <cellStyle name="Input 2 3 2 2 2 4" xfId="14101" xr:uid="{9990275D-0DA9-4172-A200-D33B60609453}"/>
    <cellStyle name="Input 2 3 2 2 2 4 2" xfId="25935" xr:uid="{1450BAD0-B9B3-404D-AE31-EAE922D8E495}"/>
    <cellStyle name="Input 2 3 2 2 2 5" xfId="39533" xr:uid="{1E3A52E2-7F0C-450E-B992-26E1AC466CDC}"/>
    <cellStyle name="Input 2 3 2 2 2 6" xfId="56333" xr:uid="{59D3D15C-224E-4071-9BDC-AFA3E5E7FEE1}"/>
    <cellStyle name="Input 2 3 2 2 3" xfId="3173" xr:uid="{4729E441-0E47-4BF7-AE7E-8BA98561AB73}"/>
    <cellStyle name="Input 2 3 2 2 3 2" xfId="41512" xr:uid="{E7082456-5ECA-4EBF-B2F1-6C6DC1515768}"/>
    <cellStyle name="Input 2 3 2 2 4" xfId="29086" xr:uid="{A722B0D4-E5FE-4D87-831A-25C4AA19DEF6}"/>
    <cellStyle name="Input 2 3 2 2 5" xfId="49551" xr:uid="{B52E6560-113B-4E9F-B0FB-7E3C99BE0439}"/>
    <cellStyle name="Input 2 3 2 3" xfId="1081" xr:uid="{373F6170-E20B-48CE-B1AB-0E6A870A71AE}"/>
    <cellStyle name="Input 2 3 2 3 2" xfId="5433" xr:uid="{AF5340D2-9AC5-4935-BAFF-9E9BBE5831D9}"/>
    <cellStyle name="Input 2 3 2 3 2 2" xfId="8019" xr:uid="{581D03B5-880D-49F2-ABC9-B2AD72819840}"/>
    <cellStyle name="Input 2 3 2 3 2 2 2" xfId="17008" xr:uid="{37C65FD3-D728-48E7-97C8-7B257D8CA862}"/>
    <cellStyle name="Input 2 3 2 3 2 2 2 2" xfId="37419" xr:uid="{E619A177-CC3C-41DA-81B8-FAB744F29577}"/>
    <cellStyle name="Input 2 3 2 3 2 2 3" xfId="23020" xr:uid="{E11EF48D-E941-44C9-A950-AE5150680022}"/>
    <cellStyle name="Input 2 3 2 3 2 3" xfId="10656" xr:uid="{32EB7758-2F1B-48E7-B67E-8D079B5A7C45}"/>
    <cellStyle name="Input 2 3 2 3 2 3 2" xfId="19645" xr:uid="{8114496B-6361-418A-951C-685096AE72FB}"/>
    <cellStyle name="Input 2 3 2 3 2 3 2 2" xfId="38580" xr:uid="{653579E4-323E-4A39-9AFE-7447FDEF1024}"/>
    <cellStyle name="Input 2 3 2 3 2 3 3" xfId="44071" xr:uid="{65CEFFA8-1ABB-45DD-9067-937AA54C415B}"/>
    <cellStyle name="Input 2 3 2 3 2 4" xfId="14422" xr:uid="{A417767F-9A57-4875-9AB4-D2CE7E48E088}"/>
    <cellStyle name="Input 2 3 2 3 2 4 2" xfId="25582" xr:uid="{FDE4478D-AFD3-4136-A0D3-8DB010C18F03}"/>
    <cellStyle name="Input 2 3 2 3 2 5" xfId="27461" xr:uid="{636A6141-E787-4B80-B784-AEFAA0BC4A2F}"/>
    <cellStyle name="Input 2 3 2 3 2 6" xfId="58017" xr:uid="{2CC1126B-5A13-4A3E-9751-80F6ED006AC0}"/>
    <cellStyle name="Input 2 3 2 3 3" xfId="3518" xr:uid="{81467250-B130-48C0-9B78-29913E5E67B3}"/>
    <cellStyle name="Input 2 3 2 3 3 2" xfId="38615" xr:uid="{BC8650B5-E164-4493-8A59-E4EAC456C302}"/>
    <cellStyle name="Input 2 3 2 3 4" xfId="24363" xr:uid="{2F5348CA-576F-4B70-B9F1-D128D5FB719B}"/>
    <cellStyle name="Input 2 3 2 3 5" xfId="51235" xr:uid="{CEF32B58-507B-4AA8-8C04-486ED6B2DF0E}"/>
    <cellStyle name="Input 2 3 2 4" xfId="1425" xr:uid="{0474A554-D629-4D0C-945B-97F4EE0A571A}"/>
    <cellStyle name="Input 2 3 2 4 2" xfId="5770" xr:uid="{D569318C-9840-48AE-A7E4-4C2BC3256BE6}"/>
    <cellStyle name="Input 2 3 2 4 2 2" xfId="8356" xr:uid="{6A89C03B-1D08-4EDC-B3E7-13E6343EB187}"/>
    <cellStyle name="Input 2 3 2 4 2 2 2" xfId="17345" xr:uid="{A692DB3C-82B7-4434-99AD-3EE0B1652814}"/>
    <cellStyle name="Input 2 3 2 4 2 2 2 2" xfId="33284" xr:uid="{F8D8F3E0-B1DF-46A6-B871-8E318F6EA929}"/>
    <cellStyle name="Input 2 3 2 4 2 2 3" xfId="34092" xr:uid="{66ED9CB0-46A6-4632-8D09-2650DDF4FEEC}"/>
    <cellStyle name="Input 2 3 2 4 2 3" xfId="10993" xr:uid="{814CA72F-D21D-497D-9972-F820AC3E07EF}"/>
    <cellStyle name="Input 2 3 2 4 2 3 2" xfId="19982" xr:uid="{41393CA4-C520-4BCE-B4D5-49A0EF556CF2}"/>
    <cellStyle name="Input 2 3 2 4 2 3 2 2" xfId="40640" xr:uid="{C7C8F8ED-77F8-441D-9A1E-1DF41840AE8F}"/>
    <cellStyle name="Input 2 3 2 4 2 3 3" xfId="40086" xr:uid="{C36C1F32-8E3F-4E47-BA50-39FE5648CD9E}"/>
    <cellStyle name="Input 2 3 2 4 2 4" xfId="14759" xr:uid="{B0CA7AB2-AB83-4F8D-8900-A9AFCE586888}"/>
    <cellStyle name="Input 2 3 2 4 2 4 2" xfId="37230" xr:uid="{E4D16196-2DDC-4435-881A-98C52A86E471}"/>
    <cellStyle name="Input 2 3 2 4 2 5" xfId="25463" xr:uid="{34C1AFE4-1745-40BB-A601-A121DCDFF932}"/>
    <cellStyle name="Input 2 3 2 4 2 6" xfId="54478" xr:uid="{8240E71A-CF5C-4416-A680-30DF041EEBEA}"/>
    <cellStyle name="Input 2 3 2 4 3" xfId="3862" xr:uid="{2FDE5866-87D1-4E6B-8C82-855208994220}"/>
    <cellStyle name="Input 2 3 2 4 3 2" xfId="40932" xr:uid="{31CDEBB2-D570-45B6-AF71-68FB8C360057}"/>
    <cellStyle name="Input 2 3 2 4 4" xfId="41867" xr:uid="{FBE9023D-5CC9-43DF-A62C-CB47745DA71F}"/>
    <cellStyle name="Input 2 3 2 4 5" xfId="47668" xr:uid="{E0D2A7A7-836F-4DED-8099-C6D6BFA77AFD}"/>
    <cellStyle name="Input 2 3 2 5" xfId="1805" xr:uid="{A94AC1EA-32AA-452F-A0E0-22CEC16E071F}"/>
    <cellStyle name="Input 2 3 2 5 2" xfId="6122" xr:uid="{8B1A6667-36DB-4137-AC39-F3281600B1F7}"/>
    <cellStyle name="Input 2 3 2 5 2 2" xfId="8708" xr:uid="{3E384F54-215C-4DB0-B143-B6C30FDDC6EA}"/>
    <cellStyle name="Input 2 3 2 5 2 2 2" xfId="17697" xr:uid="{0E4973BB-C63A-43A5-B265-4E60E08F26BB}"/>
    <cellStyle name="Input 2 3 2 5 2 2 2 2" xfId="27063" xr:uid="{49FAE6CC-3EBF-4BD0-8E2E-19DD0A31A1F9}"/>
    <cellStyle name="Input 2 3 2 5 2 2 3" xfId="32519" xr:uid="{1DA8385E-8BFA-440B-BE65-119E2DA6C696}"/>
    <cellStyle name="Input 2 3 2 5 2 3" xfId="11345" xr:uid="{D4490368-D448-49EA-A61B-623AE611A196}"/>
    <cellStyle name="Input 2 3 2 5 2 3 2" xfId="20334" xr:uid="{79F8516D-BE2B-46FA-85FE-2B4BF1D257FF}"/>
    <cellStyle name="Input 2 3 2 5 2 3 2 2" xfId="43158" xr:uid="{8BC27869-8221-4879-B62A-FDC237A79E07}"/>
    <cellStyle name="Input 2 3 2 5 2 3 3" xfId="41696" xr:uid="{85C0AF76-3676-4638-814C-5A62432DBC32}"/>
    <cellStyle name="Input 2 3 2 5 2 4" xfId="15111" xr:uid="{E2C5DE9E-8D0E-4650-971B-44ABD9D29727}"/>
    <cellStyle name="Input 2 3 2 5 2 4 2" xfId="31307" xr:uid="{8124E420-E4C1-4F4E-A3D8-52FF62349359}"/>
    <cellStyle name="Input 2 3 2 5 2 5" xfId="33007" xr:uid="{813B92E1-E974-4EE3-B3AA-AD1A2A960AA1}"/>
    <cellStyle name="Input 2 3 2 5 3" xfId="4242" xr:uid="{C2FBE1BB-271D-47AC-A5C5-10A06AB8318F}"/>
    <cellStyle name="Input 2 3 2 5 3 2" xfId="29160" xr:uid="{6F8FF1AC-94A0-4315-8993-69D115C9777E}"/>
    <cellStyle name="Input 2 3 2 5 4" xfId="24988" xr:uid="{4F418804-DD6A-4800-BED2-30B72F82896D}"/>
    <cellStyle name="Input 2 3 2 5 5" xfId="52924" xr:uid="{E43D55FA-717A-4615-8277-E14A1231F46F}"/>
    <cellStyle name="Input 2 3 2 6" xfId="2044" xr:uid="{525EB693-F5A0-49B0-8CEA-9B5CAA3BAFFE}"/>
    <cellStyle name="Input 2 3 2 6 2" xfId="6352" xr:uid="{EA8CCB47-1F7F-4B00-9149-B66EECA2CFE2}"/>
    <cellStyle name="Input 2 3 2 6 2 2" xfId="8938" xr:uid="{1C60C8DE-9B5F-44C5-8F3B-AAB5C0D667E8}"/>
    <cellStyle name="Input 2 3 2 6 2 2 2" xfId="17927" xr:uid="{2D6087BC-D1F3-4987-8A5B-2A3BADA219A2}"/>
    <cellStyle name="Input 2 3 2 6 2 2 2 2" xfId="42910" xr:uid="{96B87103-62DC-4FE3-BEC0-06DB55DC7019}"/>
    <cellStyle name="Input 2 3 2 6 2 2 3" xfId="37759" xr:uid="{6A8709CD-F844-46F4-97FC-74577ACA19BE}"/>
    <cellStyle name="Input 2 3 2 6 2 3" xfId="11575" xr:uid="{0EA8B850-26BF-45AF-B882-6BB754977B32}"/>
    <cellStyle name="Input 2 3 2 6 2 3 2" xfId="20564" xr:uid="{151AC23C-DEFC-4915-878D-5002B26F6536}"/>
    <cellStyle name="Input 2 3 2 6 2 3 2 2" xfId="35916" xr:uid="{A246EAD5-3351-4A0D-BB4C-596757C76B60}"/>
    <cellStyle name="Input 2 3 2 6 2 3 3" xfId="40115" xr:uid="{73E0A846-4185-4714-8DB6-B155A7F59458}"/>
    <cellStyle name="Input 2 3 2 6 2 4" xfId="15341" xr:uid="{E04BE8DF-4256-4CCB-83AD-433F97C7E37C}"/>
    <cellStyle name="Input 2 3 2 6 2 4 2" xfId="39347" xr:uid="{2C230D3B-D90C-403D-BA14-D54229AF09EA}"/>
    <cellStyle name="Input 2 3 2 6 2 5" xfId="22694" xr:uid="{C63034C1-AAF5-4BBF-AF98-DEE6F4305EDD}"/>
    <cellStyle name="Input 2 3 2 6 3" xfId="4481" xr:uid="{5D05EA30-5AF0-4A35-BCB9-3090288771A9}"/>
    <cellStyle name="Input 2 3 2 6 3 2" xfId="42798" xr:uid="{2916DFB3-02A5-4542-83E9-2A8454C25009}"/>
    <cellStyle name="Input 2 3 2 6 4" xfId="32668" xr:uid="{147B6A2D-BB6F-4DF6-9593-B2A25049FD00}"/>
    <cellStyle name="Input 2 3 2 7" xfId="2855" xr:uid="{56B6D166-02D8-430E-BA40-CEC9291AA8BA}"/>
    <cellStyle name="Input 2 3 2 7 2" xfId="7005" xr:uid="{78E589E4-A316-495F-A72F-E468163E5B6E}"/>
    <cellStyle name="Input 2 3 2 7 2 2" xfId="12134" xr:uid="{77C2F637-B563-4843-941C-ECB54C909405}"/>
    <cellStyle name="Input 2 3 2 7 2 2 2" xfId="21123" xr:uid="{3F8B427C-9E5A-4A61-9D79-6DA23E3FAA2E}"/>
    <cellStyle name="Input 2 3 2 7 2 2 2 2" xfId="36596" xr:uid="{2DD3BBCC-03B9-4F1A-A4C3-A849A3F7F7A6}"/>
    <cellStyle name="Input 2 3 2 7 2 2 3" xfId="22937" xr:uid="{8A39CC3B-D843-4BA7-B876-010744A9CD77}"/>
    <cellStyle name="Input 2 3 2 7 2 3" xfId="12947" xr:uid="{8922CE7C-65C2-470C-A64E-A1E2F68B1CD8}"/>
    <cellStyle name="Input 2 3 2 7 2 3 2" xfId="21936" xr:uid="{18DC9B4B-EDC5-4E57-9560-6741CC7855E7}"/>
    <cellStyle name="Input 2 3 2 7 2 3 2 2" xfId="33376" xr:uid="{9C02D9A0-5A63-4A5F-8146-A2339D031A98}"/>
    <cellStyle name="Input 2 3 2 7 2 3 3" xfId="31718" xr:uid="{B04EFBF5-683A-4B05-BC38-83B1A653237D}"/>
    <cellStyle name="Input 2 3 2 7 2 4" xfId="15994" xr:uid="{6B551A36-D4F1-4B9C-BAF3-438058738E4B}"/>
    <cellStyle name="Input 2 3 2 7 2 4 2" xfId="35854" xr:uid="{7185AE05-6A13-4D26-BD97-83F9C48EDE6D}"/>
    <cellStyle name="Input 2 3 2 7 2 5" xfId="23849" xr:uid="{C28B9BF2-3E83-4766-B77E-B2706F871396}"/>
    <cellStyle name="Input 2 3 2 7 3" xfId="9568" xr:uid="{160A5BFB-9430-41D1-8BDF-B80CC2D82C38}"/>
    <cellStyle name="Input 2 3 2 7 3 2" xfId="18557" xr:uid="{C0D38116-41F1-46C4-8523-7A37074C53DD}"/>
    <cellStyle name="Input 2 3 2 7 3 2 2" xfId="43316" xr:uid="{DEF9C246-F1CF-4135-9FAC-DD04284DE355}"/>
    <cellStyle name="Input 2 3 2 7 3 3" xfId="25431" xr:uid="{9FEFD19E-2CAE-4ECA-B2FC-2FFAE19C8CE6}"/>
    <cellStyle name="Input 2 3 2 7 4" xfId="40988" xr:uid="{EDD0DD35-90D8-4E91-8295-4D796FDE36D5}"/>
    <cellStyle name="Input 2 3 2 8" xfId="4788" xr:uid="{BF48FE44-111C-4721-9F13-BF5358539E4B}"/>
    <cellStyle name="Input 2 3 2 8 2" xfId="7374" xr:uid="{F12F1ED0-8269-453C-9223-582AB126DDD0}"/>
    <cellStyle name="Input 2 3 2 8 2 2" xfId="16363" xr:uid="{D07101A2-CCFD-4562-A54C-CEF3E11856DA}"/>
    <cellStyle name="Input 2 3 2 8 2 2 2" xfId="27798" xr:uid="{FF606E60-265D-42C3-AF5A-A66703C2DD1F}"/>
    <cellStyle name="Input 2 3 2 8 2 3" xfId="41972" xr:uid="{6B6F99A2-DD66-4368-960A-E6D984D8FD3C}"/>
    <cellStyle name="Input 2 3 2 8 3" xfId="10011" xr:uid="{665E1B8E-411B-4763-873D-F5B1AEE54C93}"/>
    <cellStyle name="Input 2 3 2 8 3 2" xfId="19000" xr:uid="{C832C56F-1008-4831-B76C-03EA8E08D060}"/>
    <cellStyle name="Input 2 3 2 8 3 2 2" xfId="22799" xr:uid="{538305F0-D163-4950-AC3F-384CBCABEE9A}"/>
    <cellStyle name="Input 2 3 2 8 3 3" xfId="26418" xr:uid="{E1AA2845-ADC8-4442-9768-10683C07C3B7}"/>
    <cellStyle name="Input 2 3 2 8 4" xfId="13777" xr:uid="{D7311A90-87E3-4962-B3A2-E0387FA3DB5A}"/>
    <cellStyle name="Input 2 3 2 8 4 2" xfId="27062" xr:uid="{80F03308-1E26-4768-8DD8-DFA35A40F81E}"/>
    <cellStyle name="Input 2 3 2 8 5" xfId="28997" xr:uid="{3A32C452-356A-4E79-862E-D15FB96F5FA5}"/>
    <cellStyle name="Input 2 3 2 9" xfId="6689" xr:uid="{EAA2E28B-5751-405F-9683-01002D9C489C}"/>
    <cellStyle name="Input 2 3 2 9 2" xfId="11895" xr:uid="{798E9893-AD7E-4119-AFC8-0D93F4FA57C5}"/>
    <cellStyle name="Input 2 3 2 9 2 2" xfId="20884" xr:uid="{C5C85D6A-5DEE-4AEE-A3B1-81407EC6DBD1}"/>
    <cellStyle name="Input 2 3 2 9 2 2 2" xfId="40718" xr:uid="{8072F0CC-9EED-40C2-A36E-D2E5BDD27306}"/>
    <cellStyle name="Input 2 3 2 9 2 3" xfId="35009" xr:uid="{ADD07B13-D0CE-4916-AB62-308ED53D3518}"/>
    <cellStyle name="Input 2 3 2 9 3" xfId="15678" xr:uid="{E78B80C7-53E2-44BC-8238-59BE2A2E94F9}"/>
    <cellStyle name="Input 2 3 2 9 3 2" xfId="38757" xr:uid="{AAEF6ABB-9211-4260-99C6-6A0A87363A89}"/>
    <cellStyle name="Input 2 3 2 9 4" xfId="42284" xr:uid="{D0C6AB3E-6AF8-4A69-97BF-60384E380A74}"/>
    <cellStyle name="Input 2 3 3" xfId="598" xr:uid="{7803BFAC-44CA-424B-836D-24F6158C7384}"/>
    <cellStyle name="Input 2 3 3 2" xfId="4987" xr:uid="{94B9F454-BB3D-45F8-9929-143477122AB7}"/>
    <cellStyle name="Input 2 3 3 2 2" xfId="7573" xr:uid="{3BA5698A-AE22-466D-9615-063EB481BC3E}"/>
    <cellStyle name="Input 2 3 3 2 2 2" xfId="16562" xr:uid="{4126A536-D3FB-4273-838A-0F91EDCFF0A1}"/>
    <cellStyle name="Input 2 3 3 2 2 2 2" xfId="23647" xr:uid="{882C2026-60D2-4E70-A275-C6284B69766A}"/>
    <cellStyle name="Input 2 3 3 2 2 3" xfId="38332" xr:uid="{292CAB8D-666E-4838-82EC-97D8E801458F}"/>
    <cellStyle name="Input 2 3 3 2 2 4" xfId="56741" xr:uid="{153D02EC-9138-4A75-B7AB-49CDC20D4CDE}"/>
    <cellStyle name="Input 2 3 3 2 3" xfId="10210" xr:uid="{04244B13-A29A-43B2-8121-423D9FB00172}"/>
    <cellStyle name="Input 2 3 3 2 3 2" xfId="19199" xr:uid="{4F000CA6-F086-4C05-AC0B-D8500F6A2F34}"/>
    <cellStyle name="Input 2 3 3 2 3 2 2" xfId="41273" xr:uid="{86F469F3-ED27-4819-902A-7FA268F408DA}"/>
    <cellStyle name="Input 2 3 3 2 3 3" xfId="34450" xr:uid="{1395AD6B-E922-4BD1-BB30-2113C3FE96F9}"/>
    <cellStyle name="Input 2 3 3 2 4" xfId="13976" xr:uid="{C3AA4EDB-1EE6-4C55-B922-00417F747D46}"/>
    <cellStyle name="Input 2 3 3 2 4 2" xfId="37337" xr:uid="{EB284BD4-0A95-47FE-A217-105B4CAF4B08}"/>
    <cellStyle name="Input 2 3 3 2 5" xfId="43998" xr:uid="{6C09B136-299E-4FF6-9161-78CEF94A61CC}"/>
    <cellStyle name="Input 2 3 3 2 6" xfId="49959" xr:uid="{3D127034-4F06-4C24-ACCC-4D5D4BAA3D86}"/>
    <cellStyle name="Input 2 3 3 3" xfId="3035" xr:uid="{C71B2CC5-8027-4515-B8EC-F621533DD60D}"/>
    <cellStyle name="Input 2 3 3 3 2" xfId="33255" xr:uid="{E51D0463-6BC1-480B-96E2-61A1F3C05E6C}"/>
    <cellStyle name="Input 2 3 3 3 2 2" xfId="58457" xr:uid="{566904F4-F93B-4048-9A05-4D5648C13BAC}"/>
    <cellStyle name="Input 2 3 3 3 3" xfId="51676" xr:uid="{BF8B68D2-275B-4E2A-87D3-35AB5FCA4AA0}"/>
    <cellStyle name="Input 2 3 3 4" xfId="30096" xr:uid="{C56BC3A1-DDBB-4B68-962F-A0D93E9F3256}"/>
    <cellStyle name="Input 2 3 3 4 2" xfId="54868" xr:uid="{60CC5D76-45ED-4CEA-BBA7-4150BD44FB3D}"/>
    <cellStyle name="Input 2 3 3 4 3" xfId="48076" xr:uid="{0ABB237B-0236-4223-8478-A21B768656A9}"/>
    <cellStyle name="Input 2 3 3 5" xfId="53168" xr:uid="{E71C3C95-89FF-411A-A065-C536335BF9AC}"/>
    <cellStyle name="Input 2 3 3 6" xfId="46462" xr:uid="{CC412F58-C1B4-4C47-AE90-FF650A16ADF5}"/>
    <cellStyle name="Input 2 3 4" xfId="943" xr:uid="{333A5F07-FA32-47C6-A7D3-A3350A1A5BEC}"/>
    <cellStyle name="Input 2 3 4 2" xfId="5308" xr:uid="{4026CD97-3A63-4BC9-BF38-AB4BC2E0CADE}"/>
    <cellStyle name="Input 2 3 4 2 2" xfId="7894" xr:uid="{12EDC4FC-D83D-4124-99EA-FE6811B68438}"/>
    <cellStyle name="Input 2 3 4 2 2 2" xfId="16883" xr:uid="{643CECD5-0FF8-4BA0-A255-C302B0471A61}"/>
    <cellStyle name="Input 2 3 4 2 2 2 2" xfId="41351" xr:uid="{9D98AA75-1549-49D1-8489-D5E19947AFC0}"/>
    <cellStyle name="Input 2 3 4 2 2 3" xfId="35448" xr:uid="{B8D1D91B-0FB3-4852-8CE2-18394C94EBA0}"/>
    <cellStyle name="Input 2 3 4 2 3" xfId="10531" xr:uid="{ADDCB51E-038D-406D-94DA-B266CD581270}"/>
    <cellStyle name="Input 2 3 4 2 3 2" xfId="19520" xr:uid="{4C54E725-D4CE-48B9-9738-926E115C3449}"/>
    <cellStyle name="Input 2 3 4 2 3 2 2" xfId="34738" xr:uid="{3DB770E4-8810-4E5C-B1B2-404FF9D3D28B}"/>
    <cellStyle name="Input 2 3 4 2 3 3" xfId="34644" xr:uid="{E40FC7E0-B6A2-40AD-98D3-664B3DB3ED80}"/>
    <cellStyle name="Input 2 3 4 2 4" xfId="14297" xr:uid="{D1753065-098E-489D-BD75-91388C8B2839}"/>
    <cellStyle name="Input 2 3 4 2 4 2" xfId="29058" xr:uid="{F16851F9-C381-4D94-9742-06A4622F0AEB}"/>
    <cellStyle name="Input 2 3 4 2 5" xfId="28655" xr:uid="{1AFCCA5C-B827-4795-9A62-81D24BF22FBF}"/>
    <cellStyle name="Input 2 3 4 2 6" xfId="55861" xr:uid="{7F79E876-60C2-48E6-86FC-0322995497E2}"/>
    <cellStyle name="Input 2 3 4 3" xfId="3380" xr:uid="{A3A76D87-6D86-4001-971B-7CC3C42D8794}"/>
    <cellStyle name="Input 2 3 4 3 2" xfId="37565" xr:uid="{241006CC-6BFF-44BD-ABE5-2759C77353F4}"/>
    <cellStyle name="Input 2 3 4 4" xfId="35677" xr:uid="{F2CD9D30-1C88-4552-9B0F-E0EF6C4D46B7}"/>
    <cellStyle name="Input 2 3 4 5" xfId="49079" xr:uid="{EAF9F015-4958-4EE3-87FA-E0E45427B2A8}"/>
    <cellStyle name="Input 2 3 5" xfId="1287" xr:uid="{17B17660-3806-401F-8468-EB2000F5E27A}"/>
    <cellStyle name="Input 2 3 5 2" xfId="5632" xr:uid="{9DBF5AC2-FACA-4E99-B335-C6F2E35A7FEA}"/>
    <cellStyle name="Input 2 3 5 2 2" xfId="8218" xr:uid="{E5B687A5-444C-4475-BDE5-5F3739DDDD13}"/>
    <cellStyle name="Input 2 3 5 2 2 2" xfId="17207" xr:uid="{04DD1A77-E2FA-46A8-89F5-C8D2E79F4B97}"/>
    <cellStyle name="Input 2 3 5 2 2 2 2" xfId="26285" xr:uid="{5C6807B0-DA81-4956-A5D8-C03A9D895CC4}"/>
    <cellStyle name="Input 2 3 5 2 2 3" xfId="29491" xr:uid="{B4281593-DF6B-4919-A2A0-A269224004E7}"/>
    <cellStyle name="Input 2 3 5 2 3" xfId="10855" xr:uid="{16E6FDEB-02FE-4D10-8CC2-FF78799873A7}"/>
    <cellStyle name="Input 2 3 5 2 3 2" xfId="19844" xr:uid="{E0E0AE99-76CC-4418-81F2-C5693F51BE1D}"/>
    <cellStyle name="Input 2 3 5 2 3 2 2" xfId="33307" xr:uid="{420F3835-E499-48EE-A7CE-C5A8EC545FCD}"/>
    <cellStyle name="Input 2 3 5 2 3 3" xfId="41656" xr:uid="{9CAA4A4C-0DC5-4BAB-955B-5E2DD39B87FF}"/>
    <cellStyle name="Input 2 3 5 2 4" xfId="14621" xr:uid="{A8E7E9F5-1312-4E10-B092-4D4BB25A0B0F}"/>
    <cellStyle name="Input 2 3 5 2 4 2" xfId="23732" xr:uid="{A52C39A4-6368-455C-BFCF-97A73F0EFED4}"/>
    <cellStyle name="Input 2 3 5 2 5" xfId="25119" xr:uid="{2A740295-54ED-42AB-9350-082EF7C24D96}"/>
    <cellStyle name="Input 2 3 5 2 6" xfId="58043" xr:uid="{CFF01929-1FB9-4618-848F-C039CB752154}"/>
    <cellStyle name="Input 2 3 5 3" xfId="3724" xr:uid="{CD19A2B9-779F-4A73-AC8C-037A43FD8D7F}"/>
    <cellStyle name="Input 2 3 5 3 2" xfId="35148" xr:uid="{125CCBE1-5856-4073-AEC7-415BB00EB629}"/>
    <cellStyle name="Input 2 3 5 4" xfId="33620" xr:uid="{3F1800AE-A202-432B-924D-12A26BA6F99B}"/>
    <cellStyle name="Input 2 3 5 5" xfId="51261" xr:uid="{F2A12542-CEF1-4120-9430-882D3B78B86C}"/>
    <cellStyle name="Input 2 3 6" xfId="1815" xr:uid="{CC4AEE14-EF1A-4745-A8C1-F928B96D87F4}"/>
    <cellStyle name="Input 2 3 6 2" xfId="6132" xr:uid="{307B4527-CD40-49AD-8F0D-39C5B05C5CAE}"/>
    <cellStyle name="Input 2 3 6 2 2" xfId="8718" xr:uid="{88F804F2-61EA-4E7B-BCE0-DA9B17369917}"/>
    <cellStyle name="Input 2 3 6 2 2 2" xfId="17707" xr:uid="{D9B56653-5A14-4885-A485-CFBF318A6A29}"/>
    <cellStyle name="Input 2 3 6 2 2 2 2" xfId="25725" xr:uid="{11CD493F-EE4B-4202-B314-9B8B480745FF}"/>
    <cellStyle name="Input 2 3 6 2 2 3" xfId="40797" xr:uid="{4B8B6969-E99F-4AF4-8925-395313689729}"/>
    <cellStyle name="Input 2 3 6 2 3" xfId="11355" xr:uid="{63AA046A-F56D-4CD4-B940-AFDC90B280E8}"/>
    <cellStyle name="Input 2 3 6 2 3 2" xfId="20344" xr:uid="{62036612-5ECB-42A1-B79B-F93EA8A1100C}"/>
    <cellStyle name="Input 2 3 6 2 3 2 2" xfId="22855" xr:uid="{2EE53E09-D730-4A5E-8C71-C94D6A3C4031}"/>
    <cellStyle name="Input 2 3 6 2 3 3" xfId="35597" xr:uid="{58D275E6-0248-449D-8E83-A00FE54244DE}"/>
    <cellStyle name="Input 2 3 6 2 4" xfId="15121" xr:uid="{4E41DE96-D0F0-4735-A887-2863C4086537}"/>
    <cellStyle name="Input 2 3 6 2 4 2" xfId="32568" xr:uid="{0785C754-893C-4503-B6B6-366BFA3E966F}"/>
    <cellStyle name="Input 2 3 6 2 5" xfId="41286" xr:uid="{80FD27F6-68EE-4ABE-91DA-E8CE6A2449CE}"/>
    <cellStyle name="Input 2 3 6 2 6" xfId="54030" xr:uid="{DE4D933C-16B5-4EB0-980A-1ECB2CDC32CD}"/>
    <cellStyle name="Input 2 3 6 3" xfId="4252" xr:uid="{E9694999-3B8A-4429-A7E3-5996D188FA83}"/>
    <cellStyle name="Input 2 3 6 3 2" xfId="37170" xr:uid="{1A144F83-0288-4794-8DF6-B0A71F2AAC3C}"/>
    <cellStyle name="Input 2 3 6 4" xfId="31844" xr:uid="{B97AE94D-B914-4A35-8FF2-8B8E68E00A73}"/>
    <cellStyle name="Input 2 3 6 5" xfId="47362" xr:uid="{8C57BC81-0086-4E9C-8886-238E19B59F49}"/>
    <cellStyle name="Input 2 3 7" xfId="1927" xr:uid="{ABDCAC40-6BC5-4E43-AF55-476739267B37}"/>
    <cellStyle name="Input 2 3 7 2" xfId="6242" xr:uid="{2BCEA645-1C79-4A1A-A4D1-0656818F6D70}"/>
    <cellStyle name="Input 2 3 7 2 2" xfId="8828" xr:uid="{B681A751-8924-4231-98F0-0CB2D192F25F}"/>
    <cellStyle name="Input 2 3 7 2 2 2" xfId="17817" xr:uid="{80D0B206-26A6-4ADC-ABEE-A181A7858E83}"/>
    <cellStyle name="Input 2 3 7 2 2 2 2" xfId="30578" xr:uid="{26CBC7CD-AD2C-4B32-BA25-1A21204E334B}"/>
    <cellStyle name="Input 2 3 7 2 2 3" xfId="29772" xr:uid="{683052CC-41C0-4B33-BA65-60CE7029CAD2}"/>
    <cellStyle name="Input 2 3 7 2 3" xfId="11465" xr:uid="{1C64BC1F-1751-472D-92A6-A1B69E66E0D4}"/>
    <cellStyle name="Input 2 3 7 2 3 2" xfId="20454" xr:uid="{9B66A82C-3ADA-4137-89F5-7AE1B7DFF039}"/>
    <cellStyle name="Input 2 3 7 2 3 2 2" xfId="38018" xr:uid="{F885AC72-7E95-4347-9704-8CEC936DC511}"/>
    <cellStyle name="Input 2 3 7 2 3 3" xfId="43916" xr:uid="{13635CE9-25EE-4FBD-8165-F1372FFD656A}"/>
    <cellStyle name="Input 2 3 7 2 4" xfId="15231" xr:uid="{282E3C7C-76E8-482F-9183-77BCE4550BD0}"/>
    <cellStyle name="Input 2 3 7 2 4 2" xfId="22125" xr:uid="{391309DF-D269-4E58-8C00-C21ACDE2967A}"/>
    <cellStyle name="Input 2 3 7 2 5" xfId="22763" xr:uid="{D7C5C9EB-0D6C-44E3-B93D-76AEAFE1A851}"/>
    <cellStyle name="Input 2 3 7 3" xfId="4364" xr:uid="{F26CFB8A-631A-4D68-A0F7-A1EBD3C6CC0B}"/>
    <cellStyle name="Input 2 3 7 3 2" xfId="41960" xr:uid="{6717B7C2-E33A-408A-853F-585DF5935BC7}"/>
    <cellStyle name="Input 2 3 7 4" xfId="23018" xr:uid="{3100A5FF-2B6C-43CA-8FFC-550B733F0EEB}"/>
    <cellStyle name="Input 2 3 7 5" xfId="52661" xr:uid="{085C72A7-5A4F-470C-8C98-5DCEF11845D3}"/>
    <cellStyle name="Input 2 3 8" xfId="2717" xr:uid="{DF5CB62D-518B-4D2C-9E32-5939653AF254}"/>
    <cellStyle name="Input 2 3 8 2" xfId="6907" xr:uid="{9128A209-5484-426F-9EDF-2F83B9D3749F}"/>
    <cellStyle name="Input 2 3 8 2 2" xfId="12048" xr:uid="{BE89D704-6843-490E-B16E-90B6B73EAEF5}"/>
    <cellStyle name="Input 2 3 8 2 2 2" xfId="21037" xr:uid="{95F43508-604C-443B-862E-B804CF68D915}"/>
    <cellStyle name="Input 2 3 8 2 2 2 2" xfId="29574" xr:uid="{48E770A8-3AC5-4C63-BD45-AE306839499F}"/>
    <cellStyle name="Input 2 3 8 2 2 3" xfId="33305" xr:uid="{5012D95F-A3D1-45D9-AADE-9BA7271FB78B}"/>
    <cellStyle name="Input 2 3 8 2 3" xfId="12867" xr:uid="{E604AF90-A9A0-4E4F-B239-D3A3ED92ACAE}"/>
    <cellStyle name="Input 2 3 8 2 3 2" xfId="21856" xr:uid="{994A9354-B958-4963-869C-8904FD55AA41}"/>
    <cellStyle name="Input 2 3 8 2 3 2 2" xfId="36625" xr:uid="{FA204603-0798-4A13-90E4-36083604F117}"/>
    <cellStyle name="Input 2 3 8 2 3 3" xfId="33430" xr:uid="{2089C18C-C75B-43CA-93EC-06C2FD9B0928}"/>
    <cellStyle name="Input 2 3 8 2 4" xfId="15896" xr:uid="{45DCD305-6A9E-4CC4-A46C-833243DA6D84}"/>
    <cellStyle name="Input 2 3 8 2 4 2" xfId="40934" xr:uid="{C6F2DC04-58E7-409F-A9CF-C27C1456C7C2}"/>
    <cellStyle name="Input 2 3 8 2 5" xfId="28802" xr:uid="{D585BE30-03B0-4B33-AB77-CB572023E915}"/>
    <cellStyle name="Input 2 3 8 3" xfId="9478" xr:uid="{6C43CB35-3309-493D-B669-9CBEDFF492F6}"/>
    <cellStyle name="Input 2 3 8 3 2" xfId="18467" xr:uid="{9A632652-710C-455A-9626-16BE0ECC5AE9}"/>
    <cellStyle name="Input 2 3 8 3 2 2" xfId="30688" xr:uid="{5D5CAF03-4F72-41DD-93B8-8BD0901CCCF6}"/>
    <cellStyle name="Input 2 3 8 3 3" xfId="39327" xr:uid="{B02D406C-2BD3-4435-A654-1EE46B299828}"/>
    <cellStyle name="Input 2 3 8 4" xfId="25924" xr:uid="{4CE4D141-335F-4C75-8652-E3E15AF5870A}"/>
    <cellStyle name="Input 2 3 9" xfId="4663" xr:uid="{74173CBF-3994-40BA-8C0F-5C9E7EEB47FE}"/>
    <cellStyle name="Input 2 3 9 2" xfId="7249" xr:uid="{6F9AC2E9-1809-4940-885C-A52ECA451837}"/>
    <cellStyle name="Input 2 3 9 2 2" xfId="16238" xr:uid="{C12FFD21-1B2D-472B-945C-F4124682CE7E}"/>
    <cellStyle name="Input 2 3 9 2 2 2" xfId="28924" xr:uid="{A40143C8-5044-4983-8981-F6A6CCD136F3}"/>
    <cellStyle name="Input 2 3 9 2 3" xfId="39326" xr:uid="{944DCDEE-4101-440F-B0FB-32EE85F89967}"/>
    <cellStyle name="Input 2 3 9 3" xfId="9886" xr:uid="{650E8C19-24A1-4FDB-83C1-490161C62E91}"/>
    <cellStyle name="Input 2 3 9 3 2" xfId="18875" xr:uid="{88A1275C-3B11-4C69-81C7-5B557BD9B51D}"/>
    <cellStyle name="Input 2 3 9 3 2 2" xfId="36398" xr:uid="{F88C0253-5171-4036-AB56-3E76C20A2EA8}"/>
    <cellStyle name="Input 2 3 9 3 3" xfId="44031" xr:uid="{4935BAEB-75B3-4554-A0E3-2F00C91CE04F}"/>
    <cellStyle name="Input 2 3 9 4" xfId="13652" xr:uid="{B4068F36-D583-48CB-896C-CC0F8AC90199}"/>
    <cellStyle name="Input 2 3 9 4 2" xfId="39356" xr:uid="{90560CEC-CEAE-4FAC-B933-0A257B89D055}"/>
    <cellStyle name="Input 2 3 9 5" xfId="31532" xr:uid="{F7DC3844-E637-4366-88BE-B63E5BF99346}"/>
    <cellStyle name="Input 2 30" xfId="45378" xr:uid="{8E84BEA4-02BA-46BB-80BE-FEAB5C154EAB}"/>
    <cellStyle name="Input 2 31" xfId="45298" xr:uid="{69B61716-D7C3-4EDA-AD80-A9DBF6F458BC}"/>
    <cellStyle name="Input 2 32" xfId="44241" xr:uid="{BC8CEFF1-FD64-4BD6-8364-F6375B53233E}"/>
    <cellStyle name="Input 2 33" xfId="44137" xr:uid="{4BEBBEF2-9194-4C85-997D-2BB78F9B0E28}"/>
    <cellStyle name="Input 2 34" xfId="45492" xr:uid="{EAA32720-3E19-4672-9B39-3000D1AA127C}"/>
    <cellStyle name="Input 2 4" xfId="241" xr:uid="{04C53156-E438-4AB4-B7B9-B4A1823D1B1C}"/>
    <cellStyle name="Input 2 4 10" xfId="6543" xr:uid="{01EE0697-4E9D-487E-85D2-559B2DD1CBE8}"/>
    <cellStyle name="Input 2 4 10 2" xfId="11762" xr:uid="{B4CA76A2-EF03-4B19-A81A-6EC7B8E82509}"/>
    <cellStyle name="Input 2 4 10 2 2" xfId="20751" xr:uid="{E1DD6E14-1740-4113-BF6D-CA279F924D23}"/>
    <cellStyle name="Input 2 4 10 2 2 2" xfId="31397" xr:uid="{22F11898-AD3B-48F9-A43D-2DD845BD04B9}"/>
    <cellStyle name="Input 2 4 10 2 3" xfId="42789" xr:uid="{D9057AA3-7D82-42F0-B4B2-DF8ECC98DFA0}"/>
    <cellStyle name="Input 2 4 10 3" xfId="15532" xr:uid="{90C2EB2E-72E3-4C4C-BD69-A3A0DB27B175}"/>
    <cellStyle name="Input 2 4 10 3 2" xfId="23178" xr:uid="{BC74243A-2102-458A-B4F2-0A44D3A0E509}"/>
    <cellStyle name="Input 2 4 10 4" xfId="30382" xr:uid="{79EDF073-9D76-4A89-9E00-DC1B52148FCF}"/>
    <cellStyle name="Input 2 4 11" xfId="9125" xr:uid="{960FD373-B326-41FC-BAE1-A91D57664C52}"/>
    <cellStyle name="Input 2 4 11 2" xfId="18114" xr:uid="{C6DE7936-77CA-4EC7-8B80-4C3AEE6CBBA2}"/>
    <cellStyle name="Input 2 4 11 2 2" xfId="35194" xr:uid="{5B75E2D8-0C40-4C35-B9C4-7EB59EE0F27F}"/>
    <cellStyle name="Input 2 4 11 3" xfId="37734" xr:uid="{7CEC535E-A597-4766-BB17-BB99D2C88C18}"/>
    <cellStyle name="Input 2 4 12" xfId="9783" xr:uid="{9F0FE795-BAF3-4D79-87BF-50CB317BD196}"/>
    <cellStyle name="Input 2 4 12 2" xfId="18772" xr:uid="{B4555D80-54E4-4012-8C83-073936B12016}"/>
    <cellStyle name="Input 2 4 12 2 2" xfId="38896" xr:uid="{AE3B976E-C693-47B8-AA09-E8CC4A094C97}"/>
    <cellStyle name="Input 2 4 12 3" xfId="41609" xr:uid="{415BF5BE-630E-4BF8-A2FB-9F375B86A96E}"/>
    <cellStyle name="Input 2 4 13" xfId="2247" xr:uid="{8C2A6CB2-E44F-43FC-B725-66B718F0EC04}"/>
    <cellStyle name="Input 2 4 13 2" xfId="33619" xr:uid="{C55B4EFC-3EAD-4207-A64A-5F4A70CDAB16}"/>
    <cellStyle name="Input 2 4 14" xfId="13156" xr:uid="{0A3091F4-3CC3-4938-826A-7E491EC157CF}"/>
    <cellStyle name="Input 2 4 14 2" xfId="36015" xr:uid="{17F8C484-8C3A-46DE-9526-346CFC109E45}"/>
    <cellStyle name="Input 2 4 15" xfId="43580" xr:uid="{3B5BD28F-D220-466A-9C35-EDA4C3EAE700}"/>
    <cellStyle name="Input 2 4 16" xfId="44304" xr:uid="{131F7D0F-C6DF-4F36-A4BB-370BF51E3605}"/>
    <cellStyle name="Input 2 4 17" xfId="45596" xr:uid="{13BEA053-CB9F-4F6D-8D33-F76B1699AFB4}"/>
    <cellStyle name="Input 2 4 2" xfId="379" xr:uid="{2C4B4F83-6836-46F4-B3BE-C7E41AFB558F}"/>
    <cellStyle name="Input 2 4 2 10" xfId="9250" xr:uid="{C023152C-EC54-44F8-B5E1-4C6A2B4CBEE1}"/>
    <cellStyle name="Input 2 4 2 10 2" xfId="18239" xr:uid="{803F4E45-165A-453F-8D2E-9E11D99E31C0}"/>
    <cellStyle name="Input 2 4 2 10 2 2" xfId="23466" xr:uid="{56F842DD-A9F4-44BF-AB3E-03294CCE272A}"/>
    <cellStyle name="Input 2 4 2 10 3" xfId="36628" xr:uid="{D931FCCA-128F-43D2-8278-9F31A32D4794}"/>
    <cellStyle name="Input 2 4 2 11" xfId="9778" xr:uid="{947CB4E7-F24A-47D0-8ACB-6C6A0BD6AA90}"/>
    <cellStyle name="Input 2 4 2 11 2" xfId="18767" xr:uid="{5B7B8C57-3544-44D2-ACF5-A73D313BF2CE}"/>
    <cellStyle name="Input 2 4 2 11 2 2" xfId="38637" xr:uid="{2C44E161-B2C2-4D37-8EA3-07E818BF4AC1}"/>
    <cellStyle name="Input 2 4 2 11 3" xfId="26637" xr:uid="{DCE8E5A4-CEF7-4220-91BB-A23F8950A908}"/>
    <cellStyle name="Input 2 4 2 12" xfId="2385" xr:uid="{19C2FEDE-B12A-4CA4-9721-AA5BDB354887}"/>
    <cellStyle name="Input 2 4 2 12 2" xfId="41866" xr:uid="{303342A7-D7BE-4B09-8C2B-1601414383C3}"/>
    <cellStyle name="Input 2 4 2 13" xfId="13294" xr:uid="{2C24C093-5B6F-4D80-BAC9-1F26F4E9D1F4}"/>
    <cellStyle name="Input 2 4 2 13 2" xfId="30888" xr:uid="{CC84D897-9BBD-4B1C-8B44-60168FF6F2B9}"/>
    <cellStyle name="Input 2 4 2 14" xfId="30668" xr:uid="{AA6ACF0A-FF05-4B6F-9969-7384015CF200}"/>
    <cellStyle name="Input 2 4 2 15" xfId="46108" xr:uid="{3135D97E-CEFB-4672-B56A-B79754EECFD0}"/>
    <cellStyle name="Input 2 4 2 2" xfId="728" xr:uid="{A715229D-5533-4844-901B-89CD61AEE43F}"/>
    <cellStyle name="Input 2 4 2 2 2" xfId="5104" xr:uid="{6101C969-7144-46A1-8649-90A15BE4735F}"/>
    <cellStyle name="Input 2 4 2 2 2 2" xfId="7690" xr:uid="{5D81C50D-2EC4-4AEF-8902-D5154F4CEDA1}"/>
    <cellStyle name="Input 2 4 2 2 2 2 2" xfId="16679" xr:uid="{94ED0134-2603-4420-88CC-361C1233FDE1}"/>
    <cellStyle name="Input 2 4 2 2 2 2 2 2" xfId="40814" xr:uid="{88237150-0B2C-4129-9436-8C8747AD450E}"/>
    <cellStyle name="Input 2 4 2 2 2 2 3" xfId="22660" xr:uid="{0FE95E4D-3277-4989-A8CD-EA2612D82C96}"/>
    <cellStyle name="Input 2 4 2 2 2 3" xfId="10327" xr:uid="{028B4928-B0A4-4B9B-A241-DE92B5F1E925}"/>
    <cellStyle name="Input 2 4 2 2 2 3 2" xfId="19316" xr:uid="{15CE85A8-ADD3-4FD7-9BDE-707AF4AA374A}"/>
    <cellStyle name="Input 2 4 2 2 2 3 2 2" xfId="38477" xr:uid="{C1B5B5C3-6434-4C4D-A6A6-021F17696621}"/>
    <cellStyle name="Input 2 4 2 2 2 3 3" xfId="24242" xr:uid="{5B727505-2C47-4D1A-AD9D-77BD65417B3F}"/>
    <cellStyle name="Input 2 4 2 2 2 4" xfId="14093" xr:uid="{2FCBEFA9-597D-44C4-8030-3CD65B49BCD9}"/>
    <cellStyle name="Input 2 4 2 2 2 4 2" xfId="35227" xr:uid="{069E25A3-66FE-4837-B48B-F748FF0407EA}"/>
    <cellStyle name="Input 2 4 2 2 2 5" xfId="32857" xr:uid="{724A77B1-F138-4F97-AEBA-22F7E1058F13}"/>
    <cellStyle name="Input 2 4 2 2 2 6" xfId="56384" xr:uid="{442B2335-CE63-49A6-842C-3BCCDA8533C0}"/>
    <cellStyle name="Input 2 4 2 2 3" xfId="3165" xr:uid="{F7839652-5BB2-4398-AE80-34BF4A7617B7}"/>
    <cellStyle name="Input 2 4 2 2 3 2" xfId="30645" xr:uid="{F8D75E5A-5B72-450C-882F-20C8BD074495}"/>
    <cellStyle name="Input 2 4 2 2 4" xfId="27135" xr:uid="{3161A1FD-01F6-4061-8C1F-4A34492ABB9E}"/>
    <cellStyle name="Input 2 4 2 2 5" xfId="49602" xr:uid="{0E249136-DEFD-4FC7-8974-507750DC5368}"/>
    <cellStyle name="Input 2 4 2 3" xfId="1073" xr:uid="{E4ABBC50-6334-4A84-A7B5-B98C36D1B7C9}"/>
    <cellStyle name="Input 2 4 2 3 2" xfId="5425" xr:uid="{3A7C4A22-77CE-49D9-9124-0D9665822F7A}"/>
    <cellStyle name="Input 2 4 2 3 2 2" xfId="8011" xr:uid="{237736BC-E18D-45A8-BF54-B3E5DC008A23}"/>
    <cellStyle name="Input 2 4 2 3 2 2 2" xfId="17000" xr:uid="{F900DFC2-38CB-4822-8B0C-0687545F29D6}"/>
    <cellStyle name="Input 2 4 2 3 2 2 2 2" xfId="26112" xr:uid="{808E4290-8431-456B-A95C-961C37583484}"/>
    <cellStyle name="Input 2 4 2 3 2 2 3" xfId="39460" xr:uid="{68B8A123-9760-4116-95E9-69036C192138}"/>
    <cellStyle name="Input 2 4 2 3 2 3" xfId="10648" xr:uid="{0D4BC3E2-A5BE-49D0-AFC8-D3468354BAE2}"/>
    <cellStyle name="Input 2 4 2 3 2 3 2" xfId="19637" xr:uid="{95ED6F92-F675-4102-9358-1CE706EFBB4D}"/>
    <cellStyle name="Input 2 4 2 3 2 3 2 2" xfId="36594" xr:uid="{BB885F0C-F900-4A1B-BC36-1116DB6659B8}"/>
    <cellStyle name="Input 2 4 2 3 2 3 3" xfId="36047" xr:uid="{0054625D-6B14-48DE-9FB8-71E5E604410A}"/>
    <cellStyle name="Input 2 4 2 3 2 4" xfId="14414" xr:uid="{1C4C9741-6BE2-4179-9ADB-6C9A932972DB}"/>
    <cellStyle name="Input 2 4 2 3 2 4 2" xfId="37602" xr:uid="{97BB96C2-DFF8-404A-83D3-79DFE4668065}"/>
    <cellStyle name="Input 2 4 2 3 2 5" xfId="33936" xr:uid="{15C5DC0B-80FF-4E1D-A506-09069C7B5A8B}"/>
    <cellStyle name="Input 2 4 2 3 2 6" xfId="58643" xr:uid="{C8D06BEC-5CFB-4F99-8CD8-9EB8FB280BFD}"/>
    <cellStyle name="Input 2 4 2 3 3" xfId="3510" xr:uid="{6EB5A321-F403-4EC0-BDFA-BF5CC6246B9D}"/>
    <cellStyle name="Input 2 4 2 3 3 2" xfId="40575" xr:uid="{944DFF80-91D7-4519-A305-79C3DEBB84A3}"/>
    <cellStyle name="Input 2 4 2 3 4" xfId="37708" xr:uid="{659F5D5A-6FD6-4997-B756-8740F785F435}"/>
    <cellStyle name="Input 2 4 2 3 5" xfId="51862" xr:uid="{B8021ABA-9376-46C5-84B0-CABC76EAF637}"/>
    <cellStyle name="Input 2 4 2 4" xfId="1417" xr:uid="{D87A720E-991D-4333-9820-383CBD634CAB}"/>
    <cellStyle name="Input 2 4 2 4 2" xfId="5762" xr:uid="{17B15330-E132-40B2-99A1-4876E149E409}"/>
    <cellStyle name="Input 2 4 2 4 2 2" xfId="8348" xr:uid="{CD1DE90A-21A8-4BD4-AFA9-F7E2139EB3EF}"/>
    <cellStyle name="Input 2 4 2 4 2 2 2" xfId="17337" xr:uid="{566EEE6E-B181-479B-BC49-F1264C3E21D5}"/>
    <cellStyle name="Input 2 4 2 4 2 2 2 2" xfId="44029" xr:uid="{B2C2D889-9BB1-489E-A0FE-A18033FBB95D}"/>
    <cellStyle name="Input 2 4 2 4 2 2 3" xfId="23100" xr:uid="{D6113785-3C0A-4ABC-BBC1-5E18B4063D6E}"/>
    <cellStyle name="Input 2 4 2 4 2 3" xfId="10985" xr:uid="{D1F32322-740B-4D59-AC74-AD07A30881BC}"/>
    <cellStyle name="Input 2 4 2 4 2 3 2" xfId="19974" xr:uid="{82B47EB9-6D11-4AB9-B44D-CB9017B739CF}"/>
    <cellStyle name="Input 2 4 2 4 2 3 2 2" xfId="28784" xr:uid="{CF000A20-B6F9-4D09-9E08-B35D48EADA3D}"/>
    <cellStyle name="Input 2 4 2 4 2 3 3" xfId="35665" xr:uid="{04F7AD91-E163-4687-98A8-7D726E26F4B4}"/>
    <cellStyle name="Input 2 4 2 4 2 4" xfId="14751" xr:uid="{6A226E86-37E5-40FC-837C-CCD74F226284}"/>
    <cellStyle name="Input 2 4 2 4 2 4 2" xfId="25923" xr:uid="{DC161397-7EF6-4DBC-AF1D-51B61E84322C}"/>
    <cellStyle name="Input 2 4 2 4 2 5" xfId="38797" xr:uid="{385AEA10-0E3E-4AE9-A28C-C0F718D0B53F}"/>
    <cellStyle name="Input 2 4 2 4 2 6" xfId="54526" xr:uid="{6FD47CD9-3F9E-4F5D-BD76-5671484A58D5}"/>
    <cellStyle name="Input 2 4 2 4 3" xfId="3854" xr:uid="{5A4D5247-5C32-4BDD-AC68-9C7614B4583A}"/>
    <cellStyle name="Input 2 4 2 4 3 2" xfId="29076" xr:uid="{9A5E256C-2D45-4781-90F2-00103E64D656}"/>
    <cellStyle name="Input 2 4 2 4 4" xfId="32041" xr:uid="{4B527E72-1A30-409F-8316-276DEC7CCCCD}"/>
    <cellStyle name="Input 2 4 2 4 5" xfId="47719" xr:uid="{4EE17B69-E5DF-4071-9EF7-1B1F76BA9F1D}"/>
    <cellStyle name="Input 2 4 2 5" xfId="1317" xr:uid="{EFDDD43B-45F5-4B1B-9D3F-5B5F328A6299}"/>
    <cellStyle name="Input 2 4 2 5 2" xfId="5662" xr:uid="{C4EB8466-AE77-4D14-83EA-EA1C14F2FC2E}"/>
    <cellStyle name="Input 2 4 2 5 2 2" xfId="8248" xr:uid="{03A62CBB-3680-499D-88C1-5B0C834D7106}"/>
    <cellStyle name="Input 2 4 2 5 2 2 2" xfId="17237" xr:uid="{31189E92-64ED-4DE4-A712-5673F39F32EF}"/>
    <cellStyle name="Input 2 4 2 5 2 2 2 2" xfId="41922" xr:uid="{52E79133-EE49-4E23-A1E9-26EC513497C5}"/>
    <cellStyle name="Input 2 4 2 5 2 2 3" xfId="42804" xr:uid="{B0F78D2E-F4C9-42AA-B58C-B3378E88C24B}"/>
    <cellStyle name="Input 2 4 2 5 2 3" xfId="10885" xr:uid="{E0C2B12C-6759-4B2B-B671-74D763BEBB8F}"/>
    <cellStyle name="Input 2 4 2 5 2 3 2" xfId="19874" xr:uid="{2D06561C-977D-4A39-809B-30D4F8BDCB23}"/>
    <cellStyle name="Input 2 4 2 5 2 3 2 2" xfId="24635" xr:uid="{2859F23E-67CF-46DC-8D2D-6B112349B3B8}"/>
    <cellStyle name="Input 2 4 2 5 2 3 3" xfId="26513" xr:uid="{17DA7278-A0EE-4B2F-8B8C-D26588B1F435}"/>
    <cellStyle name="Input 2 4 2 5 2 4" xfId="14651" xr:uid="{87258580-622F-4EC2-BA5C-CA0D225DFEA2}"/>
    <cellStyle name="Input 2 4 2 5 2 4 2" xfId="31870" xr:uid="{22B6263C-5F9E-49CB-B55F-61129C9E7DBB}"/>
    <cellStyle name="Input 2 4 2 5 2 5" xfId="36897" xr:uid="{CFB1656D-A8B1-4993-BF73-8682D2E62112}"/>
    <cellStyle name="Input 2 4 2 5 3" xfId="3754" xr:uid="{2BDCFC4B-5237-4E42-A689-0D7B81B11A91}"/>
    <cellStyle name="Input 2 4 2 5 3 2" xfId="30291" xr:uid="{8BB70599-1AB0-4A1C-B00C-A17111E6D97B}"/>
    <cellStyle name="Input 2 4 2 5 4" xfId="22858" xr:uid="{E524D52B-88B3-4ED7-8F38-B4B3519A85A2}"/>
    <cellStyle name="Input 2 4 2 5 5" xfId="52953" xr:uid="{0CC39665-513D-4EDE-8FA6-D0D2A7ED0DB9}"/>
    <cellStyle name="Input 2 4 2 6" xfId="2036" xr:uid="{49F79775-8171-49DB-865F-41CBCD612830}"/>
    <cellStyle name="Input 2 4 2 6 2" xfId="6344" xr:uid="{93BD7B53-D4C4-42DB-AB2B-E5B0077204DD}"/>
    <cellStyle name="Input 2 4 2 6 2 2" xfId="8930" xr:uid="{E550C01F-524E-4C2C-99A6-FE9F94C71E12}"/>
    <cellStyle name="Input 2 4 2 6 2 2 2" xfId="17919" xr:uid="{98503D0E-B562-4840-9CBB-844C5CA72EA5}"/>
    <cellStyle name="Input 2 4 2 6 2 2 2 2" xfId="23270" xr:uid="{5B31FB20-4C51-4910-94B7-8842D9A1B2C2}"/>
    <cellStyle name="Input 2 4 2 6 2 2 3" xfId="27462" xr:uid="{5D32324A-0FD0-44A6-B1EF-C6933C56F84B}"/>
    <cellStyle name="Input 2 4 2 6 2 3" xfId="11567" xr:uid="{721AFE96-B470-4CDF-AC7B-7DCA687C5263}"/>
    <cellStyle name="Input 2 4 2 6 2 3 2" xfId="20556" xr:uid="{2FDECD61-A1F5-491F-9A74-308A6A3D5FAA}"/>
    <cellStyle name="Input 2 4 2 6 2 3 2 2" xfId="41531" xr:uid="{C085BC5E-1387-4343-985B-7AEEF17743FF}"/>
    <cellStyle name="Input 2 4 2 6 2 3 3" xfId="35760" xr:uid="{8D6C1976-D54A-4213-8B05-648ABCCECE6D}"/>
    <cellStyle name="Input 2 4 2 6 2 4" xfId="15333" xr:uid="{6E46D926-0196-4802-BCCC-B8FF828A8ECA}"/>
    <cellStyle name="Input 2 4 2 6 2 4 2" xfId="32671" xr:uid="{7747A11C-1EF9-48C5-BA1C-542CCCFF123F}"/>
    <cellStyle name="Input 2 4 2 6 2 5" xfId="39160" xr:uid="{CE93F83B-D772-4DCF-83B9-55D1952F3525}"/>
    <cellStyle name="Input 2 4 2 6 3" xfId="4473" xr:uid="{474B2902-C874-43E4-8589-A2806F72B1EE}"/>
    <cellStyle name="Input 2 4 2 6 3 2" xfId="22216" xr:uid="{0702276B-68FD-4B49-BDC5-BCFDA60BDB03}"/>
    <cellStyle name="Input 2 4 2 6 4" xfId="27964" xr:uid="{A662670C-E808-40AD-B2EA-A371E9608B1F}"/>
    <cellStyle name="Input 2 4 2 7" xfId="2847" xr:uid="{F84F7AF5-42DB-4845-940E-85D7405259A4}"/>
    <cellStyle name="Input 2 4 2 7 2" xfId="6997" xr:uid="{56712E09-4F38-49E0-A2FE-1D3484AF0DC0}"/>
    <cellStyle name="Input 2 4 2 7 2 2" xfId="12126" xr:uid="{F4B14C4B-B4DC-4B9C-837C-1A283440F9F8}"/>
    <cellStyle name="Input 2 4 2 7 2 2 2" xfId="21115" xr:uid="{7333BDAE-A1A0-491E-8ABE-FF481A99CB91}"/>
    <cellStyle name="Input 2 4 2 7 2 2 2 2" xfId="43457" xr:uid="{AF534BC8-4444-4C6B-8074-C658ABA97C9D}"/>
    <cellStyle name="Input 2 4 2 7 2 2 3" xfId="39348" xr:uid="{62831090-5E06-48D3-87E7-5C187B3B05B1}"/>
    <cellStyle name="Input 2 4 2 7 2 3" xfId="12940" xr:uid="{C8BC18DA-908E-4E25-A147-4AA2707CCD05}"/>
    <cellStyle name="Input 2 4 2 7 2 3 2" xfId="21929" xr:uid="{E4E40739-47B1-452D-90BB-37666C2BE406}"/>
    <cellStyle name="Input 2 4 2 7 2 3 2 2" xfId="22236" xr:uid="{D075EAB1-691F-47C1-BB66-A3EC1883C1A2}"/>
    <cellStyle name="Input 2 4 2 7 2 3 3" xfId="29271" xr:uid="{366011BF-39AF-425B-A68F-534464374D38}"/>
    <cellStyle name="Input 2 4 2 7 2 4" xfId="15986" xr:uid="{C2FC313C-88DB-4D7A-925F-1AB0E069165A}"/>
    <cellStyle name="Input 2 4 2 7 2 4 2" xfId="42578" xr:uid="{FCCA8155-B7DE-4C16-96B8-770D8858B6D3}"/>
    <cellStyle name="Input 2 4 2 7 2 5" xfId="31735" xr:uid="{E49BEEA6-6EDF-4013-B37F-BE8D77208D12}"/>
    <cellStyle name="Input 2 4 2 7 3" xfId="9560" xr:uid="{41AFE776-63F1-4BFA-B60F-BFAB8D819EBC}"/>
    <cellStyle name="Input 2 4 2 7 3 2" xfId="18549" xr:uid="{FAA7AFB8-5673-49A0-8A05-D11CDE5AED4E}"/>
    <cellStyle name="Input 2 4 2 7 3 2 2" xfId="23676" xr:uid="{7918AFD2-E4AA-45D2-989F-0ACFFBA5ED43}"/>
    <cellStyle name="Input 2 4 2 7 3 3" xfId="34904" xr:uid="{FEA68115-35A8-431B-8BD9-F90791D12A5F}"/>
    <cellStyle name="Input 2 4 2 7 4" xfId="29132" xr:uid="{BC9470E3-BF2D-4549-B5E9-9A6A8C81D7DD}"/>
    <cellStyle name="Input 2 4 2 8" xfId="4780" xr:uid="{F62383E6-AE46-40AD-A789-33042CD37D88}"/>
    <cellStyle name="Input 2 4 2 8 2" xfId="7366" xr:uid="{08161BAD-751D-45EA-B5E8-20B9009C6732}"/>
    <cellStyle name="Input 2 4 2 8 2 2" xfId="16355" xr:uid="{743A5984-C2F3-4707-982F-CFCDF0F19BAD}"/>
    <cellStyle name="Input 2 4 2 8 2 2 2" xfId="37936" xr:uid="{305CE98A-7263-45DE-95F3-000A75C77544}"/>
    <cellStyle name="Input 2 4 2 8 2 3" xfId="36864" xr:uid="{0F7D2218-3DDE-4120-9BC2-87D88BD00551}"/>
    <cellStyle name="Input 2 4 2 8 3" xfId="10003" xr:uid="{83353162-D836-41C5-8C21-ADA4681F2EA5}"/>
    <cellStyle name="Input 2 4 2 8 3 2" xfId="18992" xr:uid="{0A41A403-8276-43C6-8BCB-3C44EF62AF7A}"/>
    <cellStyle name="Input 2 4 2 8 3 2 2" xfId="39254" xr:uid="{B373AE97-90E4-403A-9EE6-EDAF75A408AF}"/>
    <cellStyle name="Input 2 4 2 8 3 3" xfId="24245" xr:uid="{86BEF32E-A99E-4192-99FD-A7E4D8B039AB}"/>
    <cellStyle name="Input 2 4 2 8 4" xfId="13769" xr:uid="{3409F889-3554-44DA-A5BB-E022FEBBDF17}"/>
    <cellStyle name="Input 2 4 2 8 4 2" xfId="33580" xr:uid="{704A6F7A-1C7A-441A-931A-185E7EEFF34F}"/>
    <cellStyle name="Input 2 4 2 8 5" xfId="27037" xr:uid="{FE2CA320-A201-48AF-AF01-B3B3EDE7FD59}"/>
    <cellStyle name="Input 2 4 2 9" xfId="6681" xr:uid="{B645D417-BEEB-4210-A645-73A3F30F8129}"/>
    <cellStyle name="Input 2 4 2 9 2" xfId="11887" xr:uid="{6A3C8CCC-A8CA-4F42-A966-239CC63D306A}"/>
    <cellStyle name="Input 2 4 2 9 2 2" xfId="20876" xr:uid="{3E658C4F-73C6-4FDA-9C6A-99B6B5E67C65}"/>
    <cellStyle name="Input 2 4 2 9 2 2 2" xfId="28862" xr:uid="{1C44ED43-0CED-4598-8AEA-4EBDDAA45997}"/>
    <cellStyle name="Input 2 4 2 9 2 3" xfId="26502" xr:uid="{9D1D0F84-84DA-4BDE-9AC2-35F42572314D}"/>
    <cellStyle name="Input 2 4 2 9 3" xfId="15670" xr:uid="{5C8E1053-7714-442C-9427-4DAA55E06D28}"/>
    <cellStyle name="Input 2 4 2 9 3 2" xfId="32084" xr:uid="{1A096AA6-E3D0-48BC-9914-F0A57C6733AA}"/>
    <cellStyle name="Input 2 4 2 9 4" xfId="27490" xr:uid="{A5E854CD-D56D-4BE4-8B2F-E57C4C598A0B}"/>
    <cellStyle name="Input 2 4 3" xfId="590" xr:uid="{641B4B6D-2CD2-4B08-B335-A2D4D7212DFA}"/>
    <cellStyle name="Input 2 4 3 2" xfId="4979" xr:uid="{8738F5AC-AFEA-41F4-9311-81939685895D}"/>
    <cellStyle name="Input 2 4 3 2 2" xfId="7565" xr:uid="{78304871-F8E3-4601-AD48-85098A7189A7}"/>
    <cellStyle name="Input 2 4 3 2 2 2" xfId="16554" xr:uid="{B21F94C8-E936-4003-B62D-236B8C9E2DD9}"/>
    <cellStyle name="Input 2 4 3 2 2 2 2" xfId="31497" xr:uid="{9048EA2F-7690-4593-9F45-DE9F50B31473}"/>
    <cellStyle name="Input 2 4 3 2 2 3" xfId="36265" xr:uid="{F6457420-48CA-482A-B198-D4DFDD514F24}"/>
    <cellStyle name="Input 2 4 3 2 2 4" xfId="56789" xr:uid="{8ABAFE45-824C-47AE-A649-4C39421F0FA8}"/>
    <cellStyle name="Input 2 4 3 2 3" xfId="10202" xr:uid="{C3E77AE4-51A7-4D3B-8D98-432C9BDFE77B}"/>
    <cellStyle name="Input 2 4 3 2 3 2" xfId="19191" xr:uid="{9A98BE59-D0B1-47FE-B461-4A050FF6CF18}"/>
    <cellStyle name="Input 2 4 3 2 3 2 2" xfId="29417" xr:uid="{1F10C1D2-73B2-4B03-B353-A52C52B108F3}"/>
    <cellStyle name="Input 2 4 3 2 3 3" xfId="26648" xr:uid="{B4566CB0-BF9D-4258-884A-02CDA90B8FFE}"/>
    <cellStyle name="Input 2 4 3 2 4" xfId="13968" xr:uid="{686F523D-207D-40E3-A167-44BAB4967BC3}"/>
    <cellStyle name="Input 2 4 3 2 4 2" xfId="26030" xr:uid="{B11523DD-7059-439E-9829-C9A5E3AEFEF3}"/>
    <cellStyle name="Input 2 4 3 2 5" xfId="24164" xr:uid="{661E2801-4EE5-43C5-8552-01AE780EA26C}"/>
    <cellStyle name="Input 2 4 3 2 6" xfId="50007" xr:uid="{025B65A9-0AAC-4902-92A8-434024B86276}"/>
    <cellStyle name="Input 2 4 3 3" xfId="3027" xr:uid="{73399EFE-47E4-4DA8-8072-C097E59AA17C}"/>
    <cellStyle name="Input 2 4 3 3 2" xfId="44002" xr:uid="{79F09578-43B6-450B-879E-58E32CD1F230}"/>
    <cellStyle name="Input 2 4 3 3 2 2" xfId="59056" xr:uid="{40480DD9-6E55-4B05-9B60-BB913C9C2AB9}"/>
    <cellStyle name="Input 2 4 3 3 3" xfId="52275" xr:uid="{886CE266-A0A3-48F8-AF25-1D9EFC870710}"/>
    <cellStyle name="Input 2 4 3 4" xfId="24640" xr:uid="{5BBF9340-F5A8-4FC5-A8EE-1A6E89EAA32B}"/>
    <cellStyle name="Input 2 4 3 4 2" xfId="54916" xr:uid="{54967E89-626D-4073-B3A1-2C9FD16D1929}"/>
    <cellStyle name="Input 2 4 3 4 3" xfId="48124" xr:uid="{D2C8FF29-D14D-420E-B6C2-B9AFE8F71E25}"/>
    <cellStyle name="Input 2 4 3 5" xfId="53216" xr:uid="{642EDFF5-A262-406C-B8E4-647698080570}"/>
    <cellStyle name="Input 2 4 3 6" xfId="46510" xr:uid="{43247505-C9F1-41F3-B6FD-1D9C8D1BF8E6}"/>
    <cellStyle name="Input 2 4 4" xfId="935" xr:uid="{418A7BA3-CE5F-46F5-BC20-AE88CE6689E4}"/>
    <cellStyle name="Input 2 4 4 2" xfId="5300" xr:uid="{071D7376-5857-4B23-AB5D-ED63D4ABF2FD}"/>
    <cellStyle name="Input 2 4 4 2 2" xfId="7886" xr:uid="{433AA139-8297-48DB-9E56-DB3542634474}"/>
    <cellStyle name="Input 2 4 4 2 2 2" xfId="16875" xr:uid="{A2C74A82-A718-4CF4-B3F9-FB95B64E28E1}"/>
    <cellStyle name="Input 2 4 4 2 2 2 2" xfId="22131" xr:uid="{35CB3D58-B3CE-48B3-9CD7-50E051AD8B43}"/>
    <cellStyle name="Input 2 4 4 2 2 3" xfId="30336" xr:uid="{5C1E3731-DD5D-410B-B141-E9F0E6B6646E}"/>
    <cellStyle name="Input 2 4 4 2 3" xfId="10523" xr:uid="{45F3FC9C-3D21-4E25-86AC-E80BC03D676E}"/>
    <cellStyle name="Input 2 4 4 2 3 2" xfId="19512" xr:uid="{2A25C001-779A-434E-B15B-E79DBD072C30}"/>
    <cellStyle name="Input 2 4 4 2 3 2 2" xfId="34455" xr:uid="{56278B46-765E-4FB7-BC4C-5502C7C84A74}"/>
    <cellStyle name="Input 2 4 4 2 3 3" xfId="30923" xr:uid="{72A71BDB-0E77-4194-B74D-028AEF99AD0A}"/>
    <cellStyle name="Input 2 4 4 2 4" xfId="14289" xr:uid="{D430BCAC-AD7A-47B7-9449-832BEC45C8E8}"/>
    <cellStyle name="Input 2 4 4 2 4 2" xfId="27107" xr:uid="{D1284F8B-07FD-46C0-ABFA-787E8A3939F2}"/>
    <cellStyle name="Input 2 4 4 2 5" xfId="39881" xr:uid="{FB7B05C1-A650-4017-A709-E704F858861E}"/>
    <cellStyle name="Input 2 4 4 2 6" xfId="55912" xr:uid="{B6A3DED6-BDF8-4055-AEAD-9EE4F662FB9E}"/>
    <cellStyle name="Input 2 4 4 3" xfId="3372" xr:uid="{F5A1A79C-B1A1-44FD-9238-C62F96443DDE}"/>
    <cellStyle name="Input 2 4 4 3 2" xfId="26241" xr:uid="{8A828736-CBBF-4A89-BA4B-A943D383FF6B}"/>
    <cellStyle name="Input 2 4 4 4" xfId="29488" xr:uid="{D1C837DF-8D10-43ED-A78D-C9859C7C96BA}"/>
    <cellStyle name="Input 2 4 4 5" xfId="49130" xr:uid="{115E8B54-E68B-4CFA-8583-481D3F090F00}"/>
    <cellStyle name="Input 2 4 5" xfId="1279" xr:uid="{632514BE-558D-49A6-987A-9A145204B53E}"/>
    <cellStyle name="Input 2 4 5 2" xfId="5624" xr:uid="{2B84DBEA-A0B5-4A4D-B1FA-B0A5242AF171}"/>
    <cellStyle name="Input 2 4 5 2 2" xfId="8210" xr:uid="{0CBA6FFE-A94E-4D5D-814B-04E76D6767E3}"/>
    <cellStyle name="Input 2 4 5 2 2 2" xfId="17199" xr:uid="{3B45AA23-A330-4D69-BF08-E7CF6CBDC040}"/>
    <cellStyle name="Input 2 4 5 2 2 2 2" xfId="41397" xr:uid="{E97628F6-28B5-41A3-932A-BDD3A7757DD0}"/>
    <cellStyle name="Input 2 4 5 2 2 3" xfId="39744" xr:uid="{F75D62B6-2BB1-4C82-8432-E0E5BBE4DF64}"/>
    <cellStyle name="Input 2 4 5 2 3" xfId="10847" xr:uid="{BCCA25BC-FB39-48F5-BF23-E52DF195EA98}"/>
    <cellStyle name="Input 2 4 5 2 3 2" xfId="19836" xr:uid="{8F9C7290-0428-476D-A9E1-16668CA357AC}"/>
    <cellStyle name="Input 2 4 5 2 3 2 2" xfId="36762" xr:uid="{B7FDCBB7-FD4E-40A8-B472-74896763BB13}"/>
    <cellStyle name="Input 2 4 5 2 3 3" xfId="35098" xr:uid="{49E33292-E7BC-4533-B106-AD594E8DEB92}"/>
    <cellStyle name="Input 2 4 5 2 4" xfId="14613" xr:uid="{DEF91E5F-FE4E-4E83-AC79-61A923864CB9}"/>
    <cellStyle name="Input 2 4 5 2 4 2" xfId="31629" xr:uid="{54C2EB33-7D66-44DA-997B-E3C6F683069D}"/>
    <cellStyle name="Input 2 4 5 2 5" xfId="43576" xr:uid="{B0FDC529-E8D4-45B3-B3F2-7846275CA56A}"/>
    <cellStyle name="Input 2 4 5 2 6" xfId="57621" xr:uid="{5CB4FBDF-BA3B-452B-8D46-5D6D8E5DC21F}"/>
    <cellStyle name="Input 2 4 5 3" xfId="3716" xr:uid="{A2A5D13A-5770-4052-BB30-D5A9A869DFFF}"/>
    <cellStyle name="Input 2 4 5 3 2" xfId="30065" xr:uid="{62B79D0D-7658-42AA-B241-80C5791D8275}"/>
    <cellStyle name="Input 2 4 5 4" xfId="22568" xr:uid="{DA2857A9-FF0D-4881-BEB5-59FAE54A8D16}"/>
    <cellStyle name="Input 2 4 5 5" xfId="50839" xr:uid="{55C4E218-DD51-4108-9779-9669878E0ABD}"/>
    <cellStyle name="Input 2 4 6" xfId="189" xr:uid="{E4A60A74-B257-4AD1-851A-4502B78BFB56}"/>
    <cellStyle name="Input 2 4 6 2" xfId="2621" xr:uid="{721194B5-F651-4AE7-8E80-774378ABA629}"/>
    <cellStyle name="Input 2 4 6 2 2" xfId="6862" xr:uid="{58DFB21E-DC29-4873-B15C-90DFF45171BE}"/>
    <cellStyle name="Input 2 4 6 2 2 2" xfId="15851" xr:uid="{EFC4A824-420F-4129-BCCF-09DDB70A543F}"/>
    <cellStyle name="Input 2 4 6 2 2 2 2" xfId="27760" xr:uid="{818D9F0C-ED02-4299-B0D1-39980E271BAA}"/>
    <cellStyle name="Input 2 4 6 2 2 3" xfId="23144" xr:uid="{D7A8766E-5446-4DE2-B93C-C21026465DBF}"/>
    <cellStyle name="Input 2 4 6 2 3" xfId="9432" xr:uid="{5EE021B5-1D50-4218-9005-6CFA507B7F92}"/>
    <cellStyle name="Input 2 4 6 2 3 2" xfId="18421" xr:uid="{DAF7B406-F29C-44F5-AD81-4EB7A8863295}"/>
    <cellStyle name="Input 2 4 6 2 3 2 2" xfId="27382" xr:uid="{61F4D06E-683E-486E-870C-66D06DE1F8B9}"/>
    <cellStyle name="Input 2 4 6 2 3 3" xfId="39030" xr:uid="{492D4F8B-D5F4-4862-AE47-77B979D60D9A}"/>
    <cellStyle name="Input 2 4 6 2 4" xfId="13475" xr:uid="{C1CDD0A4-6588-403D-9036-09CCBD040151}"/>
    <cellStyle name="Input 2 4 6 2 4 2" xfId="23436" xr:uid="{C4F8FCF1-76FB-47F8-ADAF-783E3438E349}"/>
    <cellStyle name="Input 2 4 6 2 5" xfId="27671" xr:uid="{CC992AA3-42E4-434C-9748-74F3E37EB9E8}"/>
    <cellStyle name="Input 2 4 6 2 6" xfId="54078" xr:uid="{24C7B337-D4A5-4ED1-960C-19818B8BFAF9}"/>
    <cellStyle name="Input 2 4 6 3" xfId="2657" xr:uid="{B0FE9BF2-8BBE-4EBA-9EFF-D7FA3918C72C}"/>
    <cellStyle name="Input 2 4 6 3 2" xfId="31234" xr:uid="{06FCCB68-1348-409E-AC73-F72E2E219315}"/>
    <cellStyle name="Input 2 4 6 4" xfId="39628" xr:uid="{52DF5040-FFEF-4847-8B23-4BAA198F898F}"/>
    <cellStyle name="Input 2 4 6 5" xfId="47401" xr:uid="{73249B97-500F-4A1F-9024-41DD5774476B}"/>
    <cellStyle name="Input 2 4 7" xfId="1679" xr:uid="{772EC412-1CEC-4F90-B0E0-60710AB387EC}"/>
    <cellStyle name="Input 2 4 7 2" xfId="6006" xr:uid="{1124DF91-A61B-42C9-934F-65B3C67B1BAD}"/>
    <cellStyle name="Input 2 4 7 2 2" xfId="8592" xr:uid="{0E6821FE-AF43-44B2-8825-7683938D5B2A}"/>
    <cellStyle name="Input 2 4 7 2 2 2" xfId="17581" xr:uid="{F15638E6-44AE-48E1-9CAA-9EC1A7563782}"/>
    <cellStyle name="Input 2 4 7 2 2 2 2" xfId="23784" xr:uid="{373C49CD-3C0E-45EE-B9F8-E7486D4140C7}"/>
    <cellStyle name="Input 2 4 7 2 2 3" xfId="39286" xr:uid="{A6D1ECB9-A4CE-4A25-9CF2-7D23A770D039}"/>
    <cellStyle name="Input 2 4 7 2 3" xfId="11229" xr:uid="{751F3E5B-1A2F-4E04-BE17-0686A271B356}"/>
    <cellStyle name="Input 2 4 7 2 3 2" xfId="20218" xr:uid="{456B0036-74F6-4311-8215-A3B9124F4D3E}"/>
    <cellStyle name="Input 2 4 7 2 3 2 2" xfId="41225" xr:uid="{212430C2-06FB-4828-90B7-18D76AD84E42}"/>
    <cellStyle name="Input 2 4 7 2 3 3" xfId="24267" xr:uid="{6E1168B2-549C-4925-8A30-9D288E418A8C}"/>
    <cellStyle name="Input 2 4 7 2 4" xfId="14995" xr:uid="{3C0AD74C-B3EA-4691-98F8-09B7796F54F5}"/>
    <cellStyle name="Input 2 4 7 2 4 2" xfId="22838" xr:uid="{6D6DA2E7-61DB-49CD-B581-7B861DD46954}"/>
    <cellStyle name="Input 2 4 7 2 5" xfId="30558" xr:uid="{25352255-723D-41B1-80BF-FBE6C26212C7}"/>
    <cellStyle name="Input 2 4 7 3" xfId="4116" xr:uid="{27925152-ED96-41AC-80DE-DD672960C246}"/>
    <cellStyle name="Input 2 4 7 3 2" xfId="35547" xr:uid="{20ED0FD8-C040-4949-9D9C-598ECE221A21}"/>
    <cellStyle name="Input 2 4 7 4" xfId="37650" xr:uid="{196AB71B-0E7D-4AA1-BE1B-37FFFDB3799C}"/>
    <cellStyle name="Input 2 4 7 5" xfId="52690" xr:uid="{2AEBF9B9-6E23-4CAF-B325-966A0ADB4F3F}"/>
    <cellStyle name="Input 2 4 8" xfId="2709" xr:uid="{9A3F9BD9-7ED6-4BFE-AAA0-DF8A6CE34F3B}"/>
    <cellStyle name="Input 2 4 8 2" xfId="6899" xr:uid="{B1D0B5EF-E0C6-4C73-A817-7F1D9D67D27B}"/>
    <cellStyle name="Input 2 4 8 2 2" xfId="12040" xr:uid="{0DEF94C3-F99A-4B91-817F-14E95D131FD6}"/>
    <cellStyle name="Input 2 4 8 2 2 2" xfId="21029" xr:uid="{B9756C9F-E4CD-44D8-B86C-AC29AB82302F}"/>
    <cellStyle name="Input 2 4 8 2 2 2 2" xfId="35724" xr:uid="{C9F1C81A-A298-4C9A-B473-92AED6B97301}"/>
    <cellStyle name="Input 2 4 8 2 2 3" xfId="26683" xr:uid="{99298012-3E41-4B9C-AF19-95E7E3DC4303}"/>
    <cellStyle name="Input 2 4 8 2 3" xfId="12860" xr:uid="{A90C67A2-7247-4B3B-8349-C06371EE6722}"/>
    <cellStyle name="Input 2 4 8 2 3 2" xfId="21849" xr:uid="{6CD6579B-5ED2-44C8-9ECD-10B4CFBA6A6B}"/>
    <cellStyle name="Input 2 4 8 2 3 2 2" xfId="30425" xr:uid="{F429F5D7-8975-49CF-BB34-C8BABC35D467}"/>
    <cellStyle name="Input 2 4 8 2 3 3" xfId="23200" xr:uid="{104CDB22-9EA2-43D8-BFDD-A0DB070E7093}"/>
    <cellStyle name="Input 2 4 8 2 4" xfId="15888" xr:uid="{728748A0-3B09-4569-9E63-A1EB994F90AD}"/>
    <cellStyle name="Input 2 4 8 2 4 2" xfId="29078" xr:uid="{26997E49-F6CB-4B63-9AB3-C9E12566C1C7}"/>
    <cellStyle name="Input 2 4 8 2 5" xfId="42690" xr:uid="{1382FCA9-2446-495F-9FB5-C35BAA458700}"/>
    <cellStyle name="Input 2 4 8 3" xfId="9470" xr:uid="{14917922-8C77-41EE-BFE3-90F5FA7C4BAD}"/>
    <cellStyle name="Input 2 4 8 3 2" xfId="18459" xr:uid="{CBF22561-1597-48E0-92CC-808D178D06BE}"/>
    <cellStyle name="Input 2 4 8 3 2 2" xfId="27665" xr:uid="{1AE8E6C0-76A2-4BEE-AD93-8372D26F1EE0}"/>
    <cellStyle name="Input 2 4 8 3 3" xfId="32652" xr:uid="{C0D51D85-FC7A-4ED5-AE28-866061B9BBC2}"/>
    <cellStyle name="Input 2 4 8 4" xfId="35222" xr:uid="{E009E5A9-7D1F-4B37-A21E-F08B5B44A1DB}"/>
    <cellStyle name="Input 2 4 9" xfId="4655" xr:uid="{B4194279-4440-480C-8D13-C4DA340B8A71}"/>
    <cellStyle name="Input 2 4 9 2" xfId="7241" xr:uid="{9945E3F1-D96A-4021-BC52-DFCE880B85E0}"/>
    <cellStyle name="Input 2 4 9 2 2" xfId="16230" xr:uid="{F8E1E3D2-6AAE-4F39-AEFC-B753FBA1CB2B}"/>
    <cellStyle name="Input 2 4 9 2 2 2" xfId="30988" xr:uid="{8F9D8174-D11D-4A2C-8CD7-06A5B86D446B}"/>
    <cellStyle name="Input 2 4 9 2 3" xfId="32651" xr:uid="{484CE0F7-2696-4023-8237-A0A70E66F57D}"/>
    <cellStyle name="Input 2 4 9 3" xfId="9878" xr:uid="{E7CFCFA7-BE3C-41D4-9E2F-CDA966E80126}"/>
    <cellStyle name="Input 2 4 9 3 2" xfId="18867" xr:uid="{08A66C49-7067-4A35-84D0-7402B8CD8E96}"/>
    <cellStyle name="Input 2 4 9 3 2 2" xfId="43288" xr:uid="{94C99756-F9F3-42BB-8392-788C1F44E0B3}"/>
    <cellStyle name="Input 2 4 9 3 3" xfId="35858" xr:uid="{4C5171A2-5012-479B-BF59-36BCE0EF96C7}"/>
    <cellStyle name="Input 2 4 9 4" xfId="13644" xr:uid="{F9C7308E-8E48-49C0-B0DC-0B16508FD099}"/>
    <cellStyle name="Input 2 4 9 4 2" xfId="32680" xr:uid="{D481A124-B8D0-4833-B3C9-1BD9532D9132}"/>
    <cellStyle name="Input 2 4 9 5" xfId="42072" xr:uid="{B0ED6E5C-5BC4-483D-B60E-34E26780FE7A}"/>
    <cellStyle name="Input 2 5" xfId="223" xr:uid="{5B20094C-8EED-4233-93B3-1D2B22A8785F}"/>
    <cellStyle name="Input 2 5 10" xfId="9107" xr:uid="{4E8AA2BA-2B11-4DC9-A463-43040042DF77}"/>
    <cellStyle name="Input 2 5 10 2" xfId="18096" xr:uid="{C4DCACE9-0807-432B-BC95-94544481C081}"/>
    <cellStyle name="Input 2 5 10 2 2" xfId="22718" xr:uid="{0E37226F-FD09-48BF-B799-4952C8B23855}"/>
    <cellStyle name="Input 2 5 10 3" xfId="27679" xr:uid="{649C8ACF-3DF7-4520-8484-102C0EFF0206}"/>
    <cellStyle name="Input 2 5 11" xfId="12325" xr:uid="{A8A5CE45-3F04-4259-9897-6A13B2AA2511}"/>
    <cellStyle name="Input 2 5 11 2" xfId="21314" xr:uid="{D8F8D104-E06A-4227-B0C4-A1DDF10F6E6A}"/>
    <cellStyle name="Input 2 5 11 2 2" xfId="25459" xr:uid="{173AF143-6985-45AE-AF15-513C1E90ADD2}"/>
    <cellStyle name="Input 2 5 11 3" xfId="31380" xr:uid="{42A4E7DE-5E95-4633-9437-A3373DB10296}"/>
    <cellStyle name="Input 2 5 12" xfId="2229" xr:uid="{61B612FA-2471-423D-98D7-6CAB226C2B8F}"/>
    <cellStyle name="Input 2 5 12 2" xfId="25384" xr:uid="{E2C19C15-3175-42B5-8A42-9571EAD1796E}"/>
    <cellStyle name="Input 2 5 13" xfId="13138" xr:uid="{5AC1D3E7-4658-4466-BEFD-6A360DBDAB56}"/>
    <cellStyle name="Input 2 5 13 2" xfId="37566" xr:uid="{42272C15-00AB-4F1E-8A46-A98DF9AF4D05}"/>
    <cellStyle name="Input 2 5 14" xfId="33083" xr:uid="{5F0AB93A-176B-4A52-A4F0-37406612212D}"/>
    <cellStyle name="Input 2 5 15" xfId="44394" xr:uid="{001417AA-081C-487E-B399-93CF7F154942}"/>
    <cellStyle name="Input 2 5 16" xfId="45586" xr:uid="{CFF3BB46-CC56-457E-A0C2-E4912F00221B}"/>
    <cellStyle name="Input 2 5 2" xfId="572" xr:uid="{4931B8E5-25CA-424F-83BB-79183A2DDCB8}"/>
    <cellStyle name="Input 2 5 2 2" xfId="4961" xr:uid="{5B6E18F7-3E72-4ADF-9C3B-DB7B30E33C0A}"/>
    <cellStyle name="Input 2 5 2 2 2" xfId="7547" xr:uid="{B2E9F1CF-CB3C-442C-B654-8FA10A03AED1}"/>
    <cellStyle name="Input 2 5 2 2 2 2" xfId="16536" xr:uid="{3473585B-2275-4E4E-B0C0-22B57452F1C3}"/>
    <cellStyle name="Input 2 5 2 2 2 2 2" xfId="40776" xr:uid="{760F8498-4573-413A-96F7-2716B2D0D578}"/>
    <cellStyle name="Input 2 5 2 2 2 3" xfId="35039" xr:uid="{3FC4FD8A-E051-41C0-BDD4-836B3B80B5CB}"/>
    <cellStyle name="Input 2 5 2 2 2 4" xfId="56374" xr:uid="{BDDD45C0-E981-4ADE-8270-88357199506B}"/>
    <cellStyle name="Input 2 5 2 2 3" xfId="10184" xr:uid="{04C8F4FC-EF57-4702-9454-6AE6CB739CCB}"/>
    <cellStyle name="Input 2 5 2 2 3 2" xfId="19173" xr:uid="{9D48B922-B38E-44BF-BA24-E218CC406E5C}"/>
    <cellStyle name="Input 2 5 2 2 3 2 2" xfId="38432" xr:uid="{BC2021C2-B869-4B12-A03E-2D2A594F5317}"/>
    <cellStyle name="Input 2 5 2 2 3 3" xfId="26565" xr:uid="{9D3D27F6-64E8-4666-AA4A-287817728A25}"/>
    <cellStyle name="Input 2 5 2 2 4" xfId="13950" xr:uid="{E0CF255E-F9C7-4E2A-BCE2-1D819929E6A3}"/>
    <cellStyle name="Input 2 5 2 2 4 2" xfId="33894" xr:uid="{CB262232-2575-4767-8224-223C8E35CDFA}"/>
    <cellStyle name="Input 2 5 2 2 5" xfId="25003" xr:uid="{5884D6CA-E8F1-4D8D-8B2A-8A2AA40491E9}"/>
    <cellStyle name="Input 2 5 2 2 6" xfId="49592" xr:uid="{F8908D1E-FC07-427D-97DD-0BB5B8B2EE7B}"/>
    <cellStyle name="Input 2 5 2 3" xfId="3009" xr:uid="{C901C242-4B0D-4AB2-AF4C-D377E03F4BDC}"/>
    <cellStyle name="Input 2 5 2 3 2" xfId="30463" xr:uid="{D4AA58E7-B943-4142-A898-FE91D2FD1B65}"/>
    <cellStyle name="Input 2 5 2 3 2 2" xfId="59017" xr:uid="{18CC04B5-5B2B-4E3C-8C42-2BB72BD32E15}"/>
    <cellStyle name="Input 2 5 2 3 3" xfId="52236" xr:uid="{AC13135B-F95D-4BE9-90EE-59748E0FDEC5}"/>
    <cellStyle name="Input 2 5 2 4" xfId="32496" xr:uid="{94E41A35-8475-42ED-9FF6-200EA262D640}"/>
    <cellStyle name="Input 2 5 2 4 2" xfId="54516" xr:uid="{EC91B147-8581-4C6A-B980-008FEBF15E94}"/>
    <cellStyle name="Input 2 5 2 4 3" xfId="47709" xr:uid="{A4B05F45-8F7E-4F3B-B5DF-C73177FB7BF5}"/>
    <cellStyle name="Input 2 5 2 5" xfId="52946" xr:uid="{3ED8B919-02B3-4DC7-95BE-2AE312A0A2BD}"/>
    <cellStyle name="Input 2 5 2 6" xfId="46098" xr:uid="{F0ACD7B8-84E2-4411-A3EF-026D25014606}"/>
    <cellStyle name="Input 2 5 3" xfId="917" xr:uid="{19505111-A73D-40F6-9A36-662E39764A98}"/>
    <cellStyle name="Input 2 5 3 2" xfId="5282" xr:uid="{A7171975-0B75-4477-8CC4-9A7334A69575}"/>
    <cellStyle name="Input 2 5 3 2 2" xfId="7868" xr:uid="{A43B4A1E-325B-4D39-AC4D-4E10E49C7307}"/>
    <cellStyle name="Input 2 5 3 2 2 2" xfId="16857" xr:uid="{831CCF8C-45BA-4BC2-9FAF-7C1E00DED327}"/>
    <cellStyle name="Input 2 5 3 2 2 2 2" xfId="24851" xr:uid="{F64F2BCC-46D4-400F-B962-3F3C51BBD295}"/>
    <cellStyle name="Input 2 5 3 2 2 3" xfId="39422" xr:uid="{F5B79664-61E1-42CC-A979-7F2678165ACA}"/>
    <cellStyle name="Input 2 5 3 2 2 4" xfId="56779" xr:uid="{D5125423-5B14-4680-A681-BDF2B3D8D696}"/>
    <cellStyle name="Input 2 5 3 2 3" xfId="10505" xr:uid="{60B2D527-89BE-4F37-BBE9-561B6455BC76}"/>
    <cellStyle name="Input 2 5 3 2 3 2" xfId="19494" xr:uid="{61642D8B-BB4A-4E64-8C4E-B3CEEB473EEF}"/>
    <cellStyle name="Input 2 5 3 2 3 2 2" xfId="26982" xr:uid="{E9C28771-1B43-43EC-BA36-70645660A1C9}"/>
    <cellStyle name="Input 2 5 3 2 3 3" xfId="34496" xr:uid="{03065850-C9D9-4B93-851E-4C7E647CD50B}"/>
    <cellStyle name="Input 2 5 3 2 4" xfId="14271" xr:uid="{8792F92C-5CCD-4DB4-9B75-4CFC412A5B1E}"/>
    <cellStyle name="Input 2 5 3 2 4 2" xfId="40401" xr:uid="{9B7B7799-8846-41B1-8944-249E3EB69267}"/>
    <cellStyle name="Input 2 5 3 2 5" xfId="26106" xr:uid="{06B33299-7FDA-4D70-922A-E7A002946298}"/>
    <cellStyle name="Input 2 5 3 2 6" xfId="49997" xr:uid="{A1B8C1F4-46AE-4458-8779-75E94D19A96D}"/>
    <cellStyle name="Input 2 5 3 3" xfId="3354" xr:uid="{F2A8934F-7CC9-4C07-ABA7-6516A5D07692}"/>
    <cellStyle name="Input 2 5 3 3 2" xfId="38807" xr:uid="{6DC7E212-0E16-466E-851F-BA026EF21B05}"/>
    <cellStyle name="Input 2 5 3 3 2 2" xfId="58054" xr:uid="{85680EDA-447C-4A26-8E7F-F8774F4FDA15}"/>
    <cellStyle name="Input 2 5 3 3 3" xfId="51272" xr:uid="{6D1FB726-2865-48FB-BA7F-4BE72AC27678}"/>
    <cellStyle name="Input 2 5 3 4" xfId="27458" xr:uid="{F7AD6672-2DD5-4CD4-9055-0D42B9815910}"/>
    <cellStyle name="Input 2 5 3 4 2" xfId="54906" xr:uid="{DDB567B5-B852-4E4B-8E44-312553D811EA}"/>
    <cellStyle name="Input 2 5 3 4 3" xfId="48114" xr:uid="{C599282B-5CCE-4676-8BFC-DD6E117F077B}"/>
    <cellStyle name="Input 2 5 3 5" xfId="53206" xr:uid="{4C714C8C-D2E9-4904-AE42-D9F3473B01F9}"/>
    <cellStyle name="Input 2 5 3 6" xfId="46500" xr:uid="{8390F3A6-A6D4-48FF-B61A-D8A7A9F21489}"/>
    <cellStyle name="Input 2 5 4" xfId="1261" xr:uid="{2392FCE0-5F2C-48F8-A585-7AE2A84A1E0B}"/>
    <cellStyle name="Input 2 5 4 2" xfId="5606" xr:uid="{62589491-AB16-4A83-A95A-32B17AAA3F6B}"/>
    <cellStyle name="Input 2 5 4 2 2" xfId="8192" xr:uid="{B03ACDFB-BF99-4809-A89D-871A02324008}"/>
    <cellStyle name="Input 2 5 4 2 2 2" xfId="17181" xr:uid="{F177F6CF-BD46-4CC5-8F2F-621DBACFE33C}"/>
    <cellStyle name="Input 2 5 4 2 2 2 2" xfId="37863" xr:uid="{4B4B2C3E-8821-4758-A224-C698217A2194}"/>
    <cellStyle name="Input 2 5 4 2 2 3" xfId="32191" xr:uid="{582081E3-C6AE-4843-A505-0EABAE3436B7}"/>
    <cellStyle name="Input 2 5 4 2 3" xfId="10829" xr:uid="{D6D641DD-9BC3-442E-ACE1-A05D124BFEA9}"/>
    <cellStyle name="Input 2 5 4 2 3 2" xfId="19818" xr:uid="{D2218D01-F2EE-453F-9FB8-4748AED67F76}"/>
    <cellStyle name="Input 2 5 4 2 3 2 2" xfId="42638" xr:uid="{D27F86DD-5398-4695-8018-0AF40339EF87}"/>
    <cellStyle name="Input 2 5 4 2 3 3" xfId="34944" xr:uid="{DEA5C471-E1F4-4339-96A9-4DD4137C530C}"/>
    <cellStyle name="Input 2 5 4 2 4" xfId="14595" xr:uid="{560299E5-C43A-46F9-827C-FF87A1B6F2BC}"/>
    <cellStyle name="Input 2 5 4 2 4 2" xfId="40901" xr:uid="{32C6FED8-970B-440A-80A8-6E5D73622FB3}"/>
    <cellStyle name="Input 2 5 4 2 5" xfId="22261" xr:uid="{1E4A5BA3-1B5C-4AD5-8C6A-38B219A05318}"/>
    <cellStyle name="Input 2 5 4 2 6" xfId="55902" xr:uid="{7B1C3504-C7E0-4A0F-982F-23261C770041}"/>
    <cellStyle name="Input 2 5 4 3" xfId="3698" xr:uid="{AC4A27BF-4EA8-4831-870E-18CFA520354E}"/>
    <cellStyle name="Input 2 5 4 3 2" xfId="39140" xr:uid="{DCFA7F96-92C9-45E8-A5B3-F0260FE3C144}"/>
    <cellStyle name="Input 2 5 4 4" xfId="40345" xr:uid="{97F93687-7692-4852-9F7C-603B656B5F71}"/>
    <cellStyle name="Input 2 5 4 5" xfId="49120" xr:uid="{709BBD3F-DE22-4565-911F-A2FD888B90B4}"/>
    <cellStyle name="Input 2 5 5" xfId="1745" xr:uid="{B411C048-EC08-46DD-BD58-A134C94CD337}"/>
    <cellStyle name="Input 2 5 5 2" xfId="6070" xr:uid="{AF034BD0-E277-408F-B39B-0F0F7264A3AA}"/>
    <cellStyle name="Input 2 5 5 2 2" xfId="8656" xr:uid="{F0D5C9BC-FA79-487C-BFC8-57B775EF7ECF}"/>
    <cellStyle name="Input 2 5 5 2 2 2" xfId="17645" xr:uid="{D0EBCE32-5893-4137-9243-B396F1818D58}"/>
    <cellStyle name="Input 2 5 5 2 2 2 2" xfId="37853" xr:uid="{9575F5F1-D235-4C8A-AC5B-4ED4DE16DEA0}"/>
    <cellStyle name="Input 2 5 5 2 2 3" xfId="35588" xr:uid="{214243F1-02FC-4346-A580-7037F1330731}"/>
    <cellStyle name="Input 2 5 5 2 3" xfId="11293" xr:uid="{D997B1FC-40BE-4BDA-BD62-104C0E945A32}"/>
    <cellStyle name="Input 2 5 5 2 3 2" xfId="20282" xr:uid="{2359CED3-6328-40A8-9E5D-9BAC11AC5BE8}"/>
    <cellStyle name="Input 2 5 5 2 3 2 2" xfId="43799" xr:uid="{93E6C1EA-D866-417E-8D2A-074311355DEC}"/>
    <cellStyle name="Input 2 5 5 2 3 3" xfId="25205" xr:uid="{C2CC3832-042F-43C2-9D54-232D32339958}"/>
    <cellStyle name="Input 2 5 5 2 4" xfId="15059" xr:uid="{B2FBA6D0-C82F-47FF-8B7F-F5D7FAEAEBF1}"/>
    <cellStyle name="Input 2 5 5 2 4 2" xfId="26608" xr:uid="{E2462E7C-A5B8-4D8D-8211-94F11EAB8EAB}"/>
    <cellStyle name="Input 2 5 5 2 5" xfId="33742" xr:uid="{775DF678-388B-426D-BCA7-AA1AA280E25F}"/>
    <cellStyle name="Input 2 5 5 2 6" xfId="58138" xr:uid="{FA5CFFEE-7DCB-408C-93EB-2C9FACAB493A}"/>
    <cellStyle name="Input 2 5 5 3" xfId="4182" xr:uid="{B1F3C514-4B9B-4CB0-B396-CA1334C38522}"/>
    <cellStyle name="Input 2 5 5 3 2" xfId="34782" xr:uid="{10E3B606-668B-4731-B70A-DC6D75528BBF}"/>
    <cellStyle name="Input 2 5 5 4" xfId="34996" xr:uid="{9AF9CC16-1AEC-47BE-AF38-BF71EF907489}"/>
    <cellStyle name="Input 2 5 5 5" xfId="51356" xr:uid="{3FAD298F-ACDD-4F11-BA1A-FC0DEF9CE591}"/>
    <cellStyle name="Input 2 5 6" xfId="1688" xr:uid="{4BBD2B6A-20EE-4F2A-BE67-FB3F44D2E369}"/>
    <cellStyle name="Input 2 5 6 2" xfId="6014" xr:uid="{11D519B3-ED88-49A8-BD97-A781988F0A33}"/>
    <cellStyle name="Input 2 5 6 2 2" xfId="8600" xr:uid="{110E95F7-7930-4560-BDD0-1E0BD75C0F73}"/>
    <cellStyle name="Input 2 5 6 2 2 2" xfId="17589" xr:uid="{D10DA7F8-BC15-4700-AF1B-C4921DF2CF34}"/>
    <cellStyle name="Input 2 5 6 2 2 2 2" xfId="43424" xr:uid="{A9C729C6-66E5-457C-B1AE-872863AF7BC7}"/>
    <cellStyle name="Input 2 5 6 2 2 3" xfId="22831" xr:uid="{713E7ADD-1B0E-4574-8901-032EBB998CBE}"/>
    <cellStyle name="Input 2 5 6 2 3" xfId="11237" xr:uid="{571B77AE-9ADE-44FD-8FDC-BBCAA224A36B}"/>
    <cellStyle name="Input 2 5 6 2 3 2" xfId="20226" xr:uid="{25303731-CEE2-4B9B-B4B1-A877ADBDF2E7}"/>
    <cellStyle name="Input 2 5 6 2 3 2 2" xfId="32188" xr:uid="{F5B155E6-EA91-493E-9FC8-D4AEF803B98D}"/>
    <cellStyle name="Input 2 5 6 2 3 3" xfId="25331" xr:uid="{9A1D3C2B-2A99-487C-B517-2E305421F30F}"/>
    <cellStyle name="Input 2 5 6 2 4" xfId="15003" xr:uid="{8AE18ED8-C591-441B-8A9F-EE2FA3C98378}"/>
    <cellStyle name="Input 2 5 6 2 4 2" xfId="33867" xr:uid="{B2D8A637-C7A7-4CCB-AC5F-56887483A473}"/>
    <cellStyle name="Input 2 5 6 2 5" xfId="42498" xr:uid="{36561099-A565-4281-B362-42ECE5E5FA5F}"/>
    <cellStyle name="Input 2 5 6 2 6" xfId="54068" xr:uid="{C560CBE2-2CFF-4145-A526-521308AF6D23}"/>
    <cellStyle name="Input 2 5 6 3" xfId="4125" xr:uid="{AABADC11-3B6F-4D3F-AD42-7B0C267456FF}"/>
    <cellStyle name="Input 2 5 6 3 2" xfId="42657" xr:uid="{29643B7A-877C-48FE-A804-02D4F4293D1A}"/>
    <cellStyle name="Input 2 5 6 4" xfId="32048" xr:uid="{E9B485CC-34F9-425C-8C2C-72D4037244AA}"/>
    <cellStyle name="Input 2 5 6 5" xfId="47394" xr:uid="{223AA241-0A72-45EF-B5D4-DD96CD1D2FBC}"/>
    <cellStyle name="Input 2 5 7" xfId="2691" xr:uid="{3311C2D3-56C3-4371-8BCC-E5D3A0C448F8}"/>
    <cellStyle name="Input 2 5 7 2" xfId="6881" xr:uid="{7C7C46AB-27EB-44ED-88E4-9B4756779634}"/>
    <cellStyle name="Input 2 5 7 2 2" xfId="12022" xr:uid="{96D7AAF2-F3AE-4FF8-8A5E-D87612F3CD1F}"/>
    <cellStyle name="Input 2 5 7 2 2 2" xfId="21011" xr:uid="{8B8786C6-9685-4A1C-ACD1-AD5B0A1E7FAD}"/>
    <cellStyle name="Input 2 5 7 2 2 2 2" xfId="43623" xr:uid="{BD41D8C4-5ADB-44B9-9809-293137168DB2}"/>
    <cellStyle name="Input 2 5 7 2 2 3" xfId="26685" xr:uid="{E1E3C983-3EE7-4195-B62E-ED597CF0FC25}"/>
    <cellStyle name="Input 2 5 7 2 3" xfId="12846" xr:uid="{43673188-BD0D-406A-8B28-9CF0FB8E32E9}"/>
    <cellStyle name="Input 2 5 7 2 3 2" xfId="21835" xr:uid="{7399D097-98E3-4098-A0E3-E8EDC81ECA0F}"/>
    <cellStyle name="Input 2 5 7 2 3 2 2" xfId="23838" xr:uid="{A0DE5352-38CA-49D4-B39A-568FF180FD31}"/>
    <cellStyle name="Input 2 5 7 2 3 3" xfId="37969" xr:uid="{B4AF2433-3178-4581-81BC-FAACFF33E54D}"/>
    <cellStyle name="Input 2 5 7 2 4" xfId="15870" xr:uid="{FE2E3FFD-1755-46CE-9873-61F0589061AD}"/>
    <cellStyle name="Input 2 5 7 2 4 2" xfId="38089" xr:uid="{5D94F4C8-A48A-415F-BAD4-0934DFC0932E}"/>
    <cellStyle name="Input 2 5 7 2 5" xfId="22425" xr:uid="{C3196EE4-5B2E-4C90-97EE-E0693B0320B4}"/>
    <cellStyle name="Input 2 5 7 3" xfId="9452" xr:uid="{EF3DF3A7-90A7-46EF-8AB5-3EF2EAA0CABF}"/>
    <cellStyle name="Input 2 5 7 3 2" xfId="18441" xr:uid="{7C375C02-905C-477D-92D6-4ED8DB8EF4C8}"/>
    <cellStyle name="Input 2 5 7 3 2 2" xfId="35851" xr:uid="{74B73F3E-6C8A-4BEF-9013-7A0A5E737F9F}"/>
    <cellStyle name="Input 2 5 7 3 3" xfId="41931" xr:uid="{0AB53170-90FA-4C95-9EDC-0BBCECD58DCF}"/>
    <cellStyle name="Input 2 5 7 4" xfId="22746" xr:uid="{A8813324-48F8-4D12-B47D-25E17F6C260A}"/>
    <cellStyle name="Input 2 5 7 5" xfId="52683" xr:uid="{61514534-AB4E-4003-B4CB-267309F2374B}"/>
    <cellStyle name="Input 2 5 8" xfId="2587" xr:uid="{0368CFE4-22AA-4D5E-96BB-C165B7F74D6D}"/>
    <cellStyle name="Input 2 5 8 2" xfId="6828" xr:uid="{CA5A7C4D-A5EE-43EB-929C-4A78029DDBF8}"/>
    <cellStyle name="Input 2 5 8 2 2" xfId="15817" xr:uid="{ECEB810F-D3C0-40A5-8101-E088194AA0C8}"/>
    <cellStyle name="Input 2 5 8 2 2 2" xfId="24145" xr:uid="{07F50BB7-E34B-4B30-805C-16FE74365248}"/>
    <cellStyle name="Input 2 5 8 2 3" xfId="42185" xr:uid="{15648DDC-B767-4AC6-AC85-1359F091D732}"/>
    <cellStyle name="Input 2 5 8 3" xfId="9398" xr:uid="{C3F225B0-935E-402B-AA4F-32390DDC3916}"/>
    <cellStyle name="Input 2 5 8 3 2" xfId="18387" xr:uid="{A3BC4F61-08B3-43F6-B7AE-A6C7C42E582A}"/>
    <cellStyle name="Input 2 5 8 3 2 2" xfId="23501" xr:uid="{38A23CE1-B73A-4329-B654-27614C363E6D}"/>
    <cellStyle name="Input 2 5 8 3 3" xfId="36663" xr:uid="{1F4B67F6-08C8-4891-B1C2-016B7BEAC080}"/>
    <cellStyle name="Input 2 5 8 4" xfId="13441" xr:uid="{95CF22A7-8B66-4881-9CB8-D0291E480F09}"/>
    <cellStyle name="Input 2 5 8 4 2" xfId="31214" xr:uid="{EFA94DCA-86DC-4B8D-82B5-61599D79B159}"/>
    <cellStyle name="Input 2 5 8 5" xfId="23746" xr:uid="{DA852DFC-33B8-43CA-9563-8D0B4310B151}"/>
    <cellStyle name="Input 2 5 9" xfId="6525" xr:uid="{6930BA4F-4A94-4E4A-9289-987F2A02DB65}"/>
    <cellStyle name="Input 2 5 9 2" xfId="11744" xr:uid="{097B4C3D-E0FD-4249-AE72-D9D9F8C43EEE}"/>
    <cellStyle name="Input 2 5 9 2 2" xfId="20733" xr:uid="{C0D3210B-B46B-4A1F-BEA8-26CE4338765C}"/>
    <cellStyle name="Input 2 5 9 2 2 2" xfId="39805" xr:uid="{545D4CF9-2518-408C-B303-D593DD2780DF}"/>
    <cellStyle name="Input 2 5 9 2 3" xfId="34377" xr:uid="{4688FFCC-90C4-44DE-803B-134E5FCBBD90}"/>
    <cellStyle name="Input 2 5 9 3" xfId="15514" xr:uid="{1954B09C-F4F7-4F66-9459-486E2C76465D}"/>
    <cellStyle name="Input 2 5 9 3 2" xfId="43695" xr:uid="{72CEEF65-300C-4205-8EFF-086BD4CB2B68}"/>
    <cellStyle name="Input 2 5 9 4" xfId="39465" xr:uid="{746657F7-CE2D-4FF3-9131-7959CE36C7E5}"/>
    <cellStyle name="Input 2 6" xfId="361" xr:uid="{615E2019-F32F-4E68-8DA6-9142DF2019D2}"/>
    <cellStyle name="Input 2 6 10" xfId="9232" xr:uid="{CF227D55-C368-4398-A236-5A0B13212884}"/>
    <cellStyle name="Input 2 6 10 2" xfId="18221" xr:uid="{F55CE3AF-BA03-4E16-AA70-57732EB3EDD8}"/>
    <cellStyle name="Input 2 6 10 2 2" xfId="24468" xr:uid="{852DF49F-47B6-426D-9618-B60ED66C7979}"/>
    <cellStyle name="Input 2 6 10 3" xfId="35466" xr:uid="{08767DDF-99C3-499B-AA84-84BA3B02F5B0}"/>
    <cellStyle name="Input 2 6 11" xfId="9711" xr:uid="{B80D1C20-07EE-45B2-B0B8-55AC2E6DBB9C}"/>
    <cellStyle name="Input 2 6 11 2" xfId="18700" xr:uid="{89BA7076-BAA9-4A2B-9385-1AD612163E66}"/>
    <cellStyle name="Input 2 6 11 2 2" xfId="23710" xr:uid="{425950FD-BF32-4D14-A79B-D03F00F41370}"/>
    <cellStyle name="Input 2 6 11 3" xfId="40223" xr:uid="{EDDE9B4D-F8BC-4921-8003-D1CD9952CDB3}"/>
    <cellStyle name="Input 2 6 12" xfId="2367" xr:uid="{EC1D43B9-8C84-4D0D-AA5F-1DCBB856E04F}"/>
    <cellStyle name="Input 2 6 12 2" xfId="31247" xr:uid="{99A77140-A8F0-47EB-AE11-EA8DAE915575}"/>
    <cellStyle name="Input 2 6 13" xfId="13276" xr:uid="{F6650EB0-4B2B-47D8-AF2E-394D26E3CA5B}"/>
    <cellStyle name="Input 2 6 13 2" xfId="30531" xr:uid="{96926675-6FEF-42EB-84D1-7E5CFD8481DE}"/>
    <cellStyle name="Input 2 6 14" xfId="38540" xr:uid="{4FDFD9D9-6211-4482-B731-657A5C0BD729}"/>
    <cellStyle name="Input 2 6 15" xfId="44400" xr:uid="{AD722C53-ECB7-407E-BCF0-D790CF52994E}"/>
    <cellStyle name="Input 2 6 16" xfId="45659" xr:uid="{487D8646-97D8-46D1-AFD2-34796A6429C2}"/>
    <cellStyle name="Input 2 6 2" xfId="710" xr:uid="{82EFA3BF-AB63-4E1A-BB9B-707FA144F765}"/>
    <cellStyle name="Input 2 6 2 2" xfId="5086" xr:uid="{496A4B3C-8658-4F4D-877D-20A4ED448EEC}"/>
    <cellStyle name="Input 2 6 2 2 2" xfId="7672" xr:uid="{489E472D-CFB5-4AF3-AF56-40E2E346C145}"/>
    <cellStyle name="Input 2 6 2 2 2 2" xfId="16661" xr:uid="{80DB4B50-B737-4D63-899E-B2E0F9F6EA02}"/>
    <cellStyle name="Input 2 6 2 2 2 2 2" xfId="32031" xr:uid="{3B6E5608-372D-4E52-9EEC-AAFCBFF1FE4C}"/>
    <cellStyle name="Input 2 6 2 2 2 3" xfId="23335" xr:uid="{B66BCD4C-5547-4DE6-9A28-D70E279C1018}"/>
    <cellStyle name="Input 2 6 2 2 2 4" xfId="56447" xr:uid="{F6DCDB3A-F64F-40CE-9343-8E6584C7CD51}"/>
    <cellStyle name="Input 2 6 2 2 3" xfId="10309" xr:uid="{4260FECC-C2EC-44E4-9C5E-E55BB47C3443}"/>
    <cellStyle name="Input 2 6 2 2 3 2" xfId="19298" xr:uid="{A93127B0-6B99-4151-899D-5294AF781C77}"/>
    <cellStyle name="Input 2 6 2 2 3 2 2" xfId="25917" xr:uid="{62AB3A47-D07A-4763-B604-817028ED4AFC}"/>
    <cellStyle name="Input 2 6 2 2 3 3" xfId="24218" xr:uid="{2C7B7E39-5DB2-4DC1-989C-E7C9039030E3}"/>
    <cellStyle name="Input 2 6 2 2 4" xfId="14075" xr:uid="{D5EE2B57-7010-4B19-AC62-B785EC396D3E}"/>
    <cellStyle name="Input 2 6 2 2 4 2" xfId="22751" xr:uid="{263AD02A-9A2F-4988-ABC1-FC3EE1859846}"/>
    <cellStyle name="Input 2 6 2 2 5" xfId="42223" xr:uid="{D3E69373-6324-4387-A769-D7862F0AABB3}"/>
    <cellStyle name="Input 2 6 2 2 6" xfId="49665" xr:uid="{FFA0DC4B-3869-43AE-9E66-587FCCD751B5}"/>
    <cellStyle name="Input 2 6 2 3" xfId="3147" xr:uid="{D1246D00-6C2D-47F0-86D1-66D1874603BE}"/>
    <cellStyle name="Input 2 6 2 3 2" xfId="38425" xr:uid="{402A0FB3-B2E1-406D-9A29-B75D1E3318E4}"/>
    <cellStyle name="Input 2 6 2 3 2 2" xfId="58031" xr:uid="{5CDF1571-5ED9-4682-B306-C69E1AFF0F30}"/>
    <cellStyle name="Input 2 6 2 3 3" xfId="51249" xr:uid="{9A47F2ED-2AA8-4C39-A958-94C28C5E7915}"/>
    <cellStyle name="Input 2 6 2 4" xfId="37591" xr:uid="{2BC8D259-5B82-4C13-8BE3-1FCDA991FF93}"/>
    <cellStyle name="Input 2 6 2 4 2" xfId="54586" xr:uid="{BB3E5B48-A127-4D4E-A275-291FE4AFCB98}"/>
    <cellStyle name="Input 2 6 2 4 3" xfId="47782" xr:uid="{F092568E-BC35-4743-913E-5C42D8C758B4}"/>
    <cellStyle name="Input 2 6 2 5" xfId="52987" xr:uid="{3CDF0830-77B7-40FD-8B99-B741105257CF}"/>
    <cellStyle name="Input 2 6 2 6" xfId="46168" xr:uid="{30FEE552-B8AC-45CB-9E83-A92A5D1A09D6}"/>
    <cellStyle name="Input 2 6 3" xfId="1055" xr:uid="{053C1EEE-B87D-4F63-873C-ED2D614B65F7}"/>
    <cellStyle name="Input 2 6 3 2" xfId="5407" xr:uid="{C131A139-7EB1-4E07-AAA1-15CE4BFD2C80}"/>
    <cellStyle name="Input 2 6 3 2 2" xfId="7993" xr:uid="{24BF776C-B6DE-4E59-A311-C416CAD7BF02}"/>
    <cellStyle name="Input 2 6 3 2 2 2" xfId="16982" xr:uid="{A52009FA-6E8C-43BC-A3E2-9F0FCB3F18EB}"/>
    <cellStyle name="Input 2 6 3 2 2 2 2" xfId="33931" xr:uid="{A8D87682-3415-49E1-923D-F92E28B128FF}"/>
    <cellStyle name="Input 2 6 3 2 2 3" xfId="31517" xr:uid="{CB5E0CB3-C08F-4366-AE8D-BFD06A809513}"/>
    <cellStyle name="Input 2 6 3 2 2 4" xfId="56849" xr:uid="{AEC6F1E8-258A-445D-B6DF-CD93D1838A44}"/>
    <cellStyle name="Input 2 6 3 2 3" xfId="10630" xr:uid="{473A130E-0A26-43FF-B8ED-FDF9510F0CD4}"/>
    <cellStyle name="Input 2 6 3 2 3 2" xfId="19619" xr:uid="{BBF13F9D-717B-49A6-B517-035BE60E9AFA}"/>
    <cellStyle name="Input 2 6 3 2 3 2 2" xfId="35337" xr:uid="{2F5C6F8A-5560-4AD0-9588-08E8646C79CA}"/>
    <cellStyle name="Input 2 6 3 2 3 3" xfId="35907" xr:uid="{A2CBEEF9-776F-40CC-8B9D-578402849F85}"/>
    <cellStyle name="Input 2 6 3 2 4" xfId="14396" xr:uid="{1DD4CF8D-7566-452A-BDBE-C8D8E3311EE2}"/>
    <cellStyle name="Input 2 6 3 2 4 2" xfId="25503" xr:uid="{40561F74-0519-4D53-80D2-F010C84A9E4E}"/>
    <cellStyle name="Input 2 6 3 2 5" xfId="43369" xr:uid="{4E89DE10-1E01-4B15-822D-249B15FE1B51}"/>
    <cellStyle name="Input 2 6 3 2 6" xfId="50067" xr:uid="{E746898A-5684-4CE2-A8F3-AA0760667747}"/>
    <cellStyle name="Input 2 6 3 3" xfId="3492" xr:uid="{218E47C8-2E35-4E45-AB22-67EED405F080}"/>
    <cellStyle name="Input 2 6 3 3 2" xfId="25221" xr:uid="{B54315B1-8A81-4645-8E4B-6AB37ABCCC5E}"/>
    <cellStyle name="Input 2 6 3 3 2 2" xfId="58548" xr:uid="{8DDE4003-6985-4AAF-BEA1-82C21D02358B}"/>
    <cellStyle name="Input 2 6 3 3 3" xfId="51767" xr:uid="{8ABC07F6-6D2A-42D5-A1FF-6614EDAA9016}"/>
    <cellStyle name="Input 2 6 3 4" xfId="27650" xr:uid="{D7F90603-02B3-4B69-A315-C993DC6CD221}"/>
    <cellStyle name="Input 2 6 3 4 2" xfId="54976" xr:uid="{E1BADA01-88F8-4345-AD69-8DECAD726870}"/>
    <cellStyle name="Input 2 6 3 4 3" xfId="48184" xr:uid="{52745D3F-CD62-4FE6-BF2D-EE7F37785DA3}"/>
    <cellStyle name="Input 2 6 3 5" xfId="53276" xr:uid="{A7370830-818A-4D57-ADD6-EDBB988B039C}"/>
    <cellStyle name="Input 2 6 3 6" xfId="46570" xr:uid="{FE45F33D-C64D-4344-A28F-EFE611A1A5F5}"/>
    <cellStyle name="Input 2 6 4" xfId="1399" xr:uid="{E52726FA-F764-4D6D-86C4-523FECB89F2D}"/>
    <cellStyle name="Input 2 6 4 2" xfId="5744" xr:uid="{4FC64EE7-E7EB-4E68-A874-54DFA1847361}"/>
    <cellStyle name="Input 2 6 4 2 2" xfId="8330" xr:uid="{448BFA76-9B9F-46D5-845E-6F3BAE4E44DA}"/>
    <cellStyle name="Input 2 6 4 2 2 2" xfId="17319" xr:uid="{9CE504C1-8BE5-4445-983C-9E36E3362647}"/>
    <cellStyle name="Input 2 6 4 2 2 2 2" xfId="30490" xr:uid="{AFFF771A-F0C7-43BB-8980-E1EEB075F8B6}"/>
    <cellStyle name="Input 2 6 4 2 2 3" xfId="23583" xr:uid="{43A7BE0E-362E-496A-9F1C-023154DEF3C1}"/>
    <cellStyle name="Input 2 6 4 2 3" xfId="10967" xr:uid="{59B21772-6A98-4BC4-8205-FB2200FFDD26}"/>
    <cellStyle name="Input 2 6 4 2 3 2" xfId="19956" xr:uid="{BCF845AA-9BAA-4E13-811E-C61283A6E54C}"/>
    <cellStyle name="Input 2 6 4 2 3 2 2" xfId="34597" xr:uid="{EA2C7500-A435-47AB-86B8-F41C9C26CB4E}"/>
    <cellStyle name="Input 2 6 4 2 3 3" xfId="27485" xr:uid="{47EDFFC9-393D-4ABE-9FB3-A1C354CFDFD0}"/>
    <cellStyle name="Input 2 6 4 2 4" xfId="14733" xr:uid="{28555FD9-3479-404E-95BD-9AD1190723F1}"/>
    <cellStyle name="Input 2 6 4 2 4 2" xfId="33773" xr:uid="{13FD3B86-06BB-4A55-BEDA-C3B5AA91C9D1}"/>
    <cellStyle name="Input 2 6 4 2 5" xfId="26325" xr:uid="{8458CFD9-5926-471E-BAEB-DFF5F66614CD}"/>
    <cellStyle name="Input 2 6 4 2 6" xfId="55975" xr:uid="{4C716E37-E7CE-4F5C-8D71-07C859E26425}"/>
    <cellStyle name="Input 2 6 4 3" xfId="3836" xr:uid="{12701453-CE26-4E54-A375-737AC81E5C42}"/>
    <cellStyle name="Input 2 6 4 3 2" xfId="38087" xr:uid="{4B280DB5-C83D-42C7-9FF4-F803F6784CF5}"/>
    <cellStyle name="Input 2 6 4 4" xfId="41788" xr:uid="{ED0B9047-BBCA-4FA5-BCCD-27EA9EF9A87B}"/>
    <cellStyle name="Input 2 6 4 5" xfId="49193" xr:uid="{2E757165-85F3-4CF3-9C1F-B9C9D7757FE1}"/>
    <cellStyle name="Input 2 6 5" xfId="1692" xr:uid="{920CB02D-7C13-493A-A540-86A9F1BA543D}"/>
    <cellStyle name="Input 2 6 5 2" xfId="6018" xr:uid="{FA7E51B4-ADD1-46A4-824A-9A670DF9F127}"/>
    <cellStyle name="Input 2 6 5 2 2" xfId="8604" xr:uid="{D98490E1-74B5-474C-B4FC-EE12812EDC6A}"/>
    <cellStyle name="Input 2 6 5 2 2 2" xfId="17593" xr:uid="{3786B61C-BEBD-453E-B8FF-FB5D42C967F6}"/>
    <cellStyle name="Input 2 6 5 2 2 2 2" xfId="41180" xr:uid="{1B3C4A76-8C71-4597-A823-0F49059377CA}"/>
    <cellStyle name="Input 2 6 5 2 2 3" xfId="42157" xr:uid="{34354C5F-6653-422A-9DDD-3CE9768E744B}"/>
    <cellStyle name="Input 2 6 5 2 3" xfId="11241" xr:uid="{313B2BAC-D473-495B-9822-30265C7234B6}"/>
    <cellStyle name="Input 2 6 5 2 3 2" xfId="20230" xr:uid="{69DA1CAF-02E0-497C-A851-A7CAAE75C242}"/>
    <cellStyle name="Input 2 6 5 2 3 2 2" xfId="25303" xr:uid="{2A48103A-8442-4A13-B56D-118D5A06B6F1}"/>
    <cellStyle name="Input 2 6 5 2 3 3" xfId="27455" xr:uid="{9AFE7BA0-5CDB-458D-A395-EC2B270EFE6E}"/>
    <cellStyle name="Input 2 6 5 2 4" xfId="15007" xr:uid="{577C9196-FE92-4E1F-896F-CDB81BD6DFEB}"/>
    <cellStyle name="Input 2 6 5 2 4 2" xfId="31624" xr:uid="{6AA8874C-60E6-42E0-880F-C3D4B6EE438D}"/>
    <cellStyle name="Input 2 6 5 2 5" xfId="33358" xr:uid="{F3CBA17F-2D4F-420E-A604-832867DF85EA}"/>
    <cellStyle name="Input 2 6 5 2 6" xfId="58193" xr:uid="{A322E2D2-66CF-4348-A9DB-6A32D1A80F2D}"/>
    <cellStyle name="Input 2 6 5 3" xfId="4129" xr:uid="{CF409C94-424E-47D0-ABDF-5F8503AAAA9C}"/>
    <cellStyle name="Input 2 6 5 3 2" xfId="40460" xr:uid="{ABBA4814-743E-434F-9917-4DB9EBD49774}"/>
    <cellStyle name="Input 2 6 5 4" xfId="25173" xr:uid="{E8A45339-59BC-4C70-BBC2-8B425DABE153}"/>
    <cellStyle name="Input 2 6 5 5" xfId="51411" xr:uid="{D7F2BCFB-A5E7-4FF9-A3F4-F745935132CA}"/>
    <cellStyle name="Input 2 6 6" xfId="2018" xr:uid="{8D8E8BFF-6960-4F55-A157-66FFC54E90AC}"/>
    <cellStyle name="Input 2 6 6 2" xfId="6326" xr:uid="{A8180F10-E868-4AA2-8DA1-96ED1DB39FD7}"/>
    <cellStyle name="Input 2 6 6 2 2" xfId="8912" xr:uid="{0734D8B8-E98F-4888-98A0-97F74957AD6F}"/>
    <cellStyle name="Input 2 6 6 2 2 2" xfId="17901" xr:uid="{4514D27B-9CF0-44AC-89E9-B4A70CF7CE59}"/>
    <cellStyle name="Input 2 6 6 2 2 2 2" xfId="23907" xr:uid="{D2A3BB09-D0E8-458B-AA2B-48467CC43323}"/>
    <cellStyle name="Input 2 6 6 2 2 3" xfId="35441" xr:uid="{EDE004DE-A8A5-484D-83A9-7A46383ACCF3}"/>
    <cellStyle name="Input 2 6 6 2 3" xfId="11549" xr:uid="{788129A9-4710-463E-8E37-1E976F2260BE}"/>
    <cellStyle name="Input 2 6 6 2 3 2" xfId="20538" xr:uid="{1ACF3F2E-48BC-4584-9384-007562958644}"/>
    <cellStyle name="Input 2 6 6 2 3 2 2" xfId="28388" xr:uid="{EA817052-3682-4D44-8E7B-F1F5F5346D43}"/>
    <cellStyle name="Input 2 6 6 2 3 3" xfId="27668" xr:uid="{36D4416B-3D91-46F3-9F5C-880893162190}"/>
    <cellStyle name="Input 2 6 6 2 4" xfId="15315" xr:uid="{645651E2-8D79-4A37-BC24-78F2EB2B3636}"/>
    <cellStyle name="Input 2 6 6 2 4 2" xfId="42151" xr:uid="{6905E233-62F6-4BEB-87DC-8AA1A8AFFE8B}"/>
    <cellStyle name="Input 2 6 6 2 5" xfId="29759" xr:uid="{936FA9B8-6041-46B4-B285-5F4CAE05572C}"/>
    <cellStyle name="Input 2 6 6 2 6" xfId="54138" xr:uid="{211B30E2-99A0-42EE-A58C-D19A55FBBC68}"/>
    <cellStyle name="Input 2 6 6 3" xfId="4455" xr:uid="{8C2E9434-7CFE-4B78-B03F-406833597D1A}"/>
    <cellStyle name="Input 2 6 6 3 2" xfId="29620" xr:uid="{83626347-5461-4340-B1ED-FD874C7E5B13}"/>
    <cellStyle name="Input 2 6 6 4" xfId="26988" xr:uid="{BDECF620-B5A9-4AD4-BA7E-DAA623FA4F81}"/>
    <cellStyle name="Input 2 6 6 5" xfId="47429" xr:uid="{F6444303-BDB4-4BF1-9991-98C739B7885F}"/>
    <cellStyle name="Input 2 6 7" xfId="2829" xr:uid="{4B97848E-59F9-4594-9AC2-D2B4B2505E6A}"/>
    <cellStyle name="Input 2 6 7 2" xfId="6979" xr:uid="{09BFDDD3-5834-495A-A723-BA5953EB13A8}"/>
    <cellStyle name="Input 2 6 7 2 2" xfId="12108" xr:uid="{2F0C8321-EBF8-4DA4-ACC0-12F3B9A1159E}"/>
    <cellStyle name="Input 2 6 7 2 2 2" xfId="21097" xr:uid="{8ABEF81C-06F2-47C6-B527-65E43999C737}"/>
    <cellStyle name="Input 2 6 7 2 2 2 2" xfId="30248" xr:uid="{139A08F5-562A-43AE-94B7-0788CC811478}"/>
    <cellStyle name="Input 2 6 7 2 2 3" xfId="31410" xr:uid="{59A2470D-EA79-4395-A082-E9A844A8CAF9}"/>
    <cellStyle name="Input 2 6 7 2 3" xfId="12926" xr:uid="{1862CFF2-22AA-4089-9AE7-E2F825F00061}"/>
    <cellStyle name="Input 2 6 7 2 3 2" xfId="21915" xr:uid="{FAD6C63E-5C18-420E-8F64-C0FBE3056DFC}"/>
    <cellStyle name="Input 2 6 7 2 3 2 2" xfId="33102" xr:uid="{8DC1AAD6-EB91-4AC9-8FA0-C9EFDAA70771}"/>
    <cellStyle name="Input 2 6 7 2 3 3" xfId="30183" xr:uid="{66444476-059B-4427-88A3-B2AF82FA1ACD}"/>
    <cellStyle name="Input 2 6 7 2 4" xfId="15968" xr:uid="{D96AC8D7-9254-48FB-9762-8725A9FB3016}"/>
    <cellStyle name="Input 2 6 7 2 4 2" xfId="29867" xr:uid="{3782C01B-AD70-487B-8BDD-4C8454AD3115}"/>
    <cellStyle name="Input 2 6 7 2 5" xfId="41004" xr:uid="{75BBC1F0-9E80-4695-B1E9-A76D3FD7678E}"/>
    <cellStyle name="Input 2 6 7 3" xfId="9542" xr:uid="{C0271896-D52B-4AF0-9E37-B2530EC6758B}"/>
    <cellStyle name="Input 2 6 7 3 2" xfId="18531" xr:uid="{AE7F9AE7-DA5E-475D-BF97-328A9C74ED15}"/>
    <cellStyle name="Input 2 6 7 3 2 2" xfId="24671" xr:uid="{98434733-DFFF-46EC-A19C-75C01726EA33}"/>
    <cellStyle name="Input 2 6 7 3 3" xfId="35634" xr:uid="{C0626A3E-E6AD-46DC-B5E3-EDBF7A8F66CC}"/>
    <cellStyle name="Input 2 6 7 4" xfId="38137" xr:uid="{810D45A5-A80C-4F59-BBD2-71935F2D3C37}"/>
    <cellStyle name="Input 2 6 7 5" xfId="52724" xr:uid="{0CF238E8-DEBF-4345-941E-8089553775BB}"/>
    <cellStyle name="Input 2 6 8" xfId="4762" xr:uid="{C4908821-6654-4BAE-88C9-3E40ADDB8C89}"/>
    <cellStyle name="Input 2 6 8 2" xfId="7348" xr:uid="{F2DDCDD2-4A89-4F4A-901B-D6A48AAD545F}"/>
    <cellStyle name="Input 2 6 8 2 2" xfId="16337" xr:uid="{14B08108-EEE6-4527-83C0-CF44BE151E65}"/>
    <cellStyle name="Input 2 6 8 2 2 2" xfId="44018" xr:uid="{22B4F42C-B2FA-45E6-83BC-C1E45C53B387}"/>
    <cellStyle name="Input 2 6 8 2 3" xfId="26944" xr:uid="{E215D793-CFD0-4AEB-A4AE-3C5BF1289BE6}"/>
    <cellStyle name="Input 2 6 8 3" xfId="9985" xr:uid="{F581A660-5120-48E1-8D32-594F5E0E8D44}"/>
    <cellStyle name="Input 2 6 8 3 2" xfId="18974" xr:uid="{1A4620EC-C795-4CFB-B3A4-F595910A49CB}"/>
    <cellStyle name="Input 2 6 8 3 2 2" xfId="31318" xr:uid="{A6F834D3-03F4-413B-B36A-19E04F77B705}"/>
    <cellStyle name="Input 2 6 8 3 3" xfId="24221" xr:uid="{537C8C67-B035-4B15-8DA0-6EFABEB097BF}"/>
    <cellStyle name="Input 2 6 8 4" xfId="13751" xr:uid="{F8A85A4D-F01B-4D10-B1C8-1E120BC6543F}"/>
    <cellStyle name="Input 2 6 8 4 2" xfId="25320" xr:uid="{5FF66CFE-C4CA-455A-ADD1-FC18B3646438}"/>
    <cellStyle name="Input 2 6 8 5" xfId="35904" xr:uid="{7D6092CF-2959-4C11-8D45-D07760E9896B}"/>
    <cellStyle name="Input 2 6 9" xfId="6663" xr:uid="{D3B21BAC-12AE-4DEA-96C5-42C8C6AAFFA1}"/>
    <cellStyle name="Input 2 6 9 2" xfId="11869" xr:uid="{865BBB30-324D-46EB-A54F-0C069EC2F413}"/>
    <cellStyle name="Input 2 6 9 2 2" xfId="20858" xr:uid="{C7FAADCA-46F4-4E0B-B7E9-A89396B0A76E}"/>
    <cellStyle name="Input 2 6 9 2 2 2" xfId="37874" xr:uid="{86011448-096A-4C09-8C41-26656581A231}"/>
    <cellStyle name="Input 2 6 9 2 3" xfId="39988" xr:uid="{E6D36C73-1FD1-42F1-821E-77D199029BF2}"/>
    <cellStyle name="Input 2 6 9 3" xfId="15652" xr:uid="{82D56150-5AD1-407E-9AAF-C8F8B9E3CA9E}"/>
    <cellStyle name="Input 2 6 9 3 2" xfId="41119" xr:uid="{808321CE-4E20-470D-A84B-658D4E64A19F}"/>
    <cellStyle name="Input 2 6 9 4" xfId="36330" xr:uid="{CD994A95-16FF-4672-9F7C-2C3152EDEDCE}"/>
    <cellStyle name="Input 2 7" xfId="492" xr:uid="{0BC5F588-4D3F-4209-8E58-D42F195B23F6}"/>
    <cellStyle name="Input 2 7 10" xfId="44461" xr:uid="{CA77C8F7-F9E4-4D9A-93E6-3A8806B4B39E}"/>
    <cellStyle name="Input 2 7 11" xfId="45695" xr:uid="{FFDCF553-1A16-4914-A725-0D83D5D6CB0D}"/>
    <cellStyle name="Input 2 7 2" xfId="841" xr:uid="{F11B875C-B206-42DE-AFE6-5E3BAD6E9FAF}"/>
    <cellStyle name="Input 2 7 2 2" xfId="5210" xr:uid="{7D1C788D-9C2A-4113-B893-29988706950B}"/>
    <cellStyle name="Input 2 7 2 2 2" xfId="7796" xr:uid="{CCECD7F0-1D54-420F-8D83-5370E77149EE}"/>
    <cellStyle name="Input 2 7 2 2 2 2" xfId="16785" xr:uid="{7CCFC1B7-D222-4B88-B92F-022C17F2946E}"/>
    <cellStyle name="Input 2 7 2 2 2 2 2" xfId="37882" xr:uid="{784C6EA2-FDD5-44FA-89D3-272A42F33FE9}"/>
    <cellStyle name="Input 2 7 2 2 2 3" xfId="42846" xr:uid="{AF9751C2-0B4B-4195-ADD7-0CF0122E919A}"/>
    <cellStyle name="Input 2 7 2 2 2 4" xfId="56483" xr:uid="{BD619FC6-56DC-4D88-8469-9186B720FBF6}"/>
    <cellStyle name="Input 2 7 2 2 3" xfId="10433" xr:uid="{04E97DE4-B11B-40CA-87C2-610CD1A36296}"/>
    <cellStyle name="Input 2 7 2 2 3 2" xfId="19422" xr:uid="{5BD190CD-13F3-436E-943F-10D3D854423B}"/>
    <cellStyle name="Input 2 7 2 2 3 2 2" xfId="35111" xr:uid="{442C056F-0A95-4993-A374-AF3A766101AB}"/>
    <cellStyle name="Input 2 7 2 2 3 3" xfId="34964" xr:uid="{55433378-9E39-47F1-92C9-3FC9D40FE318}"/>
    <cellStyle name="Input 2 7 2 2 4" xfId="14199" xr:uid="{3E3847C3-D087-4EDE-ACE3-DCC76D87CB99}"/>
    <cellStyle name="Input 2 7 2 2 4 2" xfId="42582" xr:uid="{2FE71169-830A-4423-B1B7-486DDDFAC701}"/>
    <cellStyle name="Input 2 7 2 2 5" xfId="39148" xr:uid="{6104516B-1E6E-4289-9112-D1C0FB5CD9A7}"/>
    <cellStyle name="Input 2 7 2 2 6" xfId="49701" xr:uid="{50979EF3-06DB-44BC-ADEA-05502CB5EE53}"/>
    <cellStyle name="Input 2 7 2 3" xfId="3278" xr:uid="{F2A4E43E-3458-41A5-8FFF-FC1E0425B3B6}"/>
    <cellStyle name="Input 2 7 2 3 2" xfId="23625" xr:uid="{76B8B8D1-4A1B-44A3-AE13-1441704D6215}"/>
    <cellStyle name="Input 2 7 2 3 2 2" xfId="58603" xr:uid="{B4530F77-C0F3-487C-8F0B-B2F5AEBB817B}"/>
    <cellStyle name="Input 2 7 2 3 3" xfId="51822" xr:uid="{19288A7C-7DC7-4A91-9209-9D6709912758}"/>
    <cellStyle name="Input 2 7 2 4" xfId="26964" xr:uid="{680240A7-4FCF-463D-9C61-F3E0C4B31B9D}"/>
    <cellStyle name="Input 2 7 2 4 2" xfId="54622" xr:uid="{A80203A5-FB8F-4CAA-8278-77A8EB7D3214}"/>
    <cellStyle name="Input 2 7 2 4 3" xfId="47818" xr:uid="{617268F1-A4A7-4AA5-9353-B0EB6EB07C54}"/>
    <cellStyle name="Input 2 7 2 5" xfId="53008" xr:uid="{0570D92F-EC1C-4052-89FD-238C944CF051}"/>
    <cellStyle name="Input 2 7 2 6" xfId="46204" xr:uid="{2B50F007-2BA1-4C0E-BCF0-6FDC4DEA4957}"/>
    <cellStyle name="Input 2 7 3" xfId="1186" xr:uid="{D78CC4A7-DA6E-40FD-B054-43CFBCE3C226}"/>
    <cellStyle name="Input 2 7 3 2" xfId="5531" xr:uid="{E27FDBD9-F1C8-409E-8A71-F8025F460E25}"/>
    <cellStyle name="Input 2 7 3 2 2" xfId="8117" xr:uid="{5E16713F-07BE-4145-A2CA-8685D991855B}"/>
    <cellStyle name="Input 2 7 3 2 2 2" xfId="17106" xr:uid="{62625F02-3EF1-479A-9E1F-267A9A423AEA}"/>
    <cellStyle name="Input 2 7 3 2 2 2 2" xfId="43214" xr:uid="{A06FBBE4-1BC1-460E-8093-E2FE79D1F3B1}"/>
    <cellStyle name="Input 2 7 3 2 2 3" xfId="41969" xr:uid="{F53DCD3A-4AA3-4544-B0AB-639822EC614A}"/>
    <cellStyle name="Input 2 7 3 2 2 4" xfId="56885" xr:uid="{F2B16A09-339E-4382-8643-6A84A6902E20}"/>
    <cellStyle name="Input 2 7 3 2 3" xfId="10754" xr:uid="{300FDA9A-3DDB-4EA8-9ACF-81AB22FEFA75}"/>
    <cellStyle name="Input 2 7 3 2 3 2" xfId="19743" xr:uid="{172B73F0-9528-4067-8197-62DF68A87458}"/>
    <cellStyle name="Input 2 7 3 2 3 2 2" xfId="22810" xr:uid="{5A379B92-6C7E-4DD2-80BE-A81C9C2AD073}"/>
    <cellStyle name="Input 2 7 3 2 3 3" xfId="40020" xr:uid="{6AB25FF7-5A14-40C7-AD70-027808BB2C26}"/>
    <cellStyle name="Input 2 7 3 2 4" xfId="14520" xr:uid="{428B5EBA-6F95-433B-9784-A63CDF3221DC}"/>
    <cellStyle name="Input 2 7 3 2 4 2" xfId="30809" xr:uid="{27FBE196-1373-4656-9F1C-03D4EF4A875A}"/>
    <cellStyle name="Input 2 7 3 2 5" xfId="42087" xr:uid="{0A963BCE-8293-446C-AF18-FFFF7D19CEB7}"/>
    <cellStyle name="Input 2 7 3 2 6" xfId="50103" xr:uid="{45B19A10-1F70-4F5A-80EF-9D66C1F1F4D0}"/>
    <cellStyle name="Input 2 7 3 3" xfId="3623" xr:uid="{29F2D419-24D5-43F6-9E03-B91C80CBDF47}"/>
    <cellStyle name="Input 2 7 3 3 2" xfId="35463" xr:uid="{D736B60A-5122-4890-892C-519BA17A4D70}"/>
    <cellStyle name="Input 2 7 3 3 2 2" xfId="55669" xr:uid="{07AD1752-7621-4AA6-9AF0-4C6496A2519A}"/>
    <cellStyle name="Input 2 7 3 3 3" xfId="48888" xr:uid="{BD3DAFE1-3AF3-4630-AF4C-E1F6C494BEC0}"/>
    <cellStyle name="Input 2 7 3 4" xfId="29366" xr:uid="{ABDE77B9-5265-4526-BB7A-4A0456D43750}"/>
    <cellStyle name="Input 2 7 3 4 2" xfId="55012" xr:uid="{CE35A285-FA29-48F4-BD97-90E00C551591}"/>
    <cellStyle name="Input 2 7 3 4 3" xfId="48220" xr:uid="{AC64C71B-4FF8-4663-BAF4-172B2A15B3F5}"/>
    <cellStyle name="Input 2 7 3 5" xfId="53312" xr:uid="{5C022A47-E51B-45A3-8647-0F5D06DDA28A}"/>
    <cellStyle name="Input 2 7 3 6" xfId="46606" xr:uid="{34C0B06A-A8EF-4815-8627-9A0AB2B0E03D}"/>
    <cellStyle name="Input 2 7 4" xfId="1530" xr:uid="{0577D022-0248-4653-A2A3-CC30C93B084F}"/>
    <cellStyle name="Input 2 7 4 2" xfId="5875" xr:uid="{D2C36572-BA6D-42CB-80F2-F81812DCA832}"/>
    <cellStyle name="Input 2 7 4 2 2" xfId="8461" xr:uid="{961D87E2-95B6-4EB7-B8AA-1077586CDC02}"/>
    <cellStyle name="Input 2 7 4 2 2 2" xfId="17450" xr:uid="{3AB3BF89-DCC6-4B08-A01F-952991D25977}"/>
    <cellStyle name="Input 2 7 4 2 2 2 2" xfId="34761" xr:uid="{76C23D1C-CFE3-4B3C-948C-07F82A2D44DE}"/>
    <cellStyle name="Input 2 7 4 2 2 3" xfId="43207" xr:uid="{BADD98E1-67E4-4ABD-9FE7-B4C8637483E0}"/>
    <cellStyle name="Input 2 7 4 2 3" xfId="11098" xr:uid="{9A05B14B-BDD3-4D73-9DEB-9A0447FA3379}"/>
    <cellStyle name="Input 2 7 4 2 3 2" xfId="20087" xr:uid="{2EA89E28-3BB7-4F17-887E-CD5D83547BA0}"/>
    <cellStyle name="Input 2 7 4 2 3 2 2" xfId="37469" xr:uid="{E349F967-3795-4FE0-AA00-9ABAAD16266C}"/>
    <cellStyle name="Input 2 7 4 2 3 3" xfId="39830" xr:uid="{19D37E7D-94BE-4A16-B429-2A2FE41EFC3E}"/>
    <cellStyle name="Input 2 7 4 2 4" xfId="14864" xr:uid="{D54A68E3-0391-4F3C-AEAE-93B2EC27AA7C}"/>
    <cellStyle name="Input 2 7 4 2 4 2" xfId="25699" xr:uid="{B044A427-9F0F-4854-8DF7-9CFFFA76AE87}"/>
    <cellStyle name="Input 2 7 4 2 5" xfId="43550" xr:uid="{3070963E-7215-41EB-90D1-FBB6AB18AA47}"/>
    <cellStyle name="Input 2 7 4 2 6" xfId="56011" xr:uid="{9DDEBBE3-7093-44EB-B8D1-A6FF0A0B65B4}"/>
    <cellStyle name="Input 2 7 4 3" xfId="3967" xr:uid="{B7319D0A-9505-4F2B-95C9-58BF8BCE92A9}"/>
    <cellStyle name="Input 2 7 4 3 2" xfId="28831" xr:uid="{FAB79133-8BA0-4D09-914F-FA12F323B1A0}"/>
    <cellStyle name="Input 2 7 4 4" xfId="28640" xr:uid="{FA1E847D-BDC1-4663-8BD9-4A85AD93EAD5}"/>
    <cellStyle name="Input 2 7 4 5" xfId="49229" xr:uid="{CA5E65D1-34A9-4767-B6A2-BDEB501235F7}"/>
    <cellStyle name="Input 2 7 5" xfId="1842" xr:uid="{CF9F900B-EBBB-41DB-BD8E-8F17B7D8A402}"/>
    <cellStyle name="Input 2 7 5 2" xfId="6158" xr:uid="{CEFF2034-BB49-4293-87B6-2259B05010ED}"/>
    <cellStyle name="Input 2 7 5 2 2" xfId="8744" xr:uid="{0558B9F2-6F61-4983-9B79-164A33E9E911}"/>
    <cellStyle name="Input 2 7 5 2 2 2" xfId="17733" xr:uid="{9DCE9E92-AE41-471D-ADB0-D1CDCBE518A8}"/>
    <cellStyle name="Input 2 7 5 2 2 2 2" xfId="28161" xr:uid="{74FD0A0D-0E15-4D84-9A4F-EE238F5405A4}"/>
    <cellStyle name="Input 2 7 5 2 2 3" xfId="23668" xr:uid="{66F86838-5A04-4ECF-BB63-1493BAF5B96F}"/>
    <cellStyle name="Input 2 7 5 2 3" xfId="11381" xr:uid="{D6A249B4-19D9-4D6C-AA2D-76B768B463AA}"/>
    <cellStyle name="Input 2 7 5 2 3 2" xfId="20370" xr:uid="{9CCC74B2-DB8B-4F79-A310-D64A3C697D2A}"/>
    <cellStyle name="Input 2 7 5 2 3 2 2" xfId="26053" xr:uid="{25FF65CE-A0F2-4CA1-9C27-309A255D966F}"/>
    <cellStyle name="Input 2 7 5 2 3 3" xfId="26302" xr:uid="{B42AD5D6-E265-4F40-BC96-4710BE04CB95}"/>
    <cellStyle name="Input 2 7 5 2 4" xfId="15147" xr:uid="{4939480F-57EF-4D39-8572-4BC8434AD7EE}"/>
    <cellStyle name="Input 2 7 5 2 4 2" xfId="30171" xr:uid="{897E5F52-F5E9-49F4-B37A-27D94A86951B}"/>
    <cellStyle name="Input 2 7 5 2 5" xfId="38834" xr:uid="{DCD707D4-7749-4BEC-85DA-94D1CE906EB1}"/>
    <cellStyle name="Input 2 7 5 2 6" xfId="58537" xr:uid="{FE9B74B7-7D95-48FD-B60D-F4D039DF6F27}"/>
    <cellStyle name="Input 2 7 5 3" xfId="4279" xr:uid="{19D98356-D5BF-463B-AA9E-429F1AFD22E4}"/>
    <cellStyle name="Input 2 7 5 3 2" xfId="42388" xr:uid="{71E9618A-85E5-45A7-8FFB-5D9D0CF20D79}"/>
    <cellStyle name="Input 2 7 5 4" xfId="38798" xr:uid="{639D0B0A-8554-4F84-A6C9-F7DAB90D380B}"/>
    <cellStyle name="Input 2 7 5 5" xfId="51756" xr:uid="{E2B3A511-118A-4593-B4D5-8C41C03A78C1}"/>
    <cellStyle name="Input 2 7 6" xfId="2149" xr:uid="{7D9B8DC0-C099-46A8-AEA7-075BD6BE9439}"/>
    <cellStyle name="Input 2 7 6 2" xfId="6450" xr:uid="{8C88B56F-057A-476F-BC1A-B6075756430E}"/>
    <cellStyle name="Input 2 7 6 2 2" xfId="9036" xr:uid="{5119544E-1F1A-47E5-9DA9-453BEE5FDD13}"/>
    <cellStyle name="Input 2 7 6 2 2 2" xfId="18025" xr:uid="{E9056A5C-C377-42A1-80DA-B91D5C6BA2EC}"/>
    <cellStyle name="Input 2 7 6 2 2 2 2" xfId="25388" xr:uid="{97D83B4A-FC69-43C3-8580-76DE1FD15D69}"/>
    <cellStyle name="Input 2 7 6 2 2 3" xfId="24645" xr:uid="{55346F89-3483-46F5-B9CF-7AF29150258E}"/>
    <cellStyle name="Input 2 7 6 2 3" xfId="11673" xr:uid="{BD606C31-FE0A-4682-99D0-FC850FE32245}"/>
    <cellStyle name="Input 2 7 6 2 3 2" xfId="20662" xr:uid="{E1C28CA2-BF0C-488B-8656-8011D1F83D84}"/>
    <cellStyle name="Input 2 7 6 2 3 2 2" xfId="43330" xr:uid="{1BD47D2A-71AC-48F3-964D-BB85A8FB7625}"/>
    <cellStyle name="Input 2 7 6 2 3 3" xfId="26766" xr:uid="{151D8949-43A1-4688-BE5D-E09222F05FD8}"/>
    <cellStyle name="Input 2 7 6 2 4" xfId="15439" xr:uid="{CD3B4980-2ECC-4A1F-BACA-AB2072313D3B}"/>
    <cellStyle name="Input 2 7 6 2 4 2" xfId="28977" xr:uid="{469F7B5A-5B25-482D-B76E-909AA4EE256C}"/>
    <cellStyle name="Input 2 7 6 2 5" xfId="23238" xr:uid="{31C1465B-5BCF-411D-8689-D0815BDBADE6}"/>
    <cellStyle name="Input 2 7 6 2 6" xfId="54174" xr:uid="{E9C09514-5C28-413E-844C-55FDD32B14FF}"/>
    <cellStyle name="Input 2 7 6 3" xfId="4586" xr:uid="{A2053C37-8927-4619-AC7E-88F855D177F4}"/>
    <cellStyle name="Input 2 7 6 3 2" xfId="26355" xr:uid="{C5190AC0-B157-4504-AB84-965AB1D3BE5E}"/>
    <cellStyle name="Input 2 7 6 4" xfId="39626" xr:uid="{6FE13DE1-9ABE-4429-9FA2-8A7E054A75F1}"/>
    <cellStyle name="Input 2 7 6 5" xfId="47440" xr:uid="{0114318B-B0BF-47F6-8648-6097FDDDDD6C}"/>
    <cellStyle name="Input 2 7 7" xfId="4886" xr:uid="{2B5F23C8-BA19-4670-AEF1-A967BEB6BF73}"/>
    <cellStyle name="Input 2 7 7 2" xfId="7472" xr:uid="{C8A6D02D-164A-40F5-8231-EB335C3B805B}"/>
    <cellStyle name="Input 2 7 7 2 2" xfId="16461" xr:uid="{D257F772-6E99-4B3B-BB31-32436E8DD947}"/>
    <cellStyle name="Input 2 7 7 2 2 2" xfId="30429" xr:uid="{4272DBF0-2402-49E8-B8B2-FB15BAC3A9E2}"/>
    <cellStyle name="Input 2 7 7 2 3" xfId="25081" xr:uid="{12897EA0-1C81-4555-8A92-73BADC63F26E}"/>
    <cellStyle name="Input 2 7 7 3" xfId="10109" xr:uid="{D54E5CA6-CACC-472F-ABD1-BA7E798E141A}"/>
    <cellStyle name="Input 2 7 7 3 2" xfId="19098" xr:uid="{F4097BAC-2E99-4EAB-B2E6-F59670EE0C91}"/>
    <cellStyle name="Input 2 7 7 3 2 2" xfId="29549" xr:uid="{38A4F48B-C205-4101-AF88-5C627FFC7074}"/>
    <cellStyle name="Input 2 7 7 3 3" xfId="34958" xr:uid="{711B391C-EFAB-4D1B-8533-F1893E5C7C98}"/>
    <cellStyle name="Input 2 7 7 4" xfId="13875" xr:uid="{83235925-2550-4D8A-9BB7-79FA00DC21B9}"/>
    <cellStyle name="Input 2 7 7 4 2" xfId="29652" xr:uid="{1E91DF4E-C6FA-4A63-8198-758C1058B6EF}"/>
    <cellStyle name="Input 2 7 7 5" xfId="32482" xr:uid="{D613181C-AAFD-46A1-ABB2-CA6B4BE7F39D}"/>
    <cellStyle name="Input 2 7 7 6" xfId="52745" xr:uid="{B9C9005F-88C4-402C-8F55-CFA108BC2394}"/>
    <cellStyle name="Input 2 7 8" xfId="2498" xr:uid="{B1FAD436-8037-46C6-BB60-BAC1B8048012}"/>
    <cellStyle name="Input 2 7 8 2" xfId="23210" xr:uid="{7498BACD-97AF-458E-9098-267888601B08}"/>
    <cellStyle name="Input 2 7 9" xfId="28234" xr:uid="{527685D8-E058-4A54-AF7A-D5BFEF70127F}"/>
    <cellStyle name="Input 2 8" xfId="206" xr:uid="{1B64DABB-73DD-46F8-902B-ACFE62DFE6B4}"/>
    <cellStyle name="Input 2 8 2" xfId="2565" xr:uid="{413AA63B-9280-422A-80B5-CC19A35D9E63}"/>
    <cellStyle name="Input 2 8 2 2" xfId="6806" xr:uid="{B81FBF68-F7E8-4E54-BCA9-EE67BC780574}"/>
    <cellStyle name="Input 2 8 2 2 2" xfId="15795" xr:uid="{DF727C0A-8B51-4784-9454-2663803AEE63}"/>
    <cellStyle name="Input 2 8 2 2 2 2" xfId="36527" xr:uid="{3D61562E-2FC0-4598-A722-35F1FB8E2B16}"/>
    <cellStyle name="Input 2 8 2 2 2 3" xfId="56530" xr:uid="{9B1F0C08-FBC5-4736-838B-62356D10AE07}"/>
    <cellStyle name="Input 2 8 2 2 3" xfId="23521" xr:uid="{42DD65C0-6D1B-4716-A4AD-D07B19B129B1}"/>
    <cellStyle name="Input 2 8 2 2 4" xfId="49748" xr:uid="{4C3F264E-CF3E-4268-AEBE-9851027C60C4}"/>
    <cellStyle name="Input 2 8 2 3" xfId="9376" xr:uid="{079BFDCC-EA15-49AB-BFE7-E6DE37736460}"/>
    <cellStyle name="Input 2 8 2 3 2" xfId="18365" xr:uid="{C3FA82C6-6FF1-45EB-9DAE-7B30610A0001}"/>
    <cellStyle name="Input 2 8 2 3 2 2" xfId="40382" xr:uid="{26D7671C-653A-48A3-A641-FD13A7AD24FB}"/>
    <cellStyle name="Input 2 8 2 3 2 3" xfId="58171" xr:uid="{D50F4FF8-76CB-4579-B7D3-EEDCC82111C2}"/>
    <cellStyle name="Input 2 8 2 3 3" xfId="28294" xr:uid="{41EC8A0F-4A3B-44F5-A806-4A4B7AEB2CEC}"/>
    <cellStyle name="Input 2 8 2 3 4" xfId="51389" xr:uid="{9C50B884-EB2F-479C-9832-6E532377C1BA}"/>
    <cellStyle name="Input 2 8 2 4" xfId="13419" xr:uid="{1653D55F-63C1-45BB-8C06-C5676F5F6D6E}"/>
    <cellStyle name="Input 2 8 2 4 2" xfId="40143" xr:uid="{0E7ED012-6ED7-4E98-956C-0144DEF09BCF}"/>
    <cellStyle name="Input 2 8 2 4 2 2" xfId="54666" xr:uid="{C10A33E0-2DF4-4521-A6C7-A757B0AA51D2}"/>
    <cellStyle name="Input 2 8 2 4 3" xfId="47865" xr:uid="{0E9023AE-94FA-4854-8BB0-CB3E58D119DF}"/>
    <cellStyle name="Input 2 8 2 5" xfId="36255" xr:uid="{012E88AD-94D2-4B0B-AC8E-1704358C9A51}"/>
    <cellStyle name="Input 2 8 2 5 2" xfId="53032" xr:uid="{529549AC-A3D0-44AC-A17C-41F7030FEAC4}"/>
    <cellStyle name="Input 2 8 2 6" xfId="46251" xr:uid="{3BBE5C2E-BBFF-471F-ACE2-673807035A41}"/>
    <cellStyle name="Input 2 8 3" xfId="2674" xr:uid="{EAD43E1A-6921-47F4-871C-C8D15700C7C2}"/>
    <cellStyle name="Input 2 8 3 2" xfId="24546" xr:uid="{DE5EF262-B8E8-44ED-A074-6F65E16E59EE}"/>
    <cellStyle name="Input 2 8 3 2 2" xfId="56929" xr:uid="{810429C2-4AE6-4B81-9935-6BE5B48D2D63}"/>
    <cellStyle name="Input 2 8 3 2 3" xfId="50147" xr:uid="{8158188B-4891-4233-A12A-34DE937DDFB9}"/>
    <cellStyle name="Input 2 8 3 3" xfId="50898" xr:uid="{A6B87E05-FBFF-42F9-BBB4-EC4F00E1A21A}"/>
    <cellStyle name="Input 2 8 3 3 2" xfId="57680" xr:uid="{3E6066FC-2BCB-4B10-AD6A-C17360533095}"/>
    <cellStyle name="Input 2 8 3 4" xfId="48264" xr:uid="{84CE2CD7-8A9C-4851-9B06-65AC058A566C}"/>
    <cellStyle name="Input 2 8 3 4 2" xfId="55056" xr:uid="{39FBCD98-F68E-4D2D-AF48-4B3199A6FB2C}"/>
    <cellStyle name="Input 2 8 3 5" xfId="53356" xr:uid="{26263CF4-8DF1-4AEB-8B6E-D7FA1BC82704}"/>
    <cellStyle name="Input 2 8 3 6" xfId="46650" xr:uid="{54B9DC42-1CF0-4145-B885-8CA2E542D2E1}"/>
    <cellStyle name="Input 2 8 4" xfId="29597" xr:uid="{DB55DB41-02F3-46AE-9D64-A405878B0DC5}"/>
    <cellStyle name="Input 2 8 4 2" xfId="56058" xr:uid="{DAF17461-681B-4762-9DA7-7737795A376B}"/>
    <cellStyle name="Input 2 8 4 3" xfId="49276" xr:uid="{F1CB1360-AFD7-4BBE-BEDB-2FFDEE56D2D5}"/>
    <cellStyle name="Input 2 8 5" xfId="44476" xr:uid="{D416ECE6-D797-4540-B592-8A0406D67D2E}"/>
    <cellStyle name="Input 2 8 5 2" xfId="58552" xr:uid="{145FF261-FCF3-404B-910C-715BF055B194}"/>
    <cellStyle name="Input 2 8 5 3" xfId="51771" xr:uid="{E99EE42C-024D-40E9-8468-AF4CDD1AFC05}"/>
    <cellStyle name="Input 2 8 6" xfId="45742" xr:uid="{CA77FC58-203B-4F7B-925A-E15F61B6924E}"/>
    <cellStyle name="Input 2 8 6 2" xfId="54218" xr:uid="{BD093083-D610-45DA-B201-E76B066DE33C}"/>
    <cellStyle name="Input 2 8 7" xfId="52769" xr:uid="{F98579D8-A8DF-425E-9B5E-92E9973B2F2E}"/>
    <cellStyle name="Input 2 9" xfId="555" xr:uid="{208A8152-2A02-47B8-8CD2-5C238157D728}"/>
    <cellStyle name="Input 2 9 2" xfId="4946" xr:uid="{F911E71C-FF47-4543-94F0-16D432913BB7}"/>
    <cellStyle name="Input 2 9 2 2" xfId="7532" xr:uid="{CCC013D3-FC12-4B15-AD8D-6E43C8CD4933}"/>
    <cellStyle name="Input 2 9 2 2 2" xfId="16521" xr:uid="{C01914F1-854A-4C27-8B08-195B378EE229}"/>
    <cellStyle name="Input 2 9 2 2 2 2" xfId="40393" xr:uid="{0AEAF64A-F589-4644-98F9-06A397983CBF}"/>
    <cellStyle name="Input 2 9 2 2 2 3" xfId="56571" xr:uid="{0590B5BF-BD05-46D9-BB6F-C41F2322F856}"/>
    <cellStyle name="Input 2 9 2 2 3" xfId="32503" xr:uid="{CBC94DB3-CC03-4602-B931-BBAFF1311EFF}"/>
    <cellStyle name="Input 2 9 2 2 4" xfId="49789" xr:uid="{9E0249A7-B39F-4874-9122-7B2B2BAA22BC}"/>
    <cellStyle name="Input 2 9 2 3" xfId="10169" xr:uid="{8CD409B9-3DAF-408D-82E1-A50E89764F3A}"/>
    <cellStyle name="Input 2 9 2 3 2" xfId="19158" xr:uid="{60AB14CB-E239-4DAB-9418-AAB1525DEFF0}"/>
    <cellStyle name="Input 2 9 2 3 2 2" xfId="30223" xr:uid="{F589AEF4-7F12-4FCE-B353-E47A91B3F93D}"/>
    <cellStyle name="Input 2 9 2 3 2 3" xfId="57829" xr:uid="{28E19AFE-D522-4495-879D-A8A04E6C5129}"/>
    <cellStyle name="Input 2 9 2 3 3" xfId="31953" xr:uid="{9904F966-6A75-4B09-8901-2903649E9349}"/>
    <cellStyle name="Input 2 9 2 3 4" xfId="51047" xr:uid="{8BB674E5-2762-4F53-B9D8-7F9E5588328F}"/>
    <cellStyle name="Input 2 9 2 4" xfId="13935" xr:uid="{4D57FAB0-711F-4412-BDD3-714591AE62DE}"/>
    <cellStyle name="Input 2 9 2 4 2" xfId="31514" xr:uid="{18420992-E5E3-419C-AE2B-25DDED91369B}"/>
    <cellStyle name="Input 2 9 2 4 2 2" xfId="54704" xr:uid="{50FB6B25-5616-4A1F-A47C-13D847B4F2BF}"/>
    <cellStyle name="Input 2 9 2 4 3" xfId="47906" xr:uid="{B8E7A4E0-BCED-4BD6-9B4F-313B472772EA}"/>
    <cellStyle name="Input 2 9 2 5" xfId="38406" xr:uid="{A6E7E5D6-0034-42C6-9446-DF6E1C7C077C}"/>
    <cellStyle name="Input 2 9 2 5 2" xfId="53055" xr:uid="{5EBD2DCE-9A91-4547-AC72-EB1CB472D695}"/>
    <cellStyle name="Input 2 9 2 6" xfId="46292" xr:uid="{179FD751-FBE0-4E90-BB53-8F8056165CE3}"/>
    <cellStyle name="Input 2 9 3" xfId="2992" xr:uid="{1A911894-7D67-47E8-9933-E35C9F041FE5}"/>
    <cellStyle name="Input 2 9 3 2" xfId="31720" xr:uid="{D5C19ACE-822B-42B6-9601-8C2376658198}"/>
    <cellStyle name="Input 2 9 3 2 2" xfId="56967" xr:uid="{8F479722-5867-4887-B665-6B4CC0710A7C}"/>
    <cellStyle name="Input 2 9 3 2 3" xfId="50185" xr:uid="{A29706E4-98DA-4216-A71C-8E4BD9D529C0}"/>
    <cellStyle name="Input 2 9 3 3" xfId="50819" xr:uid="{5E1E0FE8-9643-4A9D-9D2B-4E48353DD344}"/>
    <cellStyle name="Input 2 9 3 3 2" xfId="57601" xr:uid="{00EA2A14-4C57-452D-A1A6-3A41F29F38E3}"/>
    <cellStyle name="Input 2 9 3 4" xfId="48302" xr:uid="{90BD2937-8EDC-4275-96A1-48646FE41085}"/>
    <cellStyle name="Input 2 9 3 4 2" xfId="55094" xr:uid="{20F98971-92B0-4D6B-BAC9-AA45AD707073}"/>
    <cellStyle name="Input 2 9 3 5" xfId="53394" xr:uid="{EADC2B3F-5E91-4F74-A265-7A607001C817}"/>
    <cellStyle name="Input 2 9 3 6" xfId="46688" xr:uid="{C56232E6-18AD-47A2-A201-AED382D68CCC}"/>
    <cellStyle name="Input 2 9 4" xfId="33135" xr:uid="{2AA9F4C6-8293-4D91-831D-9DAC72A79672}"/>
    <cellStyle name="Input 2 9 4 2" xfId="56099" xr:uid="{75B6A67D-F9BA-4A0A-AAA1-5B0AB7FD9549}"/>
    <cellStyle name="Input 2 9 4 3" xfId="49317" xr:uid="{F78F4182-E0B2-41C3-860D-79B6D62BDF2A}"/>
    <cellStyle name="Input 2 9 5" xfId="44536" xr:uid="{70C3DE43-E605-4C75-9B5A-51586344F8D8}"/>
    <cellStyle name="Input 2 9 5 2" xfId="58202" xr:uid="{2D52AF04-CC8E-488C-AB81-69E8DD84B762}"/>
    <cellStyle name="Input 2 9 5 3" xfId="51420" xr:uid="{9F4D0069-F204-4C94-8D45-71A30F14D404}"/>
    <cellStyle name="Input 2 9 6" xfId="45783" xr:uid="{CC72217B-2FFD-4FBC-A6BC-59A5731ADFF4}"/>
    <cellStyle name="Input 2 9 6 2" xfId="54256" xr:uid="{FE80F4BB-3E0A-40B5-AB89-81279460A34A}"/>
    <cellStyle name="Input 2 9 7" xfId="52792" xr:uid="{6D90F244-F962-4D4D-ADE6-353D402BCC88}"/>
    <cellStyle name="Input 3" xfId="116" xr:uid="{1BDDB1C2-5416-4A78-A21D-FDC4B037DC5C}"/>
    <cellStyle name="Input 3 10" xfId="894" xr:uid="{3CE27532-75F0-46FE-81D6-408AB5571ACA}"/>
    <cellStyle name="Input 3 10 2" xfId="5263" xr:uid="{D7EC61EE-849C-4312-BD29-00E5853A0471}"/>
    <cellStyle name="Input 3 10 2 2" xfId="7849" xr:uid="{40E0C175-D48B-44FE-BA9F-16EC3585A9B2}"/>
    <cellStyle name="Input 3 10 2 2 2" xfId="16838" xr:uid="{1E3033A7-92E5-457A-97F9-FDDCDF11C323}"/>
    <cellStyle name="Input 3 10 2 2 2 2" xfId="24728" xr:uid="{5CC20ABE-29F5-4A45-85BE-2F4AAB84E9C7}"/>
    <cellStyle name="Input 3 10 2 2 2 3" xfId="56619" xr:uid="{FE4BEC7B-02D8-4339-85A2-69C3E34A5A4F}"/>
    <cellStyle name="Input 3 10 2 2 3" xfId="39285" xr:uid="{1F0DFD72-D391-4BC3-BB17-C257BB997CD3}"/>
    <cellStyle name="Input 3 10 2 2 4" xfId="49837" xr:uid="{07E19668-F663-4637-8FC1-7B0C44DED0A2}"/>
    <cellStyle name="Input 3 10 2 3" xfId="10486" xr:uid="{8DEAC4FB-571B-4F39-A518-5CC88EF3D931}"/>
    <cellStyle name="Input 3 10 2 3 2" xfId="19475" xr:uid="{A72A3B54-417B-401C-A2B1-7D458B0EE691}"/>
    <cellStyle name="Input 3 10 2 3 2 2" xfId="41226" xr:uid="{CA6E4F34-E919-4613-A9E8-35006284E77A}"/>
    <cellStyle name="Input 3 10 2 3 2 3" xfId="58233" xr:uid="{8137B522-C425-4342-BE15-A91429D71A18}"/>
    <cellStyle name="Input 3 10 2 3 3" xfId="40556" xr:uid="{48EFD67C-200B-4D49-A321-0E546D5D9F3A}"/>
    <cellStyle name="Input 3 10 2 3 4" xfId="51451" xr:uid="{CFE1BBC7-2A75-4D0C-A751-927BDBB3E278}"/>
    <cellStyle name="Input 3 10 2 4" xfId="14252" xr:uid="{B0E77E87-D141-40A9-9A2A-A473466C54B2}"/>
    <cellStyle name="Input 3 10 2 4 2" xfId="26796" xr:uid="{0E8675E5-3251-439E-A81F-68F99F5E67F8}"/>
    <cellStyle name="Input 3 10 2 4 2 2" xfId="54752" xr:uid="{C51ED6A9-157B-4136-A052-206D52CF6DAA}"/>
    <cellStyle name="Input 3 10 2 4 3" xfId="47954" xr:uid="{4E531383-B30D-41EC-AB9F-37213F1B5D3C}"/>
    <cellStyle name="Input 3 10 2 5" xfId="25830" xr:uid="{69909FA9-FBF8-49B6-8BFC-D63EDCD56872}"/>
    <cellStyle name="Input 3 10 2 5 2" xfId="53080" xr:uid="{42FD86F5-8A3F-49BC-98E9-18E8F035739E}"/>
    <cellStyle name="Input 3 10 2 6" xfId="46340" xr:uid="{E0940D9C-A361-4F3B-8B24-B772FA1D5061}"/>
    <cellStyle name="Input 3 10 3" xfId="3331" xr:uid="{58FC0539-B96E-4AA4-95B3-64FC8532D7EC}"/>
    <cellStyle name="Input 3 10 3 2" xfId="27647" xr:uid="{D04FF4E3-9236-47B6-93A3-E1C1F3A779B8}"/>
    <cellStyle name="Input 3 10 3 2 2" xfId="57015" xr:uid="{A5C08A26-49E6-49C7-964B-C1D49B78FCF4}"/>
    <cellStyle name="Input 3 10 3 2 3" xfId="50233" xr:uid="{1200FE1E-E864-44BC-BDFB-6B8A25B8069A}"/>
    <cellStyle name="Input 3 10 3 3" xfId="52265" xr:uid="{F6F8023F-989C-4CB4-8855-5080E974A17A}"/>
    <cellStyle name="Input 3 10 3 3 2" xfId="59046" xr:uid="{A902B7D2-6E4D-425B-B894-01D25C9F425A}"/>
    <cellStyle name="Input 3 10 3 4" xfId="48350" xr:uid="{F9A87638-A318-41C6-BD26-64F834DB03F2}"/>
    <cellStyle name="Input 3 10 3 4 2" xfId="55142" xr:uid="{A2F1B4A0-77AA-416F-BF0D-72AC753536BF}"/>
    <cellStyle name="Input 3 10 3 5" xfId="53440" xr:uid="{55287549-5630-4962-B501-D9E5596B41FE}"/>
    <cellStyle name="Input 3 10 3 6" xfId="46736" xr:uid="{3EA278BB-8597-4838-A693-92FEA255EB98}"/>
    <cellStyle name="Input 3 10 4" xfId="31581" xr:uid="{683E754C-4674-4AEE-95C0-A6D28E47E9E0}"/>
    <cellStyle name="Input 3 10 4 2" xfId="56147" xr:uid="{551DA870-8355-4265-B726-FDB0E8BD40F3}"/>
    <cellStyle name="Input 3 10 4 3" xfId="49365" xr:uid="{252EEB70-E063-424B-967B-4AD08A439507}"/>
    <cellStyle name="Input 3 10 5" xfId="44578" xr:uid="{36C9E80F-C929-4C91-9D99-DBD97278EF9E}"/>
    <cellStyle name="Input 3 10 5 2" xfId="58373" xr:uid="{CBE96369-AC2F-4199-B04D-54B8F4943EE1}"/>
    <cellStyle name="Input 3 10 5 3" xfId="51591" xr:uid="{C9758BC0-40CF-44FC-B094-65D0DEA8B48B}"/>
    <cellStyle name="Input 3 10 6" xfId="47485" xr:uid="{D94B1C73-B03A-4706-A4BB-619349BB9FC3}"/>
    <cellStyle name="Input 3 10 6 2" xfId="54304" xr:uid="{5360F4C0-5A51-4B0E-A24A-71D827C33617}"/>
    <cellStyle name="Input 3 10 7" xfId="52813" xr:uid="{A9736398-5D13-4F12-819A-4ECBB35F2E91}"/>
    <cellStyle name="Input 3 10 8" xfId="45877" xr:uid="{107937D4-0E2E-4A1E-86DF-9BCD3F4F914A}"/>
    <cellStyle name="Input 3 11" xfId="1238" xr:uid="{5A7123C2-16BF-43A2-A334-BA0630240EF1}"/>
    <cellStyle name="Input 3 11 2" xfId="5583" xr:uid="{E0777786-BC41-4C27-8374-CBEA6976E2BC}"/>
    <cellStyle name="Input 3 11 2 2" xfId="8169" xr:uid="{44B4A065-9A4B-4057-8D27-143A4E141306}"/>
    <cellStyle name="Input 3 11 2 2 2" xfId="17158" xr:uid="{47380D62-E9F4-4E59-B526-930259AB2F27}"/>
    <cellStyle name="Input 3 11 2 2 2 2" xfId="43700" xr:uid="{C4070C86-B8E1-432D-9BFE-0EBDC5C3ACB0}"/>
    <cellStyle name="Input 3 11 2 2 2 3" xfId="56658" xr:uid="{74930649-E611-4ABB-A839-40270392744D}"/>
    <cellStyle name="Input 3 11 2 2 3" xfId="35373" xr:uid="{17A28962-0451-4524-8A46-8609C93EB351}"/>
    <cellStyle name="Input 3 11 2 2 4" xfId="49876" xr:uid="{1BC9D2B2-6841-4C83-98B6-3263477DB65D}"/>
    <cellStyle name="Input 3 11 2 3" xfId="10806" xr:uid="{29A4830E-3711-48A7-B0E0-E5DE18E8D5FC}"/>
    <cellStyle name="Input 3 11 2 3 2" xfId="19795" xr:uid="{42917A53-12EB-41E7-8D2E-F7CABFAD5AD0}"/>
    <cellStyle name="Input 3 11 2 3 2 2" xfId="28393" xr:uid="{4951B179-CCBC-4A19-A140-DA8BE66AF037}"/>
    <cellStyle name="Input 3 11 2 3 2 3" xfId="57808" xr:uid="{590D7D6C-0103-42A5-B81D-C39601252D6E}"/>
    <cellStyle name="Input 3 11 2 3 3" xfId="42781" xr:uid="{7568111B-81E4-4634-9E57-605AB3F357F9}"/>
    <cellStyle name="Input 3 11 2 3 4" xfId="51026" xr:uid="{894569FD-4FA4-4515-846D-EACA8F3CB8AE}"/>
    <cellStyle name="Input 3 11 2 4" xfId="14572" xr:uid="{688B0F71-262D-4F8D-BC04-5E78A18513E5}"/>
    <cellStyle name="Input 3 11 2 4 2" xfId="43015" xr:uid="{ECF51766-1174-403E-8BFC-535AA08974AD}"/>
    <cellStyle name="Input 3 11 2 4 2 2" xfId="54788" xr:uid="{B3D611FB-B9AD-401A-8EA8-DD5FD8A662BD}"/>
    <cellStyle name="Input 3 11 2 4 3" xfId="47993" xr:uid="{1453EAF3-0439-4348-BE25-06C45B91AF51}"/>
    <cellStyle name="Input 3 11 2 5" xfId="35478" xr:uid="{DF68863C-CC61-4708-910E-50A3DB572041}"/>
    <cellStyle name="Input 3 11 2 5 2" xfId="53101" xr:uid="{ACDAE0DB-32BC-4EC8-BEF8-AFA1B87C813B}"/>
    <cellStyle name="Input 3 11 2 6" xfId="46379" xr:uid="{017BC54F-4F19-42CD-9ACA-9AC5AB61597E}"/>
    <cellStyle name="Input 3 11 3" xfId="3675" xr:uid="{D90FF618-0531-4AF1-B4E5-51007B15F07D}"/>
    <cellStyle name="Input 3 11 3 2" xfId="29527" xr:uid="{BC328065-2332-4E58-B355-2FE5AAABBFA1}"/>
    <cellStyle name="Input 3 11 3 2 2" xfId="57051" xr:uid="{0A5BC89C-4488-4772-AC77-24D7E01830DD}"/>
    <cellStyle name="Input 3 11 3 2 3" xfId="50269" xr:uid="{B2CC1C5D-4F2B-4B38-8107-80AF144000C2}"/>
    <cellStyle name="Input 3 11 3 3" xfId="50833" xr:uid="{1D9463AC-E8F1-40ED-8EC2-E657B7906468}"/>
    <cellStyle name="Input 3 11 3 3 2" xfId="57615" xr:uid="{72CFDF37-69DD-4ECA-B130-809F945BC828}"/>
    <cellStyle name="Input 3 11 3 4" xfId="48386" xr:uid="{B8F0E247-E3C7-4D73-A439-F6A5CAB6C8A3}"/>
    <cellStyle name="Input 3 11 3 4 2" xfId="55178" xr:uid="{9B092250-A4C5-445C-B4A8-E0D4984030CB}"/>
    <cellStyle name="Input 3 11 3 5" xfId="53468" xr:uid="{7BDD6426-9DAC-4ACF-AD30-A22BE968C400}"/>
    <cellStyle name="Input 3 11 3 6" xfId="46772" xr:uid="{07F2ABD0-BCB3-4B6A-A4E9-EB6FFFC382AE}"/>
    <cellStyle name="Input 3 11 4" xfId="23996" xr:uid="{312A9D1E-C5C4-4795-B6D0-6C6897F97C71}"/>
    <cellStyle name="Input 3 11 4 2" xfId="56186" xr:uid="{08445032-DAAB-4819-AA40-C3C9638BC2B9}"/>
    <cellStyle name="Input 3 11 4 3" xfId="49404" xr:uid="{B00CF47E-790F-443F-ADFB-31E483545797}"/>
    <cellStyle name="Input 3 11 5" xfId="44614" xr:uid="{401CB4C3-75C0-45FE-BCB0-BF12A80E9B44}"/>
    <cellStyle name="Input 3 11 5 2" xfId="58639" xr:uid="{94E516B9-6E1A-4357-B689-55F15BF56E4B}"/>
    <cellStyle name="Input 3 11 5 3" xfId="51858" xr:uid="{A9CB621B-C65D-4900-9573-BA82461B2B60}"/>
    <cellStyle name="Input 3 11 6" xfId="47524" xr:uid="{2D1C80E3-A5F0-4104-A6AA-8F0C47018419}"/>
    <cellStyle name="Input 3 11 6 2" xfId="54340" xr:uid="{D0DD6C27-7150-4F30-8A9E-E324F4F5291F}"/>
    <cellStyle name="Input 3 11 7" xfId="52834" xr:uid="{92B2CF88-52DB-44E1-9CEB-89B933399246}"/>
    <cellStyle name="Input 3 11 8" xfId="45913" xr:uid="{E254050B-04F2-4835-ACE4-39B2542D580F}"/>
    <cellStyle name="Input 3 12" xfId="1598" xr:uid="{CE8D80E4-2D84-4B49-B320-8F65FEA6FA13}"/>
    <cellStyle name="Input 3 12 2" xfId="5942" xr:uid="{90D97FC4-8080-49D0-AF18-857F64CB0DC4}"/>
    <cellStyle name="Input 3 12 2 2" xfId="8528" xr:uid="{704FDB5B-DDE4-48EE-8D96-912C3BD3CEF5}"/>
    <cellStyle name="Input 3 12 2 2 2" xfId="17517" xr:uid="{6EB62A2A-9EC8-4BD8-8AD4-12E2E0A6674C}"/>
    <cellStyle name="Input 3 12 2 2 2 2" xfId="40055" xr:uid="{50AE17AB-44E6-4DA6-AD0F-BA74F71A67C3}"/>
    <cellStyle name="Input 3 12 2 2 3" xfId="29621" xr:uid="{7D5D2B51-8552-4D20-B79D-BF8CBE0649A3}"/>
    <cellStyle name="Input 3 12 2 2 4" xfId="56254" xr:uid="{F1CE7930-7977-4AC1-ABE3-A5C05744B035}"/>
    <cellStyle name="Input 3 12 2 3" xfId="11165" xr:uid="{C5585904-041B-49D5-B2ED-B512599CF095}"/>
    <cellStyle name="Input 3 12 2 3 2" xfId="20154" xr:uid="{EFA702E2-3CED-4758-9CE4-D1A218384F13}"/>
    <cellStyle name="Input 3 12 2 3 2 2" xfId="25697" xr:uid="{92F91C10-1153-4BA9-8280-06B0D9030096}"/>
    <cellStyle name="Input 3 12 2 3 3" xfId="37580" xr:uid="{EE54D1A0-BE12-4FDF-9269-0ECD06D44D46}"/>
    <cellStyle name="Input 3 12 2 4" xfId="14931" xr:uid="{E494689B-08E5-4D4C-9AA2-D9ED65E94E54}"/>
    <cellStyle name="Input 3 12 2 4 2" xfId="25398" xr:uid="{8DE6564F-2DCB-41D4-B5B4-D9C53D1DBC6E}"/>
    <cellStyle name="Input 3 12 2 5" xfId="22900" xr:uid="{50CEB4E2-6DBD-4584-A761-2BDD71609832}"/>
    <cellStyle name="Input 3 12 2 6" xfId="49472" xr:uid="{76D38A28-A759-4195-BB50-29E181CB9117}"/>
    <cellStyle name="Input 3 12 3" xfId="4035" xr:uid="{74753B03-8018-454C-800C-417A615E34BC}"/>
    <cellStyle name="Input 3 12 3 2" xfId="37245" xr:uid="{34A016B9-F031-44AE-AB64-31D46B6E344F}"/>
    <cellStyle name="Input 3 12 3 2 2" xfId="58398" xr:uid="{04FC00CE-630E-4CF1-B914-9826954F282E}"/>
    <cellStyle name="Input 3 12 3 3" xfId="51617" xr:uid="{E1DAD260-C859-44EB-A806-BB30053FD6A0}"/>
    <cellStyle name="Input 3 12 4" xfId="30017" xr:uid="{B8A7DB38-9A3D-4050-AF51-9BDBA6BB6EA7}"/>
    <cellStyle name="Input 3 12 4 2" xfId="54402" xr:uid="{8A1EFB32-B3BE-456F-8AE1-B96C546ADE80}"/>
    <cellStyle name="Input 3 12 4 3" xfId="47590" xr:uid="{8958EF37-E7A5-4CCA-9397-D6E577AB6C5B}"/>
    <cellStyle name="Input 3 12 5" xfId="44622" xr:uid="{AB19836E-8191-448E-8A58-0C269D00A919}"/>
    <cellStyle name="Input 3 12 5 2" xfId="52877" xr:uid="{AEE77E0C-5016-4460-82AB-EDA526E9E51F}"/>
    <cellStyle name="Input 3 12 6" xfId="45981" xr:uid="{8A29CA3D-306C-4652-8B13-1D80392DB0D9}"/>
    <cellStyle name="Input 3 13" xfId="1929" xr:uid="{4EB44D75-98E3-489B-823F-DA89DC2F32AD}"/>
    <cellStyle name="Input 3 13 2" xfId="6244" xr:uid="{5A52818A-76BA-40D0-BCE9-CB22312FE1DE}"/>
    <cellStyle name="Input 3 13 2 2" xfId="8830" xr:uid="{C797855D-28E3-473A-92E2-E97F2401E3AF}"/>
    <cellStyle name="Input 3 13 2 2 2" xfId="17819" xr:uid="{EA56B01B-35DE-40CC-8B46-92A66FEB9B2D}"/>
    <cellStyle name="Input 3 13 2 2 2 2" xfId="31995" xr:uid="{45CAC9D3-CDCD-4F77-98FA-F82E0D8433A1}"/>
    <cellStyle name="Input 3 13 2 2 3" xfId="31171" xr:uid="{AE33A049-C2C1-4C17-B328-A9C74815ABAB}"/>
    <cellStyle name="Input 3 13 2 2 4" xfId="56269" xr:uid="{2B6C0225-EE0E-497D-98FC-589E8AD19FC1}"/>
    <cellStyle name="Input 3 13 2 3" xfId="11467" xr:uid="{206DFC8F-3CD9-458D-86C5-0C7EB6ED958C}"/>
    <cellStyle name="Input 3 13 2 3 2" xfId="20456" xr:uid="{961302D6-77A5-4DF2-B4FC-2348F6F9FD41}"/>
    <cellStyle name="Input 3 13 2 3 2 2" xfId="33567" xr:uid="{E4622877-8918-4642-A15B-4BC7BB53652C}"/>
    <cellStyle name="Input 3 13 2 3 3" xfId="31956" xr:uid="{D4503EAB-5757-413D-BF0B-AB48C0174F18}"/>
    <cellStyle name="Input 3 13 2 4" xfId="15233" xr:uid="{020B1740-2B73-4BC0-B6D7-ACE920B0B1F5}"/>
    <cellStyle name="Input 3 13 2 4 2" xfId="26188" xr:uid="{4D2615B1-F2FC-4CA6-94D9-64A19D1C7ECE}"/>
    <cellStyle name="Input 3 13 2 5" xfId="24693" xr:uid="{85F7C879-1127-4B86-B4D9-63C44449A32A}"/>
    <cellStyle name="Input 3 13 2 6" xfId="49487" xr:uid="{D78EC476-28D8-4E32-9ACD-A0C4C7DF47A9}"/>
    <cellStyle name="Input 3 13 3" xfId="4366" xr:uid="{FC1BD90B-5210-45CF-A234-58399D70BFB8}"/>
    <cellStyle name="Input 3 13 3 2" xfId="38114" xr:uid="{6B2A99B4-A529-4AE2-9A57-C16B61245254}"/>
    <cellStyle name="Input 3 13 3 2 2" xfId="58664" xr:uid="{44E4DD5E-FDE7-48C9-BB12-A36739B1E209}"/>
    <cellStyle name="Input 3 13 3 3" xfId="51883" xr:uid="{30D105A0-79AB-48D6-B913-03394ADD77DC}"/>
    <cellStyle name="Input 3 13 4" xfId="24919" xr:uid="{E313F85F-5F6E-4B12-B72D-50C2F31EE9AB}"/>
    <cellStyle name="Input 3 13 4 2" xfId="54415" xr:uid="{24C67FF2-18AE-4A85-A0DB-467BC6594DF8}"/>
    <cellStyle name="Input 3 13 4 3" xfId="47604" xr:uid="{E45E3F08-6A2B-4973-98F4-9946ACCFA748}"/>
    <cellStyle name="Input 3 13 5" xfId="44699" xr:uid="{DF1994D4-D357-4992-A230-77D1883745EB}"/>
    <cellStyle name="Input 3 13 5 2" xfId="52886" xr:uid="{EF90A459-9820-4E7B-9FAB-4D246913275F}"/>
    <cellStyle name="Input 3 13 6" xfId="45996" xr:uid="{D1D53613-153B-4EF7-B872-4A4A91F4844D}"/>
    <cellStyle name="Input 3 14" xfId="2589" xr:uid="{7FDE5353-C68A-43C6-8AB2-9410A9708627}"/>
    <cellStyle name="Input 3 14 2" xfId="6830" xr:uid="{F0A1D556-DF51-4769-B070-D66A38483482}"/>
    <cellStyle name="Input 3 14 2 2" xfId="15819" xr:uid="{F141027D-F092-4C9E-A9B5-306E8303286B}"/>
    <cellStyle name="Input 3 14 2 2 2" xfId="34309" xr:uid="{0EB51C1E-8BAA-4365-8BD4-0CDD05FB78C9}"/>
    <cellStyle name="Input 3 14 2 2 3" xfId="57097" xr:uid="{65DFC636-9F7C-40D6-B60C-95B317C3EC94}"/>
    <cellStyle name="Input 3 14 2 3" xfId="38338" xr:uid="{2F390E29-3CDF-4060-9790-A32344B610FE}"/>
    <cellStyle name="Input 3 14 2 4" xfId="50315" xr:uid="{C4161A17-1EA7-43B0-A233-B0306F431F8D}"/>
    <cellStyle name="Input 3 14 3" xfId="9400" xr:uid="{7C7F0259-1DE7-481B-B8A1-055DBCAB5742}"/>
    <cellStyle name="Input 3 14 3 2" xfId="18389" xr:uid="{475953A9-97A7-4ACC-A977-AAC97E75EC32}"/>
    <cellStyle name="Input 3 14 3 2 2" xfId="32619" xr:uid="{9BB79947-C709-4296-98EA-C7557AAED31F}"/>
    <cellStyle name="Input 3 14 3 2 3" xfId="58960" xr:uid="{6DB6A3DB-84F7-4D85-8117-D1A322532658}"/>
    <cellStyle name="Input 3 14 3 3" xfId="22398" xr:uid="{3A99E8E8-F817-4026-BD9B-FB04E356A83C}"/>
    <cellStyle name="Input 3 14 3 4" xfId="52179" xr:uid="{2E23055B-AE0A-4C17-95F1-7C3B6169D10A}"/>
    <cellStyle name="Input 3 14 4" xfId="13443" xr:uid="{216D8EE7-5425-42F4-83AC-F8B1CB6C8153}"/>
    <cellStyle name="Input 3 14 4 2" xfId="27770" xr:uid="{708DA828-BD05-44F8-A354-7DB38DFEA2DC}"/>
    <cellStyle name="Input 3 14 4 2 2" xfId="55224" xr:uid="{69B5F506-2C65-4089-A43C-1B65198697A0}"/>
    <cellStyle name="Input 3 14 4 3" xfId="48432" xr:uid="{2233BFE9-E029-4DAF-AE88-7B342F1FD19E}"/>
    <cellStyle name="Input 3 14 5" xfId="32863" xr:uid="{BBCD72CD-E2BE-47EA-AC5E-0CF2FD468872}"/>
    <cellStyle name="Input 3 14 5 2" xfId="53510" xr:uid="{BD6E842D-69FE-42A1-BFDE-6B48C3F66954}"/>
    <cellStyle name="Input 3 14 6" xfId="44758" xr:uid="{66BFF5B9-900A-480A-B035-076819878AAA}"/>
    <cellStyle name="Input 3 14 7" xfId="46818" xr:uid="{C0AF5754-BF6C-4D96-8147-75CDDAC87A58}"/>
    <cellStyle name="Input 3 15" xfId="6502" xr:uid="{E26AF1BF-5455-40F6-BFA3-452B4554EACE}"/>
    <cellStyle name="Input 3 15 2" xfId="11725" xr:uid="{47A48FE5-6678-4739-BE0B-3E73FEE02732}"/>
    <cellStyle name="Input 3 15 2 2" xfId="20714" xr:uid="{B626B287-BA48-47FF-B324-F0331CE01F11}"/>
    <cellStyle name="Input 3 15 2 2 2" xfId="24375" xr:uid="{4CC3A30A-AA22-45D2-9165-BC82487E2484}"/>
    <cellStyle name="Input 3 15 2 2 3" xfId="57149" xr:uid="{BE1023CF-EB19-473C-86AA-61FF2774D52F}"/>
    <cellStyle name="Input 3 15 2 3" xfId="26385" xr:uid="{45771354-730E-4498-97AD-B201F00B4B82}"/>
    <cellStyle name="Input 3 15 2 4" xfId="50367" xr:uid="{88542192-45B9-46F0-BA5F-1FEC0BBE3F9D}"/>
    <cellStyle name="Input 3 15 3" xfId="15491" xr:uid="{125E0BF9-DB3D-4F7F-8540-FD8AE5EC74BA}"/>
    <cellStyle name="Input 3 15 3 2" xfId="23053" xr:uid="{CCDAEE4E-9866-43B2-882F-11C4CDD9EB8E}"/>
    <cellStyle name="Input 3 15 3 2 2" xfId="58750" xr:uid="{AAD00F74-8EDA-44A6-9534-FFF94AA18C11}"/>
    <cellStyle name="Input 3 15 3 3" xfId="51969" xr:uid="{46498EE5-0A64-49DF-BE77-562B38E44E23}"/>
    <cellStyle name="Input 3 15 4" xfId="25779" xr:uid="{EADC44BB-159A-415F-901D-E4130AFD475A}"/>
    <cellStyle name="Input 3 15 4 2" xfId="59103" xr:uid="{5E052120-004D-4304-8866-2328DDE0D8E2}"/>
    <cellStyle name="Input 3 15 4 3" xfId="52322" xr:uid="{B04E35C3-638F-4EAC-ACF8-58903B0628B4}"/>
    <cellStyle name="Input 3 15 5" xfId="44784" xr:uid="{DBC39443-B218-4559-BF78-EB6698CDF6B8}"/>
    <cellStyle name="Input 3 15 5 2" xfId="55276" xr:uid="{B2C1EECE-6126-479B-8EBE-5B4C901C7EBF}"/>
    <cellStyle name="Input 3 15 5 3" xfId="48484" xr:uid="{3CF1D23E-7C95-4F6B-AC77-0B119C3A8907}"/>
    <cellStyle name="Input 3 15 6" xfId="53562" xr:uid="{10F31D1D-610E-4EB4-A93C-E0846E19EA9A}"/>
    <cellStyle name="Input 3 15 7" xfId="46870" xr:uid="{0624390A-0905-438F-A8B7-6895A8C5918C}"/>
    <cellStyle name="Input 3 16" xfId="9088" xr:uid="{402CAA4B-738B-459F-910B-F518C12C7113}"/>
    <cellStyle name="Input 3 16 2" xfId="18077" xr:uid="{27DC1EFC-4482-4C1C-9B27-2D27DDDDA537}"/>
    <cellStyle name="Input 3 16 2 2" xfId="22564" xr:uid="{62E2C0E8-B38D-488F-A741-A526441B8712}"/>
    <cellStyle name="Input 3 16 2 2 2" xfId="57169" xr:uid="{18A34760-4D55-4612-92BE-12B7582CD4D6}"/>
    <cellStyle name="Input 3 16 2 3" xfId="50387" xr:uid="{68425AC7-DFAE-4E02-ADB7-ADD11F7D7B87}"/>
    <cellStyle name="Input 3 16 3" xfId="26917" xr:uid="{A6F439C0-D793-496C-B253-A69FD9E53438}"/>
    <cellStyle name="Input 3 16 3 2" xfId="58770" xr:uid="{A81261CF-A6F4-46CA-8517-A650162C698C}"/>
    <cellStyle name="Input 3 16 3 3" xfId="51989" xr:uid="{E525B392-E38F-41FF-8786-5279D0F23A04}"/>
    <cellStyle name="Input 3 16 4" xfId="44823" xr:uid="{4FADA075-E9A6-4FC1-8218-5D637D56CF2E}"/>
    <cellStyle name="Input 3 16 4 2" xfId="58566" xr:uid="{A03FAD61-1C52-44D4-9862-CE6AC3EA08AC}"/>
    <cellStyle name="Input 3 16 4 3" xfId="51785" xr:uid="{DAE50D74-FA3D-4BF3-BA40-AAE49D085D2A}"/>
    <cellStyle name="Input 3 16 5" xfId="48504" xr:uid="{89196E25-B084-4898-844F-4473897DC4F4}"/>
    <cellStyle name="Input 3 16 5 2" xfId="55296" xr:uid="{162B8B68-708F-4229-ADF2-C1537078292C}"/>
    <cellStyle name="Input 3 16 6" xfId="53582" xr:uid="{E909CA0A-EBDF-4387-A387-F764D1B2EB99}"/>
    <cellStyle name="Input 3 16 7" xfId="46890" xr:uid="{51D7DCB9-3564-45ED-A2F7-95FFF2DC40FB}"/>
    <cellStyle name="Input 3 17" xfId="12788" xr:uid="{DC0A345E-5498-4FA2-89C9-FE7787C50C2F}"/>
    <cellStyle name="Input 3 17 2" xfId="21777" xr:uid="{556442BD-7A2A-4456-A3FB-8605BF70B235}"/>
    <cellStyle name="Input 3 17 2 2" xfId="25930" xr:uid="{B6C4B569-9403-4F28-846C-EBC100A952D0}"/>
    <cellStyle name="Input 3 17 2 2 2" xfId="57195" xr:uid="{5D2F6BE4-1FC8-4247-82F2-BDD92A0E8907}"/>
    <cellStyle name="Input 3 17 2 3" xfId="50413" xr:uid="{31AE25A9-EEE4-4B8B-939B-4E87FED358A8}"/>
    <cellStyle name="Input 3 17 3" xfId="42211" xr:uid="{66E1AFE0-4CD2-472E-AA57-0A2CA20A629D}"/>
    <cellStyle name="Input 3 17 3 2" xfId="58796" xr:uid="{CB18E0BA-35A5-4A7A-A794-51553243F6B3}"/>
    <cellStyle name="Input 3 17 3 3" xfId="52015" xr:uid="{AA2AC788-53F1-4773-BA72-4AC2CDE57317}"/>
    <cellStyle name="Input 3 17 4" xfId="44848" xr:uid="{DEABAF8F-A8BE-4724-8554-1E4189B572FC}"/>
    <cellStyle name="Input 3 17 4 2" xfId="57579" xr:uid="{83448B4A-7CF9-4996-8B32-B6D2074C1BA6}"/>
    <cellStyle name="Input 3 17 4 3" xfId="50797" xr:uid="{3C2323FC-C3F8-4388-892A-190880A86519}"/>
    <cellStyle name="Input 3 17 5" xfId="48530" xr:uid="{2F9EDEA4-CCCD-4C49-94A2-F05D2469377C}"/>
    <cellStyle name="Input 3 17 5 2" xfId="55319" xr:uid="{F165B7BD-B681-4C25-87B9-C2245CA1B5DE}"/>
    <cellStyle name="Input 3 17 6" xfId="53605" xr:uid="{8A15C364-0012-4BEA-83D4-757E14C228FA}"/>
    <cellStyle name="Input 3 17 7" xfId="46916" xr:uid="{54AB5B4F-E87D-4EA4-A795-4F5910443A41}"/>
    <cellStyle name="Input 3 18" xfId="2206" xr:uid="{7A04684C-0CE5-447C-943C-E40EDF5D715E}"/>
    <cellStyle name="Input 3 18 2" xfId="28521" xr:uid="{752A52F5-6B56-41B8-852B-6494577625C4}"/>
    <cellStyle name="Input 3 18 2 2" xfId="57301" xr:uid="{36CD819A-EDF2-4926-837C-1F3C88257ED5}"/>
    <cellStyle name="Input 3 18 2 3" xfId="50519" xr:uid="{4BC252AE-06C1-4ACF-BB0B-737BBD64339A}"/>
    <cellStyle name="Input 3 18 3" xfId="44880" xr:uid="{C6903B4D-9ABD-451D-A466-84525FC0D0F8}"/>
    <cellStyle name="Input 3 18 3 2" xfId="58902" xr:uid="{03ECE686-D5F6-468A-9BBC-1690C94CEE7F}"/>
    <cellStyle name="Input 3 18 3 3" xfId="52121" xr:uid="{A8E203B8-5EDF-45B0-8C96-03C54AB83B57}"/>
    <cellStyle name="Input 3 18 4" xfId="48896" xr:uid="{2B543DEF-CE96-4A18-84AC-8AC7A661307B}"/>
    <cellStyle name="Input 3 18 4 2" xfId="55677" xr:uid="{2B82E2E7-DDC0-42B9-82BD-853B691A2A98}"/>
    <cellStyle name="Input 3 18 5" xfId="48636" xr:uid="{8AD9E869-4CE5-404A-A0B5-6B5D1751FD2D}"/>
    <cellStyle name="Input 3 18 5 2" xfId="55425" xr:uid="{2DC8BB0D-0A0A-47A8-B591-073E24E38D5F}"/>
    <cellStyle name="Input 3 18 6" xfId="53711" xr:uid="{6044A175-F57A-4DB3-9DC3-8C2484334608}"/>
    <cellStyle name="Input 3 18 7" xfId="47022" xr:uid="{D4BAB103-F66D-4CD3-B8A3-4780EDAD9749}"/>
    <cellStyle name="Input 3 19" xfId="13115" xr:uid="{E594CE27-1960-4F44-9ED4-ED0A4823F0DD}"/>
    <cellStyle name="Input 3 19 2" xfId="24362" xr:uid="{F8CDFC06-495B-4869-B16C-AF73A8C89AD2}"/>
    <cellStyle name="Input 3 19 2 2" xfId="57150" xr:uid="{E5C814D0-160C-493D-8706-1D603107B90B}"/>
    <cellStyle name="Input 3 19 2 3" xfId="50368" xr:uid="{C2BA5DF0-FFE7-4915-88E6-5EAEC5B3F1A0}"/>
    <cellStyle name="Input 3 19 3" xfId="44977" xr:uid="{E8F69FC8-3B88-4F69-B4A5-030CDF8DADD0}"/>
    <cellStyle name="Input 3 19 3 2" xfId="58751" xr:uid="{3DFD1DF8-B57C-4E8F-A784-106734F994F6}"/>
    <cellStyle name="Input 3 19 3 3" xfId="51970" xr:uid="{75F4E1A8-13FD-4884-A908-FE5F05FE9963}"/>
    <cellStyle name="Input 3 19 4" xfId="52261" xr:uid="{123D0987-3AB1-4BC1-862E-5CE30A1AC87D}"/>
    <cellStyle name="Input 3 19 4 2" xfId="59042" xr:uid="{088C89E7-ADA9-4313-9FF8-196D8F206107}"/>
    <cellStyle name="Input 3 19 5" xfId="48485" xr:uid="{C9427104-B809-4789-8F29-44B364FF2182}"/>
    <cellStyle name="Input 3 19 5 2" xfId="55277" xr:uid="{AC8F2A86-214F-4509-82A2-74BA58D1B511}"/>
    <cellStyle name="Input 3 19 6" xfId="53563" xr:uid="{3E3AA0BA-D0D3-40FB-8172-DC81EDDD182D}"/>
    <cellStyle name="Input 3 19 7" xfId="46871" xr:uid="{79D91522-ED16-45B6-818B-6D81CEB7379B}"/>
    <cellStyle name="Input 3 2" xfId="144" xr:uid="{E70F7A1B-31EC-4344-8BF3-4BE584BA4764}"/>
    <cellStyle name="Input 3 2 10" xfId="1955" xr:uid="{BE3FAC05-2992-49B4-8862-10CF2FBCACB8}"/>
    <cellStyle name="Input 3 2 10 2" xfId="6265" xr:uid="{CFA251C7-4813-4079-8535-D9F8275E8F35}"/>
    <cellStyle name="Input 3 2 10 2 2" xfId="8851" xr:uid="{6BAD2E54-C174-4B97-BDDD-C8694FF6696A}"/>
    <cellStyle name="Input 3 2 10 2 2 2" xfId="17840" xr:uid="{47447313-6E13-4A54-99D6-144EA38374A9}"/>
    <cellStyle name="Input 3 2 10 2 2 2 2" xfId="27118" xr:uid="{9FF142A3-BA4A-4C15-8FAA-83271E83ECF6}"/>
    <cellStyle name="Input 3 2 10 2 2 3" xfId="27856" xr:uid="{6D8F4658-D73E-406A-BB82-1E5706D75784}"/>
    <cellStyle name="Input 3 2 10 2 3" xfId="11488" xr:uid="{9685A88D-2555-4E16-A720-C996E5655160}"/>
    <cellStyle name="Input 3 2 10 2 3 2" xfId="20477" xr:uid="{307FEB0B-4E7E-4C38-BE9B-0AA67BC53B70}"/>
    <cellStyle name="Input 3 2 10 2 3 2 2" xfId="30055" xr:uid="{2C00AE09-07C0-4011-AE89-BD38A4BDBA62}"/>
    <cellStyle name="Input 3 2 10 2 3 3" xfId="32220" xr:uid="{BF3D7294-4D24-498B-B65A-BE3328B17187}"/>
    <cellStyle name="Input 3 2 10 2 4" xfId="15254" xr:uid="{F09A5FCA-193F-4302-81E4-1944FEAA3AA0}"/>
    <cellStyle name="Input 3 2 10 2 4 2" xfId="30889" xr:uid="{8499D422-DAB8-4350-B0C0-06EDD5C97642}"/>
    <cellStyle name="Input 3 2 10 2 5" xfId="42367" xr:uid="{3CAD6626-66D0-4F03-8A47-07A711644B5C}"/>
    <cellStyle name="Input 3 2 10 3" xfId="4392" xr:uid="{56B3D572-C295-4D88-A82A-80A727C3089B}"/>
    <cellStyle name="Input 3 2 10 3 2" xfId="40962" xr:uid="{1971386A-8DC8-4D0E-8C9F-6770EAC63B72}"/>
    <cellStyle name="Input 3 2 10 4" xfId="43546" xr:uid="{D537566C-C2B1-4C20-8BAC-0BB80886C86E}"/>
    <cellStyle name="Input 3 2 11" xfId="2580" xr:uid="{B9514D02-C754-4339-8013-4EDA31309CFB}"/>
    <cellStyle name="Input 3 2 11 2" xfId="6821" xr:uid="{FFC1BD13-5221-438C-99ED-E42719E13F61}"/>
    <cellStyle name="Input 3 2 11 2 2" xfId="15810" xr:uid="{0C88571C-A5E6-4EF8-8EBD-949C49AA2F6C}"/>
    <cellStyle name="Input 3 2 11 2 2 2" xfId="41250" xr:uid="{2C9095E7-F3BE-4608-B374-3CCB8187E7EC}"/>
    <cellStyle name="Input 3 2 11 2 3" xfId="27265" xr:uid="{8C13D0BD-E2AC-4DC0-B404-C74609EAF9EE}"/>
    <cellStyle name="Input 3 2 11 3" xfId="9391" xr:uid="{30271AC6-0658-4202-A300-9C491A8B606A}"/>
    <cellStyle name="Input 3 2 11 3 2" xfId="18380" xr:uid="{9B3A067B-4217-49CD-8D0A-DC63121A78FC}"/>
    <cellStyle name="Input 3 2 11 3 2 2" xfId="40767" xr:uid="{3C11CB0C-5E4A-48A3-8799-AD1376418644}"/>
    <cellStyle name="Input 3 2 11 3 3" xfId="30461" xr:uid="{0E340838-8FF0-4187-A480-FCAC5A46626D}"/>
    <cellStyle name="Input 3 2 11 4" xfId="13434" xr:uid="{96BDB2F6-F3CC-4AD8-A81D-745D4EB640CD}"/>
    <cellStyle name="Input 3 2 11 4 2" xfId="28767" xr:uid="{FEDC96AB-DC8E-4585-939B-06E7571DEA4B}"/>
    <cellStyle name="Input 3 2 11 5" xfId="41039" xr:uid="{2B45C8E4-556D-46A8-979C-26EDF4ED422A}"/>
    <cellStyle name="Input 3 2 12" xfId="6600" xr:uid="{4BE7BCAD-B8C9-4496-8141-E38B56B99E73}"/>
    <cellStyle name="Input 3 2 12 2" xfId="11808" xr:uid="{BD3084D2-38E2-4E23-BD9D-D4419EC252BD}"/>
    <cellStyle name="Input 3 2 12 2 2" xfId="20797" xr:uid="{3F1F91CA-FEA3-48E2-BA8A-43A68EC0F0C6}"/>
    <cellStyle name="Input 3 2 12 2 2 2" xfId="23800" xr:uid="{93B4B122-C22C-4D3F-AC0E-A059FDE893F6}"/>
    <cellStyle name="Input 3 2 12 2 3" xfId="44062" xr:uid="{B7484148-C0E2-4FA4-8F0D-1DC759DC3EA6}"/>
    <cellStyle name="Input 3 2 12 3" xfId="15589" xr:uid="{E7ABFFE2-B602-47F3-AB2A-35DFAEF8E26D}"/>
    <cellStyle name="Input 3 2 12 3 2" xfId="25670" xr:uid="{69B6089D-954C-4D31-86F6-8ED936B79929}"/>
    <cellStyle name="Input 3 2 12 4" xfId="38981" xr:uid="{01502FF9-110D-4855-A61E-735894D8F643}"/>
    <cellStyle name="Input 3 2 13" xfId="9171" xr:uid="{69B5E952-A91C-4124-A795-92B39FD9344A}"/>
    <cellStyle name="Input 3 2 13 2" xfId="18160" xr:uid="{20042464-ED36-4F0D-BDC7-59B64D89E42A}"/>
    <cellStyle name="Input 3 2 13 2 2" xfId="26137" xr:uid="{E5951478-4E93-47A8-8281-4A31DC4E8C18}"/>
    <cellStyle name="Input 3 2 13 3" xfId="27876" xr:uid="{ABE3D92A-8BF9-4BB2-8EA4-6B2BBDE37C71}"/>
    <cellStyle name="Input 3 2 14" xfId="12598" xr:uid="{09FE837D-A567-421D-B6D2-8D358F5CC127}"/>
    <cellStyle name="Input 3 2 14 2" xfId="21587" xr:uid="{44C9E82A-5ACA-4650-ABA7-6E6CB5DB1D54}"/>
    <cellStyle name="Input 3 2 14 2 2" xfId="39076" xr:uid="{51E9CEA8-4C44-4231-87D9-03E116771113}"/>
    <cellStyle name="Input 3 2 14 3" xfId="26845" xr:uid="{9A4224FA-88C0-4DD1-A5E2-A8C238F88F4D}"/>
    <cellStyle name="Input 3 2 15" xfId="2304" xr:uid="{FB767C9E-26FD-4D1E-8A4C-E1745D5B8F46}"/>
    <cellStyle name="Input 3 2 15 2" xfId="34042" xr:uid="{B2CE853C-0CE9-46EB-89B8-170A6FB1F8C6}"/>
    <cellStyle name="Input 3 2 16" xfId="13213" xr:uid="{42918C51-45BA-425C-8E2A-89984FC689CD}"/>
    <cellStyle name="Input 3 2 16 2" xfId="36556" xr:uid="{FB3E1632-7D71-436D-8406-C061EF51C030}"/>
    <cellStyle name="Input 3 2 17" xfId="25199" xr:uid="{18DCB839-C385-4D43-90D3-229484EF5ED7}"/>
    <cellStyle name="Input 3 2 18" xfId="44298" xr:uid="{15A9E96C-B422-4BE8-89F6-07BBD9E157DF}"/>
    <cellStyle name="Input 3 2 19" xfId="45523" xr:uid="{086DCF05-FC46-4D57-971A-A4F3E42C528A}"/>
    <cellStyle name="Input 3 2 2" xfId="337" xr:uid="{B263C910-7528-4F43-B660-3A5956A25DD7}"/>
    <cellStyle name="Input 3 2 2 10" xfId="6639" xr:uid="{82D3CFCA-55C7-4C06-B3D1-8A45E02821B6}"/>
    <cellStyle name="Input 3 2 2 10 2" xfId="11845" xr:uid="{746C66B6-54C2-4B8E-97F5-0378068AE089}"/>
    <cellStyle name="Input 3 2 2 10 2 2" xfId="20834" xr:uid="{59CA3019-531C-4BB9-A9B7-50CA06A8E85B}"/>
    <cellStyle name="Input 3 2 2 10 2 2 2" xfId="23281" xr:uid="{C80905FA-B53B-41D4-9F84-72D044B2F616}"/>
    <cellStyle name="Input 3 2 2 10 2 3" xfId="40245" xr:uid="{9618D1B8-6805-4DB1-AD27-6F20218C85DD}"/>
    <cellStyle name="Input 3 2 2 10 3" xfId="15628" xr:uid="{A9908D80-46BD-4014-971A-3734B78AAE12}"/>
    <cellStyle name="Input 3 2 2 10 3 2" xfId="33952" xr:uid="{E75BADE9-05C0-4C5B-AD2B-4BBE9F0BEB47}"/>
    <cellStyle name="Input 3 2 2 10 4" xfId="31434" xr:uid="{0657A72F-32D8-48AD-8AAA-75143A37B3D1}"/>
    <cellStyle name="Input 3 2 2 11" xfId="9208" xr:uid="{5832795D-0656-438F-90DB-CE1207465546}"/>
    <cellStyle name="Input 3 2 2 11 2" xfId="18197" xr:uid="{7D21D068-EFAC-40C9-AA18-EFD2C27B7A8B}"/>
    <cellStyle name="Input 3 2 2 11 2 2" xfId="41784" xr:uid="{BAC290DD-8686-49B1-95BF-BF58EEF2C24D}"/>
    <cellStyle name="Input 3 2 2 11 3" xfId="40996" xr:uid="{07B13D8B-6215-47C4-84CB-A074921DC636}"/>
    <cellStyle name="Input 3 2 2 12" xfId="12250" xr:uid="{F5B32803-3D10-434E-9E89-8922CF400BDC}"/>
    <cellStyle name="Input 3 2 2 12 2" xfId="21239" xr:uid="{F45D5018-954E-46D1-81EC-3914836F9FC4}"/>
    <cellStyle name="Input 3 2 2 12 2 2" xfId="30198" xr:uid="{3BEADC0D-F1A4-4895-AFE5-41A0B11908E6}"/>
    <cellStyle name="Input 3 2 2 12 3" xfId="30554" xr:uid="{01BA9DDF-408A-4D4E-86CA-9641EA4F5E26}"/>
    <cellStyle name="Input 3 2 2 13" xfId="2343" xr:uid="{A61AE6C6-55E9-40B7-A41C-0C0E59A1D83A}"/>
    <cellStyle name="Input 3 2 2 13 2" xfId="44023" xr:uid="{27DF205B-CD5F-4701-9797-5E44929689E4}"/>
    <cellStyle name="Input 3 2 2 14" xfId="13252" xr:uid="{F9F9A569-AD40-4E15-A1AC-74FD13289AD0}"/>
    <cellStyle name="Input 3 2 2 14 2" xfId="42618" xr:uid="{73A944E6-E128-4920-B189-ECB9E05D2D58}"/>
    <cellStyle name="Input 3 2 2 15" xfId="23734" xr:uid="{746412D9-43E5-4E62-9EB8-087093057CF7}"/>
    <cellStyle name="Input 3 2 2 16" xfId="46038" xr:uid="{CB20C1B8-746C-4479-A87A-AD824E90AD94}"/>
    <cellStyle name="Input 3 2 2 2" xfId="469" xr:uid="{163E6E33-A9F8-49A8-9163-6BD4329041B7}"/>
    <cellStyle name="Input 3 2 2 2 10" xfId="9333" xr:uid="{F2BC33F7-3BC3-4CBA-9F6A-0AD8867EA934}"/>
    <cellStyle name="Input 3 2 2 2 10 2" xfId="18322" xr:uid="{9A177D2F-0395-42A4-A487-1255CC414E2F}"/>
    <cellStyle name="Input 3 2 2 2 10 2 2" xfId="34560" xr:uid="{15B2EF56-BC86-44A1-933F-075BBAD237FE}"/>
    <cellStyle name="Input 3 2 2 2 10 3" xfId="43137" xr:uid="{4D8E4DCC-F9FA-4D1D-97FD-9382E0179623}"/>
    <cellStyle name="Input 3 2 2 2 11" xfId="9744" xr:uid="{87C9C0C9-E142-4CD7-9EB3-476DEA90B2A5}"/>
    <cellStyle name="Input 3 2 2 2 11 2" xfId="18733" xr:uid="{2AD24AB3-A9F7-401C-9F93-D10C655D3DB4}"/>
    <cellStyle name="Input 3 2 2 2 11 2 2" xfId="28278" xr:uid="{8E78B259-A10C-469D-90E5-E18C2BFCFCB9}"/>
    <cellStyle name="Input 3 2 2 2 11 3" xfId="26718" xr:uid="{72B5BD2C-2AC0-4B95-B619-45A62068AE42}"/>
    <cellStyle name="Input 3 2 2 2 12" xfId="2475" xr:uid="{C31F55C4-8B3A-4054-9137-9DBB50E3511C}"/>
    <cellStyle name="Input 3 2 2 2 12 2" xfId="35562" xr:uid="{FFE74905-2B19-4F6F-B6A9-0436E13C1B2F}"/>
    <cellStyle name="Input 3 2 2 2 13" xfId="13384" xr:uid="{E7963A06-7D63-408C-993B-E5F759306B8F}"/>
    <cellStyle name="Input 3 2 2 2 13 2" xfId="28129" xr:uid="{2AF40A92-DD5E-43C0-B2E4-C733B74EC1B1}"/>
    <cellStyle name="Input 3 2 2 2 14" xfId="30152" xr:uid="{C4B33F8D-7CDB-4EBC-ACA8-92C3C3ED229F}"/>
    <cellStyle name="Input 3 2 2 2 15" xfId="49529" xr:uid="{2D76D9F6-6FA9-4F7D-AD25-F7E7075C558C}"/>
    <cellStyle name="Input 3 2 2 2 2" xfId="818" xr:uid="{C0DA3990-249A-4CB8-A13E-AB9742C25714}"/>
    <cellStyle name="Input 3 2 2 2 2 2" xfId="5187" xr:uid="{7AB90308-D559-43A1-8651-C40FEB4B6E3A}"/>
    <cellStyle name="Input 3 2 2 2 2 2 2" xfId="7773" xr:uid="{46161D57-31B7-4EF3-B8B9-6A885023ED5A}"/>
    <cellStyle name="Input 3 2 2 2 2 2 2 2" xfId="16762" xr:uid="{2FAD988E-0A5F-4361-A3D6-1540C7BBAA8C}"/>
    <cellStyle name="Input 3 2 2 2 2 2 2 2 2" xfId="24421" xr:uid="{237B3918-CF3F-4D83-A2FF-88F9AB86DB81}"/>
    <cellStyle name="Input 3 2 2 2 2 2 2 3" xfId="26573" xr:uid="{6A6429A8-10A9-485B-9AC2-A75BAF52CC65}"/>
    <cellStyle name="Input 3 2 2 2 2 2 3" xfId="10410" xr:uid="{237EDCAA-2B43-420E-83E7-783410C147F9}"/>
    <cellStyle name="Input 3 2 2 2 2 2 3 2" xfId="19399" xr:uid="{7713B5A8-A046-4FB0-8439-1C3DD67E2672}"/>
    <cellStyle name="Input 3 2 2 2 2 2 3 2 2" xfId="27862" xr:uid="{3CA1A260-0D9E-425F-BEDF-0CA9A3BC18F8}"/>
    <cellStyle name="Input 3 2 2 2 2 2 3 3" xfId="39974" xr:uid="{7587D39A-A21B-45F8-B8B8-F5D0F2FA8D83}"/>
    <cellStyle name="Input 3 2 2 2 2 2 4" xfId="14176" xr:uid="{6011D93A-27D4-44EB-AA70-F4D67E463314}"/>
    <cellStyle name="Input 3 2 2 2 2 2 4 2" xfId="42359" xr:uid="{6F7CE24D-40BE-41DF-8853-95C52E9B0749}"/>
    <cellStyle name="Input 3 2 2 2 2 2 5" xfId="29535" xr:uid="{6CE73410-7AEC-4E0B-A69D-D59627211561}"/>
    <cellStyle name="Input 3 2 2 2 2 3" xfId="3255" xr:uid="{5DB8F3D8-D9D3-42F9-A60C-8A243CFFB760}"/>
    <cellStyle name="Input 3 2 2 2 2 3 2" xfId="27070" xr:uid="{8EC574B9-E659-4964-8008-686440F5426B}"/>
    <cellStyle name="Input 3 2 2 2 2 4" xfId="31274" xr:uid="{CBE09409-F756-4205-A0C7-B06D01B0359C}"/>
    <cellStyle name="Input 3 2 2 2 2 5" xfId="56311" xr:uid="{9953EF13-0193-453A-B821-3373F9BF5260}"/>
    <cellStyle name="Input 3 2 2 2 3" xfId="1163" xr:uid="{1C404A29-7BA8-4A8A-BE65-D20C9837F984}"/>
    <cellStyle name="Input 3 2 2 2 3 2" xfId="5508" xr:uid="{7672018F-B0D5-4715-A8A5-6641D83F1707}"/>
    <cellStyle name="Input 3 2 2 2 3 2 2" xfId="8094" xr:uid="{08D0E949-C463-4318-95CB-6A5E62B2A5A9}"/>
    <cellStyle name="Input 3 2 2 2 3 2 2 2" xfId="17083" xr:uid="{97407EB1-F8B3-432F-8EFB-FBC98330F79C}"/>
    <cellStyle name="Input 3 2 2 2 3 2 2 2 2" xfId="28981" xr:uid="{395B3833-4B19-4D30-8A4A-E52351258C22}"/>
    <cellStyle name="Input 3 2 2 2 3 2 2 3" xfId="22472" xr:uid="{77118FE5-312E-48A4-88E9-06A6B3E39ED1}"/>
    <cellStyle name="Input 3 2 2 2 3 2 3" xfId="10731" xr:uid="{6AE3BD8D-02D7-4908-A052-E4EE56D5EAC7}"/>
    <cellStyle name="Input 3 2 2 2 3 2 3 2" xfId="19720" xr:uid="{8B6C5B02-8CE2-464C-BAAF-B1CA033F42C8}"/>
    <cellStyle name="Input 3 2 2 2 3 2 3 2 2" xfId="36891" xr:uid="{C66DD357-E1A3-437B-805F-A3558AA78A65}"/>
    <cellStyle name="Input 3 2 2 2 3 2 3 3" xfId="41624" xr:uid="{ECA705DA-4987-4790-B2BD-228B8896AC92}"/>
    <cellStyle name="Input 3 2 2 2 3 2 4" xfId="14497" xr:uid="{2BBBD390-DFDA-4EBD-A3D2-796DEAFB68B1}"/>
    <cellStyle name="Input 3 2 2 2 3 2 4 2" xfId="38526" xr:uid="{64D4AE41-76E3-4145-905E-6649D0981F16}"/>
    <cellStyle name="Input 3 2 2 2 3 2 5" xfId="22608" xr:uid="{CE0048CE-1288-45D5-B94A-B50847B2CD1A}"/>
    <cellStyle name="Input 3 2 2 2 3 3" xfId="3600" xr:uid="{5D060FDD-D078-4911-8F36-6E06DF706F11}"/>
    <cellStyle name="Input 3 2 2 2 3 3 2" xfId="28254" xr:uid="{4AFAE779-1608-4FED-9718-577D28097BC7}"/>
    <cellStyle name="Input 3 2 2 2 3 4" xfId="22279" xr:uid="{C66D1BEA-1284-41F4-B658-9A349FC8E2FE}"/>
    <cellStyle name="Input 3 2 2 2 4" xfId="1507" xr:uid="{2D5B650F-B4B6-48B9-B800-A8B3CA5C13F0}"/>
    <cellStyle name="Input 3 2 2 2 4 2" xfId="5852" xr:uid="{9B47B6C6-07C9-45F7-BE8E-8F20A49F9752}"/>
    <cellStyle name="Input 3 2 2 2 4 2 2" xfId="8438" xr:uid="{72D329F1-690B-464A-B1EB-C57B31F528FE}"/>
    <cellStyle name="Input 3 2 2 2 4 2 2 2" xfId="17427" xr:uid="{16539279-7CE9-432E-A6CD-12DC4D938B92}"/>
    <cellStyle name="Input 3 2 2 2 4 2 2 2 2" xfId="28155" xr:uid="{E2783F54-4C0D-455F-8A25-6A179B8D2623}"/>
    <cellStyle name="Input 3 2 2 2 4 2 2 3" xfId="28974" xr:uid="{12C950C1-8305-4EBC-9B20-B38107B40549}"/>
    <cellStyle name="Input 3 2 2 2 4 2 3" xfId="11075" xr:uid="{7CC449BA-B57B-4A9A-B8E8-7C1301797CA3}"/>
    <cellStyle name="Input 3 2 2 2 4 2 3 2" xfId="20064" xr:uid="{20F60FB1-319A-4DB4-9DCA-866927702B1C}"/>
    <cellStyle name="Input 3 2 2 2 4 2 3 2 2" xfId="39594" xr:uid="{1684391C-6632-4BD9-BE38-6CEA0F897B1A}"/>
    <cellStyle name="Input 3 2 2 2 4 2 3 3" xfId="31144" xr:uid="{E7300A3F-766F-4E3C-B1A7-B8E14E635D30}"/>
    <cellStyle name="Input 3 2 2 2 4 2 4" xfId="14841" xr:uid="{6B783DA7-7E1B-477D-A436-09ED5F7E3D46}"/>
    <cellStyle name="Input 3 2 2 2 4 2 4 2" xfId="32443" xr:uid="{C722E1C7-F158-4A81-869A-2E52017BEC46}"/>
    <cellStyle name="Input 3 2 2 2 4 2 5" xfId="29332" xr:uid="{11441D96-77C5-441B-925D-53DAD568C05C}"/>
    <cellStyle name="Input 3 2 2 2 4 3" xfId="3944" xr:uid="{95DE9FF9-86B3-4331-95BD-1818CFDCC6B2}"/>
    <cellStyle name="Input 3 2 2 2 4 3 2" xfId="22268" xr:uid="{E01F58CF-FED1-4CC6-8E6F-27D57D740211}"/>
    <cellStyle name="Input 3 2 2 2 4 4" xfId="30435" xr:uid="{807A0BF9-84AA-49C7-8DAB-8C70222F06E8}"/>
    <cellStyle name="Input 3 2 2 2 5" xfId="1898" xr:uid="{7D1DA916-9B14-442F-B0C5-E06783D9E9A7}"/>
    <cellStyle name="Input 3 2 2 2 5 2" xfId="6214" xr:uid="{49BC9BAC-150A-4A06-A8A1-71EDC774DD25}"/>
    <cellStyle name="Input 3 2 2 2 5 2 2" xfId="8800" xr:uid="{526D4E5B-20A9-403E-A9BA-FCEEF7F09E05}"/>
    <cellStyle name="Input 3 2 2 2 5 2 2 2" xfId="17789" xr:uid="{2F5F630C-54C8-49B3-BDDA-7DE17B573573}"/>
    <cellStyle name="Input 3 2 2 2 5 2 2 2 2" xfId="41545" xr:uid="{DEFCD21F-A3AF-4B9D-9953-A1184087CF02}"/>
    <cellStyle name="Input 3 2 2 2 5 2 2 3" xfId="23272" xr:uid="{5784DD1F-5D1B-4401-B721-8A2B2718F82D}"/>
    <cellStyle name="Input 3 2 2 2 5 2 3" xfId="11437" xr:uid="{8F8884E7-132C-4770-A4B7-77CAB232DF3A}"/>
    <cellStyle name="Input 3 2 2 2 5 2 3 2" xfId="20426" xr:uid="{E95B2274-0AA0-46B8-A579-032643AB6E26}"/>
    <cellStyle name="Input 3 2 2 2 5 2 3 2 2" xfId="41785" xr:uid="{81C43590-245C-46FA-AB9E-EB0BD149B290}"/>
    <cellStyle name="Input 3 2 2 2 5 2 3 3" xfId="42565" xr:uid="{6B7F0F12-5717-4862-945E-9A69BDF908AD}"/>
    <cellStyle name="Input 3 2 2 2 5 2 4" xfId="15203" xr:uid="{00A0B3B9-FB03-4230-84C6-97013C01E465}"/>
    <cellStyle name="Input 3 2 2 2 5 2 4 2" xfId="43959" xr:uid="{F948C562-E30F-4D48-88CF-E05C46878955}"/>
    <cellStyle name="Input 3 2 2 2 5 2 5" xfId="30050" xr:uid="{24A38037-42B1-4AD7-A7E3-15D7D7C116AC}"/>
    <cellStyle name="Input 3 2 2 2 5 3" xfId="4335" xr:uid="{B2911602-BC9B-40CE-BEFE-33344D988F9F}"/>
    <cellStyle name="Input 3 2 2 2 5 3 2" xfId="30580" xr:uid="{20B0396A-48C9-4F9A-B270-ED3FEBC4C30C}"/>
    <cellStyle name="Input 3 2 2 2 5 4" xfId="43169" xr:uid="{68DB1B1A-EA2E-445D-94EB-E2708BAE6092}"/>
    <cellStyle name="Input 3 2 2 2 6" xfId="2126" xr:uid="{E35492CC-0D84-4E1C-A8E1-DFFEF8F7BC57}"/>
    <cellStyle name="Input 3 2 2 2 6 2" xfId="6427" xr:uid="{65800F8D-487B-499B-885C-84347E914BFA}"/>
    <cellStyle name="Input 3 2 2 2 6 2 2" xfId="9013" xr:uid="{E2F233C2-FCD6-4C3A-91F0-BD9A630FEB96}"/>
    <cellStyle name="Input 3 2 2 2 6 2 2 2" xfId="18002" xr:uid="{A98E5C5E-81F5-4309-99CC-4454F7BB1582}"/>
    <cellStyle name="Input 3 2 2 2 6 2 2 2 2" xfId="33158" xr:uid="{F0E6E555-A651-42F9-9613-4D0E31F29669}"/>
    <cellStyle name="Input 3 2 2 2 6 2 2 3" xfId="40396" xr:uid="{11F7FE02-EA04-4223-9206-6CDF66327F53}"/>
    <cellStyle name="Input 3 2 2 2 6 2 3" xfId="11650" xr:uid="{25B569C9-A738-4D79-8A14-115B5C36ED3A}"/>
    <cellStyle name="Input 3 2 2 2 6 2 3 2" xfId="20639" xr:uid="{A8E8E083-87BB-4A6A-92E0-D12BE9256944}"/>
    <cellStyle name="Input 3 2 2 2 6 2 3 2 2" xfId="29179" xr:uid="{0DB3A819-A39C-4B1D-ACD1-96D263B01C1F}"/>
    <cellStyle name="Input 3 2 2 2 6 2 3 3" xfId="37843" xr:uid="{2512EA42-D838-4A57-AA9A-38219CC66218}"/>
    <cellStyle name="Input 3 2 2 2 6 2 4" xfId="15416" xr:uid="{DEB132FF-8030-4774-96D9-0119DDCF3746}"/>
    <cellStyle name="Input 3 2 2 2 6 2 4 2" xfId="23307" xr:uid="{29C318BA-5FC9-4BD2-B669-D98AEFF5A596}"/>
    <cellStyle name="Input 3 2 2 2 6 2 5" xfId="35592" xr:uid="{9667906A-972D-457A-9603-2B064199064F}"/>
    <cellStyle name="Input 3 2 2 2 6 3" xfId="4563" xr:uid="{B4A1C801-D7D5-4C89-A4D1-DFE82329921E}"/>
    <cellStyle name="Input 3 2 2 2 6 3 2" xfId="36450" xr:uid="{160C4038-88A8-4962-88DD-7FF0506D2656}"/>
    <cellStyle name="Input 3 2 2 2 6 4" xfId="29468" xr:uid="{14878DBA-486C-4030-8F49-8CA9F28EACC3}"/>
    <cellStyle name="Input 3 2 2 2 7" xfId="2936" xr:uid="{F7E4FAB8-3510-43A3-861C-5382047A9DC3}"/>
    <cellStyle name="Input 3 2 2 2 7 2" xfId="7086" xr:uid="{87625CC0-75F0-4A8F-9492-6D992FEE5E93}"/>
    <cellStyle name="Input 3 2 2 2 7 2 2" xfId="12212" xr:uid="{523523B9-1E81-4270-9819-BD06BE0EF8FB}"/>
    <cellStyle name="Input 3 2 2 2 7 2 2 2" xfId="21201" xr:uid="{B7BB5E11-E622-404E-9948-21F6E61BDAB0}"/>
    <cellStyle name="Input 3 2 2 2 7 2 2 2 2" xfId="29932" xr:uid="{D255E481-0BAD-444D-BBF0-EC0DC36D9CD9}"/>
    <cellStyle name="Input 3 2 2 2 7 2 2 3" xfId="23074" xr:uid="{7A40CB65-88A9-478E-864F-E6E316F06EC2}"/>
    <cellStyle name="Input 3 2 2 2 7 2 3" xfId="13006" xr:uid="{38CDB85F-0CC5-4C8A-8F67-875168186BCB}"/>
    <cellStyle name="Input 3 2 2 2 7 2 3 2" xfId="21995" xr:uid="{1C461F91-44C8-440D-BCDD-DE08030E8F8C}"/>
    <cellStyle name="Input 3 2 2 2 7 2 3 2 2" xfId="24794" xr:uid="{9B68F4B7-71D3-4DBF-B63A-6B036C13723B}"/>
    <cellStyle name="Input 3 2 2 2 7 2 3 3" xfId="42999" xr:uid="{F111A75E-7146-4DA9-A193-C57E693AF404}"/>
    <cellStyle name="Input 3 2 2 2 7 2 4" xfId="16075" xr:uid="{D3D5461A-75AF-4BF8-97E8-B915DE3C5E39}"/>
    <cellStyle name="Input 3 2 2 2 7 2 4 2" xfId="24911" xr:uid="{580D3ED2-E6AE-4AAD-84F5-FC5E1FC64157}"/>
    <cellStyle name="Input 3 2 2 2 7 2 5" xfId="29953" xr:uid="{0ED481A9-8282-4348-AF02-872E60D60009}"/>
    <cellStyle name="Input 3 2 2 2 7 3" xfId="9649" xr:uid="{2BB85027-AA9F-4E19-B286-FA0966A12487}"/>
    <cellStyle name="Input 3 2 2 2 7 3 2" xfId="18638" xr:uid="{640230BE-D31E-49ED-930A-0B68B11F03A0}"/>
    <cellStyle name="Input 3 2 2 2 7 3 2 2" xfId="36741" xr:uid="{FC880FF7-C6F1-4988-A1E7-89F7E7C3AEE8}"/>
    <cellStyle name="Input 3 2 2 2 7 3 3" xfId="31764" xr:uid="{115DA9D1-D248-4AF5-9DDC-BF377AE090F5}"/>
    <cellStyle name="Input 3 2 2 2 7 4" xfId="40764" xr:uid="{3A8A1CA5-7ED5-48A3-A0DF-9889D6BF99E6}"/>
    <cellStyle name="Input 3 2 2 2 8" xfId="4863" xr:uid="{C78D23A6-4256-46B0-81BE-15A7D897BA2A}"/>
    <cellStyle name="Input 3 2 2 2 8 2" xfId="7449" xr:uid="{D70D6784-6FA5-45FD-BD46-F43D22C3FAB2}"/>
    <cellStyle name="Input 3 2 2 2 8 2 2" xfId="16438" xr:uid="{B1540FA1-FE59-4E9E-A595-CF8F62A452CC}"/>
    <cellStyle name="Input 3 2 2 2 8 2 2 2" xfId="38459" xr:uid="{0B75BEDC-06A3-42BA-8728-4B5A725BD9FF}"/>
    <cellStyle name="Input 3 2 2 2 8 2 3" xfId="32069" xr:uid="{4B34DD16-6DAE-4DB1-9EB9-0BE8C8CAF420}"/>
    <cellStyle name="Input 3 2 2 2 8 3" xfId="10086" xr:uid="{3E4419DB-AADC-4BC1-BE53-CEBCF70E6FCE}"/>
    <cellStyle name="Input 3 2 2 2 8 3 2" xfId="19075" xr:uid="{16E5E310-0896-48B9-9C90-10B389A6E98E}"/>
    <cellStyle name="Input 3 2 2 2 8 3 2 2" xfId="42627" xr:uid="{03E2D3D5-6264-49D9-853C-04D5C0D1E275}"/>
    <cellStyle name="Input 3 2 2 2 8 3 3" xfId="38899" xr:uid="{6420C714-3A02-4061-9B74-0A25B54FF54C}"/>
    <cellStyle name="Input 3 2 2 2 8 4" xfId="13852" xr:uid="{A391E4DE-4ADA-48FD-9133-5FED7B10B4C1}"/>
    <cellStyle name="Input 3 2 2 2 8 4 2" xfId="37408" xr:uid="{DECDEBCF-BDB8-4C46-BA8F-765DB6C8C050}"/>
    <cellStyle name="Input 3 2 2 2 8 5" xfId="35682" xr:uid="{5436D41B-4D44-4185-BEB8-E214EE81FD02}"/>
    <cellStyle name="Input 3 2 2 2 9" xfId="6771" xr:uid="{6C607EF8-5BE6-47CB-B1C1-CEECEBAEFE3C}"/>
    <cellStyle name="Input 3 2 2 2 9 2" xfId="11970" xr:uid="{9244B38D-9E19-4EFF-B14F-91955FB042EF}"/>
    <cellStyle name="Input 3 2 2 2 9 2 2" xfId="20959" xr:uid="{ADA440F8-D650-470A-B714-09C5CE35568C}"/>
    <cellStyle name="Input 3 2 2 2 9 2 2 2" xfId="39624" xr:uid="{02417B75-CE19-4114-8DAB-8EC4939EBB32}"/>
    <cellStyle name="Input 3 2 2 2 9 2 3" xfId="43949" xr:uid="{C19DCD41-0E75-4FE0-A781-33B7785569B0}"/>
    <cellStyle name="Input 3 2 2 2 9 3" xfId="15760" xr:uid="{48233E74-37E5-48D1-9F67-03E88B0DCBBD}"/>
    <cellStyle name="Input 3 2 2 2 9 3 2" xfId="23613" xr:uid="{47CFDE2A-5730-49FF-81AA-94471033ECDC}"/>
    <cellStyle name="Input 3 2 2 2 9 4" xfId="25162" xr:uid="{251396D9-FB5D-40A2-88BD-8C1E2C7E573F}"/>
    <cellStyle name="Input 3 2 2 3" xfId="686" xr:uid="{D4049113-4043-4335-9179-5873CD875740}"/>
    <cellStyle name="Input 3 2 2 3 2" xfId="5062" xr:uid="{0D37C192-13DA-4F1F-AE25-E84B107E50F4}"/>
    <cellStyle name="Input 3 2 2 3 2 2" xfId="7648" xr:uid="{4689997F-74D9-4F9E-9FC3-6D1E2EF93D8E}"/>
    <cellStyle name="Input 3 2 2 3 2 2 2" xfId="16637" xr:uid="{011635F0-4E02-41C7-AAF2-2EBCE75CB92B}"/>
    <cellStyle name="Input 3 2 2 3 2 2 2 2" xfId="29685" xr:uid="{32E3D988-76A9-44D0-B640-6DF389BC3ED8}"/>
    <cellStyle name="Input 3 2 2 3 2 2 3" xfId="32374" xr:uid="{554144B4-14E9-40FF-8CBC-562A38A6542D}"/>
    <cellStyle name="Input 3 2 2 3 2 3" xfId="10285" xr:uid="{5D81F39A-7003-411D-9FEB-709C0D23AC9E}"/>
    <cellStyle name="Input 3 2 2 3 2 3 2" xfId="19274" xr:uid="{2B3F9E70-3500-4687-8FBB-6AB8890F5CA7}"/>
    <cellStyle name="Input 3 2 2 3 2 3 2 2" xfId="24669" xr:uid="{8AB55D54-1094-4014-A7C0-5985CE3C2CBA}"/>
    <cellStyle name="Input 3 2 2 3 2 3 3" xfId="35697" xr:uid="{17105A5E-C676-4E26-B12C-0D4BE44A9597}"/>
    <cellStyle name="Input 3 2 2 3 2 4" xfId="14051" xr:uid="{2BB6074D-3005-4A1F-93CD-84FAAF4F0E13}"/>
    <cellStyle name="Input 3 2 2 3 2 4 2" xfId="36843" xr:uid="{F00BF57F-443C-4137-AB7F-6CD011037F22}"/>
    <cellStyle name="Input 3 2 2 3 2 5" xfId="35104" xr:uid="{1C0B3033-7661-4A2E-BC04-5FB7253F173C}"/>
    <cellStyle name="Input 3 2 2 3 2 6" xfId="58152" xr:uid="{7DAC3006-240B-4F5D-AF79-CA70A25D5458}"/>
    <cellStyle name="Input 3 2 2 3 3" xfId="3123" xr:uid="{88378EEC-D0A9-4FB1-9357-ACCA4D9FB7F3}"/>
    <cellStyle name="Input 3 2 2 3 3 2" xfId="23718" xr:uid="{EFE5857E-D788-4FEC-9A2A-B5CA7C3D3388}"/>
    <cellStyle name="Input 3 2 2 3 4" xfId="23249" xr:uid="{80512906-1B54-4F13-A5E6-A96D51E656C6}"/>
    <cellStyle name="Input 3 2 2 3 5" xfId="51370" xr:uid="{E2EE2BE2-C24F-4D64-A7BD-5B9092DDFE7B}"/>
    <cellStyle name="Input 3 2 2 4" xfId="1031" xr:uid="{FD0A65F0-823C-4021-B828-5C6C07FAD653}"/>
    <cellStyle name="Input 3 2 2 4 2" xfId="5383" xr:uid="{68EF2522-BDFF-4739-82B1-3309B74F4E65}"/>
    <cellStyle name="Input 3 2 2 4 2 2" xfId="7969" xr:uid="{7090A81A-516E-40BD-96C9-8DB34EE6B2B1}"/>
    <cellStyle name="Input 3 2 2 4 2 2 2" xfId="16958" xr:uid="{47792E80-6B3E-4D99-B56D-A210AE7F6A57}"/>
    <cellStyle name="Input 3 2 2 4 2 2 2 2" xfId="32745" xr:uid="{22186536-4392-44D5-B13C-38468CEB7A0A}"/>
    <cellStyle name="Input 3 2 2 4 2 2 3" xfId="25644" xr:uid="{67E5D904-C9EF-4C99-9554-BABC79277D8E}"/>
    <cellStyle name="Input 3 2 2 4 2 3" xfId="10606" xr:uid="{7CF29836-F3D7-47D2-97BC-100CE4558313}"/>
    <cellStyle name="Input 3 2 2 4 2 3 2" xfId="19595" xr:uid="{FA835AEA-C898-46F4-9207-CE516F7A24D1}"/>
    <cellStyle name="Input 3 2 2 4 2 3 2 2" xfId="40918" xr:uid="{7799793E-6447-4A5D-9AF4-D56CA5FBF667}"/>
    <cellStyle name="Input 3 2 2 4 2 3 3" xfId="41438" xr:uid="{BF9C286B-4BAF-45C0-9C5B-12AA2FE4A35B}"/>
    <cellStyle name="Input 3 2 2 4 2 4" xfId="14372" xr:uid="{04403E03-1451-4C8B-83E1-2446DB57A64C}"/>
    <cellStyle name="Input 3 2 2 4 2 4 2" xfId="43762" xr:uid="{8CC3183D-34D0-4AE1-8D96-D746E20B2831}"/>
    <cellStyle name="Input 3 2 2 4 2 5" xfId="42095" xr:uid="{0411D5B0-3A86-4345-A794-C90B079053E3}"/>
    <cellStyle name="Input 3 2 2 4 2 6" xfId="54456" xr:uid="{B66FB60F-02DA-4534-A877-3280C881C3D6}"/>
    <cellStyle name="Input 3 2 2 4 3" xfId="3468" xr:uid="{F4ABD754-02B7-426B-B090-D9F23740567F}"/>
    <cellStyle name="Input 3 2 2 4 3 2" xfId="39614" xr:uid="{3B3B9371-8128-4B1B-82E4-98AF6DEEEF24}"/>
    <cellStyle name="Input 3 2 2 4 4" xfId="39543" xr:uid="{2186A007-DC72-4FA0-A84B-42E9F172C480}"/>
    <cellStyle name="Input 3 2 2 4 5" xfId="47646" xr:uid="{01C3B111-204E-4989-83BA-45B5C356EDD7}"/>
    <cellStyle name="Input 3 2 2 5" xfId="1375" xr:uid="{9B57B30B-9F33-4BE6-8648-3E9C1C54FD4E}"/>
    <cellStyle name="Input 3 2 2 5 2" xfId="5720" xr:uid="{4B564600-0DC2-48B5-A2A2-DEEA71E4A30A}"/>
    <cellStyle name="Input 3 2 2 5 2 2" xfId="8306" xr:uid="{8861A701-27FD-4B9C-8C1B-8458D00F4302}"/>
    <cellStyle name="Input 3 2 2 5 2 2 2" xfId="17295" xr:uid="{CEB020AE-B3A8-4996-8B82-A5A2AE7C74E7}"/>
    <cellStyle name="Input 3 2 2 5 2 2 2 2" xfId="29358" xr:uid="{EA12D8FF-1407-443E-B286-86D7724FD144}"/>
    <cellStyle name="Input 3 2 2 5 2 2 3" xfId="37034" xr:uid="{406A2EB5-6622-406F-A282-23A174803807}"/>
    <cellStyle name="Input 3 2 2 5 2 3" xfId="10943" xr:uid="{FC50F6D5-0EF1-481C-9CEC-A283D4F6787C}"/>
    <cellStyle name="Input 3 2 2 5 2 3 2" xfId="19932" xr:uid="{95EBD783-2C29-4D18-91CA-09329FB0B6ED}"/>
    <cellStyle name="Input 3 2 2 5 2 3 2 2" xfId="32998" xr:uid="{C8CA9D5E-3EEA-4B25-A477-0DA333DD0261}"/>
    <cellStyle name="Input 3 2 2 5 2 3 3" xfId="41606" xr:uid="{32EF2356-C184-4FB8-B91A-F7AD4A4E8719}"/>
    <cellStyle name="Input 3 2 2 5 2 4" xfId="14709" xr:uid="{954CF9F8-94CB-4836-910C-CAE7620A9596}"/>
    <cellStyle name="Input 3 2 2 5 2 4 2" xfId="32531" xr:uid="{35A5A8B4-E1D0-40A1-8BA0-564C46FCD8A5}"/>
    <cellStyle name="Input 3 2 2 5 2 5" xfId="27534" xr:uid="{0C2E211A-F0C2-46BF-9E77-D8C7CF0929C9}"/>
    <cellStyle name="Input 3 2 2 5 3" xfId="3812" xr:uid="{C8B32453-1FE5-444A-8184-E5F3E465E120}"/>
    <cellStyle name="Input 3 2 2 5 3 2" xfId="42858" xr:uid="{23A9DE0C-9303-4545-ABC0-4AB2148EBAE5}"/>
    <cellStyle name="Input 3 2 2 5 4" xfId="24192" xr:uid="{95D2DD4C-36DC-40BC-B33A-F1362ED827FD}"/>
    <cellStyle name="Input 3 2 2 5 5" xfId="52912" xr:uid="{11367F85-EB42-48EF-84EB-DF7C3C4A6471}"/>
    <cellStyle name="Input 3 2 2 6" xfId="1623" xr:uid="{6E37513C-3BEF-4705-8606-9895F03E3DDB}"/>
    <cellStyle name="Input 3 2 2 6 2" xfId="5963" xr:uid="{33E99508-82FB-4ACF-9F9A-96EC404FAF56}"/>
    <cellStyle name="Input 3 2 2 6 2 2" xfId="8549" xr:uid="{6F271C74-F6A9-4F0F-9A2C-AB5C79D89816}"/>
    <cellStyle name="Input 3 2 2 6 2 2 2" xfId="17538" xr:uid="{5A7E9E51-D109-4A95-B03A-1B6E21D8D4AB}"/>
    <cellStyle name="Input 3 2 2 6 2 2 2 2" xfId="36850" xr:uid="{7140A500-625E-4497-A5CF-A09BDBC89499}"/>
    <cellStyle name="Input 3 2 2 6 2 2 3" xfId="42530" xr:uid="{7542A891-BAC3-4CF2-977F-6CB1BC936CDF}"/>
    <cellStyle name="Input 3 2 2 6 2 3" xfId="11186" xr:uid="{37B008FB-E52E-45E1-B87A-E80C90AA6F99}"/>
    <cellStyle name="Input 3 2 2 6 2 3 2" xfId="20175" xr:uid="{E7249934-A097-4174-9313-65FF8F786DCA}"/>
    <cellStyle name="Input 3 2 2 6 2 3 2 2" xfId="43229" xr:uid="{560E101C-8E9E-43F0-8BF8-7E85D5ED0201}"/>
    <cellStyle name="Input 3 2 2 6 2 3 3" xfId="38877" xr:uid="{B2325DBE-5699-4C05-A3D8-129A60CAA78B}"/>
    <cellStyle name="Input 3 2 2 6 2 4" xfId="14952" xr:uid="{4B29A584-21DE-4E3A-9492-4CC06839CEBA}"/>
    <cellStyle name="Input 3 2 2 6 2 4 2" xfId="26834" xr:uid="{F6CC99D2-8633-43D6-A7AC-7E5476F881C0}"/>
    <cellStyle name="Input 3 2 2 6 2 5" xfId="32078" xr:uid="{7F4752DA-B7BB-4F32-A415-5E97F49EEC78}"/>
    <cellStyle name="Input 3 2 2 6 3" xfId="4060" xr:uid="{FB2E9A4E-AEF7-48D7-A401-64CB3751B2D0}"/>
    <cellStyle name="Input 3 2 2 6 3 2" xfId="32072" xr:uid="{69F8D096-9BF5-48C2-B817-3B5826930ABB}"/>
    <cellStyle name="Input 3 2 2 6 4" xfId="27305" xr:uid="{42A5CBF5-42E1-4C12-8426-ED240447DADA}"/>
    <cellStyle name="Input 3 2 2 7" xfId="1994" xr:uid="{A234947D-505A-4BCD-8096-334CEB30879D}"/>
    <cellStyle name="Input 3 2 2 7 2" xfId="6302" xr:uid="{D451E5FC-37F3-4CA1-B652-1016B4C65970}"/>
    <cellStyle name="Input 3 2 2 7 2 2" xfId="8888" xr:uid="{BFD9513C-C546-40A1-8B62-D21B00617391}"/>
    <cellStyle name="Input 3 2 2 7 2 2 2" xfId="17877" xr:uid="{1C2501D2-35BC-445B-A27D-7F8E0DB49764}"/>
    <cellStyle name="Input 3 2 2 7 2 2 2 2" xfId="37216" xr:uid="{45762A77-D0E1-4034-9285-87719BD621EE}"/>
    <cellStyle name="Input 3 2 2 7 2 2 3" xfId="40972" xr:uid="{F5B4889D-A8D5-4A97-8B00-18E434D750F9}"/>
    <cellStyle name="Input 3 2 2 7 2 3" xfId="11525" xr:uid="{ACF8705D-8483-4A1F-AF09-F02B59015640}"/>
    <cellStyle name="Input 3 2 2 7 2 3 2" xfId="20514" xr:uid="{095BBEDB-FDBD-4C9A-AA37-AD452136DEDE}"/>
    <cellStyle name="Input 3 2 2 7 2 3 2 2" xfId="43410" xr:uid="{B2A8F12B-080B-4CEC-9FFD-764AB946EEFD}"/>
    <cellStyle name="Input 3 2 2 7 2 3 3" xfId="41680" xr:uid="{7A062367-53C5-42F4-AEF3-3C509CD8294C}"/>
    <cellStyle name="Input 3 2 2 7 2 4" xfId="15291" xr:uid="{D761B32D-80E1-4886-92C7-8535941356D8}"/>
    <cellStyle name="Input 3 2 2 7 2 4 2" xfId="35004" xr:uid="{3E74B3C9-0CDB-4944-82AC-2AE94AA9630B}"/>
    <cellStyle name="Input 3 2 2 7 2 5" xfId="23203" xr:uid="{489ED088-0E31-4D8D-BE2E-05816D0890C2}"/>
    <cellStyle name="Input 3 2 2 7 3" xfId="4431" xr:uid="{843207D5-96E9-4F88-AD1E-328E3BC1739B}"/>
    <cellStyle name="Input 3 2 2 7 3 2" xfId="28329" xr:uid="{9D179C6C-F30B-43EE-99B6-D840F60EFBCD}"/>
    <cellStyle name="Input 3 2 2 7 4" xfId="38728" xr:uid="{7E44BF6F-834F-4213-867E-A6D66D393A28}"/>
    <cellStyle name="Input 3 2 2 8" xfId="2805" xr:uid="{DC01E010-AE4D-42FE-B286-0EC7C6BBE2B3}"/>
    <cellStyle name="Input 3 2 2 8 2" xfId="6955" xr:uid="{867D8997-7EBF-43C4-8CE6-16382AD5EEEA}"/>
    <cellStyle name="Input 3 2 2 8 2 2" xfId="12084" xr:uid="{B953FF6C-EAB3-41CB-BB10-E99DBEC95B7B}"/>
    <cellStyle name="Input 3 2 2 8 2 2 2" xfId="21073" xr:uid="{F4212E50-4180-49C4-B37C-53C155F9BA6C}"/>
    <cellStyle name="Input 3 2 2 8 2 2 2 2" xfId="29064" xr:uid="{34D5ADEB-D09F-447D-B89B-528540E8C896}"/>
    <cellStyle name="Input 3 2 2 8 2 2 3" xfId="26459" xr:uid="{0F710725-2C14-4FCC-9AB0-DFC4F2DA46EB}"/>
    <cellStyle name="Input 3 2 2 8 2 3" xfId="12906" xr:uid="{F704AE82-63D9-4189-B6DE-9DF2C4FA3DA9}"/>
    <cellStyle name="Input 3 2 2 8 2 3 2" xfId="21895" xr:uid="{8A934458-311D-42E1-85B7-3C28509D8052}"/>
    <cellStyle name="Input 3 2 2 8 2 3 2 2" xfId="42797" xr:uid="{9058CA8E-620A-481A-98E0-46DDBD7C9F49}"/>
    <cellStyle name="Input 3 2 2 8 2 3 3" xfId="43100" xr:uid="{E160D152-962F-4CBE-9D9D-D59BD05B2790}"/>
    <cellStyle name="Input 3 2 2 8 2 4" xfId="15944" xr:uid="{2139C574-59FD-45AE-8897-CC5E3D2059FA}"/>
    <cellStyle name="Input 3 2 2 8 2 4 2" xfId="42443" xr:uid="{09016226-53BB-4FCA-BF21-A3EE08C57AD4}"/>
    <cellStyle name="Input 3 2 2 8 2 5" xfId="33701" xr:uid="{163FCA14-2026-4363-96C7-D851B20E355C}"/>
    <cellStyle name="Input 3 2 2 8 3" xfId="9518" xr:uid="{1204FF9E-77BE-4F4C-8D12-637E0779D17D}"/>
    <cellStyle name="Input 3 2 2 8 3 2" xfId="18507" xr:uid="{0A029B89-DC00-438E-AA5A-424EABAAD131}"/>
    <cellStyle name="Input 3 2 2 8 3 2 2" xfId="28554" xr:uid="{198DDD2D-A816-4C2A-B377-19F790BC2576}"/>
    <cellStyle name="Input 3 2 2 8 3 3" xfId="41190" xr:uid="{6A570DF2-50BB-44FE-9F28-CC1BD5F44AA6}"/>
    <cellStyle name="Input 3 2 2 8 4" xfId="23326" xr:uid="{DA5D56C3-46BE-4C97-97DE-B6397C2F2281}"/>
    <cellStyle name="Input 3 2 2 9" xfId="4738" xr:uid="{1F02E3D9-0D51-489E-897D-286629D10C97}"/>
    <cellStyle name="Input 3 2 2 9 2" xfId="7324" xr:uid="{3F91A7E0-E3DA-4112-B16E-346FD98DD490}"/>
    <cellStyle name="Input 3 2 2 9 2 2" xfId="16313" xr:uid="{DB3A1286-6637-4B89-A8A0-7E6FAA893A4F}"/>
    <cellStyle name="Input 3 2 2 9 2 2 2" xfId="42419" xr:uid="{7B2A4EAF-4A1A-4449-AE60-B09FF4954981}"/>
    <cellStyle name="Input 3 2 2 9 2 3" xfId="39067" xr:uid="{A8E2815D-4873-423C-92E0-A320A8EC2F79}"/>
    <cellStyle name="Input 3 2 2 9 3" xfId="9961" xr:uid="{9A84FAD1-FB65-48FB-9EDA-CEA06A385C60}"/>
    <cellStyle name="Input 3 2 2 9 3 2" xfId="18950" xr:uid="{785073FF-559C-45D5-94CE-954FA0F88129}"/>
    <cellStyle name="Input 3 2 2 9 3 2 2" xfId="27795" xr:uid="{57752436-ECF0-4962-A172-C7499B0D1CF9}"/>
    <cellStyle name="Input 3 2 2 9 3 3" xfId="37481" xr:uid="{F1BE738B-3EDE-4A02-AE80-FFAEA8AE86F4}"/>
    <cellStyle name="Input 3 2 2 9 4" xfId="13727" xr:uid="{5E0EA7A9-275C-42FA-84F3-D61D405BC8BF}"/>
    <cellStyle name="Input 3 2 2 9 4 2" xfId="33175" xr:uid="{FA5CED49-B946-46A1-A1F5-60E94A3C2942}"/>
    <cellStyle name="Input 3 2 2 9 5" xfId="31273" xr:uid="{33F60690-4071-4F2B-951E-E606B94A3009}"/>
    <cellStyle name="Input 3 2 3" xfId="431" xr:uid="{0F8AE9C5-5FB8-4B05-B7E4-6ED478E2E637}"/>
    <cellStyle name="Input 3 2 3 10" xfId="9296" xr:uid="{927B84FF-2C5E-46EE-8D24-38B6074A19E0}"/>
    <cellStyle name="Input 3 2 3 10 2" xfId="18285" xr:uid="{8D051CD7-7C22-4CEE-A060-95714D69E652}"/>
    <cellStyle name="Input 3 2 3 10 2 2" xfId="43349" xr:uid="{E8B4C152-61AD-4FA9-9CC5-41443FCD5A10}"/>
    <cellStyle name="Input 3 2 3 10 3" xfId="34491" xr:uid="{F73CABCF-ACF8-40AE-9686-11E4B5503A78}"/>
    <cellStyle name="Input 3 2 3 11" xfId="12282" xr:uid="{3F4DE5AF-DE26-422E-BF5E-BA25E1D6BB23}"/>
    <cellStyle name="Input 3 2 3 11 2" xfId="21271" xr:uid="{3D2C0164-2D6B-4932-B0D1-EEEC796CB35E}"/>
    <cellStyle name="Input 3 2 3 11 2 2" xfId="42379" xr:uid="{AAB3FC68-4C4D-45FB-BE21-C62B75B97BE2}"/>
    <cellStyle name="Input 3 2 3 11 3" xfId="25113" xr:uid="{11564D09-589E-4AD9-B4C6-984B011C301E}"/>
    <cellStyle name="Input 3 2 3 12" xfId="2437" xr:uid="{BB44C862-0B23-4276-B963-673B69A6897B}"/>
    <cellStyle name="Input 3 2 3 12 2" xfId="35284" xr:uid="{C675F324-FD81-4C09-AA07-60100D431083}"/>
    <cellStyle name="Input 3 2 3 13" xfId="13346" xr:uid="{BBAFDC21-4B50-49C7-8692-8347CA88A8A2}"/>
    <cellStyle name="Input 3 2 3 13 2" xfId="28029" xr:uid="{7F6C082E-C4CC-4268-BD82-C155E74ECD61}"/>
    <cellStyle name="Input 3 2 3 14" xfId="29890" xr:uid="{A8288A26-1C84-4C4D-9223-FCC4D5FF2076}"/>
    <cellStyle name="Input 3 2 3 15" xfId="46440" xr:uid="{32089076-AEF4-4EDB-B431-589F240D10B5}"/>
    <cellStyle name="Input 3 2 3 2" xfId="780" xr:uid="{6767D171-3B7B-4EE6-A821-90F5C2735E81}"/>
    <cellStyle name="Input 3 2 3 2 2" xfId="5150" xr:uid="{C5A9164C-C5AD-463D-BB51-A8DE4E54FB3E}"/>
    <cellStyle name="Input 3 2 3 2 2 2" xfId="7736" xr:uid="{FB0E7469-5E82-4ECC-AE7E-EFE1E7682728}"/>
    <cellStyle name="Input 3 2 3 2 2 2 2" xfId="16725" xr:uid="{22F16C9C-7904-4CE9-925C-F7CE354BA3A3}"/>
    <cellStyle name="Input 3 2 3 2 2 2 2 2" xfId="24939" xr:uid="{F12DD7B8-2F70-4C13-9ABB-B547A5255970}"/>
    <cellStyle name="Input 3 2 3 2 2 2 3" xfId="33988" xr:uid="{9596D76A-6EC9-4273-BADE-66D7E110B449}"/>
    <cellStyle name="Input 3 2 3 2 2 3" xfId="10373" xr:uid="{0A4991CF-9DFF-4EEC-9760-C6B43BD041C5}"/>
    <cellStyle name="Input 3 2 3 2 2 3 2" xfId="19362" xr:uid="{B716547E-F76E-4C18-AA61-AD122C9BF864}"/>
    <cellStyle name="Input 3 2 3 2 2 3 2 2" xfId="36827" xr:uid="{AF76627B-5C61-4E09-8FD5-C4B150F04C3B}"/>
    <cellStyle name="Input 3 2 3 2 2 3 3" xfId="43687" xr:uid="{EEC0FBF0-69D0-40D3-89E0-53C4E95C317C}"/>
    <cellStyle name="Input 3 2 3 2 2 4" xfId="14139" xr:uid="{252E7295-669D-44AE-B7BB-C9193E828FF4}"/>
    <cellStyle name="Input 3 2 3 2 2 4 2" xfId="33176" xr:uid="{043857E6-E7CB-4D1D-9AC1-8BFD26AAF0DA}"/>
    <cellStyle name="Input 3 2 3 2 2 5" xfId="42825" xr:uid="{090AE427-F9DB-45E1-93A5-B02D67538C6F}"/>
    <cellStyle name="Input 3 2 3 2 2 6" xfId="56719" xr:uid="{24D0AB29-9993-4060-A09A-8C9895B212A3}"/>
    <cellStyle name="Input 3 2 3 2 3" xfId="3217" xr:uid="{7238A3D0-E2F5-4A49-942C-C951FE13EE4F}"/>
    <cellStyle name="Input 3 2 3 2 3 2" xfId="39963" xr:uid="{CF02F3A7-AB7D-482C-A457-5F207B69B172}"/>
    <cellStyle name="Input 3 2 3 2 4" xfId="39599" xr:uid="{85447547-1504-41C8-A9ED-61D2F2B863B7}"/>
    <cellStyle name="Input 3 2 3 2 5" xfId="49937" xr:uid="{4C6C9DDD-10CB-4B2F-9B17-575A6520FD74}"/>
    <cellStyle name="Input 3 2 3 3" xfId="1125" xr:uid="{1FC75758-5CEC-44D3-AF63-D19D39AC9D59}"/>
    <cellStyle name="Input 3 2 3 3 2" xfId="5471" xr:uid="{34059BC2-CC18-4006-B3E7-AF355A8D2F11}"/>
    <cellStyle name="Input 3 2 3 3 2 2" xfId="8057" xr:uid="{FCAEA433-BC53-4F61-9877-9A0A7D95EECB}"/>
    <cellStyle name="Input 3 2 3 3 2 2 2" xfId="17046" xr:uid="{BF0B76E2-934C-4274-A78F-0836C3E399EA}"/>
    <cellStyle name="Input 3 2 3 3 2 2 2 2" xfId="40628" xr:uid="{0710AF1B-40B1-4EAE-B24E-E91B269AA180}"/>
    <cellStyle name="Input 3 2 3 3 2 2 3" xfId="23271" xr:uid="{7465116F-55FE-468E-948A-285AB61764BF}"/>
    <cellStyle name="Input 3 2 3 3 2 3" xfId="10694" xr:uid="{D1CF4C80-EADB-46B2-B0F2-09867DFBE65E}"/>
    <cellStyle name="Input 3 2 3 3 2 3 2" xfId="19683" xr:uid="{D6E3CF03-3450-4BA4-9C53-F368DC3BE13D}"/>
    <cellStyle name="Input 3 2 3 3 2 3 2 2" xfId="41790" xr:uid="{80D4D94B-B943-4B04-8872-A6AE4AD68D8E}"/>
    <cellStyle name="Input 3 2 3 3 2 3 3" xfId="32282" xr:uid="{8E77745E-A382-4E9E-95F3-9A5F963BBA02}"/>
    <cellStyle name="Input 3 2 3 3 2 4" xfId="14460" xr:uid="{E02295CC-3351-4BAE-8AC4-E5F60F8F4B2E}"/>
    <cellStyle name="Input 3 2 3 3 2 4 2" xfId="25848" xr:uid="{57215C03-C3EF-4196-8691-72D71B5FA880}"/>
    <cellStyle name="Input 3 2 3 3 2 5" xfId="27719" xr:uid="{D46E7168-C2B3-44ED-9CB0-FED234779C14}"/>
    <cellStyle name="Input 3 2 3 3 2 6" xfId="58613" xr:uid="{28501C33-45ED-47A8-B17C-5A220FE8AE2D}"/>
    <cellStyle name="Input 3 2 3 3 3" xfId="3562" xr:uid="{51EAB0DA-FE93-474E-B3FF-20C7967B31A8}"/>
    <cellStyle name="Input 3 2 3 3 3 2" xfId="27970" xr:uid="{F0896526-2DBC-4D86-BE94-AABECE9FEEF6}"/>
    <cellStyle name="Input 3 2 3 3 4" xfId="23440" xr:uid="{85B8876E-14CA-4682-B2D3-E314F05903CF}"/>
    <cellStyle name="Input 3 2 3 3 5" xfId="51832" xr:uid="{F400202F-22D8-446B-819F-34323152A472}"/>
    <cellStyle name="Input 3 2 3 4" xfId="1469" xr:uid="{92CCFEAC-1634-46F8-9FA2-180087D32C21}"/>
    <cellStyle name="Input 3 2 3 4 2" xfId="5814" xr:uid="{778BF31A-E7A0-4330-90BA-F1470B31733B}"/>
    <cellStyle name="Input 3 2 3 4 2 2" xfId="8400" xr:uid="{EDFFC05C-9C82-4021-8250-803AE65DB16D}"/>
    <cellStyle name="Input 3 2 3 4 2 2 2" xfId="17389" xr:uid="{B945C1C9-6139-4C66-B70B-94AE0952951D}"/>
    <cellStyle name="Input 3 2 3 4 2 2 2 2" xfId="27888" xr:uid="{9B712611-5191-462D-A807-AAEF1654F275}"/>
    <cellStyle name="Input 3 2 3 4 2 2 3" xfId="31212" xr:uid="{13E18877-0176-4D96-BDD2-C372E01D3D0C}"/>
    <cellStyle name="Input 3 2 3 4 2 3" xfId="11037" xr:uid="{699A0362-CB03-43C1-BE0D-CD0F210AF42E}"/>
    <cellStyle name="Input 3 2 3 4 2 3 2" xfId="20026" xr:uid="{8732B44C-CF85-471C-84C7-E18BFA1B2C62}"/>
    <cellStyle name="Input 3 2 3 4 2 3 2 2" xfId="39334" xr:uid="{A967A38C-02A7-46F4-A372-6E804FE0307B}"/>
    <cellStyle name="Input 3 2 3 4 2 3 3" xfId="27144" xr:uid="{6E0196E1-8920-4A54-BA7B-C429F010733E}"/>
    <cellStyle name="Input 3 2 3 4 2 4" xfId="14803" xr:uid="{50E77D95-F61E-49FD-AF0D-224A54419E76}"/>
    <cellStyle name="Input 3 2 3 4 2 4 2" xfId="32402" xr:uid="{E9F36D0A-E7E0-462C-8D78-701C81F53019}"/>
    <cellStyle name="Input 3 2 3 4 2 5" xfId="29072" xr:uid="{5A17B1D6-164B-4CFE-93FF-4CB702AFED45}"/>
    <cellStyle name="Input 3 2 3 4 2 6" xfId="54846" xr:uid="{22F1A858-31D0-4FBC-BF30-507FFF5DE10B}"/>
    <cellStyle name="Input 3 2 3 4 3" xfId="3906" xr:uid="{530FCB97-99D7-48AA-93D9-721B2C644D73}"/>
    <cellStyle name="Input 3 2 3 4 3 2" xfId="23159" xr:uid="{0F44B904-5DBB-40AA-92AB-89F722E463BA}"/>
    <cellStyle name="Input 3 2 3 4 4" xfId="30194" xr:uid="{145D31FB-DBCF-4E8B-805D-C4E787D0CDFA}"/>
    <cellStyle name="Input 3 2 3 4 5" xfId="48054" xr:uid="{5FE15CF1-2DCA-4F1C-9881-B1121EEBEE15}"/>
    <cellStyle name="Input 3 2 3 5" xfId="1699" xr:uid="{4B39F594-94B0-4FCC-97EB-3604B3DAAF70}"/>
    <cellStyle name="Input 3 2 3 5 2" xfId="6025" xr:uid="{FF0E984B-8017-4F73-96E7-06EA12EE5B10}"/>
    <cellStyle name="Input 3 2 3 5 2 2" xfId="8611" xr:uid="{927599E0-19BD-4227-BDD8-1067968C3F27}"/>
    <cellStyle name="Input 3 2 3 5 2 2 2" xfId="17600" xr:uid="{FC89DF21-38A7-4E06-AF72-07C6BF1460A3}"/>
    <cellStyle name="Input 3 2 3 5 2 2 2 2" xfId="23739" xr:uid="{BD1EDBDD-81E0-41E8-94A8-FFDCE2286F70}"/>
    <cellStyle name="Input 3 2 3 5 2 2 3" xfId="39423" xr:uid="{31E91E1B-5C77-4BC8-A514-128E4CDB2476}"/>
    <cellStyle name="Input 3 2 3 5 2 3" xfId="11248" xr:uid="{3E4CB762-A8F0-423B-9775-514052DA1EF3}"/>
    <cellStyle name="Input 3 2 3 5 2 3 2" xfId="20237" xr:uid="{1551BD67-E73D-4A13-8A4D-0D238BAA64C4}"/>
    <cellStyle name="Input 3 2 3 5 2 3 2 2" xfId="26975" xr:uid="{A1509F8E-6788-4FA6-9CE7-D209DD40BD53}"/>
    <cellStyle name="Input 3 2 3 5 2 3 3" xfId="26697" xr:uid="{E71477AE-BB23-48C2-8B7A-6AA0DC1E8167}"/>
    <cellStyle name="Input 3 2 3 5 2 4" xfId="15014" xr:uid="{D9F9AE2E-0405-4668-8FE3-2262958484E3}"/>
    <cellStyle name="Input 3 2 3 5 2 4 2" xfId="22906" xr:uid="{CEC20CA8-9CB3-4EB2-A096-00DF287A0CF4}"/>
    <cellStyle name="Input 3 2 3 5 2 5" xfId="40337" xr:uid="{5480AF1D-A8BB-4500-B24F-69E4AE6C6902}"/>
    <cellStyle name="Input 3 2 3 5 3" xfId="4136" xr:uid="{6929B443-EFF0-4596-A0F9-A30B27852324}"/>
    <cellStyle name="Input 3 2 3 5 3 2" xfId="30552" xr:uid="{02C496DC-6D5A-40AE-BF37-D3BF04AA2B6F}"/>
    <cellStyle name="Input 3 2 3 5 4" xfId="26886" xr:uid="{2113093F-02C7-4879-BEDB-A867A3E4BA9E}"/>
    <cellStyle name="Input 3 2 3 5 5" xfId="53146" xr:uid="{1ACC3068-1518-49CB-B9E4-1E0800FDAB3D}"/>
    <cellStyle name="Input 3 2 3 6" xfId="2088" xr:uid="{9DACBDB8-A9FC-4BD5-B8CB-0FF028C725F1}"/>
    <cellStyle name="Input 3 2 3 6 2" xfId="6390" xr:uid="{7109B65F-D0FC-404D-907F-34B36BAC7B85}"/>
    <cellStyle name="Input 3 2 3 6 2 2" xfId="8976" xr:uid="{8E986279-2289-4A2B-92A3-6FDF16166104}"/>
    <cellStyle name="Input 3 2 3 6 2 2 2" xfId="17965" xr:uid="{6CCD50ED-EAEA-4B47-ACFD-BB9AF3AEBF6B}"/>
    <cellStyle name="Input 3 2 3 6 2 2 2 2" xfId="42935" xr:uid="{573EC401-E519-4729-93DD-889EBF8D0B12}"/>
    <cellStyle name="Input 3 2 3 6 2 2 3" xfId="34202" xr:uid="{EAA0674B-24F0-4314-A980-80998C137E73}"/>
    <cellStyle name="Input 3 2 3 6 2 3" xfId="11613" xr:uid="{DDDA5737-C6F8-427F-B699-17082C16E489}"/>
    <cellStyle name="Input 3 2 3 6 2 3 2" xfId="20602" xr:uid="{181A422C-7049-4CAB-8E1B-7BCA7F10B1D1}"/>
    <cellStyle name="Input 3 2 3 6 2 3 2 2" xfId="38053" xr:uid="{9902E9D6-F4C7-46B1-AB90-2C6C35DBFE69}"/>
    <cellStyle name="Input 3 2 3 6 2 3 3" xfId="41645" xr:uid="{DF793CC1-A697-43B8-B581-9BDB7526A53D}"/>
    <cellStyle name="Input 3 2 3 6 2 4" xfId="15379" xr:uid="{809452E6-85FC-4EF3-9350-C5327C6AE28C}"/>
    <cellStyle name="Input 3 2 3 6 2 4 2" xfId="40144" xr:uid="{1DA2E341-09BE-4777-9C9B-92D8478EDB8B}"/>
    <cellStyle name="Input 3 2 3 6 2 5" xfId="23012" xr:uid="{C3E7FD58-4D67-4AD8-BAE7-57FD0B5BFC0E}"/>
    <cellStyle name="Input 3 2 3 6 3" xfId="4525" xr:uid="{7923A00C-A9B4-4830-837F-9B4EFFCC1E95}"/>
    <cellStyle name="Input 3 2 3 6 3 2" xfId="36256" xr:uid="{963A1D6B-0BA9-475E-9CB6-4FB53EE2D0F2}"/>
    <cellStyle name="Input 3 2 3 6 4" xfId="43460" xr:uid="{C1C7B75C-A32A-40F0-A8FC-F3863088791E}"/>
    <cellStyle name="Input 3 2 3 7" xfId="2898" xr:uid="{5E4F545A-FA7D-4506-BB1F-90DB984F0759}"/>
    <cellStyle name="Input 3 2 3 7 2" xfId="7048" xr:uid="{C1736DAE-CEC5-4B38-A7E4-E64AA2A98E79}"/>
    <cellStyle name="Input 3 2 3 7 2 2" xfId="12174" xr:uid="{589C4266-9037-4FA5-8FC5-73D28DF67A65}"/>
    <cellStyle name="Input 3 2 3 7 2 2 2" xfId="21163" xr:uid="{8EB84F17-29F7-4EF7-B4C5-E90D7598735D}"/>
    <cellStyle name="Input 3 2 3 7 2 2 2 2" xfId="29699" xr:uid="{1AF9456D-2523-4307-9BAA-D9DED0B9B5D7}"/>
    <cellStyle name="Input 3 2 3 7 2 2 3" xfId="32192" xr:uid="{045BEC02-5B10-458D-AF6E-73B4E766E550}"/>
    <cellStyle name="Input 3 2 3 7 2 3" xfId="12978" xr:uid="{037567F3-B0DD-482B-81ED-917636CE189E}"/>
    <cellStyle name="Input 3 2 3 7 2 3 2" xfId="21967" xr:uid="{364EF1AD-B862-43B2-96C7-F35DBC20E9E0}"/>
    <cellStyle name="Input 3 2 3 7 2 3 2 2" xfId="36122" xr:uid="{EFCBEE05-D99B-45ED-B5BA-968969CFC7F4}"/>
    <cellStyle name="Input 3 2 3 7 2 3 3" xfId="30891" xr:uid="{196A14DD-41BC-4601-AF1D-622B12781BC7}"/>
    <cellStyle name="Input 3 2 3 7 2 4" xfId="16037" xr:uid="{B899C9C3-5FCD-4108-B017-632B487432EF}"/>
    <cellStyle name="Input 3 2 3 7 2 4 2" xfId="24687" xr:uid="{1D47C7DF-E890-442F-90A5-5139F3C51E7D}"/>
    <cellStyle name="Input 3 2 3 7 2 5" xfId="41739" xr:uid="{31B43FBA-19B3-4A39-A3F2-18BC03083BED}"/>
    <cellStyle name="Input 3 2 3 7 3" xfId="9611" xr:uid="{C1F82E87-DF06-4372-AA9C-841BB228CA56}"/>
    <cellStyle name="Input 3 2 3 7 3 2" xfId="18600" xr:uid="{F9AFDBC5-0D1B-4D43-AF4B-70A7BE1321BC}"/>
    <cellStyle name="Input 3 2 3 7 3 2 2" xfId="28460" xr:uid="{DC58D1E1-C1C0-46BA-840A-F209DC1DEE3B}"/>
    <cellStyle name="Input 3 2 3 7 3 3" xfId="31433" xr:uid="{602A4A14-7BC8-480F-9FFD-CB282F190DD9}"/>
    <cellStyle name="Input 3 2 3 7 4" xfId="34446" xr:uid="{741905ED-19F5-4695-B792-B639E5E7E678}"/>
    <cellStyle name="Input 3 2 3 8" xfId="4826" xr:uid="{3D498EEC-741D-4FFF-A8EE-37FC74CADF95}"/>
    <cellStyle name="Input 3 2 3 8 2" xfId="7412" xr:uid="{8A18CD29-6A79-4693-9C97-AFEFD98A493B}"/>
    <cellStyle name="Input 3 2 3 8 2 2" xfId="16401" xr:uid="{97A8A764-F55F-4A4C-86E7-97279AF0B3B1}"/>
    <cellStyle name="Input 3 2 3 8 2 2 2" xfId="25708" xr:uid="{6A4DB5C9-8466-4547-A8C1-37A9FB949B91}"/>
    <cellStyle name="Input 3 2 3 8 2 3" xfId="42292" xr:uid="{19CAA220-47F4-4BE2-9380-F7CD4E7EF10D}"/>
    <cellStyle name="Input 3 2 3 8 3" xfId="10049" xr:uid="{9B8C2F83-1237-4E14-BC7F-A7C0198B6259}"/>
    <cellStyle name="Input 3 2 3 8 3 2" xfId="19038" xr:uid="{D7533B44-33C8-458E-A6E0-1F230457CB56}"/>
    <cellStyle name="Input 3 2 3 8 3 2 2" xfId="23077" xr:uid="{0FC2D4E8-7128-4230-99BD-FD1E19D4AC1F}"/>
    <cellStyle name="Input 3 2 3 8 3 3" xfId="43871" xr:uid="{D2A23D9F-CCCF-491B-9F32-6B066B452A4C}"/>
    <cellStyle name="Input 3 2 3 8 4" xfId="13815" xr:uid="{2389CEDE-D5F5-477A-86B9-3EF297473ED5}"/>
    <cellStyle name="Input 3 2 3 8 4 2" xfId="27361" xr:uid="{5C2AD19C-FFE7-4A40-B66F-E61BC8615D98}"/>
    <cellStyle name="Input 3 2 3 8 5" xfId="29294" xr:uid="{B107FE75-A3BB-4BC1-B38E-F81E254F20E8}"/>
    <cellStyle name="Input 3 2 3 9" xfId="6733" xr:uid="{EFE56C4A-E6A7-4ADC-B911-556674C9A710}"/>
    <cellStyle name="Input 3 2 3 9 2" xfId="11933" xr:uid="{F58197F1-5F6D-42DB-8BDE-7462179FDEB0}"/>
    <cellStyle name="Input 3 2 3 9 2 2" xfId="20922" xr:uid="{CFB001D5-9A67-4EC0-B417-DE74EAC05B1A}"/>
    <cellStyle name="Input 3 2 3 9 2 2 2" xfId="40984" xr:uid="{DFB58B17-B252-44A2-9508-F34A684A383B}"/>
    <cellStyle name="Input 3 2 3 9 2 3" xfId="24298" xr:uid="{7492A799-34D4-4D02-9AD1-88F72DEA3BF5}"/>
    <cellStyle name="Input 3 2 3 9 3" xfId="15722" xr:uid="{8B2FB2BD-377A-4958-8F9B-416811EED936}"/>
    <cellStyle name="Input 3 2 3 9 3 2" xfId="23346" xr:uid="{F1A8385A-5BFA-4C1B-A9AA-DB76241EB56C}"/>
    <cellStyle name="Input 3 2 3 9 4" xfId="38633" xr:uid="{51D5BB9E-8A22-4FB4-9DBE-1842F4F06AA6}"/>
    <cellStyle name="Input 3 2 4" xfId="529" xr:uid="{274DC36F-D381-4BAD-AAE2-3AC28FD66DF4}"/>
    <cellStyle name="Input 3 2 4 10" xfId="49057" xr:uid="{CE245774-8C81-4E59-87D9-E4ADCF432116}"/>
    <cellStyle name="Input 3 2 4 2" xfId="878" xr:uid="{80974A84-F496-4C17-ACDF-F06E4B963872}"/>
    <cellStyle name="Input 3 2 4 2 2" xfId="5247" xr:uid="{9343E58C-8436-409E-A0E1-BCEA60F82071}"/>
    <cellStyle name="Input 3 2 4 2 2 2" xfId="7833" xr:uid="{44388200-A843-4B57-90FB-AD0BA455C29C}"/>
    <cellStyle name="Input 3 2 4 2 2 2 2" xfId="16822" xr:uid="{C367FC3A-07B4-45ED-9F86-B9D23B6FAD95}"/>
    <cellStyle name="Input 3 2 4 2 2 2 2 2" xfId="29000" xr:uid="{9851B12C-C65A-4BCC-B1CE-683227093E44}"/>
    <cellStyle name="Input 3 2 4 2 2 2 3" xfId="27905" xr:uid="{267299AC-E378-4E68-8D21-A6CE28EE6F0A}"/>
    <cellStyle name="Input 3 2 4 2 2 3" xfId="10470" xr:uid="{6CFF9ECB-2FFF-45E4-9DF7-E48E7ACDCD63}"/>
    <cellStyle name="Input 3 2 4 2 2 3 2" xfId="19459" xr:uid="{03C49957-3925-4A32-A50D-E50980ABBDCF}"/>
    <cellStyle name="Input 3 2 4 2 2 3 2 2" xfId="36539" xr:uid="{7307B01C-CBE1-4BCE-84DD-AD0EFA59D6B6}"/>
    <cellStyle name="Input 3 2 4 2 2 3 3" xfId="23062" xr:uid="{4F3376D8-BDB6-4562-B190-5D2623B66562}"/>
    <cellStyle name="Input 3 2 4 2 2 4" xfId="14236" xr:uid="{D0A099A3-197D-49BA-9C18-4A91C79B8952}"/>
    <cellStyle name="Input 3 2 4 2 2 4 2" xfId="30564" xr:uid="{481EC6BD-9DFA-4C04-84E4-7E7BE584A0E2}"/>
    <cellStyle name="Input 3 2 4 2 2 5" xfId="30209" xr:uid="{7B4F5F67-8D11-41D0-8FA4-6A65F911667B}"/>
    <cellStyle name="Input 3 2 4 2 3" xfId="3315" xr:uid="{2CC341D1-A6CC-4616-91ED-2BEADAE86D02}"/>
    <cellStyle name="Input 3 2 4 2 3 2" xfId="23104" xr:uid="{AE7642D9-B08B-427E-B8E1-A93522FA5E57}"/>
    <cellStyle name="Input 3 2 4 2 4" xfId="37008" xr:uid="{A2B285E1-3D2C-450A-AE5E-7D8AA6ACB060}"/>
    <cellStyle name="Input 3 2 4 2 5" xfId="55839" xr:uid="{01C1B5AB-9752-4807-8ABC-99D20BB0C40C}"/>
    <cellStyle name="Input 3 2 4 3" xfId="1223" xr:uid="{E2BA9139-680C-4049-B8EB-B9887E3CE8B6}"/>
    <cellStyle name="Input 3 2 4 3 2" xfId="5568" xr:uid="{30A6B80A-C78C-4067-9DD5-C6161597FB6E}"/>
    <cellStyle name="Input 3 2 4 3 2 2" xfId="8154" xr:uid="{6DB0650D-B183-4C04-B5E5-BBC13244502D}"/>
    <cellStyle name="Input 3 2 4 3 2 2 2" xfId="17143" xr:uid="{BCF1FD60-E817-4FE7-9669-BC254F212610}"/>
    <cellStyle name="Input 3 2 4 3 2 2 2 2" xfId="33968" xr:uid="{D04FACDC-7FC6-4AF4-BB8B-CF26AE121917}"/>
    <cellStyle name="Input 3 2 4 3 2 2 3" xfId="32811" xr:uid="{579BCEB0-1877-4DE4-8A5E-75B6561C18F6}"/>
    <cellStyle name="Input 3 2 4 3 2 3" xfId="10791" xr:uid="{5C0AC466-B9B1-43C7-A54C-CDBD7C8FEA66}"/>
    <cellStyle name="Input 3 2 4 3 2 3 2" xfId="19780" xr:uid="{5B4C9F39-BDA3-4610-9048-88417AD557B3}"/>
    <cellStyle name="Input 3 2 4 3 2 3 2 2" xfId="35380" xr:uid="{D1461D94-49F6-4B5A-9F83-B33C1C291C1B}"/>
    <cellStyle name="Input 3 2 4 3 2 3 3" xfId="27649" xr:uid="{1B26E290-0F58-4297-BD6E-6D62F56C0547}"/>
    <cellStyle name="Input 3 2 4 3 2 4" xfId="14557" xr:uid="{779CB082-A199-4B05-A61A-90EEAE932941}"/>
    <cellStyle name="Input 3 2 4 3 2 4 2" xfId="39938" xr:uid="{EB0EBEF4-D955-4C25-87B9-0B225D735142}"/>
    <cellStyle name="Input 3 2 4 3 2 5" xfId="32889" xr:uid="{65C86CF4-CB1F-432A-BE84-BF2A57896617}"/>
    <cellStyle name="Input 3 2 4 3 3" xfId="3660" xr:uid="{DA583874-E36A-4D60-9408-EA9FF6A7EE6C}"/>
    <cellStyle name="Input 3 2 4 3 3 2" xfId="35810" xr:uid="{210F7120-65C0-413C-90F0-50BE47E6F762}"/>
    <cellStyle name="Input 3 2 4 3 4" xfId="24313" xr:uid="{84855E15-B7D6-4DE3-8FBD-301E15BDC495}"/>
    <cellStyle name="Input 3 2 4 4" xfId="1567" xr:uid="{422AC2A6-B118-413A-AFC8-43332C0F64EC}"/>
    <cellStyle name="Input 3 2 4 4 2" xfId="5912" xr:uid="{C594483F-AE50-4B07-AF98-3FA15CA64AFB}"/>
    <cellStyle name="Input 3 2 4 4 2 2" xfId="8498" xr:uid="{FDEF3155-2BCF-4BE8-8E2E-1DF2BA2DCBC9}"/>
    <cellStyle name="Input 3 2 4 4 2 2 2" xfId="17487" xr:uid="{2EAB9C8C-25E6-4774-A417-1F1AAB22F06F}"/>
    <cellStyle name="Input 3 2 4 4 2 2 2 2" xfId="33231" xr:uid="{5459A611-6E75-4780-A9B3-F63EE3AC1C2B}"/>
    <cellStyle name="Input 3 2 4 4 2 2 3" xfId="34001" xr:uid="{310BB625-8CB7-45DF-A2E2-205EA82E74D8}"/>
    <cellStyle name="Input 3 2 4 4 2 3" xfId="11135" xr:uid="{5027290D-57DE-46F9-9278-F1DC78D5627A}"/>
    <cellStyle name="Input 3 2 4 4 2 3 2" xfId="20124" xr:uid="{FD653977-94EF-4852-BD15-9959C1D6BFBF}"/>
    <cellStyle name="Input 3 2 4 4 2 3 2 2" xfId="36743" xr:uid="{67C15113-CFDA-4B3B-A0EC-C6B0C8E986BF}"/>
    <cellStyle name="Input 3 2 4 4 2 3 3" xfId="27519" xr:uid="{F35E9DA1-7A0B-4B72-9004-A5D8360459CC}"/>
    <cellStyle name="Input 3 2 4 4 2 4" xfId="14901" xr:uid="{A90224B6-9686-406D-8096-D97B10F5308C}"/>
    <cellStyle name="Input 3 2 4 4 2 4 2" xfId="38454" xr:uid="{C0F39566-62A0-48CD-814E-B1F7459555C4}"/>
    <cellStyle name="Input 3 2 4 4 2 5" xfId="42576" xr:uid="{0B0E6C8D-F04D-469A-B94C-7D6F032D6A48}"/>
    <cellStyle name="Input 3 2 4 4 3" xfId="4004" xr:uid="{54AE4C0C-1D04-470C-B876-4C039F66D49F}"/>
    <cellStyle name="Input 3 2 4 4 3 2" xfId="32669" xr:uid="{183E46DF-0A1F-44BF-A34B-FE1600DC7F59}"/>
    <cellStyle name="Input 3 2 4 4 4" xfId="40288" xr:uid="{E28FCEED-2B6C-422B-92A2-C31BC05C8F7A}"/>
    <cellStyle name="Input 3 2 4 5" xfId="1879" xr:uid="{3EC155E9-7DD4-4EB0-A0D0-07DB06930144}"/>
    <cellStyle name="Input 3 2 4 5 2" xfId="6195" xr:uid="{033E61CA-11AF-4C39-9E0D-739126CE1536}"/>
    <cellStyle name="Input 3 2 4 5 2 2" xfId="8781" xr:uid="{755AE17A-79BD-4A74-909F-845DA8ADF209}"/>
    <cellStyle name="Input 3 2 4 5 2 2 2" xfId="17770" xr:uid="{0EB005F8-4616-40ED-941A-676F11948B1B}"/>
    <cellStyle name="Input 3 2 4 5 2 2 2 2" xfId="41255" xr:uid="{F069AF4C-79DB-462A-9860-3DACD14A0620}"/>
    <cellStyle name="Input 3 2 4 5 2 2 3" xfId="23154" xr:uid="{F36D51CE-494C-4569-928B-6BFD7FF2F3AE}"/>
    <cellStyle name="Input 3 2 4 5 2 3" xfId="11418" xr:uid="{30139F9C-1BB4-4A1B-9614-CB188CD7DFEF}"/>
    <cellStyle name="Input 3 2 4 5 2 3 2" xfId="20407" xr:uid="{5B3B760E-4421-4FF9-9158-9E7D0B1D2B09}"/>
    <cellStyle name="Input 3 2 4 5 2 3 2 2" xfId="39914" xr:uid="{966B831A-140D-484A-A314-D332128AA603}"/>
    <cellStyle name="Input 3 2 4 5 2 3 3" xfId="34365" xr:uid="{63ED1CD3-F072-48AB-B734-E157F3C6FD10}"/>
    <cellStyle name="Input 3 2 4 5 2 4" xfId="15184" xr:uid="{7EBE04E4-F8CF-47CB-B8D9-B9291FB97808}"/>
    <cellStyle name="Input 3 2 4 5 2 4 2" xfId="43415" xr:uid="{EFA2EEDF-3559-493F-B664-C0B4DAF601B0}"/>
    <cellStyle name="Input 3 2 4 5 2 5" xfId="29920" xr:uid="{1CDE9C56-6692-4FD3-A37C-98B6975212D6}"/>
    <cellStyle name="Input 3 2 4 5 3" xfId="4316" xr:uid="{243F9B32-0699-46B1-BEE2-9DB23F6AA858}"/>
    <cellStyle name="Input 3 2 4 5 3 2" xfId="23224" xr:uid="{37A52B76-FD70-4056-A697-29A8338A8732}"/>
    <cellStyle name="Input 3 2 4 5 4" xfId="43038" xr:uid="{8064566B-1042-4172-BDBB-42C528E7B1ED}"/>
    <cellStyle name="Input 3 2 4 6" xfId="2186" xr:uid="{5B21284D-DDAD-4712-A789-BC28BA4EFD9E}"/>
    <cellStyle name="Input 3 2 4 6 2" xfId="6487" xr:uid="{C5ECF5FD-AAF7-47D3-8C90-996FB10401AE}"/>
    <cellStyle name="Input 3 2 4 6 2 2" xfId="9073" xr:uid="{2BB9C410-CC89-41B5-8EB7-3AA5D256B185}"/>
    <cellStyle name="Input 3 2 4 6 2 2 2" xfId="18062" xr:uid="{A6BEF223-EA61-4E35-AE72-52E0C7F5351D}"/>
    <cellStyle name="Input 3 2 4 6 2 2 2 2" xfId="25157" xr:uid="{DB94FBDB-879D-4A11-AFF2-32CCE83141C7}"/>
    <cellStyle name="Input 3 2 4 6 2 2 3" xfId="22280" xr:uid="{5895D6A8-2E9C-4196-B1B3-9748DBBD6A4C}"/>
    <cellStyle name="Input 3 2 4 6 2 3" xfId="11710" xr:uid="{987F591B-30BA-4372-951C-C60D9C08580C}"/>
    <cellStyle name="Input 3 2 4 6 2 3 2" xfId="20699" xr:uid="{DA8016EF-05F0-4E48-84C2-5F25BFE3FDA3}"/>
    <cellStyle name="Input 3 2 4 6 2 3 2 2" xfId="34596" xr:uid="{8021496E-E28E-4512-B33A-BFB134D9D784}"/>
    <cellStyle name="Input 3 2 4 6 2 3 3" xfId="39999" xr:uid="{F8460588-46CE-4ABF-BFBA-1A2331B2FC36}"/>
    <cellStyle name="Input 3 2 4 6 2 4" xfId="15476" xr:uid="{6A546BEA-AA83-4636-8E09-5495CDC0D21F}"/>
    <cellStyle name="Input 3 2 4 6 2 4 2" xfId="42213" xr:uid="{2A68B45D-A640-44EF-ABA6-358481925EA7}"/>
    <cellStyle name="Input 3 2 4 6 2 5" xfId="39198" xr:uid="{B1F8C696-945B-4826-9DB0-5B456D14577B}"/>
    <cellStyle name="Input 3 2 4 6 3" xfId="4623" xr:uid="{C1ED2B7F-46BE-496C-9BFE-DB4488E45CA8}"/>
    <cellStyle name="Input 3 2 4 6 3 2" xfId="34247" xr:uid="{86B2ED6B-A2CA-4588-AB57-93F43E4FCCF0}"/>
    <cellStyle name="Input 3 2 4 6 4" xfId="38644" xr:uid="{02284ED1-4C12-4C61-8092-101D42ABDC94}"/>
    <cellStyle name="Input 3 2 4 7" xfId="4923" xr:uid="{A1329287-4F79-40B5-82D9-5A2DC9E44CC2}"/>
    <cellStyle name="Input 3 2 4 7 2" xfId="7509" xr:uid="{7950EDCC-1BC0-462E-BA62-81D396BDF43A}"/>
    <cellStyle name="Input 3 2 4 7 2 2" xfId="16498" xr:uid="{03C9628F-0BB9-4063-9DB1-332101146A6F}"/>
    <cellStyle name="Input 3 2 4 7 2 2 2" xfId="25449" xr:uid="{FFE963E9-48EC-4F33-B662-E036663F2003}"/>
    <cellStyle name="Input 3 2 4 7 2 3" xfId="35715" xr:uid="{05AAC8BB-48A8-4534-962B-259938B44B6C}"/>
    <cellStyle name="Input 3 2 4 7 3" xfId="10146" xr:uid="{F8F6D9F9-186B-4E62-A45E-FABD70E68C8D}"/>
    <cellStyle name="Input 3 2 4 7 3 2" xfId="19135" xr:uid="{F55F5FA7-9CCC-41C4-8471-24C8106F7E09}"/>
    <cellStyle name="Input 3 2 4 7 3 2 2" xfId="38180" xr:uid="{E6E30DB9-3D63-452E-ABBF-FF9D3F94968C}"/>
    <cellStyle name="Input 3 2 4 7 3 3" xfId="23015" xr:uid="{631EBBC7-31F6-4AAD-B629-6A7BD7236888}"/>
    <cellStyle name="Input 3 2 4 7 4" xfId="13912" xr:uid="{2EA86324-BCBC-4312-A247-2E70F718EC22}"/>
    <cellStyle name="Input 3 2 4 7 4 2" xfId="33627" xr:uid="{EBDEDA23-A990-4A7C-9ACE-D8F172059A56}"/>
    <cellStyle name="Input 3 2 4 7 5" xfId="24762" xr:uid="{EBB53EC1-484E-453E-8B03-C9166A858E61}"/>
    <cellStyle name="Input 3 2 4 8" xfId="2535" xr:uid="{F2231A5D-AA2D-429F-A1BC-BDFCB62AE9B4}"/>
    <cellStyle name="Input 3 2 4 8 2" xfId="38057" xr:uid="{85927578-1986-42FA-BC57-E03E4C2D6EBE}"/>
    <cellStyle name="Input 3 2 4 9" xfId="41500" xr:uid="{A0BA902B-373E-4E22-BAE3-C92781939988}"/>
    <cellStyle name="Input 3 2 5" xfId="298" xr:uid="{753715E2-EE14-44C9-B50F-B51C3C133A2C}"/>
    <cellStyle name="Input 3 2 5 2" xfId="4701" xr:uid="{7657F98F-571D-474D-BFD3-A433603473FC}"/>
    <cellStyle name="Input 3 2 5 2 2" xfId="7287" xr:uid="{C0F58622-DBA1-40A0-A27A-73ABE11B68AE}"/>
    <cellStyle name="Input 3 2 5 2 2 2" xfId="16276" xr:uid="{37437212-8F07-4348-A309-0FBC1CE46996}"/>
    <cellStyle name="Input 3 2 5 2 2 2 2" xfId="29191" xr:uid="{DA6B1590-A282-4F30-B3DF-AFD5264D3369}"/>
    <cellStyle name="Input 3 2 5 2 2 3" xfId="39586" xr:uid="{9A485C35-FE09-472A-8F3B-5291E4EB9606}"/>
    <cellStyle name="Input 3 2 5 2 3" xfId="9924" xr:uid="{2217563C-7D8E-4D49-B013-D368890080E7}"/>
    <cellStyle name="Input 3 2 5 2 3 2" xfId="18913" xr:uid="{9CAA22AA-C3FB-4186-86D4-FCBA8C98DE99}"/>
    <cellStyle name="Input 3 2 5 2 3 2 2" xfId="36683" xr:uid="{F342E1AA-A525-4B11-A946-D9F4E771861A}"/>
    <cellStyle name="Input 3 2 5 2 3 3" xfId="32079" xr:uid="{588B048C-DAAF-4E89-A46C-41D8906F39C0}"/>
    <cellStyle name="Input 3 2 5 2 4" xfId="13690" xr:uid="{1B4E1C53-8A86-45A1-AA17-AA5B67C91279}"/>
    <cellStyle name="Input 3 2 5 2 4 2" xfId="39521" xr:uid="{A5C5DCE0-61FA-4BF4-AAE3-7AA33E52C7F5}"/>
    <cellStyle name="Input 3 2 5 2 5" xfId="31792" xr:uid="{3612F803-EA57-42ED-9661-50E10092BDE1}"/>
    <cellStyle name="Input 3 2 5 2 6" xfId="58185" xr:uid="{DCE062E1-9CB5-4F45-8377-44B42D64957F}"/>
    <cellStyle name="Input 3 2 5 3" xfId="2766" xr:uid="{81D5E37D-18F7-4A2D-AFA2-29C9589FF3E5}"/>
    <cellStyle name="Input 3 2 5 3 2" xfId="35644" xr:uid="{9FD89632-90A9-46A2-9F08-F55B9C745E02}"/>
    <cellStyle name="Input 3 2 5 4" xfId="22677" xr:uid="{930EC552-FD43-4579-BEC1-7D67AF585CDB}"/>
    <cellStyle name="Input 3 2 5 5" xfId="51403" xr:uid="{DEFC548A-1DB7-418E-BD12-F291DFF885F7}"/>
    <cellStyle name="Input 3 2 6" xfId="647" xr:uid="{E25D8516-22F6-472D-B11B-39744E2B5072}"/>
    <cellStyle name="Input 3 2 6 2" xfId="5025" xr:uid="{5859EC1E-DFB6-4141-A4D7-949F1682E284}"/>
    <cellStyle name="Input 3 2 6 2 2" xfId="7611" xr:uid="{24BC0383-6BAA-490A-8EDC-BE508C0EB484}"/>
    <cellStyle name="Input 3 2 6 2 2 2" xfId="16600" xr:uid="{49E1A3AD-E9FD-4E46-94C7-7749C02BA221}"/>
    <cellStyle name="Input 3 2 6 2 2 2 2" xfId="23888" xr:uid="{BEC675C1-CAEF-4EAD-A282-413928BA88AE}"/>
    <cellStyle name="Input 3 2 6 2 2 3" xfId="38573" xr:uid="{A399A432-61E0-49EF-B201-9C99C40BA34A}"/>
    <cellStyle name="Input 3 2 6 2 3" xfId="10248" xr:uid="{1C58E125-253C-486E-9B8D-5419CEF2BE5A}"/>
    <cellStyle name="Input 3 2 6 2 3 2" xfId="19237" xr:uid="{C11FA7AC-EAEF-4C5E-B30F-BE6664C421CA}"/>
    <cellStyle name="Input 3 2 6 2 3 2 2" xfId="39033" xr:uid="{D4388A69-8F9B-4596-8E12-F500632114BD}"/>
    <cellStyle name="Input 3 2 6 2 3 3" xfId="39959" xr:uid="{F9C1BD97-45D1-4485-AC96-348DCC1B3875}"/>
    <cellStyle name="Input 3 2 6 2 4" xfId="14014" xr:uid="{63E2622C-033B-4D58-A05A-DBB16D3D43EB}"/>
    <cellStyle name="Input 3 2 6 2 4 2" xfId="26863" xr:uid="{93CBEB11-EBEF-42D6-8079-77AE41CD18DC}"/>
    <cellStyle name="Input 3 2 6 2 5" xfId="22474" xr:uid="{4F091226-9B87-4681-8CA4-D3FB434381CA}"/>
    <cellStyle name="Input 3 2 6 2 6" xfId="54008" xr:uid="{DD53A4BD-874C-4220-8405-5429EDAB4A02}"/>
    <cellStyle name="Input 3 2 6 3" xfId="3084" xr:uid="{7D22C5D3-A740-4D91-94C6-CC896CBCD20D}"/>
    <cellStyle name="Input 3 2 6 3 2" xfId="22632" xr:uid="{F9ABE7A7-BC33-4E69-9892-A1B800E0B23E}"/>
    <cellStyle name="Input 3 2 6 4" xfId="25017" xr:uid="{221B55CA-01DA-4C35-82FF-6C2B2923C898}"/>
    <cellStyle name="Input 3 2 6 5" xfId="47340" xr:uid="{DC393B61-E175-45FD-828C-D25BA046FEE7}"/>
    <cellStyle name="Input 3 2 7" xfId="992" xr:uid="{AB5FA37D-646C-4A38-8AB4-786D5C42CAC2}"/>
    <cellStyle name="Input 3 2 7 2" xfId="5346" xr:uid="{480B8D59-7737-4AEF-8E58-3504E5327677}"/>
    <cellStyle name="Input 3 2 7 2 2" xfId="7932" xr:uid="{CBC72DE2-AE73-4519-84C8-37BCAB5A53DC}"/>
    <cellStyle name="Input 3 2 7 2 2 2" xfId="16921" xr:uid="{68ADA921-B84A-4D8D-AB3B-CE4A5C8375BE}"/>
    <cellStyle name="Input 3 2 7 2 2 2 2" xfId="41888" xr:uid="{4D33D47C-35C3-4970-918E-4F628AAE1857}"/>
    <cellStyle name="Input 3 2 7 2 2 3" xfId="42659" xr:uid="{59738B07-B366-41BA-A752-82CFEB36F306}"/>
    <cellStyle name="Input 3 2 7 2 3" xfId="10569" xr:uid="{8D15D54D-9CD3-434C-88A1-94B261EB7957}"/>
    <cellStyle name="Input 3 2 7 2 3 2" xfId="19558" xr:uid="{BD75539B-2EFE-4FE8-8004-48FFF9F75F41}"/>
    <cellStyle name="Input 3 2 7 2 3 2 2" xfId="26858" xr:uid="{734CCF1E-FCD4-48A0-83B9-58646BF87F48}"/>
    <cellStyle name="Input 3 2 7 2 3 3" xfId="40259" xr:uid="{A2829068-8F0D-4ABA-824C-AE1E4197D29C}"/>
    <cellStyle name="Input 3 2 7 2 4" xfId="14335" xr:uid="{1EF2021B-CBB0-44D0-9DED-146EAB628D12}"/>
    <cellStyle name="Input 3 2 7 2 4 2" xfId="29351" xr:uid="{BBCC602C-1867-4AD2-AB01-B41F3504FA19}"/>
    <cellStyle name="Input 3 2 7 2 5" xfId="28845" xr:uid="{45CD067F-7A3B-4A9C-A163-5CC44D5886AA}"/>
    <cellStyle name="Input 3 2 7 3" xfId="3429" xr:uid="{FD8823A7-9F49-4D3E-A3A2-A3D8F5F8B1D7}"/>
    <cellStyle name="Input 3 2 7 3 2" xfId="30158" xr:uid="{2BB9B417-79D4-4F7A-B818-C63482E88761}"/>
    <cellStyle name="Input 3 2 7 4" xfId="30078" xr:uid="{892D0AEA-70C6-46DA-B13C-7B509DEE5C4E}"/>
    <cellStyle name="Input 3 2 7 5" xfId="52649" xr:uid="{2935724A-DAE0-48B2-81D5-AC250A11C094}"/>
    <cellStyle name="Input 3 2 8" xfId="1336" xr:uid="{2AE4BEC5-1C9E-4863-9293-86A6C1F1597A}"/>
    <cellStyle name="Input 3 2 8 2" xfId="5681" xr:uid="{B9A4973C-FF0A-43F7-9891-EEBC35A4FF00}"/>
    <cellStyle name="Input 3 2 8 2 2" xfId="8267" xr:uid="{E24FA906-334F-4199-8094-A4ADAF5F0906}"/>
    <cellStyle name="Input 3 2 8 2 2 2" xfId="17256" xr:uid="{83FA36F2-F11C-4884-8878-A5C5B49E1C4C}"/>
    <cellStyle name="Input 3 2 8 2 2 2 2" xfId="42052" xr:uid="{45CDBDF8-7D84-4D6C-B1E5-18B69E1D53C5}"/>
    <cellStyle name="Input 3 2 8 2 2 3" xfId="26813" xr:uid="{520260B6-F4EE-4C5C-8554-1B5FA804930E}"/>
    <cellStyle name="Input 3 2 8 2 3" xfId="10904" xr:uid="{DA9BA04A-5A51-4AB8-B951-B86CFCE58468}"/>
    <cellStyle name="Input 3 2 8 2 3 2" xfId="19893" xr:uid="{9AB959A2-5EBF-48E8-B24D-B6B0099148B7}"/>
    <cellStyle name="Input 3 2 8 2 3 2 2" xfId="24771" xr:uid="{C05998A5-2E69-432E-B449-DB8E9C9F5061}"/>
    <cellStyle name="Input 3 2 8 2 3 3" xfId="44034" xr:uid="{F18FAFAD-05D4-4EB6-BAD1-77776AD44A0A}"/>
    <cellStyle name="Input 3 2 8 2 4" xfId="14670" xr:uid="{2D213DE9-52AD-4F3C-9B8C-0846C740EB82}"/>
    <cellStyle name="Input 3 2 8 2 4 2" xfId="32163" xr:uid="{9E11BEE0-03D1-4F43-A170-2B5FB08526C1}"/>
    <cellStyle name="Input 3 2 8 2 5" xfId="37028" xr:uid="{1284BFF4-BCA8-40FC-94A1-DB3C66EABA4B}"/>
    <cellStyle name="Input 3 2 8 3" xfId="3773" xr:uid="{E4831CF9-49D1-46E6-A78B-8385C9BB385F}"/>
    <cellStyle name="Input 3 2 8 3 2" xfId="30442" xr:uid="{B4D2B141-00B3-408E-833F-361295BAC947}"/>
    <cellStyle name="Input 3 2 8 4" xfId="23043" xr:uid="{FE6EC651-EA1D-4726-9384-90AF49666FD0}"/>
    <cellStyle name="Input 3 2 9" xfId="1808" xr:uid="{FA876D11-BB8C-4E17-B013-B8FB1D283F80}"/>
    <cellStyle name="Input 3 2 9 2" xfId="6125" xr:uid="{8A1C7A75-6C3F-4EA4-9081-DC27DF1D4C74}"/>
    <cellStyle name="Input 3 2 9 2 2" xfId="8711" xr:uid="{1360B721-9681-4A74-AA40-6499722F37B9}"/>
    <cellStyle name="Input 3 2 9 2 2 2" xfId="17700" xr:uid="{34226A14-A0BE-41DE-9093-90D461A51F1B}"/>
    <cellStyle name="Input 3 2 9 2 2 2 2" xfId="22676" xr:uid="{274A4B48-CB6F-43B6-9689-BC856C8BFAF0}"/>
    <cellStyle name="Input 3 2 9 2 2 3" xfId="38082" xr:uid="{668E2F0C-A9E1-43AC-ABCB-BAA53C5B9A65}"/>
    <cellStyle name="Input 3 2 9 2 3" xfId="11348" xr:uid="{1ED36A7F-8F2C-44D3-B6E0-B31AD0494B57}"/>
    <cellStyle name="Input 3 2 9 2 3 2" xfId="20337" xr:uid="{EF588AF4-8E84-4200-9930-CC0EEA6FFAB2}"/>
    <cellStyle name="Input 3 2 9 2 3 2 2" xfId="31504" xr:uid="{7AB4D4FD-9311-4854-A143-C0AC946E8FC1}"/>
    <cellStyle name="Input 3 2 9 2 3 3" xfId="34458" xr:uid="{29C87E64-98C0-4C0B-98B0-317D458457F6}"/>
    <cellStyle name="Input 3 2 9 2 4" xfId="15114" xr:uid="{13C07649-BCDE-40D5-8978-A7D970734EB9}"/>
    <cellStyle name="Input 3 2 9 2 4 2" xfId="36869" xr:uid="{97FA1C6B-1C15-4C27-A872-DEDF8755858A}"/>
    <cellStyle name="Input 3 2 9 2 5" xfId="38570" xr:uid="{F08D76D9-D222-4072-BA77-9093C08B83D8}"/>
    <cellStyle name="Input 3 2 9 3" xfId="4245" xr:uid="{020958AB-ADC6-4E53-86CC-53ABB670B102}"/>
    <cellStyle name="Input 3 2 9 3 2" xfId="33850" xr:uid="{E017CD5F-C817-4249-BE4A-8D9C9AACEDC5}"/>
    <cellStyle name="Input 3 2 9 4" xfId="29397" xr:uid="{69679971-F8CA-4716-B1AA-4911BEB50BC3}"/>
    <cellStyle name="Input 3 20" xfId="27538" xr:uid="{D426D8C3-55CF-42BB-BECB-9BFB982C6C33}"/>
    <cellStyle name="Input 3 20 2" xfId="45004" xr:uid="{50861973-4576-4887-BC9D-A91DAF0BA00B}"/>
    <cellStyle name="Input 3 20 2 2" xfId="57331" xr:uid="{1DEA93AA-658B-4D23-AD98-0B5A0D39F93F}"/>
    <cellStyle name="Input 3 20 2 3" xfId="50549" xr:uid="{5DA06318-D466-4AB2-8DFB-51D04447F8C5}"/>
    <cellStyle name="Input 3 20 3" xfId="52151" xr:uid="{86D629B2-F096-4C17-BE9F-BB0964F7C46B}"/>
    <cellStyle name="Input 3 20 3 2" xfId="58932" xr:uid="{AC959E57-703F-4610-9E9A-C8D41C6E80F5}"/>
    <cellStyle name="Input 3 20 4" xfId="49002" xr:uid="{7EE21EF1-F370-4F46-9D33-7D2AEF6E6BB6}"/>
    <cellStyle name="Input 3 20 4 2" xfId="55785" xr:uid="{220CFB25-0A25-4E3A-90B4-9C4FC9DCFDE6}"/>
    <cellStyle name="Input 3 20 5" xfId="48666" xr:uid="{DF349830-EFF6-4B29-9B2F-D8599BC7F32D}"/>
    <cellStyle name="Input 3 20 5 2" xfId="55455" xr:uid="{10F7689B-E816-4593-BEB9-AA999CC31252}"/>
    <cellStyle name="Input 3 20 6" xfId="53741" xr:uid="{5D57EB79-C9CB-478C-96E1-702F5B21A639}"/>
    <cellStyle name="Input 3 20 7" xfId="47052" xr:uid="{9AD512C1-5EA3-4121-8B6C-BCE7893D6140}"/>
    <cellStyle name="Input 3 21" xfId="45036" xr:uid="{E33EF5D0-FAE1-414E-A6EB-7EFB3B30ED5C}"/>
    <cellStyle name="Input 3 21 2" xfId="50580" xr:uid="{6C3506F8-DECD-41A8-BA4A-22389DDD8537}"/>
    <cellStyle name="Input 3 21 2 2" xfId="57362" xr:uid="{CA4E3C42-1D34-4EDE-818D-26BA6F49A810}"/>
    <cellStyle name="Input 3 21 3" xfId="52394" xr:uid="{531E5A89-8D27-4EAC-A73A-7805356BFF4A}"/>
    <cellStyle name="Input 3 21 3 2" xfId="59175" xr:uid="{24983AAA-2C90-4455-8B38-3E8A55605DA1}"/>
    <cellStyle name="Input 3 21 4" xfId="48697" xr:uid="{DEE90B85-17D0-428F-A2E1-D3AB17E43048}"/>
    <cellStyle name="Input 3 21 4 2" xfId="55486" xr:uid="{24B0AD3C-04C5-425A-B89D-90257323133B}"/>
    <cellStyle name="Input 3 21 5" xfId="53772" xr:uid="{719CF29B-E0D9-45AF-9031-6A922F0B971F}"/>
    <cellStyle name="Input 3 21 6" xfId="47083" xr:uid="{945C7B48-9E9F-44D0-AA0D-03CD3647A7E0}"/>
    <cellStyle name="Input 3 22" xfId="45087" xr:uid="{3E221A5A-7157-48E6-906F-B1EBB0BD5ACE}"/>
    <cellStyle name="Input 3 22 2" xfId="50618" xr:uid="{F9BD288C-A9BE-4CF6-AD8A-C30D89BF2D21}"/>
    <cellStyle name="Input 3 22 2 2" xfId="57400" xr:uid="{0CF46763-009A-4FF4-8E8C-EEB0E8E076C9}"/>
    <cellStyle name="Input 3 22 3" xfId="52432" xr:uid="{74204923-988C-4EFE-9B72-7BA21EEC0C56}"/>
    <cellStyle name="Input 3 22 3 2" xfId="59213" xr:uid="{9B5A8539-2F2A-4B0F-932E-1D0B1435C5AE}"/>
    <cellStyle name="Input 3 22 4" xfId="48735" xr:uid="{EF7D2719-4CE9-4C9B-A254-F4505962B9CF}"/>
    <cellStyle name="Input 3 22 4 2" xfId="55524" xr:uid="{286722F2-67FA-4AF6-AF86-1C9E054E17E0}"/>
    <cellStyle name="Input 3 22 5" xfId="53810" xr:uid="{75812F09-2979-4756-88E7-10D49729DC3E}"/>
    <cellStyle name="Input 3 22 6" xfId="47121" xr:uid="{EBBCB892-672D-4ADB-A655-68DD29750C2F}"/>
    <cellStyle name="Input 3 23" xfId="45091" xr:uid="{FF127F2A-1E80-4E8A-9B69-3B04823D3391}"/>
    <cellStyle name="Input 3 23 2" xfId="50598" xr:uid="{2E89EFD3-55FE-4D83-B838-B7AD3C547375}"/>
    <cellStyle name="Input 3 23 2 2" xfId="57380" xr:uid="{E0E11C93-0F30-474C-B49F-866147EF7EA4}"/>
    <cellStyle name="Input 3 23 3" xfId="52412" xr:uid="{4F4E659C-70D5-4FED-8A23-A9F3B85BDDC6}"/>
    <cellStyle name="Input 3 23 3 2" xfId="59193" xr:uid="{915FB467-59C1-446B-8193-CEF014A42B96}"/>
    <cellStyle name="Input 3 23 4" xfId="48715" xr:uid="{46F148AC-EC55-4977-9701-19C4E42831BC}"/>
    <cellStyle name="Input 3 23 4 2" xfId="55504" xr:uid="{BAA48D10-DCDF-4745-BA95-571539015CF6}"/>
    <cellStyle name="Input 3 23 5" xfId="53790" xr:uid="{05DBB787-D5FB-4384-B67C-D9C0015E4B8B}"/>
    <cellStyle name="Input 3 23 6" xfId="47101" xr:uid="{85266CB8-59D5-42AA-9254-083C3BE2E45C}"/>
    <cellStyle name="Input 3 24" xfId="45118" xr:uid="{AFB8DE6B-ABD5-4ECD-A011-B073DCC53460}"/>
    <cellStyle name="Input 3 24 2" xfId="50689" xr:uid="{FB3A1506-7491-4905-8571-344F8DFF1476}"/>
    <cellStyle name="Input 3 24 2 2" xfId="57471" xr:uid="{06B26299-8C88-4C48-B59B-04690D3864B6}"/>
    <cellStyle name="Input 3 24 3" xfId="52500" xr:uid="{03F6CD26-CFC8-4231-B714-6C2FC80BE0CB}"/>
    <cellStyle name="Input 3 24 3 2" xfId="59281" xr:uid="{1BF706EF-2CF9-4D83-91F3-69E57C8445DB}"/>
    <cellStyle name="Input 3 24 4" xfId="48804" xr:uid="{F450D1EB-82DA-405C-86FC-18F13373E723}"/>
    <cellStyle name="Input 3 24 4 2" xfId="55590" xr:uid="{1CF897CE-071E-4D74-B4E7-A09E4A877745}"/>
    <cellStyle name="Input 3 24 5" xfId="53878" xr:uid="{21AB6D70-79DA-4003-A201-953B014AD252}"/>
    <cellStyle name="Input 3 24 6" xfId="47192" xr:uid="{871958A7-B56E-4984-B3A8-D310F3EBC0A5}"/>
    <cellStyle name="Input 3 25" xfId="45226" xr:uid="{60822EDD-C822-4041-B47E-F8708E9DCFD3}"/>
    <cellStyle name="Input 3 25 2" xfId="50749" xr:uid="{CEA411D7-1259-4505-B6DA-A7EE4D5B23C3}"/>
    <cellStyle name="Input 3 25 2 2" xfId="57531" xr:uid="{09EECE53-B09C-44C9-A0CD-0A6E8E6BD489}"/>
    <cellStyle name="Input 3 25 3" xfId="52558" xr:uid="{3F87B362-6219-45FD-8196-59CE3CDAF4E1}"/>
    <cellStyle name="Input 3 25 3 2" xfId="59339" xr:uid="{B1FED5DB-DB66-4EDA-B63C-6FDEF6EFCC8D}"/>
    <cellStyle name="Input 3 25 4" xfId="48855" xr:uid="{C4BBCAA3-0E4C-4207-B89D-5A3830797A83}"/>
    <cellStyle name="Input 3 25 4 2" xfId="55637" xr:uid="{C70E2E62-BDBA-4A75-A42C-7582D93B8570}"/>
    <cellStyle name="Input 3 25 5" xfId="53936" xr:uid="{E0FD1603-24B3-4B9F-B0B1-8816B500551F}"/>
    <cellStyle name="Input 3 25 6" xfId="47253" xr:uid="{093C0F23-0684-439C-89CA-FDDED9C9EECB}"/>
    <cellStyle name="Input 3 26" xfId="45237" xr:uid="{5FED992E-E5FD-492B-B0F9-A95D8250CDAC}"/>
    <cellStyle name="Input 3 26 2" xfId="50755" xr:uid="{A0A71404-2EA8-4618-82B0-D8B64235400B}"/>
    <cellStyle name="Input 3 26 2 2" xfId="57537" xr:uid="{363E7AF1-3B05-43AD-B766-0EE39E058310}"/>
    <cellStyle name="Input 3 26 3" xfId="52564" xr:uid="{908AF484-F668-44C6-B12B-B1A8424B6D9B}"/>
    <cellStyle name="Input 3 26 3 2" xfId="59345" xr:uid="{24B5D823-8F09-48B3-BDB4-2D6AECFD4DDD}"/>
    <cellStyle name="Input 3 26 4" xfId="53942" xr:uid="{3D9157DC-221C-40C6-9673-F5FB329D5005}"/>
    <cellStyle name="Input 3 26 5" xfId="47259" xr:uid="{D6CDCE16-C529-4C18-86F1-DD2F3212F125}"/>
    <cellStyle name="Input 3 27" xfId="45291" xr:uid="{C9F3D8E9-0DEF-4C55-AD61-FEF889F4A984}"/>
    <cellStyle name="Input 3 27 2" xfId="55750" xr:uid="{685DD47B-D505-43AA-B6CE-EE553DD57985}"/>
    <cellStyle name="Input 3 27 3" xfId="48967" xr:uid="{F8BB1DAC-38F4-40D9-965C-3765F8D680F0}"/>
    <cellStyle name="Input 3 28" xfId="45332" xr:uid="{91F13197-B38E-4D26-8B03-CB859EA35CEC}"/>
    <cellStyle name="Input 3 28 2" xfId="57780" xr:uid="{1BF8B935-A5B8-4E1C-BE4E-D4E473B3B37F}"/>
    <cellStyle name="Input 3 28 3" xfId="50998" xr:uid="{43D85DF2-35F6-48CC-A476-6FD58B4EF9EB}"/>
    <cellStyle name="Input 3 29" xfId="45345" xr:uid="{A08CFB5D-4936-465F-B3C5-81277CC82DEE}"/>
    <cellStyle name="Input 3 29 2" xfId="52617" xr:uid="{526CE4C2-F045-4D88-83AD-1F7EE6A84758}"/>
    <cellStyle name="Input 3 3" xfId="270" xr:uid="{B0A04407-229E-42F6-AEF1-B3B1CC9FA4AF}"/>
    <cellStyle name="Input 3 3 10" xfId="6572" xr:uid="{15407E37-E425-43C1-AC5E-52940989CD93}"/>
    <cellStyle name="Input 3 3 10 2" xfId="11783" xr:uid="{20081A33-4930-40A6-87FC-0BC298617716}"/>
    <cellStyle name="Input 3 3 10 2 2" xfId="20772" xr:uid="{0C9E5056-3BF3-4806-BC9C-D5692FB7BD55}"/>
    <cellStyle name="Input 3 3 10 2 2 2" xfId="28083" xr:uid="{B643F6DD-E315-4E03-BEB3-84A5A17222DF}"/>
    <cellStyle name="Input 3 3 10 2 3" xfId="31041" xr:uid="{EB440E31-D08D-4B80-8823-6F42B64489EB}"/>
    <cellStyle name="Input 3 3 10 3" xfId="15561" xr:uid="{A5C0677F-E08B-41D7-B334-7809FDCCAB19}"/>
    <cellStyle name="Input 3 3 10 3 2" xfId="40285" xr:uid="{2DC1BC78-6739-4187-874B-407756463A7D}"/>
    <cellStyle name="Input 3 3 10 4" xfId="24408" xr:uid="{19D37D37-A680-4F7A-B18D-4F50245038B9}"/>
    <cellStyle name="Input 3 3 11" xfId="9146" xr:uid="{C7A60A24-A230-4CB1-A4DD-977CCCAF0410}"/>
    <cellStyle name="Input 3 3 11 2" xfId="18135" xr:uid="{C8C74D7C-B86F-4956-93D5-1F050879D8BD}"/>
    <cellStyle name="Input 3 3 11 2 2" xfId="23809" xr:uid="{1EE6E0A5-81BD-44A4-B3B8-142735E744D7}"/>
    <cellStyle name="Input 3 3 11 3" xfId="36803" xr:uid="{EE870786-1C02-4F00-A5D1-6C1950BB0BCB}"/>
    <cellStyle name="Input 3 3 12" xfId="9831" xr:uid="{1B284888-6655-46A9-A219-BADF1FABE2CA}"/>
    <cellStyle name="Input 3 3 12 2" xfId="18820" xr:uid="{474D9B03-4C74-4AC2-815A-6B78210CC144}"/>
    <cellStyle name="Input 3 3 12 2 2" xfId="22559" xr:uid="{2ECBDBFC-7810-4DD9-9379-B5E44ECC7E4A}"/>
    <cellStyle name="Input 3 3 12 3" xfId="24272" xr:uid="{56917406-B372-4BEA-B419-50FE29A83A58}"/>
    <cellStyle name="Input 3 3 13" xfId="2276" xr:uid="{E29DCA58-BD0C-4EA8-AD1F-1441D131E47F}"/>
    <cellStyle name="Input 3 3 13 2" xfId="35197" xr:uid="{55CF3AAD-011F-48EB-9C38-3BC9781B71ED}"/>
    <cellStyle name="Input 3 3 14" xfId="13185" xr:uid="{C4B8B2E4-EB43-486E-82E5-8D39CC3FF8EE}"/>
    <cellStyle name="Input 3 3 14 2" xfId="33802" xr:uid="{2EFDFEA0-A8D1-40D8-A579-B50D1F4120DD}"/>
    <cellStyle name="Input 3 3 15" xfId="33298" xr:uid="{DD449AD2-6EB8-4E69-8030-E3F601521681}"/>
    <cellStyle name="Input 3 3 16" xfId="44309" xr:uid="{FDD65598-36B6-44F7-9A3D-48AE490926F0}"/>
    <cellStyle name="Input 3 3 17" xfId="45554" xr:uid="{A86A5C16-A324-490F-AC4D-6E8F1B4E8AA7}"/>
    <cellStyle name="Input 3 3 2" xfId="405" xr:uid="{52C0038B-3147-4C75-A5E9-8B34D15E5712}"/>
    <cellStyle name="Input 3 3 2 10" xfId="9271" xr:uid="{AA91ACD4-9A31-4F7B-8744-4870FFFF25AC}"/>
    <cellStyle name="Input 3 3 2 10 2" xfId="18260" xr:uid="{B8B007E8-FB19-49EA-9003-B8B884D6DAEB}"/>
    <cellStyle name="Input 3 3 2 10 2 2" xfId="32720" xr:uid="{26344D70-7D17-4AAB-8F5E-6DF80ECDA0BE}"/>
    <cellStyle name="Input 3 3 2 10 3" xfId="29635" xr:uid="{6410AC9E-B7DE-4D30-871E-6392863678A8}"/>
    <cellStyle name="Input 3 3 2 11" xfId="9761" xr:uid="{540DCE82-95CD-482A-8D32-54C021B35643}"/>
    <cellStyle name="Input 3 3 2 11 2" xfId="18750" xr:uid="{C09C5EA8-8C01-4155-89CE-4B527BB7B3CF}"/>
    <cellStyle name="Input 3 3 2 11 2 2" xfId="40440" xr:uid="{DB547656-B12A-47D3-9C2F-2129EC49CA1B}"/>
    <cellStyle name="Input 3 3 2 11 3" xfId="26524" xr:uid="{B50E55AB-D3E6-4C0C-9CFB-AC918BCD89EA}"/>
    <cellStyle name="Input 3 3 2 12" xfId="2411" xr:uid="{BB711E11-3123-45D9-B458-F0A5C6A7E60D}"/>
    <cellStyle name="Input 3 3 2 12 2" xfId="39262" xr:uid="{769FCB71-CC30-4EB9-850A-B55270C4C074}"/>
    <cellStyle name="Input 3 3 2 13" xfId="13320" xr:uid="{C2DB81A7-5845-4F69-902A-C81FAC39FAD5}"/>
    <cellStyle name="Input 3 3 2 13 2" xfId="25600" xr:uid="{33AFA455-C5F5-49C3-A571-0E425762DCA1}"/>
    <cellStyle name="Input 3 3 2 14" xfId="29811" xr:uid="{AA6F73FB-DE4A-4ED5-A5E5-53A23C1FEB5F}"/>
    <cellStyle name="Input 3 3 2 15" xfId="46069" xr:uid="{239A5484-78F0-43E6-A362-BA3D89C5DD6E}"/>
    <cellStyle name="Input 3 3 2 2" xfId="754" xr:uid="{53744798-EC89-41B6-BFB5-9CF782F9862A}"/>
    <cellStyle name="Input 3 3 2 2 2" xfId="5125" xr:uid="{3BF20D89-5B3F-4C53-BAB0-2A4D5D168494}"/>
    <cellStyle name="Input 3 3 2 2 2 2" xfId="7711" xr:uid="{2DD7CCA0-4473-4993-A2E9-F61F5AC36BAD}"/>
    <cellStyle name="Input 3 3 2 2 2 2 2" xfId="16700" xr:uid="{D1203A45-D278-4AFB-B7BB-BF53BEEA941F}"/>
    <cellStyle name="Input 3 3 2 2 2 2 2 2" xfId="37098" xr:uid="{B44BF8B4-39D4-4B7F-9D6F-20B5BD924736}"/>
    <cellStyle name="Input 3 3 2 2 2 2 3" xfId="24733" xr:uid="{D92C5C3D-5535-408A-B634-D0ABC8534103}"/>
    <cellStyle name="Input 3 3 2 2 2 3" xfId="10348" xr:uid="{C743AA3F-9799-4D8A-80F0-86597B270A0F}"/>
    <cellStyle name="Input 3 3 2 2 2 3 2" xfId="19337" xr:uid="{19E47107-8118-43AC-81B8-FE9D4063D4E5}"/>
    <cellStyle name="Input 3 3 2 2 2 3 2 2" xfId="34145" xr:uid="{4739E1A9-18F7-425C-8E8C-A423AEB6A1B5}"/>
    <cellStyle name="Input 3 3 2 2 2 3 3" xfId="44082" xr:uid="{5BA85288-B168-49EF-A78A-0E6D7DD7D908}"/>
    <cellStyle name="Input 3 3 2 2 2 4" xfId="14114" xr:uid="{32FE0293-0BEC-4568-A0DC-5D9263258D0A}"/>
    <cellStyle name="Input 3 3 2 2 2 4 2" xfId="23825" xr:uid="{5DA9FAD8-9BF8-42BF-979B-BB14050FAE87}"/>
    <cellStyle name="Input 3 3 2 2 2 5" xfId="30644" xr:uid="{C7D49ED1-AD6E-4887-8172-225281698FA0}"/>
    <cellStyle name="Input 3 3 2 2 2 6" xfId="56342" xr:uid="{19C82F13-95EC-4714-AAD3-22D9C02A1241}"/>
    <cellStyle name="Input 3 3 2 2 3" xfId="3191" xr:uid="{110B27D0-6F3F-4A52-984B-56E0128B4327}"/>
    <cellStyle name="Input 3 3 2 2 3 2" xfId="29777" xr:uid="{3EA8C79A-75C9-43B2-AF9B-BE10E3967B82}"/>
    <cellStyle name="Input 3 3 2 2 4" xfId="42210" xr:uid="{003424A4-239B-48D7-860F-C92FCD6E80D6}"/>
    <cellStyle name="Input 3 3 2 2 5" xfId="49560" xr:uid="{4B6119C1-D7EB-497E-8090-5BF6C35F92D8}"/>
    <cellStyle name="Input 3 3 2 3" xfId="1099" xr:uid="{452C29E0-0229-4DE4-AC48-E7CCF505255A}"/>
    <cellStyle name="Input 3 3 2 3 2" xfId="5446" xr:uid="{B5574A61-397B-4C1A-9625-5DFFC4881682}"/>
    <cellStyle name="Input 3 3 2 3 2 2" xfId="8032" xr:uid="{45C7D29A-7455-4E2E-89D8-CD25EB58E957}"/>
    <cellStyle name="Input 3 3 2 3 2 2 2" xfId="17021" xr:uid="{1EB18A25-A576-45CB-B2BD-9E1B3C5FEF3F}"/>
    <cellStyle name="Input 3 3 2 3 2 2 2 2" xfId="43995" xr:uid="{4016C1AC-5FF5-4563-BC10-A6668E9F4435}"/>
    <cellStyle name="Input 3 3 2 3 2 2 3" xfId="41186" xr:uid="{4F51078B-1B22-4F6A-A09F-0D4FFEB39387}"/>
    <cellStyle name="Input 3 3 2 3 2 3" xfId="10669" xr:uid="{8DDB70E1-2EC1-4CCB-8A45-1B1682955DF3}"/>
    <cellStyle name="Input 3 3 2 3 2 3 2" xfId="19658" xr:uid="{FF7AA18B-9C69-4CDC-8760-9FFBF54EE86D}"/>
    <cellStyle name="Input 3 3 2 3 2 3 2 2" xfId="22426" xr:uid="{FF0F7F3C-8ED9-4DC1-B500-DCC378DE2DF5}"/>
    <cellStyle name="Input 3 3 2 3 2 3 3" xfId="35129" xr:uid="{ABF00D13-73F2-45F2-9B78-723F0B6EDA4C}"/>
    <cellStyle name="Input 3 3 2 3 2 4" xfId="14435" xr:uid="{FECFE05E-0152-40E0-9633-3D42D097B44B}"/>
    <cellStyle name="Input 3 3 2 3 2 4 2" xfId="23468" xr:uid="{3FC5100A-8D49-4BFA-8EC2-AADD2C62B7B3}"/>
    <cellStyle name="Input 3 3 2 3 2 5" xfId="30792" xr:uid="{436DDDEC-F9DE-40FF-BF50-355780332265}"/>
    <cellStyle name="Input 3 3 2 3 2 6" xfId="58267" xr:uid="{B0A54156-067A-49A1-8BCC-C99210ECEFEC}"/>
    <cellStyle name="Input 3 3 2 3 3" xfId="3536" xr:uid="{E65D4963-3270-4803-8EAD-DEF584AAE43E}"/>
    <cellStyle name="Input 3 3 2 3 3 2" xfId="25541" xr:uid="{0FE82BA9-8060-48FD-9963-AF9B488583B5}"/>
    <cellStyle name="Input 3 3 2 3 4" xfId="30587" xr:uid="{890BFB58-114A-4493-93B2-C93C8CD94FA3}"/>
    <cellStyle name="Input 3 3 2 3 5" xfId="51485" xr:uid="{63C04723-6457-4577-BC73-17EE263A3EF9}"/>
    <cellStyle name="Input 3 3 2 4" xfId="1443" xr:uid="{0668216A-9591-4C85-A258-F4A5E5D566A5}"/>
    <cellStyle name="Input 3 3 2 4 2" xfId="5788" xr:uid="{CFFBA414-7237-4B93-8A1B-8D6ECE3E6BE1}"/>
    <cellStyle name="Input 3 3 2 4 2 2" xfId="8374" xr:uid="{0015FB91-14B9-44EA-8BB5-728CF41AD4C5}"/>
    <cellStyle name="Input 3 3 2 4 2 2 2" xfId="17363" xr:uid="{AC44655C-28E1-437E-AD5C-4A089C73A5BB}"/>
    <cellStyle name="Input 3 3 2 4 2 2 2 2" xfId="27809" xr:uid="{616D68D6-0D7C-4F38-BC7A-B66AB0425DE4}"/>
    <cellStyle name="Input 3 3 2 4 2 2 3" xfId="26592" xr:uid="{0B5719FB-5161-4889-A196-C75C2B04BDB1}"/>
    <cellStyle name="Input 3 3 2 4 2 3" xfId="11011" xr:uid="{03A0BAA8-235D-4A5C-98CC-A67D6E51ACA2}"/>
    <cellStyle name="Input 3 3 2 4 2 3 2" xfId="20000" xr:uid="{C9621F87-868D-44DD-9E96-C67E8347C5BB}"/>
    <cellStyle name="Input 3 3 2 4 2 3 2 2" xfId="41938" xr:uid="{BFB4ED8D-456D-4F05-92CA-20F7D6E8AE6D}"/>
    <cellStyle name="Input 3 3 2 4 2 3 3" xfId="40185" xr:uid="{FC9071C1-E38E-4D40-8E76-08B13C32086A}"/>
    <cellStyle name="Input 3 3 2 4 2 4" xfId="14777" xr:uid="{CC6DE3AD-A0AA-45D4-9441-CCA808AA681F}"/>
    <cellStyle name="Input 3 3 2 4 2 4 2" xfId="28346" xr:uid="{836BB37C-BF26-4824-991C-288DF1B5C62D}"/>
    <cellStyle name="Input 3 3 2 4 2 5" xfId="37555" xr:uid="{E60B8A4D-127F-40CC-BBAD-A351EEB28527}"/>
    <cellStyle name="Input 3 3 2 4 2 6" xfId="54487" xr:uid="{F335EFBF-68B4-42C0-A546-AF9B6A008ADB}"/>
    <cellStyle name="Input 3 3 2 4 3" xfId="3880" xr:uid="{FD677E44-CCFE-4C4D-88E5-DBA24AE2BB6C}"/>
    <cellStyle name="Input 3 3 2 4 3 2" xfId="31660" xr:uid="{E1287525-7DE6-436A-B9C4-B08AAED5ECAF}"/>
    <cellStyle name="Input 3 3 2 4 4" xfId="32588" xr:uid="{52906473-CBF7-4398-B515-A9040E436FBF}"/>
    <cellStyle name="Input 3 3 2 4 5" xfId="47677" xr:uid="{321799CB-2F7D-4645-AC1E-95EC483A57DD}"/>
    <cellStyle name="Input 3 3 2 5" xfId="1619" xr:uid="{DDDB0673-1354-444A-B91B-959B98E32052}"/>
    <cellStyle name="Input 3 3 2 5 2" xfId="5961" xr:uid="{DDC34001-7A4B-498D-AE07-A4D7AB3ACA2A}"/>
    <cellStyle name="Input 3 3 2 5 2 2" xfId="8547" xr:uid="{E8E38A4E-2735-4941-9CC3-C5ACC7FC1962}"/>
    <cellStyle name="Input 3 3 2 5 2 2 2" xfId="17536" xr:uid="{FCD6AA89-10E5-46D4-A690-ADAC66910C95}"/>
    <cellStyle name="Input 3 3 2 5 2 2 2 2" xfId="40697" xr:uid="{951A2DBB-62AC-4A37-986C-A883A69CFA56}"/>
    <cellStyle name="Input 3 3 2 5 2 2 3" xfId="25134" xr:uid="{C5A5B1BE-7E6F-4D10-B453-789B20EE32BD}"/>
    <cellStyle name="Input 3 3 2 5 2 3" xfId="11184" xr:uid="{05D1A1E8-D88E-46EA-9ABD-99D27F8A3A2C}"/>
    <cellStyle name="Input 3 3 2 5 2 3 2" xfId="20173" xr:uid="{68B4ED67-1C63-419F-BDA2-EB258D80E9B4}"/>
    <cellStyle name="Input 3 3 2 5 2 3 2 2" xfId="25832" xr:uid="{E7971C61-2EF5-43BC-A58D-E1DFD96C4097}"/>
    <cellStyle name="Input 3 3 2 5 2 3 3" xfId="33314" xr:uid="{5FC97857-EA65-43BB-AEAA-96CB97A0FC61}"/>
    <cellStyle name="Input 3 3 2 5 2 4" xfId="14950" xr:uid="{17FF88BE-E87F-4313-BDBC-12E7B4FFACC2}"/>
    <cellStyle name="Input 3 3 2 5 2 4 2" xfId="29731" xr:uid="{024D2E71-3D7F-417B-9E94-BB1B7A027000}"/>
    <cellStyle name="Input 3 3 2 5 2 5" xfId="22290" xr:uid="{0427CA93-03F6-41A4-832F-73AF2CF37F13}"/>
    <cellStyle name="Input 3 3 2 5 3" xfId="4056" xr:uid="{31D338D7-2171-4105-8CBB-4AA1FB1C0676}"/>
    <cellStyle name="Input 3 3 2 5 3 2" xfId="36610" xr:uid="{F7C09C34-6322-464C-AFD0-EB18597B4E93}"/>
    <cellStyle name="Input 3 3 2 5 4" xfId="31548" xr:uid="{7FACD51A-66BF-41D7-877F-B7773FA3987F}"/>
    <cellStyle name="Input 3 3 2 5 5" xfId="52927" xr:uid="{4289EED3-7492-47D1-98C1-B070ED0169E7}"/>
    <cellStyle name="Input 3 3 2 6" xfId="2062" xr:uid="{2804CA82-C09C-432F-907D-FE23BD1FA615}"/>
    <cellStyle name="Input 3 3 2 6 2" xfId="6365" xr:uid="{E2FE1F45-7650-4CC2-B375-B9D0B61971D0}"/>
    <cellStyle name="Input 3 3 2 6 2 2" xfId="8951" xr:uid="{01A9028C-5EE3-4509-905F-7E3B34B15A1F}"/>
    <cellStyle name="Input 3 3 2 6 2 2 2" xfId="17940" xr:uid="{9C6657C9-F6B0-481E-9F97-A060C7009F72}"/>
    <cellStyle name="Input 3 3 2 6 2 2 2 2" xfId="32052" xr:uid="{0FF28C04-2275-4A15-B34C-EF94DD857F71}"/>
    <cellStyle name="Input 3 3 2 6 2 2 3" xfId="43594" xr:uid="{4BACDA54-79C1-4B52-8286-271CC0A774DD}"/>
    <cellStyle name="Input 3 3 2 6 2 3" xfId="11588" xr:uid="{105B6E86-67FA-42F9-AD95-96A9C561E895}"/>
    <cellStyle name="Input 3 3 2 6 2 3 2" xfId="20577" xr:uid="{A1D498F9-ABB1-4F3F-9E1F-E8A3F33CD871}"/>
    <cellStyle name="Input 3 3 2 6 2 3 2 2" xfId="40604" xr:uid="{B0EEC8F5-9770-4CE8-BA92-5390F6AABC93}"/>
    <cellStyle name="Input 3 3 2 6 2 3 3" xfId="22492" xr:uid="{8C44FE80-21E8-4AAA-B429-28D316F39873}"/>
    <cellStyle name="Input 3 3 2 6 2 4" xfId="15354" xr:uid="{39CB1972-4670-409E-BAA2-4E1ED67B4403}"/>
    <cellStyle name="Input 3 3 2 6 2 4 2" xfId="29405" xr:uid="{1B3AC8C0-13AF-4749-BDAA-95FBC1DD2EEB}"/>
    <cellStyle name="Input 3 3 2 6 2 5" xfId="40893" xr:uid="{D9049ABB-5754-4AF5-A8FB-4A72B17C7946}"/>
    <cellStyle name="Input 3 3 2 6 3" xfId="4499" xr:uid="{3614977C-A599-407B-A5FF-D4E9F680BDA5}"/>
    <cellStyle name="Input 3 3 2 6 3 2" xfId="29965" xr:uid="{AACC02D4-29C4-4718-B105-AE68EBE55393}"/>
    <cellStyle name="Input 3 3 2 6 4" xfId="24874" xr:uid="{242091F8-42EB-421F-9DEB-A3EC00FF1727}"/>
    <cellStyle name="Input 3 3 2 7" xfId="2872" xr:uid="{A6388FF6-227C-44CA-999C-33B6B4E9ED05}"/>
    <cellStyle name="Input 3 3 2 7 2" xfId="7022" xr:uid="{86AD9457-0BD2-437B-A67C-4048738E85B7}"/>
    <cellStyle name="Input 3 3 2 7 2 2" xfId="12149" xr:uid="{1CE30ADF-9904-4747-B40B-817DF857135F}"/>
    <cellStyle name="Input 3 3 2 7 2 2 2" xfId="21138" xr:uid="{8266808A-E4A3-469A-8000-39273B4F322C}"/>
    <cellStyle name="Input 3 3 2 7 2 2 2 2" xfId="41298" xr:uid="{3C2477F0-7AE4-4013-B980-1DB873DA605A}"/>
    <cellStyle name="Input 3 3 2 7 2 2 3" xfId="37269" xr:uid="{4F380543-BB20-4918-BA46-A712CC57AA88}"/>
    <cellStyle name="Input 3 3 2 7 2 3" xfId="12960" xr:uid="{CA523942-A429-4479-8EF9-D990E2AADB57}"/>
    <cellStyle name="Input 3 3 2 7 2 3 2" xfId="21949" xr:uid="{2893E7A8-AD0C-4968-AA4B-BE16C942D846}"/>
    <cellStyle name="Input 3 3 2 7 2 3 2 2" xfId="34406" xr:uid="{04735EF5-E561-4B3C-B72C-4DC54B20B47B}"/>
    <cellStyle name="Input 3 3 2 7 2 3 3" xfId="30534" xr:uid="{A8E64DD7-834A-4631-BF93-EC84C5F05CB3}"/>
    <cellStyle name="Input 3 3 2 7 2 4" xfId="16011" xr:uid="{E65D911D-5EEE-421A-B7D1-1EB5A669FF99}"/>
    <cellStyle name="Input 3 3 2 7 2 4 2" xfId="36839" xr:uid="{FF962924-131F-4C81-896E-2EB6F7077E1D}"/>
    <cellStyle name="Input 3 3 2 7 2 5" xfId="35564" xr:uid="{40EB9594-FF94-416D-9925-67B2DFF6736E}"/>
    <cellStyle name="Input 3 3 2 7 3" xfId="9585" xr:uid="{02341BD8-D735-4776-8EEF-30C7EA4FCCCE}"/>
    <cellStyle name="Input 3 3 2 7 3 2" xfId="18574" xr:uid="{798D0E7F-2CD6-471A-8384-3C858614BF62}"/>
    <cellStyle name="Input 3 3 2 7 3 2 2" xfId="26042" xr:uid="{30A52E49-146A-4962-876E-EDC272F00527}"/>
    <cellStyle name="Input 3 3 2 7 3 3" xfId="28856" xr:uid="{55A26E4B-2C9A-4EB8-AD13-646F189DB2AA}"/>
    <cellStyle name="Input 3 3 2 7 4" xfId="39518" xr:uid="{339AFA38-CE84-4883-BF51-27F72B8DE44A}"/>
    <cellStyle name="Input 3 3 2 8" xfId="4801" xr:uid="{C51335DA-06BB-4068-9C7B-D93B701F4F0D}"/>
    <cellStyle name="Input 3 3 2 8 2" xfId="7387" xr:uid="{A796F06D-3FA0-42C3-ACA6-4BBC2115FB18}"/>
    <cellStyle name="Input 3 3 2 8 2 2" xfId="16376" xr:uid="{C94F8925-1D9F-47DF-A4C4-217FC135F229}"/>
    <cellStyle name="Input 3 3 2 8 2 2 2" xfId="23334" xr:uid="{F6B01845-1485-49D8-B3A0-B36792DB3ED4}"/>
    <cellStyle name="Input 3 3 2 8 2 3" xfId="36177" xr:uid="{69D2A45C-BAFF-4142-99A6-F3BB0BF08E82}"/>
    <cellStyle name="Input 3 3 2 8 3" xfId="10024" xr:uid="{81F89FC6-F12E-403A-80A3-F0B516EC4CE4}"/>
    <cellStyle name="Input 3 3 2 8 3 2" xfId="19013" xr:uid="{4CC76834-D81A-450E-A1B3-0D8631075D0B}"/>
    <cellStyle name="Input 3 3 2 8 3 2 2" xfId="40994" xr:uid="{8D63244E-463A-48FE-98DE-BD981056FD4B}"/>
    <cellStyle name="Input 3 3 2 8 3 3" xfId="44085" xr:uid="{880A59DA-903D-4024-A6EB-CAB0FE4643C5}"/>
    <cellStyle name="Input 3 3 2 8 4" xfId="13790" xr:uid="{67708C16-174A-4EA8-AF00-E95B0D1C66A9}"/>
    <cellStyle name="Input 3 3 2 8 4 2" xfId="30068" xr:uid="{306EBFB4-251E-40BD-B9E3-BE658C77DBAD}"/>
    <cellStyle name="Input 3 3 2 8 5" xfId="35126" xr:uid="{B19989AB-0066-41D2-8373-99A88E0BAEF8}"/>
    <cellStyle name="Input 3 3 2 9" xfId="6707" xr:uid="{3234997B-C1A1-4B64-88FB-AE50A4D3CC82}"/>
    <cellStyle name="Input 3 3 2 9 2" xfId="11908" xr:uid="{21259C3F-A473-4730-B58F-2A531886D29D}"/>
    <cellStyle name="Input 3 3 2 9 2 2" xfId="20897" xr:uid="{9608AEDD-DF01-4964-AC5C-460AA9A2AB14}"/>
    <cellStyle name="Input 3 3 2 9 2 2 2" xfId="25696" xr:uid="{DC1075C0-88C4-4A63-B6CC-4C121B203920}"/>
    <cellStyle name="Input 3 3 2 9 2 3" xfId="39975" xr:uid="{1E12AA0A-F7DD-4B14-A438-C3D4D0A548FE}"/>
    <cellStyle name="Input 3 3 2 9 3" xfId="15696" xr:uid="{B87223BB-FA90-4E8A-9841-B86DFD74CC14}"/>
    <cellStyle name="Input 3 3 2 9 3 2" xfId="26177" xr:uid="{D54B2D36-9E54-4ED3-9A20-89CE44E9F632}"/>
    <cellStyle name="Input 3 3 2 9 4" xfId="41599" xr:uid="{7DDD5944-12FC-4093-A029-3CAC3FCE6188}"/>
    <cellStyle name="Input 3 3 3" xfId="619" xr:uid="{B2C0ABE9-402C-4484-A603-8A48CF8E2550}"/>
    <cellStyle name="Input 3 3 3 2" xfId="5000" xr:uid="{C013B60C-2818-4D00-AFD5-A1D7035EEA56}"/>
    <cellStyle name="Input 3 3 3 2 2" xfId="7586" xr:uid="{0EAAC539-8A50-46F9-8D53-A502FD2F7B32}"/>
    <cellStyle name="Input 3 3 3 2 2 2" xfId="16575" xr:uid="{BE7B3499-9112-4DB4-A82D-C7AF50166F42}"/>
    <cellStyle name="Input 3 3 3 2 2 2 2" xfId="28190" xr:uid="{F1BC7A43-1042-4D53-B95D-E0B3395BC087}"/>
    <cellStyle name="Input 3 3 3 2 2 3" xfId="22597" xr:uid="{F739A3A2-985C-44F3-8786-02D08C23AEDB}"/>
    <cellStyle name="Input 3 3 3 2 2 4" xfId="56750" xr:uid="{083B98F1-7AC0-4994-8BE0-22F7C600B8B2}"/>
    <cellStyle name="Input 3 3 3 2 3" xfId="10223" xr:uid="{3C824F47-2156-48C7-AF60-10A55DD825C0}"/>
    <cellStyle name="Input 3 3 3 2 3 2" xfId="19212" xr:uid="{37622632-758C-455E-A74E-BEA287D0CE09}"/>
    <cellStyle name="Input 3 3 3 2 3 2 2" xfId="26607" xr:uid="{F9E7F905-A0F6-4C6E-9C98-567D750664A4}"/>
    <cellStyle name="Input 3 3 3 2 3 3" xfId="40221" xr:uid="{0624B4B4-9AFD-4484-B9B5-5D634F61CA22}"/>
    <cellStyle name="Input 3 3 3 2 4" xfId="13989" xr:uid="{ACBAAE70-8911-4D33-A4C6-E2E36DCA5D80}"/>
    <cellStyle name="Input 3 3 3 2 4 2" xfId="43545" xr:uid="{D03CB46F-16DC-4DD6-A7DE-C174273ABBB2}"/>
    <cellStyle name="Input 3 3 3 2 5" xfId="23235" xr:uid="{DEDA8EF8-3896-4FB9-9252-098431845E05}"/>
    <cellStyle name="Input 3 3 3 2 6" xfId="49968" xr:uid="{E84228A1-D1AE-4BE2-93CF-97B9C2A30614}"/>
    <cellStyle name="Input 3 3 3 3" xfId="3056" xr:uid="{32C459A6-DF77-4C96-82AA-52A618636893}"/>
    <cellStyle name="Input 3 3 3 3 2" xfId="26251" xr:uid="{7C25B40E-BB17-42DB-926F-F7C214A77700}"/>
    <cellStyle name="Input 3 3 3 3 2 2" xfId="59047" xr:uid="{02867FCB-F614-471A-9231-F9773447C361}"/>
    <cellStyle name="Input 3 3 3 3 3" xfId="52266" xr:uid="{6DB18A36-E24E-481F-9370-5373DF5B68CD}"/>
    <cellStyle name="Input 3 3 3 4" xfId="31632" xr:uid="{01795F7A-2B2D-4205-B930-ADCC9CD29824}"/>
    <cellStyle name="Input 3 3 3 4 2" xfId="54877" xr:uid="{ED0DB570-CB21-4442-A3F0-9DE13BA0AE6A}"/>
    <cellStyle name="Input 3 3 3 4 3" xfId="48085" xr:uid="{5A2FDE0F-788A-4EB0-B882-A1B2CF204C09}"/>
    <cellStyle name="Input 3 3 3 5" xfId="53177" xr:uid="{5B713246-A7C9-4657-96C8-4EA3229C75E7}"/>
    <cellStyle name="Input 3 3 3 6" xfId="46471" xr:uid="{4FD0D328-A303-4500-858D-14324A643256}"/>
    <cellStyle name="Input 3 3 4" xfId="964" xr:uid="{9154D83D-C13A-4160-B102-99D4B4ED22FC}"/>
    <cellStyle name="Input 3 3 4 2" xfId="5321" xr:uid="{911AED0C-E20A-4FAA-8E0C-55C09EBBDC88}"/>
    <cellStyle name="Input 3 3 4 2 2" xfId="7907" xr:uid="{6F14837F-BF3E-4C53-A2CA-AAC94E4B9821}"/>
    <cellStyle name="Input 3 3 4 2 2 2" xfId="16896" xr:uid="{51E173C3-36A4-4B15-8D5E-DFA4300AC4C9}"/>
    <cellStyle name="Input 3 3 4 2 2 2 2" xfId="26757" xr:uid="{1E5AFB4E-37FD-42E0-B9AB-8C17279B0EE4}"/>
    <cellStyle name="Input 3 3 4 2 2 3" xfId="31857" xr:uid="{917E572A-A16A-46A6-8C09-5EE4BB6AABA3}"/>
    <cellStyle name="Input 3 3 4 2 3" xfId="10544" xr:uid="{B02C3045-7127-4151-9956-9B4C22AA1936}"/>
    <cellStyle name="Input 3 3 4 2 3 2" xfId="19533" xr:uid="{5457B160-9E5F-44CA-981B-3EC7EE3B23AB}"/>
    <cellStyle name="Input 3 3 4 2 3 2 2" xfId="33098" xr:uid="{8586DAA8-47E4-4681-A109-F23B2D78DB5C}"/>
    <cellStyle name="Input 3 3 4 2 3 3" xfId="40499" xr:uid="{24C3CF45-21DF-4595-975F-EADA9D300365}"/>
    <cellStyle name="Input 3 3 4 2 4" xfId="14310" xr:uid="{F92B93DE-A004-4F78-AF3A-7614E8E01B7D}"/>
    <cellStyle name="Input 3 3 4 2 4 2" xfId="35196" xr:uid="{ECC3DBE3-C7F1-49D1-B7C5-75F84E640BF9}"/>
    <cellStyle name="Input 3 3 4 2 5" xfId="37907" xr:uid="{BB6ABB43-B295-4123-8B5C-D43BC69BA48C}"/>
    <cellStyle name="Input 3 3 4 2 6" xfId="55870" xr:uid="{BD446249-E1A0-488B-B098-1BCBC8E99542}"/>
    <cellStyle name="Input 3 3 4 3" xfId="3401" xr:uid="{92DC9BAD-1B3E-409D-A00D-7CEB6805CD2B}"/>
    <cellStyle name="Input 3 3 4 3 2" xfId="23438" xr:uid="{7ADAB1E9-C58F-4C2F-A175-A8DDA86874DC}"/>
    <cellStyle name="Input 3 3 4 4" xfId="23360" xr:uid="{A2F0CC7F-2D18-448A-95B8-0588261047B2}"/>
    <cellStyle name="Input 3 3 4 5" xfId="49088" xr:uid="{3D09DE4D-1C7E-44EC-B399-E4A481092395}"/>
    <cellStyle name="Input 3 3 5" xfId="1308" xr:uid="{4D4C6097-D1CB-4A53-8B13-2A04130A9525}"/>
    <cellStyle name="Input 3 3 5 2" xfId="5653" xr:uid="{91300F46-AC2D-400C-B54F-AAF5A93F0EB6}"/>
    <cellStyle name="Input 3 3 5 2 2" xfId="8239" xr:uid="{A64F6F00-3ABA-46B2-B4EC-9500D5DB873A}"/>
    <cellStyle name="Input 3 3 5 2 2 2" xfId="17228" xr:uid="{FC9CA3EA-9CD9-4EFA-99F0-D53A8AD8FE68}"/>
    <cellStyle name="Input 3 3 5 2 2 2 2" xfId="26861" xr:uid="{8B4F5D54-3563-4D45-AC8B-D93F31EAD429}"/>
    <cellStyle name="Input 3 3 5 2 2 3" xfId="28485" xr:uid="{7359391F-D293-4B9C-B72E-970C0F484AAE}"/>
    <cellStyle name="Input 3 3 5 2 3" xfId="10876" xr:uid="{66DF27D2-CEEC-4A29-85AD-ADA8DB08185D}"/>
    <cellStyle name="Input 3 3 5 2 3 2" xfId="19865" xr:uid="{67ECC857-36C5-4468-9C88-9E290A19E404}"/>
    <cellStyle name="Input 3 3 5 2 3 2 2" xfId="31360" xr:uid="{C031BDEE-2686-4A28-AEFA-54B3BF274B67}"/>
    <cellStyle name="Input 3 3 5 2 3 3" xfId="34493" xr:uid="{B48CD554-F57A-469F-B9FA-7BD22F6AE901}"/>
    <cellStyle name="Input 3 3 5 2 4" xfId="14642" xr:uid="{70AC00B5-3594-4D2E-9408-230D26376D54}"/>
    <cellStyle name="Input 3 3 5 2 4 2" xfId="33000" xr:uid="{F1D5237A-726A-4EFF-84C1-3A6B724750A9}"/>
    <cellStyle name="Input 3 3 5 2 5" xfId="38029" xr:uid="{740B898A-835D-45F6-BC27-66CD105519CB}"/>
    <cellStyle name="Input 3 3 5 2 6" xfId="58356" xr:uid="{B56C38C1-4B5E-4D0B-8DFB-80F77D568790}"/>
    <cellStyle name="Input 3 3 5 3" xfId="3745" xr:uid="{BD4C4B9D-200C-4ECA-A6EA-F02C8CE5D11A}"/>
    <cellStyle name="Input 3 3 5 3 2" xfId="23704" xr:uid="{530350D1-698E-40B3-902E-A19D0F157F17}"/>
    <cellStyle name="Input 3 3 5 4" xfId="30108" xr:uid="{1943BFBC-3CFF-49F7-B003-94F56ACD405B}"/>
    <cellStyle name="Input 3 3 5 5" xfId="51574" xr:uid="{FE0D53A5-2D16-49D8-AC34-03FF7666FA14}"/>
    <cellStyle name="Input 3 3 6" xfId="1799" xr:uid="{91F65160-6A01-4879-925F-3F53F67E20DF}"/>
    <cellStyle name="Input 3 3 6 2" xfId="6116" xr:uid="{8DE2001A-DFA9-4DF6-927C-E5F3DB05B8D2}"/>
    <cellStyle name="Input 3 3 6 2 2" xfId="8702" xr:uid="{400E5348-FE41-4C63-84D7-DF9074F781EA}"/>
    <cellStyle name="Input 3 3 6 2 2 2" xfId="17691" xr:uid="{CBCCFE7B-15DD-4963-B798-285F98998456}"/>
    <cellStyle name="Input 3 3 6 2 2 2 2" xfId="29939" xr:uid="{8714E9AD-ADEE-4DF2-9610-05F0A8F581F5}"/>
    <cellStyle name="Input 3 3 6 2 2 3" xfId="28546" xr:uid="{FD37D28C-4D4D-4923-807C-3223025E2D05}"/>
    <cellStyle name="Input 3 3 6 2 3" xfId="11339" xr:uid="{01BCE8A5-D43D-4274-BA28-8419833CBBE0}"/>
    <cellStyle name="Input 3 3 6 2 3 2" xfId="20328" xr:uid="{CE04EB7C-4C89-42D3-A4AC-C0E4574D64A4}"/>
    <cellStyle name="Input 3 3 6 2 3 2 2" xfId="32635" xr:uid="{CCE26CE7-73D1-4504-9C73-24EA22FF34AF}"/>
    <cellStyle name="Input 3 3 6 2 3 3" xfId="24301" xr:uid="{AF72213C-E7E5-45E3-9F81-30651E5FFF9B}"/>
    <cellStyle name="Input 3 3 6 2 4" xfId="15105" xr:uid="{2C60A8BB-049E-4F43-B637-CE07D4F00FB7}"/>
    <cellStyle name="Input 3 3 6 2 4 2" xfId="38001" xr:uid="{BD45FB9C-E8F4-4CD2-B84E-902AAF60DFFC}"/>
    <cellStyle name="Input 3 3 6 2 5" xfId="26918" xr:uid="{2376071A-E8AD-4070-8515-3F993E4A1928}"/>
    <cellStyle name="Input 3 3 6 2 6" xfId="54039" xr:uid="{E6C6C748-3B75-4E9E-8CD5-F77466BE45CA}"/>
    <cellStyle name="Input 3 3 6 3" xfId="4236" xr:uid="{327CB857-3F84-4319-8B91-338D893CE719}"/>
    <cellStyle name="Input 3 3 6 3 2" xfId="35154" xr:uid="{C4D4C2C3-2467-42B4-A254-CBC4076E29EF}"/>
    <cellStyle name="Input 3 3 6 4" xfId="37331" xr:uid="{D4604D1A-6CD8-4ABA-A073-9A364421E16B}"/>
    <cellStyle name="Input 3 3 6 5" xfId="47371" xr:uid="{05372A03-EB6A-4346-96B0-A76C3E1FFDE9}"/>
    <cellStyle name="Input 3 3 7" xfId="1812" xr:uid="{95B932BC-4915-49E3-811D-4E47D10F130A}"/>
    <cellStyle name="Input 3 3 7 2" xfId="6129" xr:uid="{F673FEF8-16B3-42C7-B8D2-6A461C090A17}"/>
    <cellStyle name="Input 3 3 7 2 2" xfId="8715" xr:uid="{94D0EC3F-675A-44BC-BF46-80217E7ED85B}"/>
    <cellStyle name="Input 3 3 7 2 2 2" xfId="17704" xr:uid="{3298F966-3B41-4087-A924-14CCDE36CAD9}"/>
    <cellStyle name="Input 3 3 7 2 2 2 2" xfId="42008" xr:uid="{8D3C2828-AEA9-4736-A125-9588DCE862C0}"/>
    <cellStyle name="Input 3 3 7 2 2 3" xfId="29989" xr:uid="{D376573F-EB09-44C2-8708-AE6F95A146A3}"/>
    <cellStyle name="Input 3 3 7 2 3" xfId="11352" xr:uid="{739A5CAA-2D49-4A8D-94CA-5E168BF86BEC}"/>
    <cellStyle name="Input 3 3 7 2 3 2" xfId="20341" xr:uid="{6551CC12-496D-470C-97D5-DCE5CE6902FD}"/>
    <cellStyle name="Input 3 3 7 2 3 2 2" xfId="27261" xr:uid="{253D4073-A8B6-461C-9C13-11DBF8BAB091}"/>
    <cellStyle name="Input 3 3 7 2 3 3" xfId="36669" xr:uid="{C8590F90-3DE4-41FD-87F4-B8DD9EA5D812}"/>
    <cellStyle name="Input 3 3 7 2 4" xfId="15118" xr:uid="{51C56B1A-FF74-4A31-B664-C3785013CA48}"/>
    <cellStyle name="Input 3 3 7 2 4 2" xfId="22640" xr:uid="{47573589-B0E9-4DBB-973D-9801F2E19294}"/>
    <cellStyle name="Input 3 3 7 2 5" xfId="30477" xr:uid="{AAD40EE1-C7BF-49A0-B658-4766EE187672}"/>
    <cellStyle name="Input 3 3 7 3" xfId="4249" xr:uid="{8290C09C-FF1D-4E87-BA57-F959A6176642}"/>
    <cellStyle name="Input 3 3 7 3 2" xfId="31607" xr:uid="{93F30847-E228-40B0-9560-E7421EE996A1}"/>
    <cellStyle name="Input 3 3 7 4" xfId="43497" xr:uid="{A5FC525B-8280-486A-80EC-13E4ACF232D6}"/>
    <cellStyle name="Input 3 3 7 5" xfId="52664" xr:uid="{B00ECD96-E2AA-40A6-914E-E9CC0489245D}"/>
    <cellStyle name="Input 3 3 8" xfId="2738" xr:uid="{7A52495D-40B8-4BA4-BC8B-8BD9211AEBFB}"/>
    <cellStyle name="Input 3 3 8 2" xfId="6921" xr:uid="{0EC45294-D4B0-45AB-8927-06B67FBBAE48}"/>
    <cellStyle name="Input 3 3 8 2 2" xfId="12055" xr:uid="{C8D6FD9A-6F33-4E1F-AC56-594EC7DA82F1}"/>
    <cellStyle name="Input 3 3 8 2 2 2" xfId="21044" xr:uid="{7CF91CF9-D269-41D0-B119-2E80843BC58B}"/>
    <cellStyle name="Input 3 3 8 2 2 2 2" xfId="26860" xr:uid="{56AFC47F-32F0-4650-B625-DA02FEEBAD05}"/>
    <cellStyle name="Input 3 3 8 2 2 3" xfId="35367" xr:uid="{19F9CB33-DD50-41B2-B91F-829BD99564DF}"/>
    <cellStyle name="Input 3 3 8 2 3" xfId="12880" xr:uid="{566B46DD-DCB5-4A19-B766-734FC30D7F93}"/>
    <cellStyle name="Input 3 3 8 2 3 2" xfId="21869" xr:uid="{17C7E165-2321-4875-8768-51F768CDB0BC}"/>
    <cellStyle name="Input 3 3 8 2 3 2 2" xfId="25271" xr:uid="{E96A0464-E9B8-479C-9E3E-1F19A27859C2}"/>
    <cellStyle name="Input 3 3 8 2 3 3" xfId="24461" xr:uid="{FF518819-8388-49DC-B8FF-4025B14D4177}"/>
    <cellStyle name="Input 3 3 8 2 4" xfId="15910" xr:uid="{ECF9E01B-C30D-4A07-BE23-081D341F3791}"/>
    <cellStyle name="Input 3 3 8 2 4 2" xfId="33905" xr:uid="{902B695B-58ED-4109-B26A-FAE13ECD4558}"/>
    <cellStyle name="Input 3 3 8 2 5" xfId="43671" xr:uid="{D4F7B268-59CD-4395-8AF4-E562361E2860}"/>
    <cellStyle name="Input 3 3 8 3" xfId="9485" xr:uid="{5F067934-6B62-4A21-B88B-BFC6E9E1A84F}"/>
    <cellStyle name="Input 3 3 8 3 2" xfId="18474" xr:uid="{51D33AE6-5C75-4CC2-98E6-6CE97048B168}"/>
    <cellStyle name="Input 3 3 8 3 2 2" xfId="32158" xr:uid="{272664FF-0297-4F7B-92E7-2C06C350D4EC}"/>
    <cellStyle name="Input 3 3 8 3 3" xfId="35212" xr:uid="{4145EE2A-4D36-4499-929B-37859A453D73}"/>
    <cellStyle name="Input 3 3 8 4" xfId="43444" xr:uid="{BB2B5EBD-9A0A-4E33-871A-1E3F4FD8635A}"/>
    <cellStyle name="Input 3 3 9" xfId="4676" xr:uid="{46AAC65A-961A-4364-9016-A34DCF870034}"/>
    <cellStyle name="Input 3 3 9 2" xfId="7262" xr:uid="{0CF84DAB-EA8B-4BB7-8E11-CD5FDE938A78}"/>
    <cellStyle name="Input 3 3 9 2 2" xfId="16251" xr:uid="{990A8CCA-62D1-4CF6-897C-480ACFEDFD76}"/>
    <cellStyle name="Input 3 3 9 2 2 2" xfId="35038" xr:uid="{FCAD8C0D-3B2F-4E91-A1C6-6374FB133F03}"/>
    <cellStyle name="Input 3 3 9 2 3" xfId="29210" xr:uid="{6637BF5E-1560-46B2-8C6F-581ECD882156}"/>
    <cellStyle name="Input 3 3 9 3" xfId="9899" xr:uid="{C925AAF9-2DB5-4396-9253-2DA1A1B4853A}"/>
    <cellStyle name="Input 3 3 9 3 2" xfId="18888" xr:uid="{C68999C7-3F1C-44D1-8303-0B2B353A821C}"/>
    <cellStyle name="Input 3 3 9 3 2 2" xfId="38761" xr:uid="{A7D9F62A-0515-45BB-A90C-000BB9035FA0}"/>
    <cellStyle name="Input 3 3 9 3 3" xfId="34924" xr:uid="{9300E77E-3FCA-4005-8DA9-E6E3F699FA24}"/>
    <cellStyle name="Input 3 3 9 4" xfId="13665" xr:uid="{CCBB0811-10A5-49B6-BF90-20930057AA8C}"/>
    <cellStyle name="Input 3 3 9 4 2" xfId="29287" xr:uid="{A246A23B-3C63-4215-BDA6-6E85219FD65A}"/>
    <cellStyle name="Input 3 3 9 5" xfId="38362" xr:uid="{A55C8A4E-980E-4816-9BC9-ECC0A6C4F743}"/>
    <cellStyle name="Input 3 30" xfId="45297" xr:uid="{81B96D15-48F2-4FC7-87CC-9D811307ACAD}"/>
    <cellStyle name="Input 3 31" xfId="45431" xr:uid="{B70C6185-25B3-4DA0-871E-CEC2F257EED1}"/>
    <cellStyle name="Input 3 32" xfId="44249" xr:uid="{F4B57F27-BA4D-4E65-B8AE-9CBFA6C31FD0}"/>
    <cellStyle name="Input 3 33" xfId="44146" xr:uid="{4D3D52AB-DDBF-4B4B-85D2-4E3E8588A5DF}"/>
    <cellStyle name="Input 3 34" xfId="45478" xr:uid="{481F5D68-B71B-48FC-ADEC-019A3B19C79A}"/>
    <cellStyle name="Input 3 4" xfId="243" xr:uid="{FB1EE8C4-AC55-42B3-8276-E3E4ADC8AFA2}"/>
    <cellStyle name="Input 3 4 10" xfId="6545" xr:uid="{0C30188D-E870-448D-9336-A3B87C1CB40B}"/>
    <cellStyle name="Input 3 4 10 2" xfId="11764" xr:uid="{6D558060-30F3-44FD-901C-2046D2D4D8AA}"/>
    <cellStyle name="Input 3 4 10 2 2" xfId="20753" xr:uid="{0197D81B-E88D-4B11-B37B-C9D0F1054CD6}"/>
    <cellStyle name="Input 3 4 10 2 2 2" xfId="27953" xr:uid="{591A1C91-F306-430A-B678-F2BD9160EB44}"/>
    <cellStyle name="Input 3 4 10 2 3" xfId="26830" xr:uid="{9C37F0A2-C7C5-46A6-804F-224362D6675E}"/>
    <cellStyle name="Input 3 4 10 3" xfId="15534" xr:uid="{97446BBF-44E8-4D21-BAD7-2F1F9605C889}"/>
    <cellStyle name="Input 3 4 10 3 2" xfId="32296" xr:uid="{066AC46B-D21E-4315-A4CF-77A0C4F40E18}"/>
    <cellStyle name="Input 3 4 10 4" xfId="31782" xr:uid="{3ECBCCB1-1D0E-4BF7-8EA0-031674C16E70}"/>
    <cellStyle name="Input 3 4 11" xfId="9127" xr:uid="{1FBF810B-D010-4025-9050-E5004269616C}"/>
    <cellStyle name="Input 3 4 11 2" xfId="18116" xr:uid="{AC6D15BD-1FC2-4BBF-A022-61D8FCA7C7A9}"/>
    <cellStyle name="Input 3 4 11 2 2" xfId="23653" xr:uid="{7AA4D12A-0856-4359-811C-DFE2BC2C0EC1}"/>
    <cellStyle name="Input 3 4 11 3" xfId="33272" xr:uid="{D188E4AA-09F3-4DF8-B0EA-B4474790524E}"/>
    <cellStyle name="Input 3 4 12" xfId="9751" xr:uid="{A448A90A-33F0-47C4-B2CE-1B99E938A330}"/>
    <cellStyle name="Input 3 4 12 2" xfId="18740" xr:uid="{2F229942-6F96-4529-B984-F19D28F387F9}"/>
    <cellStyle name="Input 3 4 12 2 2" xfId="32077" xr:uid="{F88F7469-406D-4E05-9BBA-9C711EF20A42}"/>
    <cellStyle name="Input 3 4 12 3" xfId="25357" xr:uid="{68844859-5285-4C6F-A291-E64F5804F0F8}"/>
    <cellStyle name="Input 3 4 13" xfId="2249" xr:uid="{545CF6FA-CFB6-498F-BB3F-F52A52583096}"/>
    <cellStyle name="Input 3 4 13 2" xfId="29977" xr:uid="{FDD789A3-FDB0-4073-9BC8-FE6D6FD799FA}"/>
    <cellStyle name="Input 3 4 14" xfId="13158" xr:uid="{DF9E5278-529D-47C9-8383-4D6FA6CB40EE}"/>
    <cellStyle name="Input 3 4 14 2" xfId="22621" xr:uid="{8B6062CD-8D3F-4E20-BE2C-A9D9F51C52E4}"/>
    <cellStyle name="Input 3 4 15" xfId="39733" xr:uid="{FA543803-6760-47B1-9624-ED28CA5E9402}"/>
    <cellStyle name="Input 3 4 16" xfId="44356" xr:uid="{12905846-5E6A-4674-A2E8-ECFC781C3E85}"/>
    <cellStyle name="Input 3 4 17" xfId="45605" xr:uid="{8523F5A5-AD6E-4BB7-B7FB-CB0D80CC6F5D}"/>
    <cellStyle name="Input 3 4 2" xfId="381" xr:uid="{40B7E701-4B06-43F7-910E-8AC9733F92C0}"/>
    <cellStyle name="Input 3 4 2 10" xfId="9252" xr:uid="{FBE37DBA-F638-4866-AC15-F9B0D1271A73}"/>
    <cellStyle name="Input 3 4 2 10 2" xfId="18241" xr:uid="{7F89508D-71FA-4DD7-822B-9173309249DB}"/>
    <cellStyle name="Input 3 4 2 10 2 2" xfId="32584" xr:uid="{207D86E2-3FAC-4D9A-9CDE-3B458DE67E8D}"/>
    <cellStyle name="Input 3 4 2 10 3" xfId="22364" xr:uid="{38E34CE4-3853-4A90-86AE-C69C746DA579}"/>
    <cellStyle name="Input 3 4 2 11" xfId="9746" xr:uid="{A8CCF065-6E2F-429B-A65D-A63194DC2178}"/>
    <cellStyle name="Input 3 4 2 11 2" xfId="18735" xr:uid="{0512B5B9-C68F-4DD6-97EC-BFC366FF2416}"/>
    <cellStyle name="Input 3 4 2 11 2 2" xfId="27498" xr:uid="{125EE9ED-C404-40E1-8360-0DD0CB0567A5}"/>
    <cellStyle name="Input 3 4 2 11 3" xfId="44114" xr:uid="{1C9BE1B5-90B2-4A9D-B47A-D24187834048}"/>
    <cellStyle name="Input 3 4 2 12" xfId="2387" xr:uid="{6E3A0E37-79F6-4699-AF76-57FAEB6FECE2}"/>
    <cellStyle name="Input 3 4 2 12 2" xfId="38020" xr:uid="{232021F1-8991-4696-A2DA-8D4167E4800C}"/>
    <cellStyle name="Input 3 4 2 13" xfId="13296" xr:uid="{384FF655-FC1E-440D-AE66-8E82FB16E20A}"/>
    <cellStyle name="Input 3 4 2 13 2" xfId="34785" xr:uid="{61D02AA7-BF82-4B72-97C5-05E3FEA0E1B5}"/>
    <cellStyle name="Input 3 4 2 14" xfId="26590" xr:uid="{BDCD297D-6044-41E8-8A77-3A451BB34D9C}"/>
    <cellStyle name="Input 3 4 2 15" xfId="46117" xr:uid="{D2CE3428-23CF-451B-8AC6-95EE4BBECC73}"/>
    <cellStyle name="Input 3 4 2 2" xfId="730" xr:uid="{1E41E349-4904-41AD-90E9-BE3AD68DAE2E}"/>
    <cellStyle name="Input 3 4 2 2 2" xfId="5106" xr:uid="{9ED7A057-F869-4B35-A9B2-6595A88BFED5}"/>
    <cellStyle name="Input 3 4 2 2 2 2" xfId="7692" xr:uid="{804A5C8F-D869-4617-BF51-1F1BFCA96F55}"/>
    <cellStyle name="Input 3 4 2 2 2 2 2" xfId="16681" xr:uid="{E0C404C4-D69D-4EE0-98B3-407E3AA7E0EA}"/>
    <cellStyle name="Input 3 4 2 2 2 2 2 2" xfId="36967" xr:uid="{BC0FF0E5-C17D-4365-997A-068187985CA1}"/>
    <cellStyle name="Input 3 4 2 2 2 2 3" xfId="24597" xr:uid="{76AB0E12-D9CF-44C3-B4C6-F5248458BFB4}"/>
    <cellStyle name="Input 3 4 2 2 2 3" xfId="10329" xr:uid="{B71EF4E6-2329-4BC8-9B2D-B07FF9413CFB}"/>
    <cellStyle name="Input 3 4 2 2 2 3 2" xfId="19318" xr:uid="{9F812911-4DAC-429C-88CE-8518C7115236}"/>
    <cellStyle name="Input 3 4 2 2 2 3 2 2" xfId="34027" xr:uid="{0AB7A6D6-5DE5-427C-9D5F-4A1C5150AD2E}"/>
    <cellStyle name="Input 3 4 2 2 2 3 3" xfId="34651" xr:uid="{FB822263-0280-4968-8DA7-26C622F4B323}"/>
    <cellStyle name="Input 3 4 2 2 2 4" xfId="14095" xr:uid="{C4103E32-6ED6-4BB3-BF71-1F5731FE171F}"/>
    <cellStyle name="Input 3 4 2 2 2 4 2" xfId="23692" xr:uid="{CDA7B7AD-7A4B-4AE5-9A14-84D94DAA3C43}"/>
    <cellStyle name="Input 3 4 2 2 2 5" xfId="29280" xr:uid="{494EC8A3-2DF4-42AA-A0F4-5AC806D2F92A}"/>
    <cellStyle name="Input 3 4 2 2 2 6" xfId="56393" xr:uid="{79C54E79-A82C-4550-AF6D-CD3C6314530A}"/>
    <cellStyle name="Input 3 4 2 2 3" xfId="3167" xr:uid="{DB46C29D-4D2B-4E0E-8752-7C67BD346324}"/>
    <cellStyle name="Input 3 4 2 2 3 2" xfId="26556" xr:uid="{F328C174-4FC3-4609-A4AC-EBBE033D19F9}"/>
    <cellStyle name="Input 3 4 2 2 4" xfId="35070" xr:uid="{7B83500B-1A08-4C15-9BC2-587DFA22F2C4}"/>
    <cellStyle name="Input 3 4 2 2 5" xfId="49611" xr:uid="{6B2B78F4-DB40-44E4-99A1-D522786C0675}"/>
    <cellStyle name="Input 3 4 2 3" xfId="1075" xr:uid="{165524CF-9266-478A-AD22-2FA6BE9ED45D}"/>
    <cellStyle name="Input 3 4 2 3 2" xfId="5427" xr:uid="{1FD206AF-71D5-498F-ACA3-A8DFDB1E06C1}"/>
    <cellStyle name="Input 3 4 2 3 2 2" xfId="8013" xr:uid="{5F89DAA9-CFD3-4BC5-AAC7-152281896BC6}"/>
    <cellStyle name="Input 3 4 2 3 2 2 2" xfId="17002" xr:uid="{8B0092CA-8CEF-4620-A2F3-EF060EF5F3C0}"/>
    <cellStyle name="Input 3 4 2 3 2 2 2 2" xfId="43509" xr:uid="{4E3BFABB-0FD1-434C-A31A-D803A707C563}"/>
    <cellStyle name="Input 3 4 2 3 2 2 3" xfId="41063" xr:uid="{59E5EF52-7B99-431A-86FE-5B22EE229770}"/>
    <cellStyle name="Input 3 4 2 3 2 3" xfId="10650" xr:uid="{F77270E3-ED10-49FC-82B7-DE08FB2A7B3D}"/>
    <cellStyle name="Input 3 4 2 3 2 3 2" xfId="19639" xr:uid="{0154FFBD-818F-49BF-90AE-6A3353F51504}"/>
    <cellStyle name="Input 3 4 2 3 2 3 2 2" xfId="23145" xr:uid="{E42E8902-5DB0-4C58-B045-2FBDBB62372F}"/>
    <cellStyle name="Input 3 4 2 3 2 3 3" xfId="40492" xr:uid="{05D2DD2C-5DDF-451C-89D9-AB2F9BAE7778}"/>
    <cellStyle name="Input 3 4 2 3 2 4" xfId="14416" xr:uid="{AC5DCF74-C22F-43B8-A7F1-1CF2D3F08C9C}"/>
    <cellStyle name="Input 3 4 2 3 2 4 2" xfId="23338" xr:uid="{2C1869C4-D5B5-4D36-9DF0-8636FAEFE71F}"/>
    <cellStyle name="Input 3 4 2 3 2 5" xfId="30293" xr:uid="{18F23A0C-B76C-4BDB-9DE9-D78DCCEB5D51}"/>
    <cellStyle name="Input 3 4 2 3 2 6" xfId="57787" xr:uid="{AEEC3583-76CA-4077-8137-065D3D5B00FE}"/>
    <cellStyle name="Input 3 4 2 3 3" xfId="3512" xr:uid="{44996891-0DEC-4083-BA88-C8B0C9212A8F}"/>
    <cellStyle name="Input 3 4 2 3 3 2" xfId="36728" xr:uid="{8E1AF8B4-2C49-4974-9A69-90D66326327E}"/>
    <cellStyle name="Input 3 4 2 3 4" xfId="33246" xr:uid="{7F733815-F94D-49E0-AFCE-1E128AD0A1B5}"/>
    <cellStyle name="Input 3 4 2 3 5" xfId="51005" xr:uid="{ABF2C5B4-92EE-47CE-A66F-ADE4DC62D569}"/>
    <cellStyle name="Input 3 4 2 4" xfId="1419" xr:uid="{469DA931-5697-484F-BB8C-448FD801CC45}"/>
    <cellStyle name="Input 3 4 2 4 2" xfId="5764" xr:uid="{17392548-B884-4E2D-9D63-0E383729B31E}"/>
    <cellStyle name="Input 3 4 2 4 2 2" xfId="8350" xr:uid="{A8B90E55-76B3-4A65-A213-1654F1A5F716}"/>
    <cellStyle name="Input 3 4 2 4 2 2 2" xfId="17339" xr:uid="{5F9BE2B6-B465-489E-9DE2-E7F596B00B16}"/>
    <cellStyle name="Input 3 4 2 4 2 2 2 2" xfId="40182" xr:uid="{CD75FCA5-5B8B-4A2B-BCB6-01AB2CDBA4A9}"/>
    <cellStyle name="Input 3 4 2 4 2 2 3" xfId="24993" xr:uid="{E81F136A-9A23-496E-9DCF-C7571EC7CC92}"/>
    <cellStyle name="Input 3 4 2 4 2 3" xfId="10987" xr:uid="{36DC6AA5-7298-4E9F-B764-1840E7C3A4F6}"/>
    <cellStyle name="Input 3 4 2 4 2 3 2" xfId="19976" xr:uid="{8520C603-6ECA-40DF-8238-E0EB6A9D74D2}"/>
    <cellStyle name="Input 3 4 2 4 2 3 2 2" xfId="25488" xr:uid="{0947A19B-849D-4C5B-AFDE-33619F55FB62}"/>
    <cellStyle name="Input 3 4 2 4 2 3 3" xfId="40290" xr:uid="{C7181188-FE8F-425D-94BD-29DE20485648}"/>
    <cellStyle name="Input 3 4 2 4 2 4" xfId="14753" xr:uid="{B2D2D82D-68FA-4339-8969-6333B11EF9EA}"/>
    <cellStyle name="Input 3 4 2 4 2 4 2" xfId="43320" xr:uid="{58ACCBC0-769C-498E-A4DC-466DAF65D41C}"/>
    <cellStyle name="Input 3 4 2 4 2 5" xfId="23219" xr:uid="{392FC0B3-796B-4883-8102-03CF1539F491}"/>
    <cellStyle name="Input 3 4 2 4 2 6" xfId="54535" xr:uid="{C71738C4-30A8-4024-A027-FA1A4A8299A8}"/>
    <cellStyle name="Input 3 4 2 4 3" xfId="3856" xr:uid="{4582F324-5443-4BD4-8403-2C586EA9D1FA}"/>
    <cellStyle name="Input 3 4 2 4 3 2" xfId="25780" xr:uid="{9FA09105-7C30-46B1-BCC4-BF859458C663}"/>
    <cellStyle name="Input 3 4 2 4 4" xfId="28573" xr:uid="{C6DA8151-8B96-40EA-AC2E-EF4F760E6086}"/>
    <cellStyle name="Input 3 4 2 4 5" xfId="47728" xr:uid="{7F31E780-8E52-4B1A-9B82-D2AF2B043888}"/>
    <cellStyle name="Input 3 4 2 5" xfId="1243" xr:uid="{EF98569D-FB42-4C97-BD3B-66DE34FA8404}"/>
    <cellStyle name="Input 3 4 2 5 2" xfId="5588" xr:uid="{6FE90F36-A8AE-4DC5-A419-4B220873091A}"/>
    <cellStyle name="Input 3 4 2 5 2 2" xfId="8174" xr:uid="{3BC7B67E-5075-4902-A270-7226A2FA1024}"/>
    <cellStyle name="Input 3 4 2 5 2 2 2" xfId="17163" xr:uid="{2A69E807-9676-4F5E-B4E6-4FE3F02E6C97}"/>
    <cellStyle name="Input 3 4 2 5 2 2 2 2" xfId="43950" xr:uid="{2475E0CA-0EE5-4139-B350-3F064BA75C0F}"/>
    <cellStyle name="Input 3 4 2 5 2 2 3" xfId="32810" xr:uid="{0F2AE57A-D2B3-4475-B7BA-EB93D9541CF9}"/>
    <cellStyle name="Input 3 4 2 5 2 3" xfId="10811" xr:uid="{17146987-40E9-4EC2-ABCC-C5BDA81AEF51}"/>
    <cellStyle name="Input 3 4 2 5 2 3 2" xfId="19800" xr:uid="{A0E96892-7601-4992-A7A0-A117CADD004C}"/>
    <cellStyle name="Input 3 4 2 5 2 3 2 2" xfId="22373" xr:uid="{52E9B0BD-A3A2-44D3-970D-0B441ECAA580}"/>
    <cellStyle name="Input 3 4 2 5 2 3 3" xfId="40366" xr:uid="{646FD15D-1A78-4183-9478-BECC6090BA72}"/>
    <cellStyle name="Input 3 4 2 5 2 4" xfId="14577" xr:uid="{8433CF06-0D2F-4464-900B-DE7FC452C892}"/>
    <cellStyle name="Input 3 4 2 5 2 4 2" xfId="27918" xr:uid="{406575AC-E874-45ED-A160-445231B1EAC7}"/>
    <cellStyle name="Input 3 4 2 5 2 5" xfId="43685" xr:uid="{AFC65D08-0B7C-4063-842E-195DD9182ACE}"/>
    <cellStyle name="Input 3 4 2 5 3" xfId="3680" xr:uid="{EA3C0C01-1AB7-4DCC-932D-0AA847C992EB}"/>
    <cellStyle name="Input 3 4 2 5 3 2" xfId="30743" xr:uid="{4641C205-35F4-4F4D-BFD9-7CA2A1AFC88C}"/>
    <cellStyle name="Input 3 4 2 5 4" xfId="39772" xr:uid="{B900D4FD-EB6E-4EEC-8479-95A2FB2F67D1}"/>
    <cellStyle name="Input 3 4 2 5 5" xfId="52956" xr:uid="{B5AAF79F-F6F6-41B9-972C-4FE0976E9FF1}"/>
    <cellStyle name="Input 3 4 2 6" xfId="2038" xr:uid="{B2763F2F-60A6-4280-BEBD-BB9B8BA5C544}"/>
    <cellStyle name="Input 3 4 2 6 2" xfId="6346" xr:uid="{2817BD16-1B6C-4719-8307-0149B143AD52}"/>
    <cellStyle name="Input 3 4 2 6 2 2" xfId="8932" xr:uid="{24EC184E-3F08-4158-8DC4-0E2B7B85E576}"/>
    <cellStyle name="Input 3 4 2 6 2 2 2" xfId="17921" xr:uid="{2DCE649C-88C5-4060-8AB7-886275B96C8A}"/>
    <cellStyle name="Input 3 4 2 6 2 2 2 2" xfId="32388" xr:uid="{248D4607-0056-4165-92C6-3DCD1CC41541}"/>
    <cellStyle name="Input 3 4 2 6 2 2 3" xfId="35396" xr:uid="{7FC14324-6DAA-4561-8944-8140AA1055C6}"/>
    <cellStyle name="Input 3 4 2 6 2 3" xfId="11569" xr:uid="{54ABC3D9-81EB-4D56-89C6-A63F7774F7FA}"/>
    <cellStyle name="Input 3 4 2 6 2 3 2" xfId="20558" xr:uid="{1213C4CD-65CF-476E-9FC3-34E98B40552B}"/>
    <cellStyle name="Input 3 4 2 6 2 3 2 2" xfId="37685" xr:uid="{30AD51A1-43A6-4BE5-8CBA-8ECD1814B5EA}"/>
    <cellStyle name="Input 3 4 2 6 2 3 3" xfId="40385" xr:uid="{6222EBB0-BC15-4F7D-A3F6-4C33E36BDE60}"/>
    <cellStyle name="Input 3 4 2 6 2 4" xfId="15335" xr:uid="{BB9A9B66-6540-424C-ACCF-C7AB812AC7D2}"/>
    <cellStyle name="Input 3 4 2 6 2 4 2" xfId="29094" xr:uid="{267BA269-7A72-4D1C-8DE9-587469714B8B}"/>
    <cellStyle name="Input 3 4 2 6 2 5" xfId="40763" xr:uid="{000E4969-F8C3-41C2-8B2F-0793B2C51EF2}"/>
    <cellStyle name="Input 3 4 2 6 3" xfId="4475" xr:uid="{CBD1BE07-C444-404B-9D0B-1CA0DAE34B2D}"/>
    <cellStyle name="Input 3 4 2 6 3 2" xfId="33134" xr:uid="{6DE17B45-D287-4C55-88F9-3F66708976DF}"/>
    <cellStyle name="Input 3 4 2 6 4" xfId="27140" xr:uid="{0862B44D-10DD-4B1D-B894-B5BE5F0A62B4}"/>
    <cellStyle name="Input 3 4 2 7" xfId="2849" xr:uid="{05CED064-4292-4186-920F-FE37E728963E}"/>
    <cellStyle name="Input 3 4 2 7 2" xfId="6999" xr:uid="{0D03DAEA-EC6D-48D6-B1B3-75A067A8BF40}"/>
    <cellStyle name="Input 3 4 2 7 2 2" xfId="12128" xr:uid="{F38BDF28-3A18-4E12-ABA0-245C1696D541}"/>
    <cellStyle name="Input 3 4 2 7 2 2 2" xfId="21117" xr:uid="{D1169E19-A036-4C44-B02B-C083E4CC50A5}"/>
    <cellStyle name="Input 3 4 2 7 2 2 2 2" xfId="39610" xr:uid="{12085963-3747-4D3B-B819-854FB141BD18}"/>
    <cellStyle name="Input 3 4 2 7 2 2 3" xfId="40951" xr:uid="{CE038EBB-5ACE-4BE6-BECE-7AC82F4FD54C}"/>
    <cellStyle name="Input 3 4 2 7 2 3" xfId="12942" xr:uid="{94314D1D-72F2-438D-9A43-06465881AFA7}"/>
    <cellStyle name="Input 3 4 2 7 2 3 2" xfId="21931" xr:uid="{BC643B40-B817-46A8-8868-58D5D2EDA950}"/>
    <cellStyle name="Input 3 4 2 7 2 3 2 2" xfId="33153" xr:uid="{825FBF13-99A8-4158-B03A-BD6A4919A1B9}"/>
    <cellStyle name="Input 3 4 2 7 2 3 3" xfId="25974" xr:uid="{A4B5F9B3-E0E5-4614-BE2A-B1FE7995CFC4}"/>
    <cellStyle name="Input 3 4 2 7 2 4" xfId="15988" xr:uid="{17DA096B-E052-4B92-B8F0-199E8D643498}"/>
    <cellStyle name="Input 3 4 2 7 2 4 2" xfId="38731" xr:uid="{D135F102-64E2-4C84-9432-A7CE799E3AC7}"/>
    <cellStyle name="Input 3 4 2 7 2 5" xfId="28291" xr:uid="{6EDD8061-5F5B-4CA3-A626-C06E1C541D42}"/>
    <cellStyle name="Input 3 4 2 7 3" xfId="9562" xr:uid="{FC25E557-032F-45EA-9165-75B36DD22CB2}"/>
    <cellStyle name="Input 3 4 2 7 3 2" xfId="18551" xr:uid="{3B4745B1-5FDE-4038-9A24-0679A8400F3D}"/>
    <cellStyle name="Input 3 4 2 7 3 2 2" xfId="32793" xr:uid="{B243FDAF-2386-4471-944D-E7BF7C07D1D5}"/>
    <cellStyle name="Input 3 4 2 7 3 3" xfId="23187" xr:uid="{4826AA45-F116-45DA-BA5F-1EB29A36A887}"/>
    <cellStyle name="Input 3 4 2 7 4" xfId="25835" xr:uid="{9C7D5B37-FC14-4DEF-B218-25F0D676AE5E}"/>
    <cellStyle name="Input 3 4 2 8" xfId="4782" xr:uid="{EB276522-DF09-4189-8A18-DA9D8EF75BD7}"/>
    <cellStyle name="Input 3 4 2 8 2" xfId="7368" xr:uid="{AF20AFA6-1ADA-41F8-BAB4-3AA669B4D78D}"/>
    <cellStyle name="Input 3 4 2 8 2 2" xfId="16357" xr:uid="{0132E6AA-5A17-4DB4-8F49-63ECA57BD9D4}"/>
    <cellStyle name="Input 3 4 2 8 2 2 2" xfId="33485" xr:uid="{2696FA3D-E4A1-405C-884A-BED8C9D432B2}"/>
    <cellStyle name="Input 3 4 2 8 2 3" xfId="36023" xr:uid="{0894DE1C-E80B-4849-9E17-97723A0C7920}"/>
    <cellStyle name="Input 3 4 2 8 3" xfId="10005" xr:uid="{527143DF-6A0F-4C21-BD64-DD391B7439C8}"/>
    <cellStyle name="Input 3 4 2 8 3 2" xfId="18994" xr:uid="{1A0C8E9D-ED8D-49A4-A9A9-1AEF5D260B9D}"/>
    <cellStyle name="Input 3 4 2 8 3 2 2" xfId="40857" xr:uid="{E5DE68C2-5B97-47BB-B6E8-3EB24E214E97}"/>
    <cellStyle name="Input 3 4 2 8 3 3" xfId="34654" xr:uid="{0A0D32B7-F85B-4EDF-A43C-9A4AC523CCD8}"/>
    <cellStyle name="Input 3 4 2 8 4" xfId="13771" xr:uid="{6008B744-6ABE-4C34-B81F-A3C8A024AB05}"/>
    <cellStyle name="Input 3 4 2 8 4 2" xfId="29938" xr:uid="{642FC03B-D1D2-4235-9548-EF1B9ED2D76A}"/>
    <cellStyle name="Input 3 4 2 8 5" xfId="34972" xr:uid="{B839E679-4E07-4FF0-9CDF-2C2FB607B5EC}"/>
    <cellStyle name="Input 3 4 2 9" xfId="6683" xr:uid="{037D58EF-1CE2-435D-807B-92A7394E8AC6}"/>
    <cellStyle name="Input 3 4 2 9 2" xfId="11889" xr:uid="{9643F971-09BF-4186-ABD5-E2D2CA8C8073}"/>
    <cellStyle name="Input 3 4 2 9 2 2" xfId="20878" xr:uid="{BA8DC7C9-CCE8-469B-88A7-75691BE78834}"/>
    <cellStyle name="Input 3 4 2 9 2 2 2" xfId="25566" xr:uid="{32DB993B-DE0D-435E-8510-81682DB3DA56}"/>
    <cellStyle name="Input 3 4 2 9 2 3" xfId="43898" xr:uid="{1E02AB43-CA2D-4E4A-B2AE-862ADAEE978E}"/>
    <cellStyle name="Input 3 4 2 9 3" xfId="15672" xr:uid="{51BD5F96-2F74-4C99-BD3B-87A4BAFA47DD}"/>
    <cellStyle name="Input 3 4 2 9 3 2" xfId="28611" xr:uid="{59B5E6E3-CE9F-41C7-9F69-74CE181BD656}"/>
    <cellStyle name="Input 3 4 2 9 4" xfId="35424" xr:uid="{E4A54307-4138-408A-AC65-7129741DF6FB}"/>
    <cellStyle name="Input 3 4 3" xfId="592" xr:uid="{C59B70A7-2747-42BA-93D6-D28436590E77}"/>
    <cellStyle name="Input 3 4 3 2" xfId="4981" xr:uid="{A41ABB97-6695-49CE-B88C-F7715C98D189}"/>
    <cellStyle name="Input 3 4 3 2 2" xfId="7567" xr:uid="{67E88715-D765-43C3-AD0B-978F5C2857F4}"/>
    <cellStyle name="Input 3 4 3 2 2 2" xfId="16556" xr:uid="{ABC6952D-52DF-4ACE-8677-2A482F69D3EE}"/>
    <cellStyle name="Input 3 4 3 2 2 2 2" xfId="28053" xr:uid="{E0B7BD8E-D6AA-422C-AF90-383DB7CC7DFA}"/>
    <cellStyle name="Input 3 4 3 2 2 3" xfId="22853" xr:uid="{D99CAE44-B29E-47FE-8405-1BA5CE8C3523}"/>
    <cellStyle name="Input 3 4 3 2 2 4" xfId="56798" xr:uid="{5361D50E-299F-4B69-A007-0C1B50A40B65}"/>
    <cellStyle name="Input 3 4 3 2 3" xfId="10204" xr:uid="{78F8EBC4-8E4A-4B5A-8E01-9D1821616B4A}"/>
    <cellStyle name="Input 3 4 3 2 3 2" xfId="19193" xr:uid="{678D5715-5374-43FF-901E-22AFDC498999}"/>
    <cellStyle name="Input 3 4 3 2 3 2 2" xfId="26120" xr:uid="{78D5849B-6D76-48FF-BA43-43965651593D}"/>
    <cellStyle name="Input 3 4 3 2 3 3" xfId="44044" xr:uid="{F937512C-3B78-4FA8-8BA7-E722D65631FD}"/>
    <cellStyle name="Input 3 4 3 2 4" xfId="13970" xr:uid="{CC0DE77D-4CD0-4CFD-B49C-0BFF2C9A2CE2}"/>
    <cellStyle name="Input 3 4 3 2 4 2" xfId="43427" xr:uid="{AC130893-B20C-4014-BA41-561DCAF92D75}"/>
    <cellStyle name="Input 3 4 3 2 5" xfId="34327" xr:uid="{9615D4B6-8B9B-46FF-BA83-67EE183D2A11}"/>
    <cellStyle name="Input 3 4 3 2 6" xfId="50016" xr:uid="{21C52D3F-2C9D-4100-A35C-BA8403FD8A90}"/>
    <cellStyle name="Input 3 4 3 3" xfId="3029" xr:uid="{B3D76337-BA89-4EAB-A5D2-836D6AA7A71D}"/>
    <cellStyle name="Input 3 4 3 3 2" xfId="40155" xr:uid="{9F3596E7-D24F-47DA-AA84-2E24B569E895}"/>
    <cellStyle name="Input 3 4 3 3 2 2" xfId="57943" xr:uid="{D1497F82-82AE-4881-85B9-91EE91BF1F10}"/>
    <cellStyle name="Input 3 4 3 3 3" xfId="51161" xr:uid="{19CA5CFE-79CE-4B19-8153-97A714A8C4D8}"/>
    <cellStyle name="Input 3 4 3 4" xfId="42035" xr:uid="{F728D157-9F46-4766-945A-7E49B12A973F}"/>
    <cellStyle name="Input 3 4 3 4 2" xfId="54925" xr:uid="{C2D2F956-3B40-4617-A109-9AD3D06EEED0}"/>
    <cellStyle name="Input 3 4 3 4 3" xfId="48133" xr:uid="{B5638E14-1261-45DC-BB0A-50F9768FBEC9}"/>
    <cellStyle name="Input 3 4 3 5" xfId="53225" xr:uid="{02EE545D-E962-4A66-9EA4-443FAABECDA9}"/>
    <cellStyle name="Input 3 4 3 6" xfId="46519" xr:uid="{843EBF49-0BBD-49AD-9E9C-AC60F670F5F9}"/>
    <cellStyle name="Input 3 4 4" xfId="937" xr:uid="{25797F12-9C33-4C82-B9DE-6E7129C72C8E}"/>
    <cellStyle name="Input 3 4 4 2" xfId="5302" xr:uid="{43A0486C-2CFA-4292-9CEC-74E62B586CAA}"/>
    <cellStyle name="Input 3 4 4 2 2" xfId="7888" xr:uid="{A395CCED-0065-418D-84A8-284FAC711D0F}"/>
    <cellStyle name="Input 3 4 4 2 2 2" xfId="16877" xr:uid="{4571EC21-F192-431C-8732-CF185C5A256A}"/>
    <cellStyle name="Input 3 4 4 2 2 2 2" xfId="26192" xr:uid="{D0855312-7929-44C9-9677-318C0F03AC7E}"/>
    <cellStyle name="Input 3 4 4 2 2 3" xfId="31736" xr:uid="{72334E67-9020-40FD-9826-63A01E8FC92F}"/>
    <cellStyle name="Input 3 4 4 2 3" xfId="10525" xr:uid="{37C23718-FDC9-45B1-B460-3413B69F4E79}"/>
    <cellStyle name="Input 3 4 4 2 3 2" xfId="19514" xr:uid="{8930EDE7-D639-42CB-BBFC-FB5E38F653BD}"/>
    <cellStyle name="Input 3 4 4 2 3 2 2" xfId="30759" xr:uid="{1ED4E237-1C0E-4D56-9784-4F9AD1E21A85}"/>
    <cellStyle name="Input 3 4 4 2 3 3" xfId="34746" xr:uid="{94624B9C-67CA-42CE-92E1-28136A8BC9F3}"/>
    <cellStyle name="Input 3 4 4 2 4" xfId="14291" xr:uid="{EEC60069-4931-4768-84CE-64C092AF54DA}"/>
    <cellStyle name="Input 3 4 4 2 4 2" xfId="35042" xr:uid="{366F864B-BC9B-4B55-B921-45042B513BD4}"/>
    <cellStyle name="Input 3 4 4 2 5" xfId="34579" xr:uid="{27C361A6-68CE-4D95-802D-7D6871D3EF07}"/>
    <cellStyle name="Input 3 4 4 2 6" xfId="55921" xr:uid="{6E40D01F-6A4B-4071-A295-DADFB215D2E6}"/>
    <cellStyle name="Input 3 4 4 3" xfId="3374" xr:uid="{BB5C9673-BAC7-4941-B626-CAEF5E95736B}"/>
    <cellStyle name="Input 3 4 4 3 2" xfId="43638" xr:uid="{E8F8DFDD-ECE8-499F-8F35-C65A9FE14A3A}"/>
    <cellStyle name="Input 3 4 4 4" xfId="25358" xr:uid="{76C766E6-DAD0-4B64-8E1E-2BC92ACEC886}"/>
    <cellStyle name="Input 3 4 4 5" xfId="49139" xr:uid="{6C46385B-9523-4206-B604-B0F02D349AAD}"/>
    <cellStyle name="Input 3 4 5" xfId="1281" xr:uid="{E9F7D40F-5E5B-441F-91EC-3BFBC86959E0}"/>
    <cellStyle name="Input 3 4 5 2" xfId="5626" xr:uid="{52E40144-1982-436D-8DBA-4DF6E8AE1FDC}"/>
    <cellStyle name="Input 3 4 5 2 2" xfId="8212" xr:uid="{4495DC64-E502-451E-ACE5-51FC9F4A3014}"/>
    <cellStyle name="Input 3 4 5 2 2 2" xfId="17201" xr:uid="{6EC5F05E-E6A8-4E41-9CA5-C76AE13DCD38}"/>
    <cellStyle name="Input 3 4 5 2 2 2 2" xfId="37551" xr:uid="{C9BDEC1A-E9EE-45E6-99BF-5B3FF696995A}"/>
    <cellStyle name="Input 3 4 5 2 2 3" xfId="41353" xr:uid="{1A632155-2116-4551-A7BE-EB0A56D0836E}"/>
    <cellStyle name="Input 3 4 5 2 3" xfId="10849" xr:uid="{9B6B8829-A20C-4A9A-BCED-27E94C369E00}"/>
    <cellStyle name="Input 3 4 5 2 3 2" xfId="19838" xr:uid="{6995E17F-9E0D-4012-B7D6-411BB0974350}"/>
    <cellStyle name="Input 3 4 5 2 3 2 2" xfId="25144" xr:uid="{281E4A81-F004-4179-A85B-6196326E6B4C}"/>
    <cellStyle name="Input 3 4 5 2 3 3" xfId="24261" xr:uid="{CCB38B9E-8DA8-471C-85B5-97639D0D2E4F}"/>
    <cellStyle name="Input 3 4 5 2 4" xfId="14615" xr:uid="{0AAE58AD-2E9A-4F39-AF41-8420E58832B6}"/>
    <cellStyle name="Input 3 4 5 2 4 2" xfId="28185" xr:uid="{BC47CE8D-0C19-49C6-8CD4-BF82AA610248}"/>
    <cellStyle name="Input 3 4 5 2 5" xfId="39729" xr:uid="{6F201D63-C170-4F5A-B9CC-85DB3111E7B7}"/>
    <cellStyle name="Input 3 4 5 2 6" xfId="57998" xr:uid="{2DBA3C43-5D6C-4B24-9356-19FA6D2649BD}"/>
    <cellStyle name="Input 3 4 5 3" xfId="3718" xr:uid="{163BC698-BB85-494F-844C-49490CF0AE07}"/>
    <cellStyle name="Input 3 4 5 3 2" xfId="31464" xr:uid="{5F6DA2DC-25BE-40E9-ACA1-F672C2DEECDF}"/>
    <cellStyle name="Input 3 4 5 4" xfId="24522" xr:uid="{4AB6988D-00DD-4AC4-9405-30C00B8EEB5B}"/>
    <cellStyle name="Input 3 4 5 5" xfId="51216" xr:uid="{69C51253-F181-4074-8645-9B7EE6FE4684}"/>
    <cellStyle name="Input 3 4 6" xfId="1587" xr:uid="{A79145F4-1356-49D2-8939-2BA2A66A43BE}"/>
    <cellStyle name="Input 3 4 6 2" xfId="5932" xr:uid="{4147D451-D10D-4C7C-99D4-69529865478F}"/>
    <cellStyle name="Input 3 4 6 2 2" xfId="8518" xr:uid="{0D040685-66AB-4D2E-BE8E-DC0FBE5398CA}"/>
    <cellStyle name="Input 3 4 6 2 2 2" xfId="17507" xr:uid="{AECBE287-FD2A-4826-A71D-7814C9DD66A9}"/>
    <cellStyle name="Input 3 4 6 2 2 2 2" xfId="22119" xr:uid="{4AF897F8-18AC-4043-A7A4-BC4B1807218F}"/>
    <cellStyle name="Input 3 4 6 2 2 3" xfId="43942" xr:uid="{1222B60D-95FB-4F33-9192-6D0C7BC0BBA0}"/>
    <cellStyle name="Input 3 4 6 2 3" xfId="11155" xr:uid="{10B0E352-E0EA-45BA-B0F0-A6F30CCA098E}"/>
    <cellStyle name="Input 3 4 6 2 3 2" xfId="20144" xr:uid="{ACA9E46B-6056-4239-AB2A-41AAE2985756}"/>
    <cellStyle name="Input 3 4 6 2 3 2 2" xfId="27032" xr:uid="{BF323720-97F5-4CC8-87F6-8EF62DBE7970}"/>
    <cellStyle name="Input 3 4 6 2 3 3" xfId="31155" xr:uid="{C2C7E625-607D-447E-8D0C-BEFB9041500D}"/>
    <cellStyle name="Input 3 4 6 2 4" xfId="14921" xr:uid="{3825C118-BA21-4FD7-8926-C809EF27718E}"/>
    <cellStyle name="Input 3 4 6 2 4 2" xfId="39751" xr:uid="{CD4F8DB4-5DE6-4EF3-A662-11FC37C778AC}"/>
    <cellStyle name="Input 3 4 6 2 5" xfId="29880" xr:uid="{519F9977-6AD9-4873-A877-BABFDB2CAB1D}"/>
    <cellStyle name="Input 3 4 6 2 6" xfId="54087" xr:uid="{ED066E23-2137-449E-8E65-B6FB5D696035}"/>
    <cellStyle name="Input 3 4 6 3" xfId="4024" xr:uid="{3ED8190B-A941-44F9-B9BE-B745E56E6198}"/>
    <cellStyle name="Input 3 4 6 3 2" xfId="42222" xr:uid="{D0696545-C44E-4B5A-990F-364AF00375F9}"/>
    <cellStyle name="Input 3 4 6 4" xfId="34931" xr:uid="{6C5194AA-F208-4D47-8252-5D642D3398FE}"/>
    <cellStyle name="Input 3 4 6 5" xfId="47410" xr:uid="{E343DA33-E764-49BA-AC8B-57B1AC72D2A2}"/>
    <cellStyle name="Input 3 4 7" xfId="1922" xr:uid="{30946533-C999-46E8-B3F5-63BC8084D7DF}"/>
    <cellStyle name="Input 3 4 7 2" xfId="6237" xr:uid="{2137E7E9-7531-40F2-950C-29C027D03C1F}"/>
    <cellStyle name="Input 3 4 7 2 2" xfId="8823" xr:uid="{00522331-C73C-4F49-BC30-FEE93E8A0148}"/>
    <cellStyle name="Input 3 4 7 2 2 2" xfId="17812" xr:uid="{0F0DF1F9-5DA5-4B46-85B7-880BA1F48C04}"/>
    <cellStyle name="Input 3 4 7 2 2 2 2" xfId="36771" xr:uid="{A733577D-9EFF-4080-BBF4-B14FB593E2BE}"/>
    <cellStyle name="Input 3 4 7 2 2 3" xfId="28724" xr:uid="{EBF6DEBE-61E7-4CD0-BA96-2E054F16FE55}"/>
    <cellStyle name="Input 3 4 7 2 3" xfId="11460" xr:uid="{2DA1C300-C9DF-4691-ABCF-1D690763A3AA}"/>
    <cellStyle name="Input 3 4 7 2 3 2" xfId="20449" xr:uid="{D76E5599-347B-4588-A1CC-6624FD3F90BA}"/>
    <cellStyle name="Input 3 4 7 2 3 2 2" xfId="23337" xr:uid="{9346E104-28EF-4701-8543-A2616F6CC560}"/>
    <cellStyle name="Input 3 4 7 2 3 3" xfId="40542" xr:uid="{D5049D90-17E4-4552-83BF-5D9D6AE728C9}"/>
    <cellStyle name="Input 3 4 7 2 4" xfId="15226" xr:uid="{D855D39A-90C8-494E-9AD8-E583C5C6C7B0}"/>
    <cellStyle name="Input 3 4 7 2 4 2" xfId="38984" xr:uid="{C6CB2AAB-1DF7-4D1C-A8D7-8C52C8F2B72B}"/>
    <cellStyle name="Input 3 4 7 2 5" xfId="28142" xr:uid="{D5F7E6DB-4941-4589-AE82-2F51C491E6CA}"/>
    <cellStyle name="Input 3 4 7 3" xfId="4359" xr:uid="{2760A83A-861B-4C89-9482-9F5B66570131}"/>
    <cellStyle name="Input 3 4 7 3 2" xfId="34937" xr:uid="{39821D49-07D0-4B4F-BB7A-0B665050998C}"/>
    <cellStyle name="Input 3 4 7 4" xfId="28208" xr:uid="{5E94E743-4AA8-4EEC-9EA1-FE12492134A4}"/>
    <cellStyle name="Input 3 4 7 5" xfId="52693" xr:uid="{B568B0BF-C99F-4A75-B973-EB8340C48431}"/>
    <cellStyle name="Input 3 4 8" xfId="2711" xr:uid="{34858C43-E75B-4A15-A95F-3DBFBFE5FA4A}"/>
    <cellStyle name="Input 3 4 8 2" xfId="6901" xr:uid="{9780F43D-A41B-4C60-90D7-AF33DDC21D6A}"/>
    <cellStyle name="Input 3 4 8 2 2" xfId="12042" xr:uid="{9D892B25-9C3B-4106-AE3E-9CF025D32E38}"/>
    <cellStyle name="Input 3 4 8 2 2 2" xfId="21031" xr:uid="{5FB9CF19-F396-4F97-BA71-08C8988E7C93}"/>
    <cellStyle name="Input 3 4 8 2 2 2 2" xfId="40349" xr:uid="{035A6B93-79C3-4B1E-9AF5-655BF1DBF09D}"/>
    <cellStyle name="Input 3 4 8 2 2 3" xfId="44079" xr:uid="{CC12A637-A490-40C5-BDA5-AD05EB20B42C}"/>
    <cellStyle name="Input 3 4 8 2 3" xfId="12862" xr:uid="{E74A726F-04AA-4D42-81C2-92593137C82E}"/>
    <cellStyle name="Input 3 4 8 2 3 2" xfId="21851" xr:uid="{1B7169F0-672D-4A28-B252-B2B512A58A3F}"/>
    <cellStyle name="Input 3 4 8 2 3 2 2" xfId="31825" xr:uid="{DA4C2F05-9BB6-4D0B-AE24-3622D9473B24}"/>
    <cellStyle name="Input 3 4 8 2 3 3" xfId="32318" xr:uid="{CFEF533B-0075-4C63-BDFB-45D7FA4F38A8}"/>
    <cellStyle name="Input 3 4 8 2 4" xfId="15890" xr:uid="{76032466-E1F4-4E3A-8C7F-D3E280BCBB9A}"/>
    <cellStyle name="Input 3 4 8 2 4 2" xfId="25782" xr:uid="{95A3194C-1C31-4323-B5B6-5EAD380C15E9}"/>
    <cellStyle name="Input 3 4 8 2 5" xfId="38843" xr:uid="{E8C9DFAE-7D94-4BE6-9A7D-21C08C7CD0AA}"/>
    <cellStyle name="Input 3 4 8 3" xfId="9472" xr:uid="{B24858F5-F4B1-42FB-ABA9-F9C11E5E02D0}"/>
    <cellStyle name="Input 3 4 8 3 2" xfId="18461" xr:uid="{F48D4A8B-CA7C-4827-8DA6-E7F2F37FAD5E}"/>
    <cellStyle name="Input 3 4 8 3 2 2" xfId="35599" xr:uid="{6C212E42-57A9-458C-8503-619CAD48FD82}"/>
    <cellStyle name="Input 3 4 8 3 3" xfId="29074" xr:uid="{452F8C49-0D3B-40B1-A505-84FA2E54BEC5}"/>
    <cellStyle name="Input 3 4 8 4" xfId="23681" xr:uid="{DE27B30D-C899-4CE9-9DEC-167924CAB9E0}"/>
    <cellStyle name="Input 3 4 9" xfId="4657" xr:uid="{0FE322FC-DCFE-4B87-A8D4-DEE8203E0719}"/>
    <cellStyle name="Input 3 4 9 2" xfId="7243" xr:uid="{64CAD924-BD9F-4F40-A26C-6E53A498B7E5}"/>
    <cellStyle name="Input 3 4 9 2 2" xfId="16232" xr:uid="{6F4400E4-F263-43BC-91B5-79F7BC80935A}"/>
    <cellStyle name="Input 3 4 9 2 2 2" xfId="34884" xr:uid="{39D195A0-9202-4D60-B70E-D85FD9EB36DC}"/>
    <cellStyle name="Input 3 4 9 2 3" xfId="29073" xr:uid="{C66E16BA-82A7-4ED6-9B8C-2ABE89BF5353}"/>
    <cellStyle name="Input 3 4 9 3" xfId="9880" xr:uid="{4FE4A7C0-F862-4E28-9525-0EDBCC8CC31F}"/>
    <cellStyle name="Input 3 4 9 3 2" xfId="18869" xr:uid="{474D2861-9A1E-4FC4-8B21-53B14E819575}"/>
    <cellStyle name="Input 3 4 9 3 2 2" xfId="39441" xr:uid="{63119954-CCA7-43D3-819E-EE9E8C4813CD}"/>
    <cellStyle name="Input 3 4 9 3 3" xfId="40445" xr:uid="{3C239CD9-36DD-4A32-B16B-E856091CC274}"/>
    <cellStyle name="Input 3 4 9 4" xfId="13646" xr:uid="{B6CA244D-9EBC-478C-9409-37A6ED1B1B6E}"/>
    <cellStyle name="Input 3 4 9 4 2" xfId="29103" xr:uid="{66F92962-2F19-4045-A937-B2AA9B4D95FA}"/>
    <cellStyle name="Input 3 4 9 5" xfId="38226" xr:uid="{40C558C2-552A-4979-9E36-021E58850485}"/>
    <cellStyle name="Input 3 5" xfId="217" xr:uid="{A226808C-F3D5-4DFD-83F1-A31A5619D1FE}"/>
    <cellStyle name="Input 3 5 10" xfId="9103" xr:uid="{10CC89C8-FE0A-4A55-B6D2-0C4DE2897639}"/>
    <cellStyle name="Input 3 5 10 2" xfId="18092" xr:uid="{CD4B346F-21F4-4DA7-B1DD-8F701CF71EB1}"/>
    <cellStyle name="Input 3 5 10 2 2" xfId="36935" xr:uid="{81053D94-C02C-436D-971D-A9411940334B}"/>
    <cellStyle name="Input 3 5 10 3" xfId="31878" xr:uid="{A5D63548-92F9-4AC4-B865-E8C72B2644AC}"/>
    <cellStyle name="Input 3 5 11" xfId="12457" xr:uid="{69850F5A-638F-4489-A6E0-3C3A76C753C5}"/>
    <cellStyle name="Input 3 5 11 2" xfId="21446" xr:uid="{1A383792-339F-442C-95F1-A50F47541C95}"/>
    <cellStyle name="Input 3 5 11 2 2" xfId="32162" xr:uid="{F4EA3EDE-D678-4CB0-8D99-D3240BB7375E}"/>
    <cellStyle name="Input 3 5 11 3" xfId="24475" xr:uid="{09517EF2-E73C-4506-A529-0F55386F05A8}"/>
    <cellStyle name="Input 3 5 12" xfId="2223" xr:uid="{80518CE8-77D7-4DF4-87AF-9C763106E0FD}"/>
    <cellStyle name="Input 3 5 12 2" xfId="22229" xr:uid="{A8DB896C-E4A1-4381-9D37-67F2F4164EE0}"/>
    <cellStyle name="Input 3 5 13" xfId="13132" xr:uid="{724B42AB-0D44-42CB-900E-E3499C886D3D}"/>
    <cellStyle name="Input 3 5 13 2" xfId="43639" xr:uid="{93BF4E18-C5C4-4FE5-B54C-FC00F6F0D0B3}"/>
    <cellStyle name="Input 3 5 14" xfId="39759" xr:uid="{20986E37-1BE5-46EC-A1B8-A0E20E0E2BBB}"/>
    <cellStyle name="Input 3 5 15" xfId="44418" xr:uid="{690C7A34-5443-4A66-822C-B069DA126D5E}"/>
    <cellStyle name="Input 3 5 16" xfId="45581" xr:uid="{9206EC17-E795-49D4-BECD-C0BE83A9650B}"/>
    <cellStyle name="Input 3 5 2" xfId="566" xr:uid="{1C5E9E65-6D66-403B-9E3E-79B2A936BE66}"/>
    <cellStyle name="Input 3 5 2 2" xfId="4957" xr:uid="{AEB51418-E8D6-4C15-B9F4-5C1E3976B07E}"/>
    <cellStyle name="Input 3 5 2 2 2" xfId="7543" xr:uid="{4D6091FD-1CF1-48A1-A262-78BC29651B90}"/>
    <cellStyle name="Input 3 5 2 2 2 2" xfId="16532" xr:uid="{F23E86FB-2555-46F7-8D21-A46BCBCDE901}"/>
    <cellStyle name="Input 3 5 2 2 2 2 2" xfId="43020" xr:uid="{8A6800FB-82ED-4FA0-8617-61B8FDCA4344}"/>
    <cellStyle name="Input 3 5 2 2 2 3" xfId="27928" xr:uid="{2D275EE7-529A-4EB2-9537-7F8ED2A94ECA}"/>
    <cellStyle name="Input 3 5 2 2 2 4" xfId="56369" xr:uid="{1C4D08E4-A008-44FC-A71D-E2F90104BFE6}"/>
    <cellStyle name="Input 3 5 2 2 3" xfId="10180" xr:uid="{22401D13-D5B7-4B3D-B219-0E2F0CC51D53}"/>
    <cellStyle name="Input 3 5 2 2 3 2" xfId="19169" xr:uid="{4D4F0DD4-6735-43FA-9285-0D3AA877F98A}"/>
    <cellStyle name="Input 3 5 2 2 3 2 2" xfId="24883" xr:uid="{3A5D9F13-84F5-41BC-BEA9-FEABDA0A09E4}"/>
    <cellStyle name="Input 3 5 2 2 3 3" xfId="40322" xr:uid="{6D600FA8-7859-4A01-9F17-93EBEDBD3E46}"/>
    <cellStyle name="Input 3 5 2 2 4" xfId="13946" xr:uid="{54131F0C-A70D-4F07-96D8-F282787A854F}"/>
    <cellStyle name="Input 3 5 2 2 4 2" xfId="42191" xr:uid="{2EA9D294-262F-4B14-B2EC-DC536348C376}"/>
    <cellStyle name="Input 3 5 2 2 5" xfId="36495" xr:uid="{645CF949-15F6-45BA-B114-2E12922DF6A8}"/>
    <cellStyle name="Input 3 5 2 2 6" xfId="49587" xr:uid="{3DC1F766-2E27-46B1-8606-2B1E112DDFCC}"/>
    <cellStyle name="Input 3 5 2 3" xfId="3003" xr:uid="{8C1ACFC4-9D1B-496F-AE64-0FCF96F90D11}"/>
    <cellStyle name="Input 3 5 2 3 2" xfId="42403" xr:uid="{D1C9601B-2BD8-4C84-9CDD-CCD953C9E044}"/>
    <cellStyle name="Input 3 5 2 3 2 2" xfId="59151" xr:uid="{0F2CBC6E-49BF-48BB-899F-321A26BC58EA}"/>
    <cellStyle name="Input 3 5 2 3 3" xfId="52370" xr:uid="{65704336-EA55-4EC4-8EE6-519C9DD3D632}"/>
    <cellStyle name="Input 3 5 2 4" xfId="30981" xr:uid="{A2B36BE8-2ED8-42BE-BD99-9D2D05C8E3F5}"/>
    <cellStyle name="Input 3 5 2 4 2" xfId="54511" xr:uid="{4FB5F9F0-E24C-4B4C-9E46-291D57CC20E2}"/>
    <cellStyle name="Input 3 5 2 4 3" xfId="47704" xr:uid="{1CCE71B7-09B3-49E9-9EA4-748463ECA812}"/>
    <cellStyle name="Input 3 5 2 5" xfId="52944" xr:uid="{05A4222C-DFF7-4899-9CC4-A62C7946DA43}"/>
    <cellStyle name="Input 3 5 2 6" xfId="46093" xr:uid="{EB8DDCDC-8030-4155-BAE0-B8210E331534}"/>
    <cellStyle name="Input 3 5 3" xfId="911" xr:uid="{FD705C0C-2DBD-4146-973D-9AA81E63C9BE}"/>
    <cellStyle name="Input 3 5 3 2" xfId="5278" xr:uid="{289B06E6-4BC5-4F03-A884-404462CD2D6B}"/>
    <cellStyle name="Input 3 5 3 2 2" xfId="7864" xr:uid="{B7A4D99F-67AD-49F2-9870-30C176516916}"/>
    <cellStyle name="Input 3 5 3 2 2 2" xfId="16853" xr:uid="{A600B6F5-6D4B-4DEE-93A5-99480B46620C}"/>
    <cellStyle name="Input 3 5 3 2 2 2 2" xfId="36347" xr:uid="{D9DB28B7-E126-4BAC-84CD-F38EA5091000}"/>
    <cellStyle name="Input 3 5 3 2 2 3" xfId="25872" xr:uid="{40EFBEF2-6EAC-46EC-8E64-1940F6A28F6D}"/>
    <cellStyle name="Input 3 5 3 2 2 4" xfId="56774" xr:uid="{DEC55FF3-8647-4FBE-BCE8-25D4A78226EB}"/>
    <cellStyle name="Input 3 5 3 2 3" xfId="10501" xr:uid="{3DA19CDD-1885-461A-88FC-46D12AA4FD41}"/>
    <cellStyle name="Input 3 5 3 2 3 2" xfId="19490" xr:uid="{6964CA94-9FC0-47E4-844F-8C0DF01FA0A5}"/>
    <cellStyle name="Input 3 5 3 2 3 2 2" xfId="29712" xr:uid="{63463A76-1DC4-449B-A096-F68D42A5A20D}"/>
    <cellStyle name="Input 3 5 3 2 3 3" xfId="35696" xr:uid="{67F1D322-682A-478E-9A50-4DCF3F6F4D4B}"/>
    <cellStyle name="Input 3 5 3 2 4" xfId="14267" xr:uid="{81E4081E-E945-4783-98D3-3709A2EC4C03}"/>
    <cellStyle name="Input 3 5 3 2 4 2" xfId="38890" xr:uid="{AA333A48-5F06-4895-92AC-1D1767CD28DE}"/>
    <cellStyle name="Input 3 5 3 2 5" xfId="32980" xr:uid="{2FAD4681-64A1-48B0-A8DE-45DA176FC039}"/>
    <cellStyle name="Input 3 5 3 2 6" xfId="49992" xr:uid="{32467296-95F1-4042-A648-ED6AC973E49B}"/>
    <cellStyle name="Input 3 5 3 3" xfId="3348" xr:uid="{9CFF99BA-765F-41A7-B5CF-BC121ECC09F6}"/>
    <cellStyle name="Input 3 5 3 3 2" xfId="28658" xr:uid="{32B8A67C-73D0-4CED-8CBB-D3D8F7D3848A}"/>
    <cellStyle name="Input 3 5 3 3 2 2" xfId="57745" xr:uid="{D1F75724-A0B1-492C-A903-50767D30C1D3}"/>
    <cellStyle name="Input 3 5 3 3 3" xfId="50963" xr:uid="{87B01E9B-8BA5-4842-B36F-1C4502608ADE}"/>
    <cellStyle name="Input 3 5 3 4" xfId="30292" xr:uid="{B9760EBC-DC08-4C93-8535-159DB5F84775}"/>
    <cellStyle name="Input 3 5 3 4 2" xfId="54901" xr:uid="{74D576EB-AD75-42FF-A565-1052815C21A5}"/>
    <cellStyle name="Input 3 5 3 4 3" xfId="48109" xr:uid="{948249E4-7E23-4ECD-94E3-B7C738C8833C}"/>
    <cellStyle name="Input 3 5 3 5" xfId="53201" xr:uid="{67DBE8A7-66D6-42DB-8AB3-35C149AFB29C}"/>
    <cellStyle name="Input 3 5 3 6" xfId="46495" xr:uid="{5B03F2AE-BA09-4770-A0F3-CEC0B0DC0AFF}"/>
    <cellStyle name="Input 3 5 4" xfId="1255" xr:uid="{DBE4DCE9-FC9C-4DEF-A0E5-D2D0C0D7B3F1}"/>
    <cellStyle name="Input 3 5 4 2" xfId="5600" xr:uid="{32D4D90D-F6DB-419F-8F04-F20C78E88B4A}"/>
    <cellStyle name="Input 3 5 4 2 2" xfId="8186" xr:uid="{C96FDD2B-C582-4F75-B6FF-E87FDB75CACC}"/>
    <cellStyle name="Input 3 5 4 2 2 2" xfId="17175" xr:uid="{16B0A221-7D54-4474-BF70-62BD6C4D7DD8}"/>
    <cellStyle name="Input 3 5 4 2 2 2 2" xfId="35879" xr:uid="{A7F8956F-FD4D-463B-B68B-BC086681307A}"/>
    <cellStyle name="Input 3 5 4 2 2 3" xfId="37243" xr:uid="{F97DBB0E-73A4-4D74-8F76-7964F41F1715}"/>
    <cellStyle name="Input 3 5 4 2 3" xfId="10823" xr:uid="{4250BF02-E582-43AE-B81B-E5305180578F}"/>
    <cellStyle name="Input 3 5 4 2 3 2" xfId="19812" xr:uid="{91B65691-EA49-486F-955E-0630AC9040B0}"/>
    <cellStyle name="Input 3 5 4 2 3 2 2" xfId="32127" xr:uid="{27ACBFCA-6389-432C-8E03-724E623A8D18}"/>
    <cellStyle name="Input 3 5 4 2 3 3" xfId="43819" xr:uid="{A2D90003-65FA-458C-B13B-4F49F507B639}"/>
    <cellStyle name="Input 3 5 4 2 4" xfId="14589" xr:uid="{1DEA18AA-6B1E-44F1-8467-A6D7C2826983}"/>
    <cellStyle name="Input 3 5 4 2 4 2" xfId="25749" xr:uid="{12B0F3DA-962B-47AE-A9BF-D692C26C771B}"/>
    <cellStyle name="Input 3 5 4 2 5" xfId="25210" xr:uid="{F4121D66-13A3-41DE-A954-5DD84FC1F0CA}"/>
    <cellStyle name="Input 3 5 4 2 6" xfId="55897" xr:uid="{3166446D-62CC-4B85-8F33-2942902DFBCA}"/>
    <cellStyle name="Input 3 5 4 3" xfId="3692" xr:uid="{DFC677D5-DBF8-4331-B88F-86DF8451B338}"/>
    <cellStyle name="Input 3 5 4 3 2" xfId="28887" xr:uid="{8D5EBD19-E8EB-4549-8FD9-59FD096C6580}"/>
    <cellStyle name="Input 3 5 4 4" xfId="42770" xr:uid="{D141470D-5398-4CEC-9BF5-2C0CE1AF77E7}"/>
    <cellStyle name="Input 3 5 4 5" xfId="49115" xr:uid="{975FAD63-24EC-4E3A-8872-F7E06AA8A9CB}"/>
    <cellStyle name="Input 3 5 5" xfId="1671" xr:uid="{1832811C-E0AC-41E9-9AC3-5F062D8FA50A}"/>
    <cellStyle name="Input 3 5 5 2" xfId="5999" xr:uid="{04CE27E9-4318-43AC-BBE6-7EC28CBA8A00}"/>
    <cellStyle name="Input 3 5 5 2 2" xfId="8585" xr:uid="{973D60BB-0172-4033-B8F0-F6B63F209D00}"/>
    <cellStyle name="Input 3 5 5 2 2 2" xfId="17574" xr:uid="{B342AEEB-79FA-41B6-A0CC-F6A51645E1D0}"/>
    <cellStyle name="Input 3 5 5 2 2 2 2" xfId="40960" xr:uid="{7B35BF07-628A-4C8C-880D-EA30BD141903}"/>
    <cellStyle name="Input 3 5 5 2 2 3" xfId="42020" xr:uid="{AD975992-6337-4037-B51F-FD02317F0821}"/>
    <cellStyle name="Input 3 5 5 2 3" xfId="11222" xr:uid="{38746668-8DC7-4D7B-AF36-C8561EC0DEDF}"/>
    <cellStyle name="Input 3 5 5 2 3 2" xfId="20211" xr:uid="{E6AF7281-7062-403D-9A14-AA3B9692DA0B}"/>
    <cellStyle name="Input 3 5 5 2 3 2 2" xfId="38509" xr:uid="{2A4884D7-FEC8-46D6-B063-F87D2C54BD7D}"/>
    <cellStyle name="Input 3 5 5 2 3 3" xfId="38876" xr:uid="{075E06DE-7CDD-400C-86DF-02C796EEF2E0}"/>
    <cellStyle name="Input 3 5 5 2 4" xfId="14988" xr:uid="{B7E58200-BB61-4D9C-ACCA-0A3BEAF29302}"/>
    <cellStyle name="Input 3 5 5 2 4 2" xfId="31487" xr:uid="{42E17765-BA0B-444E-B6A6-7C59A8CA1B27}"/>
    <cellStyle name="Input 3 5 5 2 5" xfId="40310" xr:uid="{277AB56E-936A-4CF4-92B2-37CE391B4B49}"/>
    <cellStyle name="Input 3 5 5 2 6" xfId="57793" xr:uid="{5DC273E5-2150-47F0-ACB9-9B274A1E0CAB}"/>
    <cellStyle name="Input 3 5 5 3" xfId="4108" xr:uid="{5A912B40-AC46-41F8-AA37-A98405492703}"/>
    <cellStyle name="Input 3 5 5 3 2" xfId="30421" xr:uid="{16E853D8-2147-4D60-BFC4-CC7ABB4D6C4B}"/>
    <cellStyle name="Input 3 5 5 4" xfId="26541" xr:uid="{5D147935-9404-4589-BD52-2BCDB578EB31}"/>
    <cellStyle name="Input 3 5 5 5" xfId="51011" xr:uid="{D8B59377-2098-4717-B8D3-049823E3B852}"/>
    <cellStyle name="Input 3 5 6" xfId="1677" xr:uid="{43CC42B0-BC74-4228-9B18-974C140D298C}"/>
    <cellStyle name="Input 3 5 6 2" xfId="6005" xr:uid="{1502460B-8110-482F-A945-45062F2ED27F}"/>
    <cellStyle name="Input 3 5 6 2 2" xfId="8591" xr:uid="{B1781034-7E1C-4450-B55A-01F68F2C2376}"/>
    <cellStyle name="Input 3 5 6 2 2 2" xfId="17580" xr:uid="{57B07FC5-DD9D-4771-8766-B987DE8F7D58}"/>
    <cellStyle name="Input 3 5 6 2 2 2 2" xfId="23013" xr:uid="{C741EE3C-D9D6-4CA4-9477-64007A041B04}"/>
    <cellStyle name="Input 3 5 6 2 2 3" xfId="30081" xr:uid="{3B82EBAF-CAA9-4F7D-BD6D-45B296717C43}"/>
    <cellStyle name="Input 3 5 6 2 3" xfId="11228" xr:uid="{8FC54AEF-F380-45C8-B268-CD0324E55311}"/>
    <cellStyle name="Input 3 5 6 2 3 2" xfId="20217" xr:uid="{2097D60F-294F-410B-A5D4-DFF4BF6E973E}"/>
    <cellStyle name="Input 3 5 6 2 3 2 2" xfId="31816" xr:uid="{A3DAA0BB-F642-43EC-8863-AD1C8DC7D577}"/>
    <cellStyle name="Input 3 5 6 2 3 3" xfId="22912" xr:uid="{D82A6967-EFA2-415E-B65F-CA29FC05A603}"/>
    <cellStyle name="Input 3 5 6 2 4" xfId="14994" xr:uid="{582D7816-8038-473E-A713-936C0E010144}"/>
    <cellStyle name="Input 3 5 6 2 4 2" xfId="35176" xr:uid="{00E3C617-7C0F-4ED9-8733-81DEDF245E64}"/>
    <cellStyle name="Input 3 5 6 2 5" xfId="43611" xr:uid="{7705231F-C3EB-4668-BF8F-F854954DAA2A}"/>
    <cellStyle name="Input 3 5 6 2 6" xfId="54063" xr:uid="{5F7F0F9D-02A2-4E24-9D2B-A810B89904B2}"/>
    <cellStyle name="Input 3 5 6 3" xfId="4114" xr:uid="{30E67BC9-B347-4C5F-B545-63CB5F62B311}"/>
    <cellStyle name="Input 3 5 6 3 2" xfId="27613" xr:uid="{CEC991B7-658E-42EA-A8D2-288CB9D468B7}"/>
    <cellStyle name="Input 3 5 6 4" xfId="41496" xr:uid="{5F5D0D27-7001-463F-B271-61919ED2114C}"/>
    <cellStyle name="Input 3 5 6 5" xfId="47390" xr:uid="{97263C1C-2116-49BF-B9E1-AA21A8DE11E1}"/>
    <cellStyle name="Input 3 5 7" xfId="2685" xr:uid="{AFD76A29-9DC4-4FB8-9D80-86019D97CFC9}"/>
    <cellStyle name="Input 3 5 7 2" xfId="6875" xr:uid="{A2D27CEF-622D-4795-A4B2-09192EBAAFC3}"/>
    <cellStyle name="Input 3 5 7 2 2" xfId="12017" xr:uid="{1D756FA3-91CF-4344-99E4-37977F2A89F4}"/>
    <cellStyle name="Input 3 5 7 2 2 2" xfId="21006" xr:uid="{FAEDBF8A-F4C9-4489-8139-93BC36AEC99E}"/>
    <cellStyle name="Input 3 5 7 2 2 2 2" xfId="34740" xr:uid="{8C05F4E1-8475-48C6-8DBF-20B749D7A243}"/>
    <cellStyle name="Input 3 5 7 2 2 3" xfId="31096" xr:uid="{8DEED462-6373-4585-A631-A0875176993E}"/>
    <cellStyle name="Input 3 5 7 2 3" xfId="12842" xr:uid="{9D3D289F-1965-4B52-BDC4-C32C9025EE79}"/>
    <cellStyle name="Input 3 5 7 2 3 2" xfId="21831" xr:uid="{8DF9BF07-29FD-4C31-9287-C6348B04F4B3}"/>
    <cellStyle name="Input 3 5 7 2 3 2 2" xfId="30875" xr:uid="{2A0AD778-EA1D-41B8-B319-1575266EAEFA}"/>
    <cellStyle name="Input 3 5 7 2 3 3" xfId="24420" xr:uid="{4B05CDA8-03D1-47C0-BBF6-C41D71145D28}"/>
    <cellStyle name="Input 3 5 7 2 4" xfId="15864" xr:uid="{FFB3E3DC-268C-42A6-AC1A-27E103D41C30}"/>
    <cellStyle name="Input 3 5 7 2 4 2" xfId="22586" xr:uid="{799AB857-191C-4919-A989-5D526C94E93C}"/>
    <cellStyle name="Input 3 5 7 2 5" xfId="41295" xr:uid="{744EEF46-CF6B-4090-9EDB-C1012635657C}"/>
    <cellStyle name="Input 3 5 7 3" xfId="9446" xr:uid="{C8CEAD8B-EC49-42BA-929A-737CAA2573F5}"/>
    <cellStyle name="Input 3 5 7 3 2" xfId="18435" xr:uid="{26198403-35C0-4993-ACA8-0665DB3C62F1}"/>
    <cellStyle name="Input 3 5 7 3 2 2" xfId="38849" xr:uid="{CFB72764-CECF-4CA1-8ED7-5D6246A72456}"/>
    <cellStyle name="Input 3 5 7 3 3" xfId="37575" xr:uid="{DD75C0E1-9036-49E6-A286-F09B01B15A8D}"/>
    <cellStyle name="Input 3 5 7 4" xfId="40810" xr:uid="{0ACFC3F6-FE11-4CC2-97A9-AF29F08EC250}"/>
    <cellStyle name="Input 3 5 7 5" xfId="52681" xr:uid="{B602F765-5E6B-482E-84EA-31CD1CADF988}"/>
    <cellStyle name="Input 3 5 8" xfId="2554" xr:uid="{7144D6A6-E541-4822-9CB0-6B9BF3DACFAA}"/>
    <cellStyle name="Input 3 5 8 2" xfId="6795" xr:uid="{754B4414-837A-44FD-BEA0-1F54132ED5C2}"/>
    <cellStyle name="Input 3 5 8 2 2" xfId="15784" xr:uid="{3F83B2DE-9608-429A-A483-60495A221E9B}"/>
    <cellStyle name="Input 3 5 8 2 2 2" xfId="38433" xr:uid="{4BD4DD66-40B0-42F4-8A2F-0B825832E314}"/>
    <cellStyle name="Input 3 5 8 2 3" xfId="43031" xr:uid="{34B75089-8131-4E23-B9FB-176D43918097}"/>
    <cellStyle name="Input 3 5 8 3" xfId="9365" xr:uid="{5FBBD506-4353-4496-827F-2E5E174A636F}"/>
    <cellStyle name="Input 3 5 8 3 2" xfId="18354" xr:uid="{81ECEC2B-BCF8-4421-A60E-136AA15512F0}"/>
    <cellStyle name="Input 3 5 8 3 2 2" xfId="42538" xr:uid="{E7E0A5F8-A890-4513-AFC9-82EC2D56F2DF}"/>
    <cellStyle name="Input 3 5 8 3 3" xfId="32868" xr:uid="{B3CA741F-6492-4183-8C29-6048318995FB}"/>
    <cellStyle name="Input 3 5 8 4" xfId="13408" xr:uid="{A8050C66-31B2-4645-85D4-3C2F411A2F2D}"/>
    <cellStyle name="Input 3 5 8 4 2" xfId="22387" xr:uid="{BB792BCB-7109-4507-BFA3-0F2AC62C8A1A}"/>
    <cellStyle name="Input 3 5 8 5" xfId="38187" xr:uid="{82BA9516-0EDF-4756-A361-2853D4A54836}"/>
    <cellStyle name="Input 3 5 9" xfId="6519" xr:uid="{241B4FFB-5D4F-445D-BB3E-DD28DFD50471}"/>
    <cellStyle name="Input 3 5 9 2" xfId="11740" xr:uid="{A07B3DB5-53F3-4763-8AF5-CF48ADB26F47}"/>
    <cellStyle name="Input 3 5 9 2 2" xfId="20729" xr:uid="{9886AED7-FB4E-4E91-B481-C4D1B65A4CC4}"/>
    <cellStyle name="Input 3 5 9 2 2 2" xfId="26255" xr:uid="{DC64DC19-5FF1-410F-A62B-55C80A404A24}"/>
    <cellStyle name="Input 3 5 9 2 3" xfId="32285" xr:uid="{1B4C847A-D2FE-480C-9285-78660A7518FF}"/>
    <cellStyle name="Input 3 5 9 3" xfId="15508" xr:uid="{0C608CC1-FB73-4BFB-9A64-FD56B6F4C2E2}"/>
    <cellStyle name="Input 3 5 9 3 2" xfId="36602" xr:uid="{6008D48A-F1F5-4F0A-BEDD-6F5633DB2175}"/>
    <cellStyle name="Input 3 5 9 4" xfId="29212" xr:uid="{6C3ED543-B965-4C05-9F12-BB43B871207A}"/>
    <cellStyle name="Input 3 6" xfId="357" xr:uid="{1E1E3F80-8997-48EE-9216-0FBAE9A98E65}"/>
    <cellStyle name="Input 3 6 10" xfId="9228" xr:uid="{A6EAC047-2941-4F7F-B4EB-938B32A55BED}"/>
    <cellStyle name="Input 3 6 10 2" xfId="18217" xr:uid="{A968D419-35C3-46DC-B26F-5C1B72F1C9E5}"/>
    <cellStyle name="Input 3 6 10 2 2" xfId="28569" xr:uid="{8F31F35B-59B0-4369-9E15-28FEE135B510}"/>
    <cellStyle name="Input 3 6 10 3" xfId="28304" xr:uid="{DC3F6CEA-9D7B-4871-8E4E-EC04F63194DA}"/>
    <cellStyle name="Input 3 6 11" xfId="9780" xr:uid="{72EF08D8-063F-4FFE-BC0E-1FB6C6D78D3C}"/>
    <cellStyle name="Input 3 6 11 2" xfId="18769" xr:uid="{F87CB87A-5E4E-466E-BA0C-26453636F22F}"/>
    <cellStyle name="Input 3 6 11 2 2" xfId="33333" xr:uid="{32DBDD0E-7B7F-4AB5-B08F-8B6EF8793EC5}"/>
    <cellStyle name="Input 3 6 11 3" xfId="44033" xr:uid="{D57B143A-9E8B-4AF2-A22A-00CBBF6AC7E6}"/>
    <cellStyle name="Input 3 6 12" xfId="2363" xr:uid="{5AC41F48-65EB-4BEE-9B8F-E3D1C1F1711C}"/>
    <cellStyle name="Input 3 6 12 2" xfId="33490" xr:uid="{B75C2E35-5C04-42EB-A94F-006EBDBA3F96}"/>
    <cellStyle name="Input 3 6 13" xfId="13272" xr:uid="{11C25A8E-0D24-419E-A4A4-E6559DAB11DA}"/>
    <cellStyle name="Input 3 6 13 2" xfId="23948" xr:uid="{7151A607-3DD0-43AD-8762-7ACF45929CD5}"/>
    <cellStyle name="Input 3 6 14" xfId="24991" xr:uid="{5FBA069A-4099-49D1-9EA5-2865922B28D3}"/>
    <cellStyle name="Input 3 6 15" xfId="44372" xr:uid="{A9A4E825-2175-4B2F-AB07-4BCB05FA3623}"/>
    <cellStyle name="Input 3 6 16" xfId="45668" xr:uid="{19A0A942-07ED-4363-9F48-96409CD4D274}"/>
    <cellStyle name="Input 3 6 2" xfId="706" xr:uid="{8BD626EC-65E2-4EDF-AAC2-78462EBB15B7}"/>
    <cellStyle name="Input 3 6 2 2" xfId="5082" xr:uid="{8F1E8282-606D-428E-8433-7CDDAB04ED3F}"/>
    <cellStyle name="Input 3 6 2 2 2" xfId="7668" xr:uid="{3A00A844-3528-4529-ACCE-0D9F3DC56E83}"/>
    <cellStyle name="Input 3 6 2 2 2 2" xfId="16657" xr:uid="{5F794022-E739-44B7-AAE8-35FC08F43748}"/>
    <cellStyle name="Input 3 6 2 2 2 2 2" xfId="34250" xr:uid="{26334B56-D9B7-4041-B6D7-BF67EE14D993}"/>
    <cellStyle name="Input 3 6 2 2 2 3" xfId="41445" xr:uid="{E3994132-4A4B-4C3D-B3EA-A94C2EA468EB}"/>
    <cellStyle name="Input 3 6 2 2 2 4" xfId="56456" xr:uid="{EE356E97-2A2A-4D4A-AE28-6C7F2F67B2A7}"/>
    <cellStyle name="Input 3 6 2 2 3" xfId="10305" xr:uid="{7952CCFB-C283-4305-AB8A-E820977717AA}"/>
    <cellStyle name="Input 3 6 2 2 3 2" xfId="19294" xr:uid="{6F98AA05-13AA-40BD-AC50-01FE740D57A2}"/>
    <cellStyle name="Input 3 6 2 2 3 2 2" xfId="32791" xr:uid="{541B0428-71F6-4B82-AF87-1B9885FF81AD}"/>
    <cellStyle name="Input 3 6 2 2 3 3" xfId="31040" xr:uid="{E53F777F-67F0-4C47-AD22-6146CC438299}"/>
    <cellStyle name="Input 3 6 2 2 4" xfId="14071" xr:uid="{5B03EF46-8CB5-4F40-B2E0-0E3A520423B2}"/>
    <cellStyle name="Input 3 6 2 2 4 2" xfId="36969" xr:uid="{0D9B3C89-30AA-4EF8-899A-A1F5F199912F}"/>
    <cellStyle name="Input 3 6 2 2 5" xfId="22898" xr:uid="{3A540E95-A06C-469E-97FC-AC0D48856C2B}"/>
    <cellStyle name="Input 3 6 2 2 6" xfId="49674" xr:uid="{F2201806-9E55-4E92-AE59-AA4E8AF7168A}"/>
    <cellStyle name="Input 3 6 2 3" xfId="3143" xr:uid="{4F3E7603-D3EB-4537-9ADF-B9A6E67EFB2D}"/>
    <cellStyle name="Input 3 6 2 3 2" xfId="24876" xr:uid="{14701E1B-403E-4068-9B20-6BB5D957F1DE}"/>
    <cellStyle name="Input 3 6 2 3 2 2" xfId="58007" xr:uid="{4F9699CB-548B-49D4-AB1F-B67AD6E9D446}"/>
    <cellStyle name="Input 3 6 2 3 3" xfId="51225" xr:uid="{055F686E-87F5-4894-988D-7A83499FB8BE}"/>
    <cellStyle name="Input 3 6 2 4" xfId="39811" xr:uid="{05FA4FB4-228C-40E9-814F-E691F68C68F0}"/>
    <cellStyle name="Input 3 6 2 4 2" xfId="54595" xr:uid="{EC644F61-0404-4E8F-8E43-06A16EDFD3FA}"/>
    <cellStyle name="Input 3 6 2 4 3" xfId="47791" xr:uid="{55673E7D-F2FF-4C01-8DE0-AC9DBD14DFCF}"/>
    <cellStyle name="Input 3 6 2 5" xfId="52990" xr:uid="{1FF6D73A-7DEA-4F03-84EA-6755ABB70C51}"/>
    <cellStyle name="Input 3 6 2 6" xfId="46177" xr:uid="{023C9F10-4316-45CF-992F-A1A0CE01609D}"/>
    <cellStyle name="Input 3 6 3" xfId="1051" xr:uid="{2A03003B-7733-4DD8-A541-7644E3D8AE30}"/>
    <cellStyle name="Input 3 6 3 2" xfId="5403" xr:uid="{B4DF81A4-2E78-4DCD-B6E6-F9A6C1B75A73}"/>
    <cellStyle name="Input 3 6 3 2 2" xfId="7989" xr:uid="{A818E5EA-B464-466E-8DA5-09D069CBB6D5}"/>
    <cellStyle name="Input 3 6 3 2 2 2" xfId="16978" xr:uid="{EA157CBB-C38D-479B-82AF-D5335474E70E}"/>
    <cellStyle name="Input 3 6 3 2 2 2 2" xfId="42228" xr:uid="{9290B2FC-F099-4592-90DD-825A8F98DB32}"/>
    <cellStyle name="Input 3 6 3 2 2 3" xfId="33760" xr:uid="{740BB719-1282-475B-B74D-F18ADF20246E}"/>
    <cellStyle name="Input 3 6 3 2 2 4" xfId="56858" xr:uid="{BB6E0AE8-A07E-4F7E-BCE4-71479B67F90B}"/>
    <cellStyle name="Input 3 6 3 2 3" xfId="10626" xr:uid="{E1FFBD15-8ADE-4A3C-9531-189D46C36C81}"/>
    <cellStyle name="Input 3 6 3 2 3 2" xfId="19615" xr:uid="{F779D71C-53A3-4809-8FEF-C189ABD79860}"/>
    <cellStyle name="Input 3 6 3 2 3 2 2" xfId="28202" xr:uid="{40FD238A-17C5-4376-B20E-5E8ED7274F6A}"/>
    <cellStyle name="Input 3 6 3 2 3 3" xfId="33345" xr:uid="{6B1CE281-9F01-4A22-94D0-94D253EBBB42}"/>
    <cellStyle name="Input 3 6 3 2 4" xfId="14392" xr:uid="{B47D2902-F814-4CC5-AABA-B85FA75EB70A}"/>
    <cellStyle name="Input 3 6 3 2 4 2" xfId="32377" xr:uid="{5D7DBF42-5C3C-4D85-B787-5542146D4188}"/>
    <cellStyle name="Input 3 6 3 2 5" xfId="29269" xr:uid="{85119F6C-F842-42A3-8EDF-4E7C68C66840}"/>
    <cellStyle name="Input 3 6 3 2 6" xfId="50076" xr:uid="{EE5B025B-0792-4B85-9AE2-4C47A55F561E}"/>
    <cellStyle name="Input 3 6 3 3" xfId="3488" xr:uid="{8A9ECBBB-3B65-472A-8451-A7DCCF6B1F24}"/>
    <cellStyle name="Input 3 6 3 3 2" xfId="32097" xr:uid="{0DE6C26A-778C-4F38-B11A-8DF536DD07FC}"/>
    <cellStyle name="Input 3 6 3 3 2 2" xfId="58417" xr:uid="{324F165F-1548-44DE-83F3-50508B9A0BCE}"/>
    <cellStyle name="Input 3 6 3 3 3" xfId="51636" xr:uid="{CD1FF9B5-3824-42AE-A2AD-928564DD4788}"/>
    <cellStyle name="Input 3 6 3 4" xfId="31855" xr:uid="{35BB046E-434C-4DB9-BCCC-BDB72AAD802F}"/>
    <cellStyle name="Input 3 6 3 4 2" xfId="54985" xr:uid="{E2BDCFB2-E4F6-4C01-9D0E-E219D8F47A2A}"/>
    <cellStyle name="Input 3 6 3 4 3" xfId="48193" xr:uid="{EB80E269-85A7-4647-887F-30C93ACF5072}"/>
    <cellStyle name="Input 3 6 3 5" xfId="53285" xr:uid="{A0E8C01E-C9E0-46A5-B30D-06838010D1D6}"/>
    <cellStyle name="Input 3 6 3 6" xfId="46579" xr:uid="{85CD7EBF-4DAD-468A-B80D-8F73DD15B5FB}"/>
    <cellStyle name="Input 3 6 4" xfId="1395" xr:uid="{1EA31D01-2145-49FB-AEBA-FA6673D511B3}"/>
    <cellStyle name="Input 3 6 4 2" xfId="5740" xr:uid="{BCCEB3EC-0C4A-4204-8D68-49353C6127DF}"/>
    <cellStyle name="Input 3 6 4 2 2" xfId="8326" xr:uid="{C924E8DF-CB19-4134-B57D-7CD82AA6A6D2}"/>
    <cellStyle name="Input 3 6 4 2 2 2" xfId="17315" xr:uid="{F6EFD138-3054-4F0E-BFDC-9F4922968AF7}"/>
    <cellStyle name="Input 3 6 4 2 2 2 2" xfId="38583" xr:uid="{AA8228DD-9086-42B1-BAF0-760F4D9CBEC3}"/>
    <cellStyle name="Input 3 6 4 2 2 3" xfId="27365" xr:uid="{2A72642E-D1CF-4E7B-BBAD-0BFD2C7AB2FC}"/>
    <cellStyle name="Input 3 6 4 2 3" xfId="10963" xr:uid="{762A44BC-A6EA-41E9-9D30-C8B3C868073E}"/>
    <cellStyle name="Input 3 6 4 2 3 2" xfId="19952" xr:uid="{6D5413B9-8F18-44E1-9C2B-B40B17DC3784}"/>
    <cellStyle name="Input 3 6 4 2 3 2 2" xfId="43747" xr:uid="{6715453B-017B-44F0-B21D-0ECCB0AB244A}"/>
    <cellStyle name="Input 3 6 4 2 3 3" xfId="25394" xr:uid="{C0123DFC-FCCA-40D3-B065-908C1AC2F61F}"/>
    <cellStyle name="Input 3 6 4 2 4" xfId="14729" xr:uid="{A5FCE8BA-81C0-43D6-A296-1D7684F2F156}"/>
    <cellStyle name="Input 3 6 4 2 4 2" xfId="42070" xr:uid="{2225CBEC-B501-4157-8976-E6AFCE262A4E}"/>
    <cellStyle name="Input 3 6 4 2 5" xfId="36643" xr:uid="{0DF0123A-B591-47F5-947D-CB76DB7E0C98}"/>
    <cellStyle name="Input 3 6 4 2 6" xfId="55984" xr:uid="{6633B682-641A-4ED6-80E5-2136D51F1BDD}"/>
    <cellStyle name="Input 3 6 4 3" xfId="3832" xr:uid="{1DF401F2-7E13-4CBE-8425-622B4AE8B7C3}"/>
    <cellStyle name="Input 3 6 4 3 2" xfId="24538" xr:uid="{8C49061F-01C6-4857-B5D8-3E190169447A}"/>
    <cellStyle name="Input 3 6 4 4" xfId="35972" xr:uid="{D17B11F8-EB8C-4DEB-BDEE-3C205B004F22}"/>
    <cellStyle name="Input 3 6 4 5" xfId="49202" xr:uid="{1F306F19-0749-4BC7-9064-BA13B2C659B8}"/>
    <cellStyle name="Input 3 6 5" xfId="1759" xr:uid="{19705180-53F5-4D01-808C-4F06EFE93B76}"/>
    <cellStyle name="Input 3 6 5 2" xfId="6080" xr:uid="{8B3D705E-6A3C-497F-9D3B-68A8A74EE895}"/>
    <cellStyle name="Input 3 6 5 2 2" xfId="8666" xr:uid="{421F4E2B-85A5-4CF6-898D-A23B4EECAF09}"/>
    <cellStyle name="Input 3 6 5 2 2 2" xfId="17655" xr:uid="{F9EAE0FD-3255-424F-BCB4-DC8298F9C8A6}"/>
    <cellStyle name="Input 3 6 5 2 2 2 2" xfId="23943" xr:uid="{83156F81-ADFA-4EF0-8075-57337FEBFED5}"/>
    <cellStyle name="Input 3 6 5 2 2 3" xfId="43997" xr:uid="{7C4A5F75-6765-491E-A6DD-7A5479940B2F}"/>
    <cellStyle name="Input 3 6 5 2 3" xfId="11303" xr:uid="{445F6B9C-2541-4528-A694-5975D1886B34}"/>
    <cellStyle name="Input 3 6 5 2 3 2" xfId="20292" xr:uid="{F6B1E179-2B0E-488C-BFCB-3DF0BB0E13E1}"/>
    <cellStyle name="Input 3 6 5 2 3 2 2" xfId="33144" xr:uid="{95ED8B72-1D06-488E-8902-10499F99AEA3}"/>
    <cellStyle name="Input 3 6 5 2 3 3" xfId="24257" xr:uid="{A6FDBDCA-FB20-4411-861E-B5614E9D144D}"/>
    <cellStyle name="Input 3 6 5 2 4" xfId="15069" xr:uid="{D9037AB6-4AF5-4831-99A2-D82DA6566D15}"/>
    <cellStyle name="Input 3 6 5 2 4 2" xfId="33258" xr:uid="{FB68E1DE-E903-469B-AE30-758F5B2F6738}"/>
    <cellStyle name="Input 3 6 5 2 5" xfId="35190" xr:uid="{264C84FB-A578-4BF9-B50F-548E44BC5034}"/>
    <cellStyle name="Input 3 6 5 2 6" xfId="58086" xr:uid="{76C7A01E-F0E2-4508-944E-770115268B15}"/>
    <cellStyle name="Input 3 6 5 3" xfId="4196" xr:uid="{A40B13F1-28AE-4B6F-AAE8-62E94884B2FD}"/>
    <cellStyle name="Input 3 6 5 3 2" xfId="30950" xr:uid="{7CEAD806-2038-4C41-9BAE-D936B177C37C}"/>
    <cellStyle name="Input 3 6 5 4" xfId="40875" xr:uid="{F1D9B12D-2331-4C79-9208-BE3B65403ECF}"/>
    <cellStyle name="Input 3 6 5 5" xfId="51304" xr:uid="{B53C9D11-EDBA-4B67-829C-03AF6249CD93}"/>
    <cellStyle name="Input 3 6 6" xfId="2014" xr:uid="{BF3360EB-7161-468C-BE90-E16F2FBB80B3}"/>
    <cellStyle name="Input 3 6 6 2" xfId="6322" xr:uid="{F7F45F47-245D-4B88-90D0-A9275161E5D9}"/>
    <cellStyle name="Input 3 6 6 2 2" xfId="8908" xr:uid="{76158665-1196-4D37-8484-8614A5F4FCA1}"/>
    <cellStyle name="Input 3 6 6 2 2 2" xfId="17897" xr:uid="{B58E6C23-63DA-4469-AA33-078CE9277A2D}"/>
    <cellStyle name="Input 3 6 6 2 2 2 2" xfId="27562" xr:uid="{1F2722B9-BE30-4D1D-B61A-01DF398A7CFE}"/>
    <cellStyle name="Input 3 6 6 2 2 3" xfId="28287" xr:uid="{1C4217D2-646C-4D8C-A85C-A4C451B732AE}"/>
    <cellStyle name="Input 3 6 6 2 3" xfId="11545" xr:uid="{BAFAC91D-4BC9-4F62-AD45-9B726F9CCE21}"/>
    <cellStyle name="Input 3 6 6 2 3 2" xfId="20534" xr:uid="{49EFD8F4-15E8-40EF-9B57-ABE7641D892E}"/>
    <cellStyle name="Input 3 6 6 2 3 2 2" xfId="30432" xr:uid="{36D2E29E-6F23-4F50-B0A9-8DE19504157E}"/>
    <cellStyle name="Input 3 6 6 2 3 3" xfId="26384" xr:uid="{74D98A62-9237-45DC-BB73-46E779E90CA1}"/>
    <cellStyle name="Input 3 6 6 2 4" xfId="15311" xr:uid="{7B1B2EC2-B857-4A21-AC05-53DCF1C5A4BD}"/>
    <cellStyle name="Input 3 6 6 2 4 2" xfId="22825" xr:uid="{3A9A8EFD-CAFB-47D4-9252-FF321649CC68}"/>
    <cellStyle name="Input 3 6 6 2 5" xfId="38687" xr:uid="{CFE0F88A-2280-41BC-A5BC-8A8DA09AC2FD}"/>
    <cellStyle name="Input 3 6 6 2 6" xfId="54147" xr:uid="{A3B5363E-F590-4350-A027-37166F3831D8}"/>
    <cellStyle name="Input 3 6 6 3" xfId="4451" xr:uid="{43605037-8716-46FC-9C85-4079BA95774E}"/>
    <cellStyle name="Input 3 6 6 3 2" xfId="37655" xr:uid="{051F0EE3-AEFC-4B0D-BF97-BF3C6EDBFAD4}"/>
    <cellStyle name="Input 3 6 6 4" xfId="31280" xr:uid="{86FF0C45-84B0-4C29-9B47-560C41B0E292}"/>
    <cellStyle name="Input 3 6 6 5" xfId="47435" xr:uid="{26E31EA6-8F87-413B-915A-69A78DF7D735}"/>
    <cellStyle name="Input 3 6 7" xfId="2825" xr:uid="{E8D84463-0F13-4E83-A83B-3FE19652EB9E}"/>
    <cellStyle name="Input 3 6 7 2" xfId="6975" xr:uid="{7100FBF4-CA6E-4AA6-B741-943F4695F18E}"/>
    <cellStyle name="Input 3 6 7 2 2" xfId="12104" xr:uid="{7D0E0317-F11E-4845-8650-CD41FABA1233}"/>
    <cellStyle name="Input 3 6 7 2 2 2" xfId="21093" xr:uid="{B0C9524E-FFCE-4DEA-A1E7-A6AF0ACEE06C}"/>
    <cellStyle name="Input 3 6 7 2 2 2 2" xfId="38341" xr:uid="{EFF82692-F9FE-4008-B428-5443B452E3C1}"/>
    <cellStyle name="Input 3 6 7 2 2 3" xfId="33653" xr:uid="{5C2C6FBA-AB8F-46C6-BDF7-76ED67E1682B}"/>
    <cellStyle name="Input 3 6 7 2 3" xfId="12922" xr:uid="{CF81D062-E9A8-478E-ABB4-36E02022BD1E}"/>
    <cellStyle name="Input 3 6 7 2 3 2" xfId="21911" xr:uid="{D9F21864-6FA8-43DA-B5FF-8E448B43D67C}"/>
    <cellStyle name="Input 3 6 7 2 3 2 2" xfId="41398" xr:uid="{1546B645-54A2-4806-AE2B-0B54CBD815AA}"/>
    <cellStyle name="Input 3 6 7 2 3 3" xfId="38276" xr:uid="{F4387F87-0DCA-4F67-8866-C006D99D6ED5}"/>
    <cellStyle name="Input 3 6 7 2 4" xfId="15964" xr:uid="{1F89B72E-0C10-4100-8CD2-B8A2903DBA7C}"/>
    <cellStyle name="Input 3 6 7 2 4 2" xfId="37960" xr:uid="{CC7BA323-B999-4E8D-BF32-7962254A544C}"/>
    <cellStyle name="Input 3 6 7 2 5" xfId="43248" xr:uid="{3E1DC500-29A2-4D65-B047-3D2C71ECCB24}"/>
    <cellStyle name="Input 3 6 7 3" xfId="9538" xr:uid="{88DFF4B6-76CC-4D40-BF67-D2144C73DB13}"/>
    <cellStyle name="Input 3 6 7 3 2" xfId="18527" xr:uid="{2D8A459D-AA64-4190-AD55-FA5C46CF2B10}"/>
    <cellStyle name="Input 3 6 7 3 2 2" xfId="36135" xr:uid="{0B64EB46-6543-486B-9C85-8BE8D7F51959}"/>
    <cellStyle name="Input 3 6 7 3 3" xfId="28455" xr:uid="{BCFB4EF6-711F-4C00-B55F-19740C0A81C8}"/>
    <cellStyle name="Input 3 6 7 4" xfId="24588" xr:uid="{50FF3414-408F-4E60-BE9A-5815F57CDBB6}"/>
    <cellStyle name="Input 3 6 7 5" xfId="52727" xr:uid="{A43FF6CB-FA27-47DF-A1EE-7F70E26A3789}"/>
    <cellStyle name="Input 3 6 8" xfId="4758" xr:uid="{4B65DF9B-3CDA-4B35-903C-52998FC5971E}"/>
    <cellStyle name="Input 3 6 8 2" xfId="7344" xr:uid="{02493C18-FE3B-4EBB-AB1B-96881D2CD6E1}"/>
    <cellStyle name="Input 3 6 8 2 2" xfId="16333" xr:uid="{E91DAE94-12AF-4E58-AF83-9FCF5DF06CDE}"/>
    <cellStyle name="Input 3 6 8 2 2 2" xfId="30701" xr:uid="{7DB961EC-B6C9-4F3F-B6DF-06876A5277BA}"/>
    <cellStyle name="Input 3 6 8 2 3" xfId="31173" xr:uid="{21E99B1B-9C13-41F1-BBA7-F7363A70B496}"/>
    <cellStyle name="Input 3 6 8 3" xfId="9981" xr:uid="{B3229922-403A-4AED-A952-BE8527024A74}"/>
    <cellStyle name="Input 3 6 8 3 2" xfId="18970" xr:uid="{6CD14447-33B8-44F1-8C55-5C88B25411A1}"/>
    <cellStyle name="Input 3 6 8 3 2 2" xfId="33561" xr:uid="{106DA923-6355-47DC-9E2E-D14BC3CB40C4}"/>
    <cellStyle name="Input 3 6 8 3 3" xfId="31043" xr:uid="{06580022-4B9A-434B-BDCB-EB20835598BD}"/>
    <cellStyle name="Input 3 6 8 4" xfId="13747" xr:uid="{4A3476A1-45A2-43F8-A69B-CE70B84B1A91}"/>
    <cellStyle name="Input 3 6 8 4 2" xfId="33107" xr:uid="{7EB63ECD-0846-44E0-80C0-36DB02C6F81D}"/>
    <cellStyle name="Input 3 6 8 5" xfId="40594" xr:uid="{B78EDFBB-1B69-45EC-8BE3-AC5EDE998F02}"/>
    <cellStyle name="Input 3 6 9" xfId="6659" xr:uid="{2B257266-19E0-4D28-ADF9-E1D6259A70D4}"/>
    <cellStyle name="Input 3 6 9 2" xfId="11865" xr:uid="{5A92D899-D915-4A8E-BD49-84007BA30149}"/>
    <cellStyle name="Input 3 6 9 2 2" xfId="20854" xr:uid="{1A02F788-87E6-4F57-84AE-E6EB351E5DC2}"/>
    <cellStyle name="Input 3 6 9 2 2 2" xfId="24325" xr:uid="{50514610-77C7-41B2-9F20-B488EF847A9F}"/>
    <cellStyle name="Input 3 6 9 2 3" xfId="37514" xr:uid="{96B970AE-67F9-43F4-9886-394F25F10B7D}"/>
    <cellStyle name="Input 3 6 9 3" xfId="15648" xr:uid="{7FF6E77F-9BE8-454C-9F41-A97910C6508C}"/>
    <cellStyle name="Input 3 6 9 3 2" xfId="43363" xr:uid="{D5300A78-F518-4FB8-8DC7-5F46634BF9BF}"/>
    <cellStyle name="Input 3 6 9 4" xfId="40976" xr:uid="{D9E723D1-C282-4EA3-80A7-003E68DCCBFE}"/>
    <cellStyle name="Input 3 7" xfId="504" xr:uid="{71084710-51E7-4FC9-9CCD-1752C0D392B3}"/>
    <cellStyle name="Input 3 7 10" xfId="44470" xr:uid="{3E7365A3-3D2F-43E9-86BF-A73B1921B787}"/>
    <cellStyle name="Input 3 7 11" xfId="45704" xr:uid="{A5B324F3-EACA-493C-8BDD-828EAC93B0F1}"/>
    <cellStyle name="Input 3 7 2" xfId="853" xr:uid="{1BED3D3D-98CA-4D01-9292-E02F2B428DB1}"/>
    <cellStyle name="Input 3 7 2 2" xfId="5222" xr:uid="{0B468DAF-0814-4AC5-B57F-8BAB3DD63941}"/>
    <cellStyle name="Input 3 7 2 2 2" xfId="7808" xr:uid="{0C6942C7-3419-4044-B26D-A7E4437457AA}"/>
    <cellStyle name="Input 3 7 2 2 2 2" xfId="16797" xr:uid="{E96F7489-3782-4743-B324-D59CC076B395}"/>
    <cellStyle name="Input 3 7 2 2 2 2 2" xfId="34822" xr:uid="{E2C0F6DE-D43D-4C4D-A320-CD25C57B501D}"/>
    <cellStyle name="Input 3 7 2 2 2 3" xfId="38682" xr:uid="{150C2D3F-BCF2-4FB3-887E-D9447AD4F571}"/>
    <cellStyle name="Input 3 7 2 2 2 4" xfId="56492" xr:uid="{B128E1AB-6798-468D-B317-EAE549032821}"/>
    <cellStyle name="Input 3 7 2 2 3" xfId="10445" xr:uid="{3E8D5DE3-44C4-48C5-B42E-6C77C37E9D8F}"/>
    <cellStyle name="Input 3 7 2 2 3 2" xfId="19434" xr:uid="{4631659B-C565-4F6C-B7D4-9A69C7C3DFCD}"/>
    <cellStyle name="Input 3 7 2 2 3 2 2" xfId="39375" xr:uid="{B737A738-1107-4004-BD9A-2578BD4E779E}"/>
    <cellStyle name="Input 3 7 2 2 3 3" xfId="42710" xr:uid="{2FDD8FA8-0CA3-4275-9FF7-3C26834C4FA4}"/>
    <cellStyle name="Input 3 7 2 2 4" xfId="14211" xr:uid="{E9F692FC-7A1E-4A4B-AF15-93321A37AF2E}"/>
    <cellStyle name="Input 3 7 2 2 4 2" xfId="39756" xr:uid="{D8348F12-FDAD-47B2-8D30-E44DEFD4B06C}"/>
    <cellStyle name="Input 3 7 2 2 5" xfId="42012" xr:uid="{66E7CDC2-F1A4-4C97-8F3E-58C82FB406BA}"/>
    <cellStyle name="Input 3 7 2 2 6" xfId="49710" xr:uid="{11C298AD-B131-49FE-8DF2-D6FFB8FDFBC7}"/>
    <cellStyle name="Input 3 7 2 3" xfId="3290" xr:uid="{B67A9464-8FBB-46DB-A025-44709C5D1D25}"/>
    <cellStyle name="Input 3 7 2 3 2" xfId="41021" xr:uid="{5132DFE7-1899-4D9B-B09B-ABAEA8264743}"/>
    <cellStyle name="Input 3 7 2 3 2 2" xfId="58500" xr:uid="{AC892174-35F8-4C81-988B-7025495452F4}"/>
    <cellStyle name="Input 3 7 2 3 3" xfId="51719" xr:uid="{20B429B8-F0A5-4114-B4BB-2A3DAD252E38}"/>
    <cellStyle name="Input 3 7 2 4" xfId="42968" xr:uid="{59445C1F-B779-49EB-8AFA-E08DB40C8281}"/>
    <cellStyle name="Input 3 7 2 4 2" xfId="54631" xr:uid="{9B77461D-A5E3-4A00-9677-EF21724E3DC8}"/>
    <cellStyle name="Input 3 7 2 4 3" xfId="47827" xr:uid="{32902632-7A9E-40E5-8949-B3B1C4F45E60}"/>
    <cellStyle name="Input 3 7 2 5" xfId="53011" xr:uid="{BF73FA5F-D179-450B-889F-ABB9CCDF49D6}"/>
    <cellStyle name="Input 3 7 2 6" xfId="46213" xr:uid="{ADE50072-6F59-4018-8EA9-53B125C00F40}"/>
    <cellStyle name="Input 3 7 3" xfId="1198" xr:uid="{EDB8E57B-B597-490C-B737-07094C1875A7}"/>
    <cellStyle name="Input 3 7 3 2" xfId="5543" xr:uid="{8B24B457-08DC-4436-A1D0-62C40F23D2E0}"/>
    <cellStyle name="Input 3 7 3 2 2" xfId="8129" xr:uid="{2CF8195E-0EDB-48AB-9F2A-BA13D72ADBD4}"/>
    <cellStyle name="Input 3 7 3 2 2 2" xfId="17118" xr:uid="{F1AEDDD1-7BD1-40AF-8F0A-AF12B0551BD2}"/>
    <cellStyle name="Input 3 7 3 2 2 2 2" xfId="24873" xr:uid="{2E35FF01-85C2-4A5E-A9E5-3298980D181A}"/>
    <cellStyle name="Input 3 7 3 2 2 3" xfId="27168" xr:uid="{AD99B86B-B7A4-4E83-8D33-91C283CFF7DE}"/>
    <cellStyle name="Input 3 7 3 2 2 4" xfId="56894" xr:uid="{F88B96B6-31A0-4E5F-8FBC-0D7799868A98}"/>
    <cellStyle name="Input 3 7 3 2 3" xfId="10766" xr:uid="{EA0BB803-21FA-4BBB-A17F-4A4E2F8A781B}"/>
    <cellStyle name="Input 3 7 3 2 3 2" xfId="19755" xr:uid="{EDFBD840-F36A-43F3-A118-4199EF8146DB}"/>
    <cellStyle name="Input 3 7 3 2 3 2 2" xfId="31596" xr:uid="{7D49E453-3B10-4CC8-BAFF-FA711AD3C097}"/>
    <cellStyle name="Input 3 7 3 2 3 3" xfId="32265" xr:uid="{5C384641-D356-4508-91E9-E610F9222973}"/>
    <cellStyle name="Input 3 7 3 2 4" xfId="14532" xr:uid="{AFA50AE6-61C2-45DF-8DC5-AE4EEFD3D27B}"/>
    <cellStyle name="Input 3 7 3 2 4 2" xfId="23209" xr:uid="{3C440048-B778-40D3-810F-2786A773055A}"/>
    <cellStyle name="Input 3 7 3 2 5" xfId="27304" xr:uid="{4B9BED99-9777-49F5-A6B1-74F34DE13FD6}"/>
    <cellStyle name="Input 3 7 3 2 6" xfId="50112" xr:uid="{1FD77D5F-204B-49EC-B227-855A8B832C21}"/>
    <cellStyle name="Input 3 7 3 3" xfId="3635" xr:uid="{38335A09-8B8B-481D-BAF9-A8B9748D19DF}"/>
    <cellStyle name="Input 3 7 3 3 2" xfId="40088" xr:uid="{0065AE3D-8E56-47E5-9630-A8A6398DA982}"/>
    <cellStyle name="Input 3 7 3 3 2 2" xfId="57928" xr:uid="{E5E7F9DF-6760-430B-9314-03EEE84807A4}"/>
    <cellStyle name="Input 3 7 3 3 3" xfId="51146" xr:uid="{6931B15D-5ADC-4B3A-B7B1-E98CC4175855}"/>
    <cellStyle name="Input 3 7 3 4" xfId="36608" xr:uid="{F878367A-C7F7-434B-A4F3-10DBAE738D84}"/>
    <cellStyle name="Input 3 7 3 4 2" xfId="55021" xr:uid="{1F3DB7E6-58AB-492E-8534-EAD27EB8994F}"/>
    <cellStyle name="Input 3 7 3 4 3" xfId="48229" xr:uid="{3E0B967E-D0F7-4285-8C34-BA5696704A88}"/>
    <cellStyle name="Input 3 7 3 5" xfId="53321" xr:uid="{E8504295-91E5-4338-B9DB-01B328D99A38}"/>
    <cellStyle name="Input 3 7 3 6" xfId="46615" xr:uid="{5726B06D-A868-4EC3-9DE0-F2E418462F00}"/>
    <cellStyle name="Input 3 7 4" xfId="1542" xr:uid="{13E9D5F5-1C37-47EE-945D-44EC73C3F779}"/>
    <cellStyle name="Input 3 7 4 2" xfId="5887" xr:uid="{4B98ECC7-BCC2-4CD3-A1FD-4F7B643838B2}"/>
    <cellStyle name="Input 3 7 4 2 2" xfId="8473" xr:uid="{BAD1E1A2-AA7E-4692-9C6C-AC36E472A286}"/>
    <cellStyle name="Input 3 7 4 2 2 2" xfId="17462" xr:uid="{D2E11078-FDBC-4B11-8EE5-5BBB08744E99}"/>
    <cellStyle name="Input 3 7 4 2 2 2 2" xfId="39646" xr:uid="{ECFA60EE-FC1D-4E2A-9A7F-29A23411A4E8}"/>
    <cellStyle name="Input 3 7 4 2 2 3" xfId="24898" xr:uid="{6C0ED8F8-3871-4363-9D7F-3229BF5E65E8}"/>
    <cellStyle name="Input 3 7 4 2 3" xfId="11110" xr:uid="{69DA2857-06A1-4EC0-A102-C282BAFC289B}"/>
    <cellStyle name="Input 3 7 4 2 3 2" xfId="20099" xr:uid="{D55C232E-25AD-4D5A-96DC-FD91E162564C}"/>
    <cellStyle name="Input 3 7 4 2 3 2 2" xfId="42922" xr:uid="{FA0258FE-7759-4119-8BBB-4DE1501FA976}"/>
    <cellStyle name="Input 3 7 4 2 3 3" xfId="32242" xr:uid="{5FB25F8D-61EC-4F2E-9AD9-F5556B5CA46F}"/>
    <cellStyle name="Input 3 7 4 2 4" xfId="14876" xr:uid="{E9E6A0CE-D4E2-4DAF-AE43-1FCB0B046B1B}"/>
    <cellStyle name="Input 3 7 4 2 4 2" xfId="22792" xr:uid="{045F459B-DD86-4CD7-B2B5-567D20F92F78}"/>
    <cellStyle name="Input 3 7 4 2 5" xfId="32391" xr:uid="{5D5E9010-9160-4BD3-8376-97C2AF499690}"/>
    <cellStyle name="Input 3 7 4 2 6" xfId="56020" xr:uid="{AB1C9234-108A-443E-A48B-E5755D2D5D14}"/>
    <cellStyle name="Input 3 7 4 3" xfId="3979" xr:uid="{E1D1D5E0-DB53-40F0-8C1E-68BD626FAD2B}"/>
    <cellStyle name="Input 3 7 4 3 2" xfId="35993" xr:uid="{6C441741-80E6-4B25-AC5F-BCDEC4E9E91B}"/>
    <cellStyle name="Input 3 7 4 4" xfId="28751" xr:uid="{187984A7-3C2C-4562-8678-8D48013E606E}"/>
    <cellStyle name="Input 3 7 4 5" xfId="49238" xr:uid="{86ECD64F-1B38-427D-BD63-E5D41A313B12}"/>
    <cellStyle name="Input 3 7 5" xfId="1854" xr:uid="{899C5DC2-B82E-44BA-B7CE-AE4E6724D16F}"/>
    <cellStyle name="Input 3 7 5 2" xfId="6170" xr:uid="{3555F62F-F1CA-45A0-AE9A-832A9E6BA141}"/>
    <cellStyle name="Input 3 7 5 2 2" xfId="8756" xr:uid="{857C5AB3-ACF2-447A-852F-E3B9AFC8E95D}"/>
    <cellStyle name="Input 3 7 5 2 2 2" xfId="17745" xr:uid="{D1A5FEBB-A88C-4266-9D9E-2E8223358B74}"/>
    <cellStyle name="Input 3 7 5 2 2 2 2" xfId="25957" xr:uid="{634871A7-6E50-412B-8A65-0917E89878B4}"/>
    <cellStyle name="Input 3 7 5 2 2 3" xfId="41064" xr:uid="{D1DB3246-F6B1-4BDC-A158-F03C2F7C5D24}"/>
    <cellStyle name="Input 3 7 5 2 3" xfId="11393" xr:uid="{442F87D5-A19A-4018-B4BE-44815A9BBE6D}"/>
    <cellStyle name="Input 3 7 5 2 3 2" xfId="20382" xr:uid="{03B4B88A-4F14-4E13-880B-6ADA4E0F4371}"/>
    <cellStyle name="Input 3 7 5 2 3 2 2" xfId="23140" xr:uid="{2CF2260B-4C95-4510-A359-DDA44B897FAC}"/>
    <cellStyle name="Input 3 7 5 2 3 3" xfId="34632" xr:uid="{3C74A9AB-822B-4BEF-965D-5F16BC7102E8}"/>
    <cellStyle name="Input 3 7 5 2 4" xfId="15159" xr:uid="{2353FCC1-4F04-4300-8657-C9E9F328B9FE}"/>
    <cellStyle name="Input 3 7 5 2 4 2" xfId="32886" xr:uid="{0CEE5856-6849-4B81-A2AB-D04A320706E6}"/>
    <cellStyle name="Input 3 7 5 2 5" xfId="39046" xr:uid="{2E7B8550-18B2-4BCD-A435-285F09D0EE68}"/>
    <cellStyle name="Input 3 7 5 2 6" xfId="57805" xr:uid="{B482E35C-A588-4294-A233-F2F0F3371869}"/>
    <cellStyle name="Input 3 7 5 3" xfId="4291" xr:uid="{F2FC80FD-55DC-4306-8109-0B943F2F5CB1}"/>
    <cellStyle name="Input 3 7 5 3 2" xfId="27642" xr:uid="{B0952039-443D-476B-9D60-ECD9562797F3}"/>
    <cellStyle name="Input 3 7 5 4" xfId="39013" xr:uid="{8F1453B5-C27D-432A-BF0E-F514C0499516}"/>
    <cellStyle name="Input 3 7 5 5" xfId="51023" xr:uid="{3C186CB1-99CB-47D5-BCD2-12B435ECC973}"/>
    <cellStyle name="Input 3 7 6" xfId="2161" xr:uid="{B6E91353-3AE9-48DA-9517-FCC988A7B332}"/>
    <cellStyle name="Input 3 7 6 2" xfId="6462" xr:uid="{7801C8D5-F1E8-4450-B05A-129C28BAB3DA}"/>
    <cellStyle name="Input 3 7 6 2 2" xfId="9048" xr:uid="{60993B40-A78B-4AEA-87AC-948E4DC8527C}"/>
    <cellStyle name="Input 3 7 6 2 2 2" xfId="18037" xr:uid="{A974D6A5-7E69-455E-81E9-F25E2739A2A4}"/>
    <cellStyle name="Input 3 7 6 2 2 2 2" xfId="26218" xr:uid="{1A52A9A9-A93B-4742-9CD2-2B176511A39D}"/>
    <cellStyle name="Input 3 7 6 2 2 3" xfId="28056" xr:uid="{F64BBA0C-1ED5-46D6-A730-02AB98FB7DB8}"/>
    <cellStyle name="Input 3 7 6 2 3" xfId="11685" xr:uid="{9F9B88CF-53F2-4B16-A6C0-6F49813FC815}"/>
    <cellStyle name="Input 3 7 6 2 3 2" xfId="20674" xr:uid="{05F717E8-1A73-4B04-8C0E-2617C60D0BC8}"/>
    <cellStyle name="Input 3 7 6 2 3 2 2" xfId="25011" xr:uid="{A6A2861A-C09E-4245-8357-BB4113705879}"/>
    <cellStyle name="Input 3 7 6 2 3 3" xfId="40203" xr:uid="{279A579E-E860-41C8-9584-027612C1CB37}"/>
    <cellStyle name="Input 3 7 6 2 4" xfId="15451" xr:uid="{177A44C8-2B7D-4402-9CFC-2C7B721CAC89}"/>
    <cellStyle name="Input 3 7 6 2 4 2" xfId="36167" xr:uid="{FABAB94D-8875-4232-B811-C7B4A5F5F1B0}"/>
    <cellStyle name="Input 3 7 6 2 5" xfId="40634" xr:uid="{EEE42D6F-75E8-41B3-8D23-15904E263ED7}"/>
    <cellStyle name="Input 3 7 6 2 6" xfId="54183" xr:uid="{9573CA09-DB29-49BA-974F-30C869DA271C}"/>
    <cellStyle name="Input 3 7 6 3" xfId="4598" xr:uid="{BB1FB765-89B5-40C5-98F8-14C191B78291}"/>
    <cellStyle name="Input 3 7 6 3 2" xfId="28680" xr:uid="{7A23357C-AE78-43B7-9F68-77D976A613B0}"/>
    <cellStyle name="Input 3 7 6 4" xfId="28592" xr:uid="{A7EF0FE6-E43F-4E30-A89E-859FBCAAE7D4}"/>
    <cellStyle name="Input 3 7 6 5" xfId="47446" xr:uid="{DA1DE641-A974-4306-9B94-850B92C0DB75}"/>
    <cellStyle name="Input 3 7 7" xfId="4898" xr:uid="{98D1A3E9-DD0B-4CC7-9907-5CB4F519660D}"/>
    <cellStyle name="Input 3 7 7 2" xfId="7484" xr:uid="{875AA261-62D2-4AE8-B270-58EC9FF1D5F7}"/>
    <cellStyle name="Input 3 7 7 2 2" xfId="16473" xr:uid="{E5DA78A5-51D5-4226-9937-59954786AFAF}"/>
    <cellStyle name="Input 3 7 7 2 2 2" xfId="34297" xr:uid="{1A28779B-D6ED-48E2-A92B-896CC3ACAB78}"/>
    <cellStyle name="Input 3 7 7 2 3" xfId="30896" xr:uid="{8BF83AD0-AECE-445A-BDF8-A7B66A1564EB}"/>
    <cellStyle name="Input 3 7 7 3" xfId="10121" xr:uid="{F9E064B0-B53D-42B5-BD52-78C2D1A80AF9}"/>
    <cellStyle name="Input 3 7 7 3 2" xfId="19110" xr:uid="{984F750D-13FC-4265-A2AB-E1281618BACD}"/>
    <cellStyle name="Input 3 7 7 3 2 2" xfId="22543" xr:uid="{50BB210C-358E-406B-A2FE-B2743FCE2E49}"/>
    <cellStyle name="Input 3 7 7 3 3" xfId="42745" xr:uid="{8717BFDE-C613-4928-97D9-27FAB6B48A1D}"/>
    <cellStyle name="Input 3 7 7 4" xfId="13887" xr:uid="{E9D3AB3F-4C8D-41A5-9E17-F8F2DB31DCAB}"/>
    <cellStyle name="Input 3 7 7 4 2" xfId="29809" xr:uid="{7E704FA9-1DF6-44B0-B522-F4F1BCBD5448}"/>
    <cellStyle name="Input 3 7 7 5" xfId="36913" xr:uid="{48B0C4FC-D5CC-4F33-99DB-DB28D3A84970}"/>
    <cellStyle name="Input 3 7 7 6" xfId="52748" xr:uid="{924E6100-1D97-4256-96AA-80476A0C95BA}"/>
    <cellStyle name="Input 3 7 8" xfId="2510" xr:uid="{6A77EF45-2529-4DAC-B1E0-BBEB55D5255E}"/>
    <cellStyle name="Input 3 7 8 2" xfId="40606" xr:uid="{311F65BB-20E0-4FEB-83BA-3CB9FA037E4E}"/>
    <cellStyle name="Input 3 7 9" xfId="26011" xr:uid="{68EFF8EA-021C-478A-8C2A-4BFBAB7E4525}"/>
    <cellStyle name="Input 3 8" xfId="200" xr:uid="{12661895-FC1E-44C9-93C5-4055A108DF08}"/>
    <cellStyle name="Input 3 8 2" xfId="2569" xr:uid="{09F168DC-DAA1-4E7E-B907-8700CC563CFA}"/>
    <cellStyle name="Input 3 8 2 2" xfId="6810" xr:uid="{6FF07D8C-CA6A-470E-901C-176677803B98}"/>
    <cellStyle name="Input 3 8 2 2 2" xfId="15799" xr:uid="{2ECF8A93-6418-4930-8038-8C2509D14402}"/>
    <cellStyle name="Input 3 8 2 2 2 2" xfId="24985" xr:uid="{E99382D8-1184-4C91-BE34-DAEAAAAA74D2}"/>
    <cellStyle name="Input 3 8 2 2 2 3" xfId="56539" xr:uid="{F10E7544-E669-4B9B-9B02-37E45A18E584}"/>
    <cellStyle name="Input 3 8 2 2 3" xfId="29061" xr:uid="{5AFF4419-C2AC-45CC-AEC0-5A11508566E3}"/>
    <cellStyle name="Input 3 8 2 2 4" xfId="49757" xr:uid="{0006891B-DE47-4659-B79E-6BEFCF1887D3}"/>
    <cellStyle name="Input 3 8 2 3" xfId="9380" xr:uid="{0478D593-569C-444F-AB65-EC706133A00F}"/>
    <cellStyle name="Input 3 8 2 3 2" xfId="18369" xr:uid="{9DD31C9D-71AA-4F43-A55A-0DDF35267DD1}"/>
    <cellStyle name="Input 3 8 2 3 2 2" xfId="24503" xr:uid="{6DD12A9F-8D86-4AB2-948D-11D01AA8B745}"/>
    <cellStyle name="Input 3 8 2 3 2 3" xfId="58093" xr:uid="{992E670E-75E6-4F8B-ADB0-AE305D298B7A}"/>
    <cellStyle name="Input 3 8 2 3 3" xfId="35450" xr:uid="{89E6CC7E-357A-4919-A8F7-680E935E3EC0}"/>
    <cellStyle name="Input 3 8 2 3 4" xfId="51311" xr:uid="{75C6314D-23EB-4264-9010-67DF471B397E}"/>
    <cellStyle name="Input 3 8 2 4" xfId="13423" xr:uid="{0C1A94EC-72B4-4436-81D8-48C6B7CA69F3}"/>
    <cellStyle name="Input 3 8 2 4 2" xfId="37704" xr:uid="{CD8AD0E8-4735-4789-A455-9D29889D21F8}"/>
    <cellStyle name="Input 3 8 2 4 2 2" xfId="54675" xr:uid="{FD08B687-0A2A-4492-92D6-408A7759E5AE}"/>
    <cellStyle name="Input 3 8 2 4 3" xfId="47874" xr:uid="{AB26A5D3-B099-410F-ABB7-214AEF604A59}"/>
    <cellStyle name="Input 3 8 2 5" xfId="24774" xr:uid="{714B1019-B243-46C5-AB89-FD63582787F3}"/>
    <cellStyle name="Input 3 8 2 5 2" xfId="53035" xr:uid="{DC12BE6A-5CA5-44E9-BF76-C1A3E26E7325}"/>
    <cellStyle name="Input 3 8 2 6" xfId="46260" xr:uid="{82D521B4-A588-4DE0-8CDB-461C02F1EBB5}"/>
    <cellStyle name="Input 3 8 3" xfId="2668" xr:uid="{09F38742-6A4D-4605-8110-56E577D00FCE}"/>
    <cellStyle name="Input 3 8 3 2" xfId="41435" xr:uid="{D07CFC32-ADC4-4976-95BF-BDF142EC6C58}"/>
    <cellStyle name="Input 3 8 3 2 2" xfId="56938" xr:uid="{07189D60-E4A5-4CFF-B5CA-4C93A042D414}"/>
    <cellStyle name="Input 3 8 3 2 3" xfId="50156" xr:uid="{C6CAEE5A-BAE2-4BBD-A338-22B54F9675BC}"/>
    <cellStyle name="Input 3 8 3 3" xfId="48904" xr:uid="{142F12B8-22F2-4BA1-85BB-6BEE45C8FAEB}"/>
    <cellStyle name="Input 3 8 3 3 2" xfId="55685" xr:uid="{F7CF1F0A-C3CE-4011-9995-E60BA83E63D7}"/>
    <cellStyle name="Input 3 8 3 4" xfId="48273" xr:uid="{9C5C3CFC-0881-4635-A319-038D756B33D2}"/>
    <cellStyle name="Input 3 8 3 4 2" xfId="55065" xr:uid="{4F916217-163A-4C3C-B93E-3710F3352DF3}"/>
    <cellStyle name="Input 3 8 3 5" xfId="53365" xr:uid="{1A844A96-42BB-4F5C-8198-8BDF16342810}"/>
    <cellStyle name="Input 3 8 3 6" xfId="46659" xr:uid="{2D550F77-3EBD-4BA8-8885-9DC95AD71422}"/>
    <cellStyle name="Input 3 8 4" xfId="41475" xr:uid="{9A098D51-5876-4620-9021-DF51FB3F36C3}"/>
    <cellStyle name="Input 3 8 4 2" xfId="56067" xr:uid="{B9FC4836-DF64-4453-B81A-F7A9DA0F81C5}"/>
    <cellStyle name="Input 3 8 4 3" xfId="49285" xr:uid="{CBD54B30-441F-47E9-BAF7-A6D96D83366A}"/>
    <cellStyle name="Input 3 8 5" xfId="44506" xr:uid="{292CD234-485A-476B-9FBE-51FAA7843692}"/>
    <cellStyle name="Input 3 8 5 2" xfId="58440" xr:uid="{C7B4DDF8-6599-47BC-B879-5E40F56D89A6}"/>
    <cellStyle name="Input 3 8 5 3" xfId="51659" xr:uid="{C218F23A-AC0F-4B86-A447-FBC8C97A7F3E}"/>
    <cellStyle name="Input 3 8 6" xfId="45751" xr:uid="{60E5A33D-5171-4409-915E-7A880DF85053}"/>
    <cellStyle name="Input 3 8 6 2" xfId="54227" xr:uid="{3714B6DB-4A1D-4989-8335-E719FAB5D133}"/>
    <cellStyle name="Input 3 8 7" xfId="52772" xr:uid="{BCAE65AC-49EE-4AEA-A164-1CCBA08E9D1E}"/>
    <cellStyle name="Input 3 9" xfId="549" xr:uid="{569E43C0-AF56-4908-ABDC-28F3AEBE61F3}"/>
    <cellStyle name="Input 3 9 2" xfId="4942" xr:uid="{71EBB875-E2F7-4F69-B0BC-B92783E0903F}"/>
    <cellStyle name="Input 3 9 2 2" xfId="7528" xr:uid="{33DAFD14-BB1B-412D-8C98-2C9095A5E604}"/>
    <cellStyle name="Input 3 9 2 2 2" xfId="16517" xr:uid="{EC3C00E4-0BD9-44C3-A2BE-5FC40336C69C}"/>
    <cellStyle name="Input 3 9 2 2 2 2" xfId="38910" xr:uid="{57679D36-ABBA-4E37-B53C-97E02DBC0C58}"/>
    <cellStyle name="Input 3 9 2 2 2 3" xfId="56580" xr:uid="{008C576E-5FF8-470A-B585-454690EB065A}"/>
    <cellStyle name="Input 3 9 2 2 3" xfId="34885" xr:uid="{9ACDAC5D-C480-4764-9AEC-49645D02655D}"/>
    <cellStyle name="Input 3 9 2 2 4" xfId="49798" xr:uid="{A8FA892E-554C-4A96-98C2-EB6EA6250343}"/>
    <cellStyle name="Input 3 9 2 3" xfId="10165" xr:uid="{C7AB658A-05C6-493F-9AB5-EFF32EAE42A9}"/>
    <cellStyle name="Input 3 9 2 3 2" xfId="19154" xr:uid="{A53AEDAB-4B29-4267-BE21-C5AB65265693}"/>
    <cellStyle name="Input 3 9 2 3 2 2" xfId="38316" xr:uid="{FF5AF3E6-15F2-419C-BAF3-C48EFC5866EA}"/>
    <cellStyle name="Input 3 9 2 3 2 3" xfId="57715" xr:uid="{D630399A-DA11-48B5-B600-BC3F9F2D3891}"/>
    <cellStyle name="Input 3 9 2 3 3" xfId="26517" xr:uid="{799544AF-245E-4193-AC81-0C8D32512FCB}"/>
    <cellStyle name="Input 3 9 2 3 4" xfId="50933" xr:uid="{7B94C620-9671-4E14-A237-11C5F13B4391}"/>
    <cellStyle name="Input 3 9 2 4" xfId="13931" xr:uid="{0E4EAB24-3DAB-48DF-8161-00373D54DEB8}"/>
    <cellStyle name="Input 3 9 2 4 2" xfId="33757" xr:uid="{98A19EC8-CD1C-4236-8A14-DF644019C748}"/>
    <cellStyle name="Input 3 9 2 4 2 2" xfId="54713" xr:uid="{9ED336A1-590F-447B-9C1E-823D3C713B95}"/>
    <cellStyle name="Input 3 9 2 4 3" xfId="47915" xr:uid="{AE8C42C8-0400-4FAF-98C8-17A5A7067D18}"/>
    <cellStyle name="Input 3 9 2 5" xfId="24857" xr:uid="{648CEB54-7902-4535-B997-C2EB209638CA}"/>
    <cellStyle name="Input 3 9 2 5 2" xfId="53058" xr:uid="{701D7657-891D-4D26-A718-B15D7D257C21}"/>
    <cellStyle name="Input 3 9 2 6" xfId="46301" xr:uid="{95B06354-97F3-4143-BDF3-F00B0A300329}"/>
    <cellStyle name="Input 3 9 3" xfId="2986" xr:uid="{BC6F28BC-D636-4045-997E-3CBE1806E28C}"/>
    <cellStyle name="Input 3 9 3 2" xfId="38413" xr:uid="{828F575F-A52B-4076-9216-890F2B2BEF92}"/>
    <cellStyle name="Input 3 9 3 2 2" xfId="56976" xr:uid="{A2174A03-FD00-4AC5-BD8D-FCAE76081755}"/>
    <cellStyle name="Input 3 9 3 2 3" xfId="50194" xr:uid="{921240FC-B325-481E-93BC-14B5B8B31F29}"/>
    <cellStyle name="Input 3 9 3 3" xfId="51237" xr:uid="{7C998389-B3D5-4F6B-9E13-5F805BBAA776}"/>
    <cellStyle name="Input 3 9 3 3 2" xfId="58019" xr:uid="{D51C1550-6B29-4C78-B0F0-206A17209FFC}"/>
    <cellStyle name="Input 3 9 3 4" xfId="48311" xr:uid="{EF474E81-1F3E-4D84-8D94-2CC2395F32F2}"/>
    <cellStyle name="Input 3 9 3 4 2" xfId="55103" xr:uid="{20E4B371-CE3A-4D2B-A32B-87FD55B59326}"/>
    <cellStyle name="Input 3 9 3 5" xfId="53403" xr:uid="{333AD07B-23EE-4364-BE04-F7006EBFD0A9}"/>
    <cellStyle name="Input 3 9 3 6" xfId="46697" xr:uid="{DC1E8F84-FB45-4392-9ACC-101D805F308A}"/>
    <cellStyle name="Input 3 9 4" xfId="31160" xr:uid="{22971A36-11A5-4200-96AA-6384979E1448}"/>
    <cellStyle name="Input 3 9 4 2" xfId="56108" xr:uid="{D0AF5054-5317-4CB5-BA84-B4F5C2D722D8}"/>
    <cellStyle name="Input 3 9 4 3" xfId="49326" xr:uid="{03A22BF3-3655-442A-9BF0-E96D047B0AF5}"/>
    <cellStyle name="Input 3 9 5" xfId="44558" xr:uid="{DE715AC7-4CD8-4930-BEBA-E959E2E48353}"/>
    <cellStyle name="Input 3 9 5 2" xfId="58082" xr:uid="{0483FCD0-9A95-4A2A-A2D2-31B68BBB6AAD}"/>
    <cellStyle name="Input 3 9 5 3" xfId="51300" xr:uid="{0DD92F2B-729D-4F9A-BC13-4EDE8CD7B3AB}"/>
    <cellStyle name="Input 3 9 6" xfId="45792" xr:uid="{ADE7C68D-0DF2-45A9-A838-3699D331DB08}"/>
    <cellStyle name="Input 3 9 6 2" xfId="54265" xr:uid="{DAF9DE84-4F5C-44D5-8593-0A07544043F3}"/>
    <cellStyle name="Input 3 9 7" xfId="52795" xr:uid="{74EABCEA-5885-4D88-AFD1-9800727CE123}"/>
    <cellStyle name="Input 4" xfId="101" xr:uid="{3F76A4FC-C469-46A9-86F3-4910E9C88B1C}"/>
    <cellStyle name="Input 4 10" xfId="901" xr:uid="{B2132B47-C696-4B66-A10B-671BDC6FE529}"/>
    <cellStyle name="Input 4 10 2" xfId="5268" xr:uid="{F9D7BAD3-2120-4A4E-ABB4-3C7B6BDC8C26}"/>
    <cellStyle name="Input 4 10 2 2" xfId="7854" xr:uid="{A2BA8923-86C2-4768-9438-22C1C8E8A9AA}"/>
    <cellStyle name="Input 4 10 2 2 2" xfId="16843" xr:uid="{ABAD0ACC-1589-4C4A-9FE1-33E3529F0E02}"/>
    <cellStyle name="Input 4 10 2 2 2 2" xfId="25840" xr:uid="{EAE8CE70-A503-4D2C-83FD-D46F0EF482D4}"/>
    <cellStyle name="Input 4 10 2 2 2 3" xfId="56622" xr:uid="{E60139DB-418E-48FC-A777-1E80C17B0951}"/>
    <cellStyle name="Input 4 10 2 2 3" xfId="27231" xr:uid="{A5F89004-9155-433A-B547-5FF8969756D5}"/>
    <cellStyle name="Input 4 10 2 2 4" xfId="49840" xr:uid="{E8F34E8E-8209-4507-9075-5C2B012731E7}"/>
    <cellStyle name="Input 4 10 2 3" xfId="10491" xr:uid="{625DCDA7-CD07-4BCA-8DAD-2E5D9D73DA5F}"/>
    <cellStyle name="Input 4 10 2 3 2" xfId="19480" xr:uid="{3EF4EF9A-B045-439A-9A7A-1C1F02A8ACE5}"/>
    <cellStyle name="Input 4 10 2 3 2 2" xfId="35542" xr:uid="{0BBA2D72-6D6C-4EAA-BF03-E737F2B420F5}"/>
    <cellStyle name="Input 4 10 2 3 2 3" xfId="58194" xr:uid="{7C04A8AF-4517-4B54-8C6A-1B031AA7D801}"/>
    <cellStyle name="Input 4 10 2 3 3" xfId="43917" xr:uid="{1B2DF04A-9F5C-48B6-BCFC-4E5B36F255BE}"/>
    <cellStyle name="Input 4 10 2 3 4" xfId="51412" xr:uid="{55509955-11F2-4C64-B24E-5E770890FEC4}"/>
    <cellStyle name="Input 4 10 2 4" xfId="14257" xr:uid="{74249412-73EF-499A-920E-3D0759FA7C47}"/>
    <cellStyle name="Input 4 10 2 4 2" xfId="22228" xr:uid="{B6065354-1E79-4F87-BF90-EAFA702ED137}"/>
    <cellStyle name="Input 4 10 2 4 2 2" xfId="54755" xr:uid="{E8689DAE-B50A-422C-B369-5E08C1DBF32D}"/>
    <cellStyle name="Input 4 10 2 4 3" xfId="47957" xr:uid="{0D839E4A-74CA-480D-8F69-81EA221FE33D}"/>
    <cellStyle name="Input 4 10 2 5" xfId="31574" xr:uid="{DF7B2D57-2F98-4A97-AFA0-DB67FF621541}"/>
    <cellStyle name="Input 4 10 2 5 2" xfId="53083" xr:uid="{4C5AF532-9B79-4903-950F-4444EE4C9526}"/>
    <cellStyle name="Input 4 10 2 6" xfId="46343" xr:uid="{B559A384-23CF-4DE2-AB88-3DC4A9CC6801}"/>
    <cellStyle name="Input 4 10 3" xfId="3338" xr:uid="{B5734371-FDF6-4918-8837-F87E1AC2289F}"/>
    <cellStyle name="Input 4 10 3 2" xfId="43731" xr:uid="{31787A21-137C-42BA-B589-4AC5CEBADCF4}"/>
    <cellStyle name="Input 4 10 3 2 2" xfId="57018" xr:uid="{34DF43B7-3727-47F3-84F3-B8D1157CD766}"/>
    <cellStyle name="Input 4 10 3 2 3" xfId="50236" xr:uid="{341A90EB-3295-4CC0-821B-E53D8664B790}"/>
    <cellStyle name="Input 4 10 3 3" xfId="51569" xr:uid="{FD15AFCB-7C84-4405-92FB-E037EF02FE07}"/>
    <cellStyle name="Input 4 10 3 3 2" xfId="58351" xr:uid="{33633093-C225-424B-B696-BB586798E41E}"/>
    <cellStyle name="Input 4 10 3 4" xfId="48353" xr:uid="{26874B3D-49D2-4EAE-803B-9A99D221B72D}"/>
    <cellStyle name="Input 4 10 3 4 2" xfId="55145" xr:uid="{5BFA26BF-D7D0-410E-B7C9-B199345397D1}"/>
    <cellStyle name="Input 4 10 3 5" xfId="53443" xr:uid="{98017463-C186-4EA3-AFC4-825ED6604E4F}"/>
    <cellStyle name="Input 4 10 3 6" xfId="46739" xr:uid="{FF07E3D5-268C-419B-B8E2-93BCD405A1AB}"/>
    <cellStyle name="Input 4 10 4" xfId="22915" xr:uid="{A262BFB0-5D85-4C33-982A-AAB5584A20A3}"/>
    <cellStyle name="Input 4 10 4 2" xfId="56150" xr:uid="{3B4C5176-F075-4C25-B8AA-C2C3992BF1FB}"/>
    <cellStyle name="Input 4 10 4 3" xfId="49368" xr:uid="{CF9030AB-5750-46A2-9432-DD06BAEA3E64}"/>
    <cellStyle name="Input 4 10 5" xfId="44554" xr:uid="{3732E3E1-6CC9-4759-86FE-C00C1B4C9CD9}"/>
    <cellStyle name="Input 4 10 5 2" xfId="58604" xr:uid="{862A413B-5EC2-4418-93B1-E41140A78B04}"/>
    <cellStyle name="Input 4 10 5 3" xfId="51823" xr:uid="{8D2947D8-BB80-49DF-9D9B-5C5ED1EBACD8}"/>
    <cellStyle name="Input 4 10 6" xfId="47488" xr:uid="{9193B8A8-45E6-42C4-9D9A-BE316BF54B57}"/>
    <cellStyle name="Input 4 10 6 2" xfId="54307" xr:uid="{3382B5D9-59CB-45AF-A688-C5C3EBF7CC6D}"/>
    <cellStyle name="Input 4 10 7" xfId="52816" xr:uid="{93C3CB35-931C-4E2E-8816-CF708369F94A}"/>
    <cellStyle name="Input 4 10 8" xfId="45880" xr:uid="{BEDD07C2-35AB-4D4E-9831-A36582C2DFD4}"/>
    <cellStyle name="Input 4 11" xfId="1245" xr:uid="{8284268B-648B-433B-8979-36863635B153}"/>
    <cellStyle name="Input 4 11 2" xfId="5590" xr:uid="{E9BAC9D7-9AC7-48C6-837F-DDAB47A4B148}"/>
    <cellStyle name="Input 4 11 2 2" xfId="8176" xr:uid="{9FC900F5-3345-4E11-9043-7E5C4A8153CB}"/>
    <cellStyle name="Input 4 11 2 2 2" xfId="17165" xr:uid="{D0B569C4-2D4D-4721-B2E1-AF70ED92BDFB}"/>
    <cellStyle name="Input 4 11 2 2 2 2" xfId="40103" xr:uid="{8EA3CE91-A821-4C43-8183-87454CD6E3DD}"/>
    <cellStyle name="Input 4 11 2 2 2 3" xfId="56661" xr:uid="{1942ECFF-2157-46B2-AD25-288CFB0F5EB3}"/>
    <cellStyle name="Input 4 11 2 2 3" xfId="29233" xr:uid="{D9ED72EF-9850-44EE-8FD9-E71166ECCF2B}"/>
    <cellStyle name="Input 4 11 2 2 4" xfId="49879" xr:uid="{5BEE620A-D058-4E8F-9563-741A6AA613E2}"/>
    <cellStyle name="Input 4 11 2 3" xfId="10813" xr:uid="{166BF204-2B0F-45A9-A002-EB2C80D5B5B9}"/>
    <cellStyle name="Input 4 11 2 3 2" xfId="19802" xr:uid="{000B0140-6D0E-4DCE-99B3-3D78CF9CF18A}"/>
    <cellStyle name="Input 4 11 2 3 2 2" xfId="26319" xr:uid="{0DD4412A-DFA6-456D-A9A2-4694D2C729ED}"/>
    <cellStyle name="Input 4 11 2 3 2 3" xfId="58103" xr:uid="{ECE23806-59A8-40FB-AD8D-AB57257D3C6D}"/>
    <cellStyle name="Input 4 11 2 3 3" xfId="24216" xr:uid="{E5BBDEA8-60A1-4B6D-B7D9-4756FFA98E29}"/>
    <cellStyle name="Input 4 11 2 3 4" xfId="51321" xr:uid="{DA5BDB2E-8F27-42A6-B274-23132AE5A27B}"/>
    <cellStyle name="Input 4 11 2 4" xfId="14579" xr:uid="{DD734613-4F4A-47D9-B859-F22E1B94F992}"/>
    <cellStyle name="Input 4 11 2 4 2" xfId="27093" xr:uid="{6D78439B-638B-40DD-94C8-E5410BD38B2B}"/>
    <cellStyle name="Input 4 11 2 4 2 2" xfId="54791" xr:uid="{2A7AC9AD-3601-4F77-93A3-A451D6F2E232}"/>
    <cellStyle name="Input 4 11 2 4 3" xfId="47996" xr:uid="{BF204981-88B6-4D81-A953-67D857E72239}"/>
    <cellStyle name="Input 4 11 2 5" xfId="39838" xr:uid="{F4D22EB8-9E41-4A4B-9916-44D13BA35166}"/>
    <cellStyle name="Input 4 11 2 5 2" xfId="53104" xr:uid="{0D5EB520-CB50-490F-8953-CC85A2223B46}"/>
    <cellStyle name="Input 4 11 2 6" xfId="46382" xr:uid="{8886DC09-F46B-4261-A9D2-5C17A7D9B9C1}"/>
    <cellStyle name="Input 4 11 3" xfId="3682" xr:uid="{585F4B2A-D1BC-4FC1-A47C-4D87B76E91CD}"/>
    <cellStyle name="Input 4 11 3 2" xfId="26806" xr:uid="{7EC15ECA-9C46-4ECD-9D5E-47C50BE09892}"/>
    <cellStyle name="Input 4 11 3 2 2" xfId="57054" xr:uid="{80280FB8-6497-4F7B-8D27-A86FD7F986D3}"/>
    <cellStyle name="Input 4 11 3 2 3" xfId="50272" xr:uid="{11ABED2B-9735-4369-8109-1DC41529B7AE}"/>
    <cellStyle name="Input 4 11 3 3" xfId="52276" xr:uid="{DFBE5E46-66FE-4646-B9DD-6E215405A4CE}"/>
    <cellStyle name="Input 4 11 3 3 2" xfId="59057" xr:uid="{064DEC26-103B-4B9F-A448-AF6CA43EAC57}"/>
    <cellStyle name="Input 4 11 3 4" xfId="48389" xr:uid="{CA40CCB7-5C27-47EF-9ECD-07E19F4FC273}"/>
    <cellStyle name="Input 4 11 3 4 2" xfId="55181" xr:uid="{D3400508-6A83-4F81-B41C-C500FD32E6EA}"/>
    <cellStyle name="Input 4 11 3 5" xfId="53471" xr:uid="{0E056EAF-CAE5-4E76-880B-3459D8A94DEA}"/>
    <cellStyle name="Input 4 11 3 6" xfId="46775" xr:uid="{7485815B-D99E-463C-82C6-DF3186750BFE}"/>
    <cellStyle name="Input 4 11 4" xfId="41392" xr:uid="{3291B37B-EC54-432C-9299-7345F28BD32E}"/>
    <cellStyle name="Input 4 11 4 2" xfId="56189" xr:uid="{99B0653E-AF24-4ECC-A117-CB899433094A}"/>
    <cellStyle name="Input 4 11 4 3" xfId="49407" xr:uid="{FE1C1645-16D4-4967-93D9-F6EABFD03CD6}"/>
    <cellStyle name="Input 4 11 5" xfId="44601" xr:uid="{FAD4F003-9517-4D03-9562-B1AD22559E08}"/>
    <cellStyle name="Input 4 11 5 2" xfId="55682" xr:uid="{0A28DB50-101C-4948-BDC4-EBBA000CD01A}"/>
    <cellStyle name="Input 4 11 5 3" xfId="48901" xr:uid="{0FDBAD50-2743-45E9-BEA9-E011BEFF2C43}"/>
    <cellStyle name="Input 4 11 6" xfId="47527" xr:uid="{8C816D1C-E3EE-4589-8C49-F5CAC38196D1}"/>
    <cellStyle name="Input 4 11 6 2" xfId="54343" xr:uid="{8EDE1654-7342-4126-80CF-287F88144B80}"/>
    <cellStyle name="Input 4 11 7" xfId="52837" xr:uid="{7C4537B1-EA85-404A-912D-FEEA23942998}"/>
    <cellStyle name="Input 4 11 8" xfId="45916" xr:uid="{08186ACF-1799-48BB-8735-04446CB97A67}"/>
    <cellStyle name="Input 4 12" xfId="188" xr:uid="{3BCB5975-430E-4E3B-B30B-148F92F41864}"/>
    <cellStyle name="Input 4 12 2" xfId="2977" xr:uid="{480C16CE-028E-48B2-9B61-F07EDB6A6BF2}"/>
    <cellStyle name="Input 4 12 2 2" xfId="7127" xr:uid="{0A7CF864-3712-4B11-8E31-BFC443D394AA}"/>
    <cellStyle name="Input 4 12 2 2 2" xfId="16116" xr:uid="{92AC1909-82CD-4B37-A684-6BDC748F3F0D}"/>
    <cellStyle name="Input 4 12 2 2 2 2" xfId="37484" xr:uid="{BF9E8AC4-9928-4D72-B7A0-C6AE0DD12EC1}"/>
    <cellStyle name="Input 4 12 2 2 3" xfId="41028" xr:uid="{98202BA3-AECC-45BB-88AE-0EEACFC12106}"/>
    <cellStyle name="Input 4 12 2 2 4" xfId="56239" xr:uid="{6040B959-1368-41EA-A2ED-0770CF4B098B}"/>
    <cellStyle name="Input 4 12 2 3" xfId="9690" xr:uid="{B4D4337D-62DB-44FC-A7BD-D65528CAA19B}"/>
    <cellStyle name="Input 4 12 2 3 2" xfId="18679" xr:uid="{72A74873-C8AA-4A2B-8FBA-DC164B34D365}"/>
    <cellStyle name="Input 4 12 2 3 2 2" xfId="35117" xr:uid="{B8A3F450-B3C5-4CA4-8B55-3DD93848FC4D}"/>
    <cellStyle name="Input 4 12 2 3 3" xfId="26650" xr:uid="{8207990C-6B03-4A09-970F-299C4A70C8FF}"/>
    <cellStyle name="Input 4 12 2 4" xfId="13530" xr:uid="{646F0D1A-E77A-411A-8602-A1E376779BE7}"/>
    <cellStyle name="Input 4 12 2 4 2" xfId="34759" xr:uid="{95647852-1759-466C-9F69-B563A00C1C01}"/>
    <cellStyle name="Input 4 12 2 5" xfId="27379" xr:uid="{75727530-F96C-42DE-8E1C-B44844BDC965}"/>
    <cellStyle name="Input 4 12 2 6" xfId="49457" xr:uid="{8B679FD1-AE46-4DE2-BA4B-C3D9514B340A}"/>
    <cellStyle name="Input 4 12 3" xfId="2656" xr:uid="{C121D61D-22E9-4F22-8238-06750A0E8470}"/>
    <cellStyle name="Input 4 12 3 2" xfId="39040" xr:uid="{A044CAD5-E541-4553-A6ED-608B13935052}"/>
    <cellStyle name="Input 4 12 3 2 2" xfId="58564" xr:uid="{7B210B4D-313D-4FA8-9BAC-04A841DA8EB4}"/>
    <cellStyle name="Input 4 12 3 3" xfId="51783" xr:uid="{2CDAE8F0-7315-4AF5-9452-30589D4CC74C}"/>
    <cellStyle name="Input 4 12 4" xfId="30422" xr:uid="{19A00AFB-3FC3-4A0F-B079-38D3992BDF92}"/>
    <cellStyle name="Input 4 12 4 2" xfId="54387" xr:uid="{BFB6A318-A47C-4CE6-93B1-4FCCC236EC03}"/>
    <cellStyle name="Input 4 12 4 3" xfId="47575" xr:uid="{A2F9229E-60A7-468C-8381-9D98BE522D89}"/>
    <cellStyle name="Input 4 12 5" xfId="44620" xr:uid="{F9DE09A6-B13C-42C8-A5DE-C2AE86647995}"/>
    <cellStyle name="Input 4 12 5 2" xfId="52868" xr:uid="{DD75A1A8-AF33-441D-8414-9EDD80B5A101}"/>
    <cellStyle name="Input 4 12 6" xfId="45966" xr:uid="{E2F40EAF-3673-435F-9551-C21F445829D2}"/>
    <cellStyle name="Input 4 13" xfId="1819" xr:uid="{F3135375-134B-49E8-B010-C6D6346E0E32}"/>
    <cellStyle name="Input 4 13 2" xfId="6136" xr:uid="{4B65CB82-E95E-43BC-B948-2DCDEED23F77}"/>
    <cellStyle name="Input 4 13 2 2" xfId="8722" xr:uid="{B4853D2A-842D-46F8-905E-ED522D34C8A4}"/>
    <cellStyle name="Input 4 13 2 2 2" xfId="17711" xr:uid="{27BDA5E7-ACC0-4CE5-B8A3-874D37E63C32}"/>
    <cellStyle name="Input 4 13 2 2 2 2" xfId="39274" xr:uid="{4C6D78C1-B8D4-4E22-B23F-B2E561B9594B}"/>
    <cellStyle name="Input 4 13 2 2 3" xfId="36127" xr:uid="{CA11BB95-7CA3-41B9-B3F2-2BAF2BB69523}"/>
    <cellStyle name="Input 4 13 2 2 4" xfId="56216" xr:uid="{F8501E50-6500-4C1A-AFFA-576E3263C176}"/>
    <cellStyle name="Input 4 13 2 3" xfId="11359" xr:uid="{0ACD1BC4-C92C-418C-9B34-DF835242E7A4}"/>
    <cellStyle name="Input 4 13 2 3 2" xfId="20348" xr:uid="{447A5284-7CE4-44A4-832D-2D5311E73811}"/>
    <cellStyle name="Input 4 13 2 3 2 2" xfId="42181" xr:uid="{F36568B3-E519-46C5-98B5-34C0214628F9}"/>
    <cellStyle name="Input 4 13 2 3 3" xfId="43926" xr:uid="{1E959295-B5EB-462C-9941-35475469AB96}"/>
    <cellStyle name="Input 4 13 2 4" xfId="15125" xr:uid="{9BB2FAAC-FF46-4715-ABF3-2C72F963CCF9}"/>
    <cellStyle name="Input 4 13 2 4 2" xfId="25694" xr:uid="{4D570E45-DFCA-4BBB-99EA-6665D7310379}"/>
    <cellStyle name="Input 4 13 2 5" xfId="36684" xr:uid="{4F248885-5789-44E3-94E3-9A607F203809}"/>
    <cellStyle name="Input 4 13 2 6" xfId="49434" xr:uid="{AADD041F-1BC1-4405-8ACD-CB1C25EBA185}"/>
    <cellStyle name="Input 4 13 3" xfId="4256" xr:uid="{ED913582-CD89-46C7-A88D-678B0B0477A3}"/>
    <cellStyle name="Input 4 13 3 2" xfId="22934" xr:uid="{948B43E8-94D3-48A1-B361-5AF8620D28D9}"/>
    <cellStyle name="Input 4 13 3 2 2" xfId="58987" xr:uid="{413D6EE4-8F96-477C-BC18-790BCBF82D60}"/>
    <cellStyle name="Input 4 13 3 3" xfId="52206" xr:uid="{9F035B5A-24B2-4A0C-8F5B-26E4E524327B}"/>
    <cellStyle name="Input 4 13 4" xfId="27638" xr:uid="{0306D174-D53E-4D16-B54B-26CD5D60AA66}"/>
    <cellStyle name="Input 4 13 4 2" xfId="54367" xr:uid="{69506152-1771-41BB-8C83-92311CFD85AB}"/>
    <cellStyle name="Input 4 13 4 3" xfId="47554" xr:uid="{E142062E-2376-4D19-A278-C2A7F834B982}"/>
    <cellStyle name="Input 4 13 5" xfId="44652" xr:uid="{543ED746-C6A2-406F-A55B-6BCF84A2AE66}"/>
    <cellStyle name="Input 4 13 5 2" xfId="52851" xr:uid="{206D1196-C1B1-4F8A-99F5-A16AA29DDFC0}"/>
    <cellStyle name="Input 4 13 6" xfId="45943" xr:uid="{1F03B129-D100-484D-891C-E28DDAD133EE}"/>
    <cellStyle name="Input 4 14" xfId="2967" xr:uid="{3AA077BB-629B-4756-80FF-909E6A022C68}"/>
    <cellStyle name="Input 4 14 2" xfId="7117" xr:uid="{962CF419-B476-438A-892F-518367ABF893}"/>
    <cellStyle name="Input 4 14 2 2" xfId="16106" xr:uid="{6579998E-1755-41C5-A701-BFD665BC0715}"/>
    <cellStyle name="Input 4 14 2 2 2" xfId="35983" xr:uid="{24E28535-15F1-4341-A785-F800EC0AAF12}"/>
    <cellStyle name="Input 4 14 2 2 3" xfId="57130" xr:uid="{CF56CA93-5D05-4417-99D1-2AB8630B15B1}"/>
    <cellStyle name="Input 4 14 2 3" xfId="32749" xr:uid="{B8F13C9A-0DF2-4818-8579-52AD415C3A52}"/>
    <cellStyle name="Input 4 14 2 4" xfId="50348" xr:uid="{F7024768-DA44-4D53-A1EE-8BDF94796326}"/>
    <cellStyle name="Input 4 14 3" xfId="9680" xr:uid="{11AD85C8-29B3-4147-996D-D7878CC59912}"/>
    <cellStyle name="Input 4 14 3 2" xfId="18669" xr:uid="{26D07CD3-2075-4485-91CD-6C0EC0D5F3A8}"/>
    <cellStyle name="Input 4 14 3 2 2" xfId="33681" xr:uid="{E67C5A78-DBA2-4D33-AB6C-BF9DEF286ED7}"/>
    <cellStyle name="Input 4 14 3 2 3" xfId="58219" xr:uid="{72096B54-E334-41D2-B368-1EB7B1CCC064}"/>
    <cellStyle name="Input 4 14 3 3" xfId="34440" xr:uid="{A939E8A7-1884-49EF-B093-12EA54851502}"/>
    <cellStyle name="Input 4 14 3 4" xfId="51437" xr:uid="{D663E25E-E811-49E3-A21E-060F8F62300E}"/>
    <cellStyle name="Input 4 14 4" xfId="13520" xr:uid="{C367F60B-D504-4929-8673-9D11B812857C}"/>
    <cellStyle name="Input 4 14 4 2" xfId="33187" xr:uid="{4B23B29F-2B62-407B-90A2-E98CB1CC72B3}"/>
    <cellStyle name="Input 4 14 4 2 2" xfId="55257" xr:uid="{46746044-7420-44C3-9E64-42308F70DCF6}"/>
    <cellStyle name="Input 4 14 4 3" xfId="48465" xr:uid="{E2D21C2D-21FF-4435-9BC5-BC620DCBA22C}"/>
    <cellStyle name="Input 4 14 5" xfId="38315" xr:uid="{6A979BB4-F294-454C-961F-0D2E89E20D55}"/>
    <cellStyle name="Input 4 14 5 2" xfId="53543" xr:uid="{478C25EE-6246-47D8-B107-8C92FA08E89A}"/>
    <cellStyle name="Input 4 14 6" xfId="44723" xr:uid="{5605299F-A171-4C1C-9DF7-7922E68039DF}"/>
    <cellStyle name="Input 4 14 7" xfId="46851" xr:uid="{504EC3D6-209F-479D-8EED-4A084AAEB830}"/>
    <cellStyle name="Input 4 15" xfId="6509" xr:uid="{50FB522E-C83C-45E6-8DA4-5504A048FE71}"/>
    <cellStyle name="Input 4 15 2" xfId="11730" xr:uid="{6BF3AFF9-9935-4019-BE67-4BF77DB995AD}"/>
    <cellStyle name="Input 4 15 2 2" xfId="20719" xr:uid="{AFE31534-5CDA-486E-B4FB-1950EBB1007F}"/>
    <cellStyle name="Input 4 15 2 2 2" xfId="25487" xr:uid="{DA04E721-29F6-4392-A6C8-781CEBB8EAE5}"/>
    <cellStyle name="Input 4 15 2 2 3" xfId="57126" xr:uid="{EA2DB19D-980E-4373-B512-124043304C1B}"/>
    <cellStyle name="Input 4 15 2 3" xfId="36524" xr:uid="{899F1A1F-7DF7-4BC9-9C48-8E56AA3EBD7C}"/>
    <cellStyle name="Input 4 15 2 4" xfId="50344" xr:uid="{10155AFB-63DE-49D5-A4A3-77A7AF8E6457}"/>
    <cellStyle name="Input 4 15 3" xfId="15498" xr:uid="{8E3D39C7-37CA-400D-9393-180384826355}"/>
    <cellStyle name="Input 4 15 3 2" xfId="26065" xr:uid="{596FBC50-E502-4697-A98E-C3E3596B05B1}"/>
    <cellStyle name="Input 4 15 3 2 2" xfId="58728" xr:uid="{2052D8C5-99DD-4DDB-B5D4-5FEF83218D39}"/>
    <cellStyle name="Input 4 15 3 3" xfId="51947" xr:uid="{80CE16E4-BAC5-44FD-88B9-F674C7F58B78}"/>
    <cellStyle name="Input 4 15 4" xfId="28078" xr:uid="{D23BA5E9-B788-4EFF-B728-FB524E4CFE1D}"/>
    <cellStyle name="Input 4 15 4 2" xfId="58602" xr:uid="{11C21E8B-527C-4A5C-AE44-5C18A6A2551E}"/>
    <cellStyle name="Input 4 15 4 3" xfId="51821" xr:uid="{ACBA88B0-E3EC-46B8-900C-D528641474D6}"/>
    <cellStyle name="Input 4 15 5" xfId="44759" xr:uid="{60BF9666-64A8-47CB-BB10-BF6BB39276AC}"/>
    <cellStyle name="Input 4 15 5 2" xfId="55253" xr:uid="{9C37AD1F-7ABD-47E8-B08D-24C3A46CA116}"/>
    <cellStyle name="Input 4 15 5 3" xfId="48461" xr:uid="{709977A9-2DF5-4B6C-A232-7D762E7AE17D}"/>
    <cellStyle name="Input 4 15 6" xfId="53539" xr:uid="{8515E33A-3711-4857-8211-374CE34CD0A2}"/>
    <cellStyle name="Input 4 15 7" xfId="46847" xr:uid="{5AA5E55E-E048-4C64-9D25-24F3DE0774E4}"/>
    <cellStyle name="Input 4 16" xfId="9093" xr:uid="{B77D3562-08E1-498F-8249-93AFA8EBB7B8}"/>
    <cellStyle name="Input 4 16 2" xfId="18082" xr:uid="{0D8B3128-6B88-4F10-8338-C4A050F8DB34}"/>
    <cellStyle name="Input 4 16 2 2" xfId="28926" xr:uid="{CBAA5BEF-9E4F-4D8B-8F45-217494D69560}"/>
    <cellStyle name="Input 4 16 2 2 2" xfId="57162" xr:uid="{52F38283-230D-4DBA-85CC-3B4F5A8CB6A6}"/>
    <cellStyle name="Input 4 16 2 3" xfId="50380" xr:uid="{5F9FAECE-5B91-4AD0-95EC-04C76C321259}"/>
    <cellStyle name="Input 4 16 3" xfId="25022" xr:uid="{BB5075AD-FCB9-4D2A-82E3-84F1B9326DB8}"/>
    <cellStyle name="Input 4 16 3 2" xfId="58763" xr:uid="{4F6E6C8E-9DF8-4996-A8F5-A82C2760F4EE}"/>
    <cellStyle name="Input 4 16 3 3" xfId="51982" xr:uid="{8685BA21-5482-4BBC-B666-FB3D74815374}"/>
    <cellStyle name="Input 4 16 4" xfId="44805" xr:uid="{50A30B84-0159-4381-90D3-1797BBE3315B}"/>
    <cellStyle name="Input 4 16 4 2" xfId="58637" xr:uid="{7A6B7B70-2D28-4263-9370-A0BA437A13FE}"/>
    <cellStyle name="Input 4 16 4 3" xfId="51856" xr:uid="{8DFEE685-F277-4CFE-A25B-A765AEB0BC3D}"/>
    <cellStyle name="Input 4 16 5" xfId="48497" xr:uid="{3BD449A2-5F5A-42A4-8035-EFAF0E3788EA}"/>
    <cellStyle name="Input 4 16 5 2" xfId="55289" xr:uid="{508B0758-D68C-46ED-A6CA-0AEE1D816C00}"/>
    <cellStyle name="Input 4 16 6" xfId="53575" xr:uid="{3F322683-D4C8-458E-9A89-A2F7DEDA78CB}"/>
    <cellStyle name="Input 4 16 7" xfId="46883" xr:uid="{31D8D793-3E3A-4DCF-98A6-AB1E6FDD8DB3}"/>
    <cellStyle name="Input 4 17" xfId="9753" xr:uid="{2B747C73-0F2A-4A55-9DAD-DDB037AC7441}"/>
    <cellStyle name="Input 4 17 2" xfId="18742" xr:uid="{566E8FE0-DC0D-4B33-8E7E-0EB1BCA25EF1}"/>
    <cellStyle name="Input 4 17 2 2" xfId="28609" xr:uid="{514E37CA-1C48-4D34-8429-F3839BDD43C3}"/>
    <cellStyle name="Input 4 17 2 2 2" xfId="57092" xr:uid="{0E391C00-F3EC-49EA-9B1D-9DD7E555E69E}"/>
    <cellStyle name="Input 4 17 2 3" xfId="50310" xr:uid="{52FEC906-4A8A-46AE-84BB-369E3EA74E9D}"/>
    <cellStyle name="Input 4 17 3" xfId="42753" xr:uid="{C1310C20-DD3E-47E0-8161-04974E52F28F}"/>
    <cellStyle name="Input 4 17 3 2" xfId="58697" xr:uid="{064D2401-F1A3-4B58-A10C-D6C2B613C6E2}"/>
    <cellStyle name="Input 4 17 3 3" xfId="51916" xr:uid="{D7B9CF78-D2D2-4012-B3F8-6A39D0CF2C88}"/>
    <cellStyle name="Input 4 17 4" xfId="44851" xr:uid="{F1CB9DD8-8974-4DFC-9207-C656B50596B4}"/>
    <cellStyle name="Input 4 17 4 2" xfId="59098" xr:uid="{985D31AE-AC98-4169-B935-C633FAB626B2}"/>
    <cellStyle name="Input 4 17 4 3" xfId="52317" xr:uid="{233B46CE-11FD-49C5-A3B7-96369C29DF59}"/>
    <cellStyle name="Input 4 17 5" xfId="48427" xr:uid="{9B0A9E5B-44E7-41FD-A505-178A8D818551}"/>
    <cellStyle name="Input 4 17 5 2" xfId="55219" xr:uid="{71564090-55B3-4C9A-94F0-B74B023274B7}"/>
    <cellStyle name="Input 4 17 6" xfId="53505" xr:uid="{89E4DA27-B791-4F9A-B2CC-60E21BB1A0A0}"/>
    <cellStyle name="Input 4 17 7" xfId="46813" xr:uid="{C001C628-58B0-4D11-B4CF-CAD6B2851532}"/>
    <cellStyle name="Input 4 18" xfId="2213" xr:uid="{C7957A84-3A2C-4E34-A028-0CC036E562E6}"/>
    <cellStyle name="Input 4 18 2" xfId="26481" xr:uid="{5C70CAFA-9BD1-4AE8-ADEA-7AF0C89D954E}"/>
    <cellStyle name="Input 4 18 2 2" xfId="57257" xr:uid="{07C7DF55-2A8E-4095-90AE-68CDF5419A75}"/>
    <cellStyle name="Input 4 18 2 3" xfId="50475" xr:uid="{0EC37ADA-2C6B-4BFB-8638-F35C495A8B1E}"/>
    <cellStyle name="Input 4 18 3" xfId="44883" xr:uid="{0326ED94-8B75-40AF-9964-0709488A44F3}"/>
    <cellStyle name="Input 4 18 3 2" xfId="58858" xr:uid="{1294088E-0E15-42FC-B4E7-6B0C1E1CD4C2}"/>
    <cellStyle name="Input 4 18 3 3" xfId="52077" xr:uid="{71420442-4560-454B-A846-2AA0D788EA0B}"/>
    <cellStyle name="Input 4 18 4" xfId="51108" xr:uid="{CECC5BDE-038F-4407-B2FD-4AB740076AF4}"/>
    <cellStyle name="Input 4 18 4 2" xfId="57890" xr:uid="{D21E3822-6D6A-44DC-96BC-DD84B1FC0241}"/>
    <cellStyle name="Input 4 18 5" xfId="48592" xr:uid="{1AE667B9-62AF-48B7-8189-0DA4A512CB19}"/>
    <cellStyle name="Input 4 18 5 2" xfId="55381" xr:uid="{9A4ABF04-F0B3-416E-AE30-FEA80F820443}"/>
    <cellStyle name="Input 4 18 6" xfId="53667" xr:uid="{97397D20-B0B9-4998-B94B-CE8E17AFDB3F}"/>
    <cellStyle name="Input 4 18 7" xfId="46978" xr:uid="{1386CE4E-4BD2-4852-9A15-D3EB74DC8981}"/>
    <cellStyle name="Input 4 19" xfId="13122" xr:uid="{A572BEAE-DCD5-41A8-8013-59C3DDB2A481}"/>
    <cellStyle name="Input 4 19 2" xfId="42870" xr:uid="{51854802-874F-4976-98DA-B3C7CEA74609}"/>
    <cellStyle name="Input 4 19 2 2" xfId="57186" xr:uid="{92900248-5620-4DF5-8491-7B873DFA8552}"/>
    <cellStyle name="Input 4 19 2 3" xfId="50404" xr:uid="{A20AE02E-A487-4324-BD83-9A4C228D1609}"/>
    <cellStyle name="Input 4 19 3" xfId="44941" xr:uid="{C1FE5804-2141-48A1-B07B-57FA69E57893}"/>
    <cellStyle name="Input 4 19 3 2" xfId="58787" xr:uid="{82F8AC65-DA1F-42BD-B98F-CC7BCBD3A0CC}"/>
    <cellStyle name="Input 4 19 3 3" xfId="52006" xr:uid="{8F8B40D4-F0F6-4F82-A8E7-F2EC52724833}"/>
    <cellStyle name="Input 4 19 4" xfId="50840" xr:uid="{7C57C7FB-17D1-4608-A628-B5A241FFD4AC}"/>
    <cellStyle name="Input 4 19 4 2" xfId="57622" xr:uid="{0C52A597-0080-4B5E-BDBB-9B83DBD00CB2}"/>
    <cellStyle name="Input 4 19 5" xfId="48521" xr:uid="{707B2C1E-321D-47A2-A2A0-C5550E08D281}"/>
    <cellStyle name="Input 4 19 5 2" xfId="55310" xr:uid="{D546DF99-7F85-4323-B023-265154DAB63C}"/>
    <cellStyle name="Input 4 19 6" xfId="53596" xr:uid="{8B9287B5-C1F4-4D4D-9FAE-D11C50DFA72A}"/>
    <cellStyle name="Input 4 19 7" xfId="46907" xr:uid="{41EC3B71-0127-4119-9C21-830F63CE7D5F}"/>
    <cellStyle name="Input 4 2" xfId="151" xr:uid="{77BBADDE-22B3-4842-876E-586528987C06}"/>
    <cellStyle name="Input 4 2 10" xfId="1962" xr:uid="{5A62B2ED-C543-4AB7-B6F6-34CC3E73448A}"/>
    <cellStyle name="Input 4 2 10 2" xfId="6270" xr:uid="{184F18FD-649A-4706-B044-2A8A4BB85D72}"/>
    <cellStyle name="Input 4 2 10 2 2" xfId="8856" xr:uid="{B6967AE3-60BA-4CE3-8DE2-3F110D1DD692}"/>
    <cellStyle name="Input 4 2 10 2 2 2" xfId="17845" xr:uid="{E8E61B81-5D79-4DF5-BE71-A642705EC079}"/>
    <cellStyle name="Input 4 2 10 2 2 2 2" xfId="24661" xr:uid="{264079CC-F491-4576-A5E8-DBE4DBD9B670}"/>
    <cellStyle name="Input 4 2 10 2 2 3" xfId="22627" xr:uid="{CFAA368F-2B2A-4883-A964-2C84BB5F808E}"/>
    <cellStyle name="Input 4 2 10 2 3" xfId="11493" xr:uid="{BD5A25A5-466E-4EF6-AEB9-8603E510D4C2}"/>
    <cellStyle name="Input 4 2 10 2 3 2" xfId="20482" xr:uid="{0DDCD295-A37F-4B49-8E6B-341ED5C95F4B}"/>
    <cellStyle name="Input 4 2 10 2 3 2 2" xfId="37017" xr:uid="{B58CBC9B-F1FB-4C76-B625-4AA9C81B3ADB}"/>
    <cellStyle name="Input 4 2 10 2 3 3" xfId="42564" xr:uid="{86E84E26-E5A8-40B7-8E3C-C3E90A136D3E}"/>
    <cellStyle name="Input 4 2 10 2 4" xfId="15259" xr:uid="{2901483B-B0D2-4C38-87D6-471E50E89497}"/>
    <cellStyle name="Input 4 2 10 2 4 2" xfId="33114" xr:uid="{59FAB4DE-36EC-41DE-A4ED-924DB1F170E8}"/>
    <cellStyle name="Input 4 2 10 2 5" xfId="43480" xr:uid="{36210E83-2092-4278-B4F4-FDBE19C5A861}"/>
    <cellStyle name="Input 4 2 10 3" xfId="4399" xr:uid="{79353B51-5689-4FDC-860F-282559842F85}"/>
    <cellStyle name="Input 4 2 10 3 2" xfId="23755" xr:uid="{F0A4A3DC-E2AB-438F-AD36-B71AFDAF0BC5}"/>
    <cellStyle name="Input 4 2 10 4" xfId="27694" xr:uid="{8D53A67B-6399-48E8-ABAB-54210CEFB26F}"/>
    <cellStyle name="Input 4 2 11" xfId="2616" xr:uid="{1A60FEEA-2C14-4ED5-8C49-9B78658F1D9D}"/>
    <cellStyle name="Input 4 2 11 2" xfId="6857" xr:uid="{8FE217FE-67D2-4E6E-A14F-95273080BF4C}"/>
    <cellStyle name="Input 4 2 11 2 2" xfId="15846" xr:uid="{90369548-F92C-4261-A539-1EC0495A7FEC}"/>
    <cellStyle name="Input 4 2 11 2 2 2" xfId="42857" xr:uid="{B12645BE-884C-4355-89C8-A7F1E221844B}"/>
    <cellStyle name="Input 4 2 11 2 3" xfId="28357" xr:uid="{708A9168-AB94-4728-A00B-33A9BF1D9C6E}"/>
    <cellStyle name="Input 4 2 11 3" xfId="9427" xr:uid="{4F0206FF-0228-4664-AF1D-A7B2AC450F98}"/>
    <cellStyle name="Input 4 2 11 3 2" xfId="18416" xr:uid="{16AD2E13-9BB9-493D-BE97-45994EBA473B}"/>
    <cellStyle name="Input 4 2 11 3 2 2" xfId="39431" xr:uid="{9EB8C090-6AC9-4E18-8E22-CE9A93D4B7D7}"/>
    <cellStyle name="Input 4 2 11 3 3" xfId="37918" xr:uid="{2668FC19-63AD-48EB-85F3-5F91FFDD069C}"/>
    <cellStyle name="Input 4 2 11 4" xfId="13470" xr:uid="{FF95B3A2-8D5A-4B1C-85B4-A608F507C067}"/>
    <cellStyle name="Input 4 2 11 4 2" xfId="36855" xr:uid="{BCF6A465-2121-49A9-883F-899236CE400F}"/>
    <cellStyle name="Input 4 2 11 5" xfId="39677" xr:uid="{3776FF4E-BF97-4E03-9474-7CF28E37432A}"/>
    <cellStyle name="Input 4 2 12" xfId="6607" xr:uid="{B504CAF0-FAB1-487E-B294-C4341221182F}"/>
    <cellStyle name="Input 4 2 12 2" xfId="11813" xr:uid="{B1253E93-73F2-4228-9EC5-9397DCEC81E6}"/>
    <cellStyle name="Input 4 2 12 2 2" xfId="20802" xr:uid="{15DF9FAE-C688-4951-99AB-C8AD13F1FE80}"/>
    <cellStyle name="Input 4 2 12 2 2 2" xfId="38480" xr:uid="{85DBE766-1C81-4341-B43C-8830BC0BDA10}"/>
    <cellStyle name="Input 4 2 12 2 3" xfId="25370" xr:uid="{D4A3D354-264A-43E5-A796-7AEF4B59E88C}"/>
    <cellStyle name="Input 4 2 12 3" xfId="15596" xr:uid="{25DBEB2B-8617-46D6-8B9E-A5E6787F2299}"/>
    <cellStyle name="Input 4 2 12 3 2" xfId="27969" xr:uid="{544FB0D4-331F-4914-AFBB-A7607CD5A110}"/>
    <cellStyle name="Input 4 2 12 4" xfId="34798" xr:uid="{1BFD861D-A85A-4B44-A144-BEFFF5CC596B}"/>
    <cellStyle name="Input 4 2 13" xfId="9176" xr:uid="{9E01C13E-E54F-4802-AF50-610A31C8199D}"/>
    <cellStyle name="Input 4 2 13 2" xfId="18165" xr:uid="{C4B7E6DE-8E43-4B65-85C9-E7A884724B08}"/>
    <cellStyle name="Input 4 2 13 2 2" xfId="31881" xr:uid="{8FEE7E67-9C14-4828-8725-D045B8A68537}"/>
    <cellStyle name="Input 4 2 13 3" xfId="22658" xr:uid="{54166CC7-1D9F-4686-A59B-4EA3BCA3BD1C}"/>
    <cellStyle name="Input 4 2 14" xfId="12753" xr:uid="{E9DBBC0D-0D95-4BE6-A8BD-006E0057C836}"/>
    <cellStyle name="Input 4 2 14 2" xfId="21742" xr:uid="{0389C272-F195-444E-98ED-96C9306FE0D4}"/>
    <cellStyle name="Input 4 2 14 2 2" xfId="22271" xr:uid="{1F986226-0595-4CA2-94EB-27EA1C42BCCB}"/>
    <cellStyle name="Input 4 2 14 3" xfId="25661" xr:uid="{845C1276-D42D-4432-AA71-0EBA6FD72B39}"/>
    <cellStyle name="Input 4 2 15" xfId="2311" xr:uid="{793F010D-D47E-47E2-A307-68F4B53B6A87}"/>
    <cellStyle name="Input 4 2 15 2" xfId="37362" xr:uid="{3D3592E6-D620-4A81-B6B8-991701DEA195}"/>
    <cellStyle name="Input 4 2 16" xfId="13220" xr:uid="{3734F180-ED3C-434F-9077-62B33E8BE2F4}"/>
    <cellStyle name="Input 4 2 16 2" xfId="29363" xr:uid="{709D313E-8FA5-4944-BFC2-C20FD7CE16E1}"/>
    <cellStyle name="Input 4 2 17" xfId="26912" xr:uid="{003CE82C-75A1-4140-9AF7-5CD6090A66A6}"/>
    <cellStyle name="Input 4 2 18" xfId="44301" xr:uid="{C51AE8A3-6F54-495B-BE22-5D9D32E99E1C}"/>
    <cellStyle name="Input 4 2 19" xfId="45520" xr:uid="{A518EE94-0DB1-46AD-BC95-052EBBFC6822}"/>
    <cellStyle name="Input 4 2 2" xfId="327" xr:uid="{C518452B-FBB4-4501-B744-FD050627EACE}"/>
    <cellStyle name="Input 4 2 2 10" xfId="6629" xr:uid="{02260680-3B08-435D-A678-61181ED412EC}"/>
    <cellStyle name="Input 4 2 2 10 2" xfId="11835" xr:uid="{FB9658CF-E4D8-4696-AF3F-E3949D498746}"/>
    <cellStyle name="Input 4 2 2 10 2 2" xfId="20824" xr:uid="{5D1E727D-FD56-44E4-822F-62772A0ACF6E}"/>
    <cellStyle name="Input 4 2 2 10 2 2 2" xfId="43558" xr:uid="{1E7FC817-6F36-4785-B109-AB9FC1ACA8AE}"/>
    <cellStyle name="Input 4 2 2 10 2 3" xfId="27451" xr:uid="{4D6A6AD9-753F-488A-8282-DAF9C3F60522}"/>
    <cellStyle name="Input 4 2 2 10 3" xfId="15618" xr:uid="{B0CA3ABE-5005-4814-AFB2-4932FB3972D8}"/>
    <cellStyle name="Input 4 2 2 10 3 2" xfId="36308" xr:uid="{048426DC-7A88-48E8-BB46-AA3BC2C279B9}"/>
    <cellStyle name="Input 4 2 2 10 4" xfId="24579" xr:uid="{F4AB2135-13D7-4290-8EBA-BCDC3DC37B3A}"/>
    <cellStyle name="Input 4 2 2 11" xfId="9198" xr:uid="{9750E20F-7DCE-4135-8667-E1DBE13CD203}"/>
    <cellStyle name="Input 4 2 2 11 2" xfId="18187" xr:uid="{5D0F5E2B-68DB-4EA9-8430-D70DC22B751B}"/>
    <cellStyle name="Input 4 2 2 11 2 2" xfId="37737" xr:uid="{3D57B1D0-A8EC-401C-96B3-3C63331D27D7}"/>
    <cellStyle name="Input 4 2 2 11 3" xfId="32717" xr:uid="{8CE73326-98B5-4AB3-8D81-A94A681E26D4}"/>
    <cellStyle name="Input 4 2 2 12" xfId="12735" xr:uid="{AB7E8E65-2AD6-4834-A962-98C49ECCC38E}"/>
    <cellStyle name="Input 4 2 2 12 2" xfId="21724" xr:uid="{EA7A516D-3651-4238-891D-4BF0E3690081}"/>
    <cellStyle name="Input 4 2 2 12 2 2" xfId="39996" xr:uid="{69C8E944-6C37-4346-A4EF-CA343A6E58DC}"/>
    <cellStyle name="Input 4 2 2 12 3" xfId="24043" xr:uid="{A6FB5E6E-90E7-4278-A2D2-3501845E595F}"/>
    <cellStyle name="Input 4 2 2 13" xfId="2333" xr:uid="{6685693E-9224-4C07-9E3F-A88A9E0B7AD4}"/>
    <cellStyle name="Input 4 2 2 13 2" xfId="35619" xr:uid="{3BC956CD-D2DE-45D3-91C8-F94663EDD912}"/>
    <cellStyle name="Input 4 2 2 14" xfId="13242" xr:uid="{958C016B-C265-4A2B-B752-8CD624885DA8}"/>
    <cellStyle name="Input 4 2 2 14 2" xfId="34537" xr:uid="{111E9700-5A5D-42D6-8C07-9A97DF1D20D8}"/>
    <cellStyle name="Input 4 2 2 15" xfId="30206" xr:uid="{21D318CE-0430-42F2-A2DE-88EE25895DBF}"/>
    <cellStyle name="Input 4 2 2 16" xfId="46035" xr:uid="{A00CE750-E271-4223-8181-671E8CC38742}"/>
    <cellStyle name="Input 4 2 2 2" xfId="459" xr:uid="{773A3557-FB4E-45A3-8E8A-1AF5FF0F8B0A}"/>
    <cellStyle name="Input 4 2 2 2 10" xfId="9323" xr:uid="{7AB5DDF6-77F4-4647-9AF4-FB80904494FB}"/>
    <cellStyle name="Input 4 2 2 2 10 2" xfId="18312" xr:uid="{6FF53942-27EC-4F5D-93C1-C7BB382E9BA2}"/>
    <cellStyle name="Input 4 2 2 2 10 2 2" xfId="36631" xr:uid="{8F319318-24C1-4D6C-9BF3-F100EAC1B818}"/>
    <cellStyle name="Input 4 2 2 2 10 3" xfId="35015" xr:uid="{9995B844-10BF-4542-B26D-CB390C8EB35B}"/>
    <cellStyle name="Input 4 2 2 2 11" xfId="9726" xr:uid="{FFD078CB-A7DA-400A-82AD-9966766FD7EF}"/>
    <cellStyle name="Input 4 2 2 2 11 2" xfId="18715" xr:uid="{B797D965-8C8B-469D-8670-87AE627B0825}"/>
    <cellStyle name="Input 4 2 2 2 11 2 2" xfId="27466" xr:uid="{559848CD-D117-4068-BF8B-5DF14D30B2F8}"/>
    <cellStyle name="Input 4 2 2 2 11 3" xfId="26698" xr:uid="{165C2AF4-5B7A-43BC-9D3C-D5128EE32847}"/>
    <cellStyle name="Input 4 2 2 2 12" xfId="2465" xr:uid="{A4D33794-B615-4DDA-95A1-2931CCDD0FFE}"/>
    <cellStyle name="Input 4 2 2 2 12 2" xfId="34077" xr:uid="{10634695-6960-4F5C-8B48-B36674C23784}"/>
    <cellStyle name="Input 4 2 2 2 13" xfId="13374" xr:uid="{C2161E56-44F3-4A45-89C7-5046A0D780B9}"/>
    <cellStyle name="Input 4 2 2 2 13 2" xfId="42113" xr:uid="{73344D71-8974-428C-8155-50E23F7CC8FB}"/>
    <cellStyle name="Input 4 2 2 2 14" xfId="22766" xr:uid="{9BAC0802-8115-4525-9EA4-FECFDF8EDDD7}"/>
    <cellStyle name="Input 4 2 2 2 15" xfId="49526" xr:uid="{5FCB41AF-C0A5-4B19-B696-5509168D272B}"/>
    <cellStyle name="Input 4 2 2 2 2" xfId="808" xr:uid="{6D3E6E4B-85E9-4A9B-938B-4B1CE4E07365}"/>
    <cellStyle name="Input 4 2 2 2 2 2" xfId="5177" xr:uid="{F2B03E9F-36D7-49B9-983A-102859DFF9D9}"/>
    <cellStyle name="Input 4 2 2 2 2 2 2" xfId="7763" xr:uid="{0126502C-7AD2-458B-BFC7-4DEB255A6738}"/>
    <cellStyle name="Input 4 2 2 2 2 2 2 2" xfId="16752" xr:uid="{8AE8B2E6-3DD5-4430-9EC4-FB6956D73FEE}"/>
    <cellStyle name="Input 4 2 2 2 2 2 2 2 2" xfId="30513" xr:uid="{13B95D7F-3F4B-4404-8675-565483232C2F}"/>
    <cellStyle name="Input 4 2 2 2 2 2 2 3" xfId="27624" xr:uid="{7AF32334-93F5-4858-B2B7-89BE5EADF082}"/>
    <cellStyle name="Input 4 2 2 2 2 2 3" xfId="10400" xr:uid="{BBB40937-B754-48D1-8396-CBBF94CE1B6A}"/>
    <cellStyle name="Input 4 2 2 2 2 2 3 2" xfId="19389" xr:uid="{6853F26C-60E5-4645-B235-8274EB225506}"/>
    <cellStyle name="Input 4 2 2 2 2 2 3 2 2" xfId="41846" xr:uid="{11D45CBC-4381-4EB5-BED8-3225177EF6CD}"/>
    <cellStyle name="Input 4 2 2 2 2 2 3 3" xfId="26564" xr:uid="{C1EEB230-BB8A-45C1-8D3D-FEC2807089B4}"/>
    <cellStyle name="Input 4 2 2 2 2 2 4" xfId="14166" xr:uid="{D635EF40-A26F-4136-A765-946D88AE1BDB}"/>
    <cellStyle name="Input 4 2 2 2 2 2 4 2" xfId="40050" xr:uid="{4AF42AD2-F281-42ED-8E41-B16394A0BCD8}"/>
    <cellStyle name="Input 4 2 2 2 2 2 5" xfId="38929" xr:uid="{ED2C3E17-5310-4887-8122-DCE76DCFD1B8}"/>
    <cellStyle name="Input 4 2 2 2 2 3" xfId="3245" xr:uid="{771F25D9-1BE8-4A6A-B0A6-7A7ADA481FEF}"/>
    <cellStyle name="Input 4 2 2 2 2 3 2" xfId="38039" xr:uid="{99190167-000D-43AD-AA54-B3C24134C119}"/>
    <cellStyle name="Input 4 2 2 2 2 4" xfId="24419" xr:uid="{E45C29BD-CF57-4BCD-BF79-39D86B740B37}"/>
    <cellStyle name="Input 4 2 2 2 2 5" xfId="56308" xr:uid="{F7C9C89D-0DE6-46CC-ABA0-38898065555A}"/>
    <cellStyle name="Input 4 2 2 2 3" xfId="1153" xr:uid="{AFF40A2D-C5CB-4B8D-927F-1FA638D19744}"/>
    <cellStyle name="Input 4 2 2 2 3 2" xfId="5498" xr:uid="{635A529B-CC78-4849-B1CE-713510699D58}"/>
    <cellStyle name="Input 4 2 2 2 3 2 2" xfId="8084" xr:uid="{1C807375-EB1F-497B-9A17-116FF25B71C9}"/>
    <cellStyle name="Input 4 2 2 2 3 2 2 2" xfId="17073" xr:uid="{26ABF257-8DB2-4F02-91E6-073C7896210D}"/>
    <cellStyle name="Input 4 2 2 2 3 2 2 2 2" xfId="27854" xr:uid="{8C049CA6-445B-4C9B-ADDB-E3C62BDAAB61}"/>
    <cellStyle name="Input 4 2 2 2 3 2 2 3" xfId="42823" xr:uid="{BE5A9A22-39C2-4E11-95AC-D2E41E88AD51}"/>
    <cellStyle name="Input 4 2 2 2 3 2 3" xfId="10721" xr:uid="{D8CA5655-2739-4E6E-B6B9-DDF3B5C796C0}"/>
    <cellStyle name="Input 4 2 2 2 3 2 3 2" xfId="19710" xr:uid="{03E38EB6-6292-42D4-81CF-28B2751D46AE}"/>
    <cellStyle name="Input 4 2 2 2 3 2 3 2 2" xfId="28882" xr:uid="{6ACC3525-7A37-40E2-8AD1-CB153C1475F8}"/>
    <cellStyle name="Input 4 2 2 2 3 2 3 3" xfId="34789" xr:uid="{3399747B-3E96-48D1-87D8-1AA32C42726F}"/>
    <cellStyle name="Input 4 2 2 2 3 2 4" xfId="14487" xr:uid="{6DEB4364-7B01-4B33-9D4B-FED98DA4DCF8}"/>
    <cellStyle name="Input 4 2 2 2 3 2 4 2" xfId="37253" xr:uid="{1CCD4B66-8420-49D3-BF93-8298A5BD0D8E}"/>
    <cellStyle name="Input 4 2 2 2 3 2 5" xfId="42938" xr:uid="{BD08F0F7-FDBA-45E8-A386-9C39E59F50B7}"/>
    <cellStyle name="Input 4 2 2 2 3 3" xfId="3590" xr:uid="{C1B1BA10-60EA-47A1-B633-D7BA39CEE939}"/>
    <cellStyle name="Input 4 2 2 2 3 3 2" xfId="42238" xr:uid="{A2B58972-B3E6-4955-94BA-6C1690D49E54}"/>
    <cellStyle name="Input 4 2 2 2 3 4" xfId="30160" xr:uid="{28ACC6FB-1902-46EB-9147-6C726D1DC52B}"/>
    <cellStyle name="Input 4 2 2 2 4" xfId="1497" xr:uid="{44D201D3-CC18-4F3D-AF44-EE63C34C7FA0}"/>
    <cellStyle name="Input 4 2 2 2 4 2" xfId="5842" xr:uid="{A65040EE-E79A-4759-ACEA-429D2B9591B6}"/>
    <cellStyle name="Input 4 2 2 2 4 2 2" xfId="8428" xr:uid="{512F8D8C-2DA1-4AC2-A646-310780F4D2DA}"/>
    <cellStyle name="Input 4 2 2 2 4 2 2 2" xfId="17417" xr:uid="{76A516F2-0BB8-4EAC-920B-62CBEE00C51B}"/>
    <cellStyle name="Input 4 2 2 2 4 2 2 2 2" xfId="42139" xr:uid="{0D645EE0-0712-462A-9D23-20566D7680BA}"/>
    <cellStyle name="Input 4 2 2 2 4 2 2 3" xfId="27847" xr:uid="{4E43F924-9ECF-43E0-AAE1-AE149557E5DE}"/>
    <cellStyle name="Input 4 2 2 2 4 2 3" xfId="11065" xr:uid="{5A1E6167-8D2A-4377-B7E1-1D09953239DB}"/>
    <cellStyle name="Input 4 2 2 2 4 2 3 2" xfId="20054" xr:uid="{4C0D828E-E175-4BDD-94F4-23BCDBB1349D}"/>
    <cellStyle name="Input 4 2 2 2 4 2 3 2 2" xfId="23801" xr:uid="{F2433348-1614-426A-BC9E-95F51DFA9078}"/>
    <cellStyle name="Input 4 2 2 2 4 2 3 3" xfId="40261" xr:uid="{1DFA983E-85C8-4857-B222-AC897F0F96C6}"/>
    <cellStyle name="Input 4 2 2 2 4 2 4" xfId="14831" xr:uid="{18067AD0-0941-4502-AB15-AC88E68DBA47}"/>
    <cellStyle name="Input 4 2 2 2 4 2 4 2" xfId="31183" xr:uid="{9AEB274D-4BE6-46C9-8D08-F2668F6192B6}"/>
    <cellStyle name="Input 4 2 2 2 4 2 5" xfId="28212" xr:uid="{39EBAF4B-AB89-475D-9B12-402A3BA43DE3}"/>
    <cellStyle name="Input 4 2 2 2 4 3" xfId="3934" xr:uid="{1B6F27F6-203E-4745-941D-54440D7B05FF}"/>
    <cellStyle name="Input 4 2 2 2 4 3 2" xfId="29865" xr:uid="{4893B116-E154-4607-A397-46EECC4F8A0F}"/>
    <cellStyle name="Input 4 2 2 2 4 4" xfId="23086" xr:uid="{E3CAF37A-0FBB-4548-ABEA-1D87AFEF015A}"/>
    <cellStyle name="Input 4 2 2 2 5" xfId="199" xr:uid="{C75AA83B-E611-4859-8089-723ADE0D1BE6}"/>
    <cellStyle name="Input 4 2 2 2 5 2" xfId="2570" xr:uid="{55FB2BFD-E547-4C08-B705-755B8F6BEBC3}"/>
    <cellStyle name="Input 4 2 2 2 5 2 2" xfId="6811" xr:uid="{EB37D5C6-96BF-458F-8A67-D7A67189E4B0}"/>
    <cellStyle name="Input 4 2 2 2 5 2 2 2" xfId="15800" xr:uid="{6643352F-351D-4580-A10E-3F54AA273078}"/>
    <cellStyle name="Input 4 2 2 2 5 2 2 2 2" xfId="32971" xr:uid="{A9080E6B-06FB-4B6E-B4E4-DEFF7E994B53}"/>
    <cellStyle name="Input 4 2 2 2 5 2 2 3" xfId="38202" xr:uid="{CB773354-FB2C-400B-9252-5E12DFC2ABE9}"/>
    <cellStyle name="Input 4 2 2 2 5 2 3" xfId="9381" xr:uid="{81AD9749-20E7-4410-A9B4-FA0ACB428C36}"/>
    <cellStyle name="Input 4 2 2 2 5 2 3 2" xfId="18370" xr:uid="{7FD7CB86-45B4-4F6C-A4E1-B6372F426FB4}"/>
    <cellStyle name="Input 4 2 2 2 5 2 3 2 2" xfId="32489" xr:uid="{C84902E1-63F1-4009-8A86-00D6E965D21A}"/>
    <cellStyle name="Input 4 2 2 2 5 2 3 3" xfId="23114" xr:uid="{D3C1DFDE-4950-4578-AFF2-822BECC272F4}"/>
    <cellStyle name="Input 4 2 2 2 5 2 4" xfId="13424" xr:uid="{5AC1DD40-1902-4A87-8D00-8AE390056ECC}"/>
    <cellStyle name="Input 4 2 2 2 5 2 4 2" xfId="25256" xr:uid="{CE7F697E-2D29-431B-8B09-2FBD1C5C7EE8}"/>
    <cellStyle name="Input 4 2 2 2 5 2 5" xfId="32760" xr:uid="{79FF2A96-9130-414D-B71E-1FC01964A87A}"/>
    <cellStyle name="Input 4 2 2 2 5 3" xfId="2667" xr:uid="{C1FB4E36-D8CD-40FA-9AFF-098C4A2B600F}"/>
    <cellStyle name="Input 4 2 2 2 5 3 2" xfId="32026" xr:uid="{29CF0603-B995-4B5B-AE0D-5003D76975C2}"/>
    <cellStyle name="Input 4 2 2 2 5 4" xfId="32066" xr:uid="{BBCC9184-2050-47BF-A0B1-5880B8D34B67}"/>
    <cellStyle name="Input 4 2 2 2 6" xfId="2116" xr:uid="{579D00BD-93A2-4E00-A39C-6F7B45BCD68B}"/>
    <cellStyle name="Input 4 2 2 2 6 2" xfId="6417" xr:uid="{E250717E-9681-4A7F-B1F2-EDFB9150A694}"/>
    <cellStyle name="Input 4 2 2 2 6 2 2" xfId="9003" xr:uid="{73468D08-4C18-4067-B62C-CD6082A92CA3}"/>
    <cellStyle name="Input 4 2 2 2 6 2 2 2" xfId="17992" xr:uid="{CB38DF80-3EBF-40B8-8781-332D5021D42E}"/>
    <cellStyle name="Input 4 2 2 2 6 2 2 2 2" xfId="27472" xr:uid="{0A14AC4B-27E9-4FC5-994C-85F3005111B5}"/>
    <cellStyle name="Input 4 2 2 2 6 2 2 3" xfId="29563" xr:uid="{CE167E3C-932D-45FC-93ED-382BA59C00B6}"/>
    <cellStyle name="Input 4 2 2 2 6 2 3" xfId="11640" xr:uid="{6DE461F7-8017-4053-BF77-A23AE4D46DCF}"/>
    <cellStyle name="Input 4 2 2 2 6 2 3 2" xfId="20629" xr:uid="{CD12D747-581F-4BD0-8C90-7CF1F2A1F45A}"/>
    <cellStyle name="Input 4 2 2 2 6 2 3 2 2" xfId="28045" xr:uid="{4ED4691D-4BF2-4D18-B00E-58C87EA65E7E}"/>
    <cellStyle name="Input 4 2 2 2 6 2 3 3" xfId="40535" xr:uid="{301A8A35-C55E-4256-96E7-603C087768B0}"/>
    <cellStyle name="Input 4 2 2 2 6 2 4" xfId="15406" xr:uid="{EA8BD087-D6C2-4732-B4E5-CB758A01EF42}"/>
    <cellStyle name="Input 4 2 2 2 6 2 4 2" xfId="26240" xr:uid="{C62805BB-621D-4BA4-AF27-D2BFB3039E06}"/>
    <cellStyle name="Input 4 2 2 2 6 2 5" xfId="34105" xr:uid="{F3EF9885-695F-4BFB-B698-005D0CA5C8D0}"/>
    <cellStyle name="Input 4 2 2 2 6 3" xfId="4553" xr:uid="{FC1C0AAD-5AFF-4F2E-9598-9A61B40A0123}"/>
    <cellStyle name="Input 4 2 2 2 6 3 2" xfId="25941" xr:uid="{4E14E8FA-73ED-4A80-A267-03C4E2D2C5CD}"/>
    <cellStyle name="Input 4 2 2 2 6 4" xfId="43568" xr:uid="{526D50FE-FE27-4988-8C3B-6BB6B767455F}"/>
    <cellStyle name="Input 4 2 2 2 7" xfId="2926" xr:uid="{BD966DB0-C25A-498A-9D87-56C61A48C7EE}"/>
    <cellStyle name="Input 4 2 2 2 7 2" xfId="7076" xr:uid="{E3320C86-0BEA-495F-BBEA-7F8E8EFDA2E3}"/>
    <cellStyle name="Input 4 2 2 2 7 2 2" xfId="12202" xr:uid="{47B49C11-979F-40B5-957C-5744CE0BCC99}"/>
    <cellStyle name="Input 4 2 2 2 7 2 2 2" xfId="21191" xr:uid="{926F4B06-B83D-475E-9F76-D6768CFC9ABD}"/>
    <cellStyle name="Input 4 2 2 2 7 2 2 2 2" xfId="22515" xr:uid="{53C61BB6-98AC-4BDD-81B0-E139C85E5A3D}"/>
    <cellStyle name="Input 4 2 2 2 7 2 2 3" xfId="26440" xr:uid="{9DB062E3-DA30-4924-9B19-27BF79E7A4B3}"/>
    <cellStyle name="Input 4 2 2 2 7 2 3" xfId="12996" xr:uid="{948898A9-CC77-42F1-8D3C-4AF55B86ED77}"/>
    <cellStyle name="Input 4 2 2 2 7 2 3 2" xfId="21985" xr:uid="{CCC934EB-7032-4239-A4E5-0277B7238F44}"/>
    <cellStyle name="Input 4 2 2 2 7 2 3 2 2" xfId="39319" xr:uid="{1EFDDA2D-71A9-4C8F-9BFE-7C917527EBDB}"/>
    <cellStyle name="Input 4 2 2 2 7 2 3 3" xfId="34852" xr:uid="{0E518C9B-BFF4-4F71-9200-F3377A73261B}"/>
    <cellStyle name="Input 4 2 2 2 7 2 4" xfId="16065" xr:uid="{39FACCB3-7733-4CD5-9B85-D70BCA824CD8}"/>
    <cellStyle name="Input 4 2 2 2 7 2 4 2" xfId="38857" xr:uid="{6AC1AE5E-0627-4CBE-A6BD-C51F442149E2}"/>
    <cellStyle name="Input 4 2 2 2 7 2 5" xfId="22538" xr:uid="{64A13AEB-709C-4F8D-8A25-D91FB169DF52}"/>
    <cellStyle name="Input 4 2 2 2 7 3" xfId="9639" xr:uid="{58FB4E2C-5DB1-466F-B971-44B96DF05ECB}"/>
    <cellStyle name="Input 4 2 2 2 7 3 2" xfId="18628" xr:uid="{65FF8DE8-5B26-4F14-859A-D54A215725DA}"/>
    <cellStyle name="Input 4 2 2 2 7 3 2 2" xfId="28732" xr:uid="{255D9172-0C48-47E7-B013-E28CE425341D}"/>
    <cellStyle name="Input 4 2 2 2 7 3 3" xfId="24908" xr:uid="{83E6417F-02E8-4D99-A328-88EAB66068C1}"/>
    <cellStyle name="Input 4 2 2 2 7 4" xfId="32486" xr:uid="{0F870495-A0F1-49BC-BD45-BD68F23559B2}"/>
    <cellStyle name="Input 4 2 2 2 8" xfId="4853" xr:uid="{8152F470-E0B7-4CAA-B45D-684A59B2E3F5}"/>
    <cellStyle name="Input 4 2 2 2 8 2" xfId="7439" xr:uid="{6E89106E-FA0A-4C2B-8B3A-9A65EB2A95F8}"/>
    <cellStyle name="Input 4 2 2 2 8 2 2" xfId="16428" xr:uid="{A51155FA-0728-4F84-876D-9673C7056AA2}"/>
    <cellStyle name="Input 4 2 2 2 8 2 2 2" xfId="37151" xr:uid="{9F945B27-AB6E-4F6B-B244-8934F4CD3CA9}"/>
    <cellStyle name="Input 4 2 2 2 8 2 3" xfId="39501" xr:uid="{6D8F2D45-052E-4CE6-80FA-4B3034929035}"/>
    <cellStyle name="Input 4 2 2 2 8 3" xfId="10076" xr:uid="{757AC158-B2E1-4247-888C-26F353A61DD1}"/>
    <cellStyle name="Input 4 2 2 2 8 3 2" xfId="19065" xr:uid="{7D685F22-152C-469B-862F-D4751E5DF6E7}"/>
    <cellStyle name="Input 4 2 2 2 8 3 2 2" xfId="34555" xr:uid="{44B711F9-3317-4646-AC2C-D2A39C7058A7}"/>
    <cellStyle name="Input 4 2 2 2 8 3 3" xfId="26559" xr:uid="{83897A9F-FACA-4815-BD40-9572496B0447}"/>
    <cellStyle name="Input 4 2 2 2 8 4" xfId="13842" xr:uid="{B1A77720-5265-4120-A860-60A14F4C58FD}"/>
    <cellStyle name="Input 4 2 2 2 8 4 2" xfId="29398" xr:uid="{35BBAE18-0818-4318-B989-935E3B623146}"/>
    <cellStyle name="Input 4 2 2 2 8 5" xfId="33069" xr:uid="{36B4D44F-19B7-4048-9592-4851E51C556C}"/>
    <cellStyle name="Input 4 2 2 2 9" xfId="6761" xr:uid="{07C3FB48-8286-4E05-A714-A6A5D00F18FB}"/>
    <cellStyle name="Input 4 2 2 2 9 2" xfId="11960" xr:uid="{8889B297-31E2-4B0D-A50B-25155DB1599D}"/>
    <cellStyle name="Input 4 2 2 2 9 2 2" xfId="20949" xr:uid="{D8E48DFF-C0EC-4AE2-B12F-382C85E5FB75}"/>
    <cellStyle name="Input 4 2 2 2 9 2 2 2" xfId="23831" xr:uid="{35823B9D-C3D4-423C-AB4C-78C2A36D95E5}"/>
    <cellStyle name="Input 4 2 2 2 9 2 3" xfId="42732" xr:uid="{3A66064F-AF87-429C-9411-E8D56537C012}"/>
    <cellStyle name="Input 4 2 2 2 9 3" xfId="15750" xr:uid="{0B7E846E-AEBF-4D0D-AA56-10BCF1FB8B44}"/>
    <cellStyle name="Input 4 2 2 2 9 3 2" xfId="30064" xr:uid="{B25F3450-D90D-468A-BEF0-8036668064BB}"/>
    <cellStyle name="Input 4 2 2 2 9 4" xfId="34429" xr:uid="{7DD645A2-2E9B-40C6-9886-DEA4246D4657}"/>
    <cellStyle name="Input 4 2 2 3" xfId="676" xr:uid="{80ADCB18-FC25-4AB7-B1BF-D18CC920DF01}"/>
    <cellStyle name="Input 4 2 2 3 2" xfId="5052" xr:uid="{7FB1C137-8B4B-4FA6-81F4-57B118094CAE}"/>
    <cellStyle name="Input 4 2 2 3 2 2" xfId="7638" xr:uid="{86A266AE-08D5-42B8-A719-C901251CE120}"/>
    <cellStyle name="Input 4 2 2 3 2 2 2" xfId="16627" xr:uid="{4FDF8406-E9FA-462C-B37D-F5768437CBFB}"/>
    <cellStyle name="Input 4 2 2 3 2 2 2 2" xfId="44014" xr:uid="{F6B84C39-A976-419E-80E8-F20E90BC0C2C}"/>
    <cellStyle name="Input 4 2 2 3 2 2 3" xfId="28688" xr:uid="{2C958F8C-A648-4EC5-A727-2A5A80E75B6B}"/>
    <cellStyle name="Input 4 2 2 3 2 3" xfId="10275" xr:uid="{522D121C-5045-4722-B0F3-32616EF9079D}"/>
    <cellStyle name="Input 4 2 2 3 2 3 2" xfId="19264" xr:uid="{0A6504C9-EEB2-402C-A937-553735A59B10}"/>
    <cellStyle name="Input 4 2 2 3 2 3 2 2" xfId="39200" xr:uid="{A993B231-13E6-407B-B9AF-1B6EC2F25E75}"/>
    <cellStyle name="Input 4 2 2 3 2 3 3" xfId="43918" xr:uid="{5DA486EB-54F9-4728-85C6-8D3D4B0943DE}"/>
    <cellStyle name="Input 4 2 2 3 2 4" xfId="14041" xr:uid="{B11C52AA-B11D-4CFC-AE27-C84457FC68DF}"/>
    <cellStyle name="Input 4 2 2 3 2 4 2" xfId="28834" xr:uid="{F807F3B0-7E85-4C02-B810-D1F56EEAB0F7}"/>
    <cellStyle name="Input 4 2 2 3 2 5" xfId="33674" xr:uid="{C8065B4A-3B35-4DED-A8CD-0E9A06D278F9}"/>
    <cellStyle name="Input 4 2 2 3 2 6" xfId="58192" xr:uid="{59BD1A44-2396-44D1-B23F-44DBEBCEDC2B}"/>
    <cellStyle name="Input 4 2 2 3 3" xfId="3113" xr:uid="{D6D86F76-295A-441A-82C3-964648253874}"/>
    <cellStyle name="Input 4 2 2 3 3 2" xfId="30168" xr:uid="{C42FE68C-46D2-44D8-96B2-49CC644C93A2}"/>
    <cellStyle name="Input 4 2 2 3 4" xfId="32166" xr:uid="{C4C3A99D-6E04-43AB-8BA4-5DADCF8C7E16}"/>
    <cellStyle name="Input 4 2 2 3 5" xfId="51410" xr:uid="{76150818-5B49-44D4-AD9A-445C67E831B6}"/>
    <cellStyle name="Input 4 2 2 4" xfId="1021" xr:uid="{31A28C9C-DD69-45C3-A04D-C10641CF3389}"/>
    <cellStyle name="Input 4 2 2 4 2" xfId="5373" xr:uid="{20B05D05-F89E-4EE7-81C7-529483211623}"/>
    <cellStyle name="Input 4 2 2 4 2 2" xfId="7959" xr:uid="{D79807DE-1D99-4E10-912A-721DC41E86DF}"/>
    <cellStyle name="Input 4 2 2 4 2 2 2" xfId="16948" xr:uid="{3970BDA2-33A0-4109-AB1A-3BD69A88333D}"/>
    <cellStyle name="Input 4 2 2 4 2 2 2 2" xfId="31478" xr:uid="{01D8B142-DE46-4345-9192-08598283250A}"/>
    <cellStyle name="Input 4 2 2 4 2 2 3" xfId="28545" xr:uid="{850C5BC0-4BF3-4489-B966-393E1C59EE6E}"/>
    <cellStyle name="Input 4 2 2 4 2 3" xfId="10596" xr:uid="{4497C93C-B817-4E9C-ABCD-E642A0E7F16B}"/>
    <cellStyle name="Input 4 2 2 4 2 3 2" xfId="19585" xr:uid="{2351F3E2-86B7-4094-BE68-5FF3B6344BA9}"/>
    <cellStyle name="Input 4 2 2 4 2 3 2 2" xfId="32640" xr:uid="{67EDD730-FB04-4F66-96C8-CAE1C943D29B}"/>
    <cellStyle name="Input 4 2 2 4 2 3 3" xfId="36680" xr:uid="{AA24812F-9948-4672-9720-D1080B3DFAF2}"/>
    <cellStyle name="Input 4 2 2 4 2 4" xfId="14362" xr:uid="{BE635A4B-54D5-44E5-8AF4-4A2828A1E8E4}"/>
    <cellStyle name="Input 4 2 2 4 2 4 2" xfId="41292" xr:uid="{AA679638-655B-4346-A3F6-9AB218984EA8}"/>
    <cellStyle name="Input 4 2 2 4 2 5" xfId="40831" xr:uid="{B1F85717-8C9D-4C69-95C8-36EB43DB13C7}"/>
    <cellStyle name="Input 4 2 2 4 2 6" xfId="54453" xr:uid="{EF3D94CE-0F14-4998-ABBF-BDF69CFFA156}"/>
    <cellStyle name="Input 4 2 2 4 3" xfId="3458" xr:uid="{AF6997D0-3357-4CD8-B32A-26B5E45D296F}"/>
    <cellStyle name="Input 4 2 2 4 3 2" xfId="23821" xr:uid="{1172A195-C84E-403E-9E7B-9848C2288101}"/>
    <cellStyle name="Input 4 2 2 4 4" xfId="23750" xr:uid="{0425269A-5DE6-491F-9A53-6884208C1D59}"/>
    <cellStyle name="Input 4 2 2 4 5" xfId="47643" xr:uid="{FD7CE86C-D68A-45CA-888B-BD57001BCD13}"/>
    <cellStyle name="Input 4 2 2 5" xfId="1365" xr:uid="{98A342FC-42E2-4869-9993-6897E1E109EA}"/>
    <cellStyle name="Input 4 2 2 5 2" xfId="5710" xr:uid="{C66A61C2-2801-42EF-A0A8-5293B8E5EA38}"/>
    <cellStyle name="Input 4 2 2 5 2 2" xfId="8296" xr:uid="{14278EEF-8930-4C0F-8AA6-3137B95DC2E1}"/>
    <cellStyle name="Input 4 2 2 5 2 2 2" xfId="17285" xr:uid="{36A630F1-E623-47D9-9AC1-89CBA137DD44}"/>
    <cellStyle name="Input 4 2 2 5 2 2 2 2" xfId="28205" xr:uid="{625D54E3-BF94-46ED-B88B-EDA645B96D0F}"/>
    <cellStyle name="Input 4 2 2 5 2 2 3" xfId="29024" xr:uid="{9EC65369-EDEA-4B97-A57F-31BF2D97DCD1}"/>
    <cellStyle name="Input 4 2 2 5 2 3" xfId="10933" xr:uid="{37635967-C89F-49B5-BF21-36479C5FA7F8}"/>
    <cellStyle name="Input 4 2 2 5 2 3 2" xfId="19922" xr:uid="{3004F7F5-D065-4E86-B006-01564FD39781}"/>
    <cellStyle name="Input 4 2 2 5 2 3 2 2" xfId="31728" xr:uid="{9E1B389A-5689-4878-9E15-C0D9EF3FB01C}"/>
    <cellStyle name="Input 4 2 2 5 2 3 3" xfId="31094" xr:uid="{AB1982D7-71CD-4F19-BF06-DB5409FF0DA6}"/>
    <cellStyle name="Input 4 2 2 5 2 4" xfId="14699" xr:uid="{D3C3E0AC-413C-4C6F-ABA8-404DA95B427A}"/>
    <cellStyle name="Input 4 2 2 5 2 4 2" xfId="30602" xr:uid="{DCC9C543-A568-4F24-93C4-6944D4EDDF9F}"/>
    <cellStyle name="Input 4 2 2 5 2 5" xfId="38443" xr:uid="{075ED112-B389-4039-B715-C949C91FB3C6}"/>
    <cellStyle name="Input 4 2 2 5 3" xfId="3802" xr:uid="{8CDC716A-F862-4460-90AA-33F0CF20A972}"/>
    <cellStyle name="Input 4 2 2 5 3 2" xfId="38796" xr:uid="{36CAEAEA-7550-4304-972D-42F69BEF27DD}"/>
    <cellStyle name="Input 4 2 2 5 4" xfId="30485" xr:uid="{A54D0562-90DB-41D0-A11C-F55BE36E845B}"/>
    <cellStyle name="Input 4 2 2 5 5" xfId="52909" xr:uid="{06910518-8D78-474B-B495-3A12981B0353}"/>
    <cellStyle name="Input 4 2 2 6" xfId="1818" xr:uid="{DB45105B-37FD-4994-A566-62A0225E9196}"/>
    <cellStyle name="Input 4 2 2 6 2" xfId="6135" xr:uid="{41F8EB7D-3BDF-46A9-A5EA-FC6177129E99}"/>
    <cellStyle name="Input 4 2 2 6 2 2" xfId="8721" xr:uid="{DE1AE29A-729C-4030-9FA0-68A6911D354D}"/>
    <cellStyle name="Input 4 2 2 6 2 2 2" xfId="17710" xr:uid="{3EBEBF53-9EBC-451D-B588-71D57019156B}"/>
    <cellStyle name="Input 4 2 2 6 2 2 2 2" xfId="30069" xr:uid="{167A2D8C-64DE-4889-9066-DBC24FBAD0E4}"/>
    <cellStyle name="Input 4 2 2 6 2 2 3" xfId="27120" xr:uid="{325AF111-F081-4130-8242-3FD0F8F3C925}"/>
    <cellStyle name="Input 4 2 2 6 2 3" xfId="11358" xr:uid="{82317679-D20F-41CC-9B2A-A37197E11840}"/>
    <cellStyle name="Input 4 2 2 6 2 3 2" xfId="20347" xr:uid="{11B705B4-F5CF-4F65-B688-DCEA72085278}"/>
    <cellStyle name="Input 4 2 2 6 2 3 2 2" xfId="32771" xr:uid="{5C2A42A3-8972-4D91-9635-A50818D7E3D3}"/>
    <cellStyle name="Input 4 2 2 6 2 3 3" xfId="34516" xr:uid="{64544B75-1A9A-4ABB-817A-23E10618CA96}"/>
    <cellStyle name="Input 4 2 2 6 2 4" xfId="15124" xr:uid="{0C47E5B9-EE02-45BC-AD99-B5D65E48B6D8}"/>
    <cellStyle name="Input 4 2 2 6 2 4 2" xfId="38131" xr:uid="{4092B0A1-83DA-4218-B021-3442C34C00FE}"/>
    <cellStyle name="Input 4 2 2 6 2 5" xfId="27678" xr:uid="{60EB826F-4F4B-43FA-8C7F-BD539CEF30FA}"/>
    <cellStyle name="Input 4 2 2 6 3" xfId="4255" xr:uid="{4D715291-B9CF-41EE-A212-027A07C8DC98}"/>
    <cellStyle name="Input 4 2 2 6 3 2" xfId="35298" xr:uid="{1A73A7D7-36BF-42A8-A340-57F6E79B1780}"/>
    <cellStyle name="Input 4 2 2 6 4" xfId="37407" xr:uid="{88A114DF-3204-4106-AA1C-29680DB62091}"/>
    <cellStyle name="Input 4 2 2 7" xfId="1984" xr:uid="{C9E2B390-919B-4F92-85FB-6E8D3A205633}"/>
    <cellStyle name="Input 4 2 2 7 2" xfId="6292" xr:uid="{1EC554FB-350A-4D2E-86D7-F50967A3325E}"/>
    <cellStyle name="Input 4 2 2 7 2 2" xfId="8878" xr:uid="{9941C38A-0447-4A64-B10C-E322326296C4}"/>
    <cellStyle name="Input 4 2 2 7 2 2 2" xfId="17867" xr:uid="{B909585D-7CD7-4B02-BA09-F8ABD921E279}"/>
    <cellStyle name="Input 4 2 2 7 2 2 2 2" xfId="29206" xr:uid="{1AB91387-6968-43AC-934B-93BFA39F0756}"/>
    <cellStyle name="Input 4 2 2 7 2 2 3" xfId="32693" xr:uid="{6B627566-FDFE-4BF2-B5F4-261A01F1FED9}"/>
    <cellStyle name="Input 4 2 2 7 2 3" xfId="11515" xr:uid="{91DA3A66-3E8B-49F9-AF31-DB4507425F93}"/>
    <cellStyle name="Input 4 2 2 7 2 3 2" xfId="20504" xr:uid="{EF486FC8-C619-40B3-92F9-7EA4829547C7}"/>
    <cellStyle name="Input 4 2 2 7 2 3 2 2" xfId="35282" xr:uid="{2E0C5C01-8C53-40E3-98F3-C061DFE66A23}"/>
    <cellStyle name="Input 4 2 2 7 2 3 3" xfId="31113" xr:uid="{6A81A630-E2FB-4D4E-A103-75E78BBA86E6}"/>
    <cellStyle name="Input 4 2 2 7 2 4" xfId="15281" xr:uid="{2A4CE448-16E4-4F50-AF53-C7661B4B4E17}"/>
    <cellStyle name="Input 4 2 2 7 2 4 2" xfId="33587" xr:uid="{06754C55-CA54-4254-B169-F35EA2EFDBB8}"/>
    <cellStyle name="Input 4 2 2 7 2 5" xfId="32117" xr:uid="{8A3A61D2-6192-4578-AAFB-26AFEC122251}"/>
    <cellStyle name="Input 4 2 2 7 3" xfId="4421" xr:uid="{DE0394D2-4B89-41AD-BD09-D97FCE9E2C23}"/>
    <cellStyle name="Input 4 2 2 7 3 2" xfId="42313" xr:uid="{7CFBB3BB-F387-4875-A33F-5C27BAF27BFC}"/>
    <cellStyle name="Input 4 2 2 7 4" xfId="22266" xr:uid="{4D901C9B-ACE6-4FE3-9A0E-58D187A20BE3}"/>
    <cellStyle name="Input 4 2 2 8" xfId="2795" xr:uid="{15E01D96-CA0D-4769-AA18-8DB2942B9EC5}"/>
    <cellStyle name="Input 4 2 2 8 2" xfId="6945" xr:uid="{A0096C8C-9868-43FC-A356-2FB0CE6E85D7}"/>
    <cellStyle name="Input 4 2 2 8 2 2" xfId="12074" xr:uid="{1FE402A5-27D3-4F5A-B91C-C96A8890BC42}"/>
    <cellStyle name="Input 4 2 2 8 2 2 2" xfId="21063" xr:uid="{1C94C627-C96D-49A4-B830-B49FD0119236}"/>
    <cellStyle name="Input 4 2 2 8 2 2 2 2" xfId="27937" xr:uid="{1CB80C8F-5B6C-43F7-BF3B-9F20002C4486}"/>
    <cellStyle name="Input 4 2 2 8 2 2 3" xfId="39832" xr:uid="{50E750F6-7231-48FF-8F61-4FA6DE22D9F7}"/>
    <cellStyle name="Input 4 2 2 8 2 3" xfId="12896" xr:uid="{322F8ABC-DBCE-4EF8-A104-6A8CC0382E46}"/>
    <cellStyle name="Input 4 2 2 8 2 3 2" xfId="21885" xr:uid="{A086930F-F2BA-4E73-8E7E-51A5E0DC2557}"/>
    <cellStyle name="Input 4 2 2 8 2 3 2 2" xfId="41382" xr:uid="{976B86E1-0AB4-4172-962A-87D44B75080A}"/>
    <cellStyle name="Input 4 2 2 8 2 3 3" xfId="34976" xr:uid="{38934630-313F-4922-9853-154754684525}"/>
    <cellStyle name="Input 4 2 2 8 2 4" xfId="15934" xr:uid="{847C86F8-AE94-4505-998B-3FB546FF8734}"/>
    <cellStyle name="Input 4 2 2 8 2 4 2" xfId="41194" xr:uid="{EA0B0C1B-B2CC-488B-AE32-939095738706}"/>
    <cellStyle name="Input 4 2 2 8 2 5" xfId="36060" xr:uid="{78EA5599-0F17-4AD6-B1A3-F4E1DDA4BA26}"/>
    <cellStyle name="Input 4 2 2 8 3" xfId="9508" xr:uid="{2E5E618F-210D-4C51-B5F9-FC192907591C}"/>
    <cellStyle name="Input 4 2 2 8 3 2" xfId="18497" xr:uid="{ABBAC6C9-3D38-42B5-AAA2-A5C431BD3187}"/>
    <cellStyle name="Input 4 2 2 8 3 2 2" xfId="27785" xr:uid="{A0D93F59-458E-4916-9474-319068C80694}"/>
    <cellStyle name="Input 4 2 2 8 3 3" xfId="32911" xr:uid="{94743D6F-2DD2-49FB-8F1C-9AA3C2C3EB06}"/>
    <cellStyle name="Input 4 2 2 8 4" xfId="29785" xr:uid="{70F988B7-8EB2-433E-97DB-CCA73867F9FA}"/>
    <cellStyle name="Input 4 2 2 9" xfId="4728" xr:uid="{1F779A5C-EBE7-412B-90D4-A6C3DAEB4557}"/>
    <cellStyle name="Input 4 2 2 9 2" xfId="7314" xr:uid="{D9A15B2A-04A0-4FB2-A15B-7A43AFC386C8}"/>
    <cellStyle name="Input 4 2 2 9 2 2" xfId="16303" xr:uid="{75B42582-1A50-43D0-AA45-8D55EF2151AB}"/>
    <cellStyle name="Input 4 2 2 9 2 2 2" xfId="40421" xr:uid="{BEF34F95-5FFB-41ED-A18C-89A235A8766B}"/>
    <cellStyle name="Input 4 2 2 9 2 3" xfId="23274" xr:uid="{9544BF7A-5A3C-4B29-ADDE-DA16CB50C6F7}"/>
    <cellStyle name="Input 4 2 2 9 3" xfId="9951" xr:uid="{F8005E1B-5E11-4AC4-9DA8-05E108495967}"/>
    <cellStyle name="Input 4 2 2 9 3 2" xfId="18940" xr:uid="{6CFB761F-EA0E-4BC2-A293-9BED1CFB9616}"/>
    <cellStyle name="Input 4 2 2 9 3 2 2" xfId="41779" xr:uid="{FF2DA5E3-E3CA-4DAA-8674-2178465D6052}"/>
    <cellStyle name="Input 4 2 2 9 3 3" xfId="31145" xr:uid="{741B4BC6-A9EF-4F80-BE59-05B9240FC106}"/>
    <cellStyle name="Input 4 2 2 9 4" xfId="13717" xr:uid="{B7B2FFCE-71C2-4CC4-B172-707B2EB37150}"/>
    <cellStyle name="Input 4 2 2 9 4 2" xfId="29617" xr:uid="{977900A5-17D3-46C3-A823-10A031E12608}"/>
    <cellStyle name="Input 4 2 2 9 5" xfId="24418" xr:uid="{62C01B68-31CE-44F8-8802-D8B48AC4F53F}"/>
    <cellStyle name="Input 4 2 3" xfId="437" xr:uid="{F3FF78F1-424F-4F97-9A04-6BEC1B865AB3}"/>
    <cellStyle name="Input 4 2 3 10" xfId="9301" xr:uid="{29E9210B-CD6A-4F9D-BACA-86AF01E334DD}"/>
    <cellStyle name="Input 4 2 3 10 2" xfId="18290" xr:uid="{3715DACF-D07A-4F44-B106-1882174E7AAB}"/>
    <cellStyle name="Input 4 2 3 10 2 2" xfId="28252" xr:uid="{1A672D0B-F7B7-49D7-888B-B80FCBAC80F2}"/>
    <cellStyle name="Input 4 2 3 10 3" xfId="35749" xr:uid="{5C092A79-3381-45C4-B2B9-CA83977FF8D7}"/>
    <cellStyle name="Input 4 2 3 11" xfId="9776" xr:uid="{433B15BD-E712-4861-A99F-1A49CEAA5ADE}"/>
    <cellStyle name="Input 4 2 3 11 2" xfId="18765" xr:uid="{3C923493-2395-47AB-A76A-B5AB498EDD57}"/>
    <cellStyle name="Input 4 2 3 11 2 2" xfId="42484" xr:uid="{C0E1A616-3483-4B55-A6E0-D55DDD59FD20}"/>
    <cellStyle name="Input 4 2 3 11 3" xfId="22456" xr:uid="{86A39FDB-8261-416B-B205-9B45B837D24B}"/>
    <cellStyle name="Input 4 2 3 12" xfId="2443" xr:uid="{4A0A36C3-AACB-40BE-872D-5C328BB28CCA}"/>
    <cellStyle name="Input 4 2 3 12 2" xfId="29277" xr:uid="{1E34059F-B064-4931-B534-5F7F3A1FC1F5}"/>
    <cellStyle name="Input 4 2 3 13" xfId="13352" xr:uid="{0173EF84-C675-431E-972C-A6D92B2FF75B}"/>
    <cellStyle name="Input 4 2 3 13 2" xfId="23623" xr:uid="{07416360-F5FF-41C4-85C0-689B934467D4}"/>
    <cellStyle name="Input 4 2 3 14" xfId="27001" xr:uid="{1AEB8E7E-51CE-4C1B-8563-B4CA1C8920B8}"/>
    <cellStyle name="Input 4 2 3 15" xfId="46437" xr:uid="{6BBE3F53-1F26-4254-89AE-1F8AC212050F}"/>
    <cellStyle name="Input 4 2 3 2" xfId="786" xr:uid="{502F43A5-B146-45B8-8239-BD8DC57AAF35}"/>
    <cellStyle name="Input 4 2 3 2 2" xfId="5155" xr:uid="{EB29C02A-612A-40FB-A8F5-F05D90FCE81F}"/>
    <cellStyle name="Input 4 2 3 2 2 2" xfId="7741" xr:uid="{E7999540-0A2E-454C-95B4-6AF5B6BA722E}"/>
    <cellStyle name="Input 4 2 3 2 2 2 2" xfId="16730" xr:uid="{D4B47EFD-172E-4E05-B481-CA7BE67F05B1}"/>
    <cellStyle name="Input 4 2 3 2 2 2 2 2" xfId="26051" xr:uid="{55FBFD82-EDF1-4655-84C3-87340C72F2A4}"/>
    <cellStyle name="Input 4 2 3 2 2 2 3" xfId="41154" xr:uid="{0770B209-97A2-47D4-9163-913CB5835103}"/>
    <cellStyle name="Input 4 2 3 2 2 3" xfId="10378" xr:uid="{EBD577D4-9B48-466F-9592-E2F2C5CEC9F3}"/>
    <cellStyle name="Input 4 2 3 2 2 3 2" xfId="19367" xr:uid="{182C4CD4-96FB-4986-841F-EA580C4054E0}"/>
    <cellStyle name="Input 4 2 3 2 2 3 2 2" xfId="23190" xr:uid="{09A41B94-C6FE-42FD-885B-567970593027}"/>
    <cellStyle name="Input 4 2 3 2 2 3 3" xfId="40548" xr:uid="{DA31D81B-60E7-4F9C-A79A-8F1222E9BF89}"/>
    <cellStyle name="Input 4 2 3 2 2 4" xfId="14144" xr:uid="{72F5B79C-5EA5-423B-A106-A1DCB5C9A201}"/>
    <cellStyle name="Input 4 2 3 2 2 4 2" xfId="40428" xr:uid="{DE5DE653-E951-4EB8-A1C5-E23722220B83}"/>
    <cellStyle name="Input 4 2 3 2 2 5" xfId="27728" xr:uid="{DAB4C534-4AD6-47E5-B4FA-0FA9C9634A8B}"/>
    <cellStyle name="Input 4 2 3 2 2 6" xfId="56716" xr:uid="{66F3497D-5C0D-47A7-8171-16327FABEA10}"/>
    <cellStyle name="Input 4 2 3 2 3" xfId="3223" xr:uid="{5FBB424C-CA79-41F6-833B-89D9F3557ABC}"/>
    <cellStyle name="Input 4 2 3 2 3 2" xfId="22191" xr:uid="{579CBDBC-36B4-4B8A-852F-9B476C9A92AD}"/>
    <cellStyle name="Input 4 2 3 2 4" xfId="36585" xr:uid="{4D00C99A-74EF-45F2-A385-EB77C0C54161}"/>
    <cellStyle name="Input 4 2 3 2 5" xfId="49934" xr:uid="{E07A9966-3E7E-4FF2-84E1-8DF86B2DC1B2}"/>
    <cellStyle name="Input 4 2 3 3" xfId="1131" xr:uid="{A40B35EE-6DED-4B56-B6B1-664E523EB348}"/>
    <cellStyle name="Input 4 2 3 3 2" xfId="5476" xr:uid="{BCCB041B-1379-451E-A784-34B1C7EBC5EF}"/>
    <cellStyle name="Input 4 2 3 3 2 2" xfId="8062" xr:uid="{612789C1-4E8C-4CD3-8A2B-DACFE1729161}"/>
    <cellStyle name="Input 4 2 3 3 2 2 2" xfId="17051" xr:uid="{13A260B1-4DE9-4705-9E6A-E1694CE9066F}"/>
    <cellStyle name="Input 4 2 3 3 2 2 2 2" xfId="34231" xr:uid="{1F63120D-D527-4DB8-A2B4-620A764424DD}"/>
    <cellStyle name="Input 4 2 3 3 2 2 3" xfId="37952" xr:uid="{8FDF5872-C130-46BA-8AB9-0D88F9226196}"/>
    <cellStyle name="Input 4 2 3 3 2 3" xfId="10699" xr:uid="{0CB02323-1369-4603-A22C-5105A6264BBA}"/>
    <cellStyle name="Input 4 2 3 3 2 3 2" xfId="19688" xr:uid="{3D392FD8-115B-45D3-9CAD-093285671638}"/>
    <cellStyle name="Input 4 2 3 3 2 3 2 2" xfId="42903" xr:uid="{24D6F94A-5338-414A-A38A-4903BD226829}"/>
    <cellStyle name="Input 4 2 3 3 2 3 3" xfId="43828" xr:uid="{E782A2A1-EDF2-4B7A-BEC1-729065D32873}"/>
    <cellStyle name="Input 4 2 3 3 2 4" xfId="14465" xr:uid="{45F4CCF6-25E8-4B68-9739-A8D5634A8DBF}"/>
    <cellStyle name="Input 4 2 3 3 2 4 2" xfId="31592" xr:uid="{2D8D3A3B-32F5-48A7-A600-A24D5695DC93}"/>
    <cellStyle name="Input 4 2 3 3 2 5" xfId="42463" xr:uid="{B6862DFD-0116-43EE-A3E1-8D67D1B6B2F6}"/>
    <cellStyle name="Input 4 2 3 3 2 6" xfId="58646" xr:uid="{A466259D-9514-4B7D-87F5-AD11F9594619}"/>
    <cellStyle name="Input 4 2 3 3 3" xfId="3568" xr:uid="{13296EE9-99A4-402D-8BDD-BF4FDECF72AE}"/>
    <cellStyle name="Input 4 2 3 3 3 2" xfId="23559" xr:uid="{DA25E6EC-20A6-4D1A-9D8F-1E44DBFE7AAD}"/>
    <cellStyle name="Input 4 2 3 3 4" xfId="25684" xr:uid="{773E78CF-1BAF-45B9-B084-375E6B2D8EC9}"/>
    <cellStyle name="Input 4 2 3 3 5" xfId="51865" xr:uid="{B228B934-3457-4F75-8078-ED9D05A2345E}"/>
    <cellStyle name="Input 4 2 3 4" xfId="1475" xr:uid="{68ED27AB-BE32-4B24-B807-BC72BEB7B7D4}"/>
    <cellStyle name="Input 4 2 3 4 2" xfId="5820" xr:uid="{6D0DA8F3-8C4C-450C-98D3-6814CCBC14DD}"/>
    <cellStyle name="Input 4 2 3 4 2 2" xfId="8406" xr:uid="{B0D18310-AB66-403C-BC0A-52A7827E8709}"/>
    <cellStyle name="Input 4 2 3 4 2 2 2" xfId="17395" xr:uid="{F5AD4C43-45A5-4DE4-B5F3-244B48CA4C1D}"/>
    <cellStyle name="Input 4 2 3 4 2 2 2 2" xfId="23475" xr:uid="{DCD3172F-CB09-4A82-AF89-CBB70CA5E014}"/>
    <cellStyle name="Input 4 2 3 4 2 2 3" xfId="34224" xr:uid="{41D0698C-C710-4B4E-B94F-C0081BF1D4F7}"/>
    <cellStyle name="Input 4 2 3 4 2 3" xfId="11043" xr:uid="{BE7B0F69-6F2A-4EF3-B587-505908036D42}"/>
    <cellStyle name="Input 4 2 3 4 2 3 2" xfId="20032" xr:uid="{023B7617-8CEC-448A-A367-4FAA7B81C627}"/>
    <cellStyle name="Input 4 2 3 4 2 3 2 2" xfId="36291" xr:uid="{503ED9D2-57B2-4FB5-8808-87933C5DC94D}"/>
    <cellStyle name="Input 4 2 3 4 2 3 3" xfId="24094" xr:uid="{98C9A555-5EB2-4FDD-8563-9CF45C92121E}"/>
    <cellStyle name="Input 4 2 3 4 2 4" xfId="14809" xr:uid="{63E5BFC5-7088-4A94-9503-15F3D7B88F66}"/>
    <cellStyle name="Input 4 2 3 4 2 4 2" xfId="42924" xr:uid="{ACB8BAB9-78BE-45D0-92FA-75C3F8091EDE}"/>
    <cellStyle name="Input 4 2 3 4 2 5" xfId="39325" xr:uid="{C6372E5E-F46D-49BC-9047-31AE924B1D71}"/>
    <cellStyle name="Input 4 2 3 4 2 6" xfId="54843" xr:uid="{77140C0A-F32E-425C-AAA0-F8368BD6B151}"/>
    <cellStyle name="Input 4 2 3 4 3" xfId="3912" xr:uid="{C182B7BF-F026-4703-A468-B99BDE6A6EAE}"/>
    <cellStyle name="Input 4 2 3 4 3 2" xfId="38594" xr:uid="{40B0016A-DFFD-4765-8BE2-0C5E454B0B58}"/>
    <cellStyle name="Input 4 2 3 4 4" xfId="27351" xr:uid="{4D63B664-1164-41E3-AA72-622F643CD88F}"/>
    <cellStyle name="Input 4 2 3 4 5" xfId="48051" xr:uid="{DED875B2-B435-403F-A590-0E8BB24DC460}"/>
    <cellStyle name="Input 4 2 3 5" xfId="1658" xr:uid="{D3EC7F57-E024-44CB-83ED-89C445C2DB84}"/>
    <cellStyle name="Input 4 2 3 5 2" xfId="5988" xr:uid="{82111909-9817-4DAA-A66B-8953920F29FA}"/>
    <cellStyle name="Input 4 2 3 5 2 2" xfId="8574" xr:uid="{D04B4E74-1712-4997-A991-3C8C6FEAD54B}"/>
    <cellStyle name="Input 4 2 3 5 2 2 2" xfId="17563" xr:uid="{4B1276E9-E2AD-45B8-8688-1ABC1E85EFA2}"/>
    <cellStyle name="Input 4 2 3 5 2 2 2 2" xfId="24695" xr:uid="{5980FD5B-953C-4690-B9DF-8DA69B7115D7}"/>
    <cellStyle name="Input 4 2 3 5 2 2 3" xfId="31350" xr:uid="{397BB79A-DBCE-4EBC-AD30-9A5DDAF01B67}"/>
    <cellStyle name="Input 4 2 3 5 2 3" xfId="11211" xr:uid="{A15D018F-5595-4B94-A3F7-47AAFB6AE943}"/>
    <cellStyle name="Input 4 2 3 5 2 3 2" xfId="20200" xr:uid="{74976F04-7ABC-49E6-A213-25724CD61CEE}"/>
    <cellStyle name="Input 4 2 3 5 2 3 2 2" xfId="37238" xr:uid="{227F4C2F-E6F1-4DD5-817A-6FE020F9B7B0}"/>
    <cellStyle name="Input 4 2 3 5 2 3 3" xfId="24246" xr:uid="{87C766EB-B113-4C31-A2BA-E436BF52AE26}"/>
    <cellStyle name="Input 4 2 3 5 2 4" xfId="14977" xr:uid="{4BB464F5-F3A6-4D81-A87A-D26643632194}"/>
    <cellStyle name="Input 4 2 3 5 2 4 2" xfId="23500" xr:uid="{C5B45529-9550-4341-BCD2-D1B3737597F1}"/>
    <cellStyle name="Input 4 2 3 5 2 5" xfId="42482" xr:uid="{99FD5819-B68D-4752-828E-AE4A4B5E2DE7}"/>
    <cellStyle name="Input 4 2 3 5 3" xfId="4095" xr:uid="{532B4F85-A0E0-424D-B1D3-37DD56D7BB6D}"/>
    <cellStyle name="Input 4 2 3 5 3 2" xfId="30869" xr:uid="{2A34E2DA-0ED4-4915-A250-F185BA1BDA32}"/>
    <cellStyle name="Input 4 2 3 5 4" xfId="41108" xr:uid="{381D873E-4BB1-4E73-A116-8CA66B9D7BC9}"/>
    <cellStyle name="Input 4 2 3 5 5" xfId="53143" xr:uid="{CCE254FE-B804-401B-B4D5-F29EDC9E8F30}"/>
    <cellStyle name="Input 4 2 3 6" xfId="2094" xr:uid="{0EA34C18-058D-46F6-8581-694540BE7A62}"/>
    <cellStyle name="Input 4 2 3 6 2" xfId="6395" xr:uid="{80C120AD-A79C-4351-B161-F27629447FD1}"/>
    <cellStyle name="Input 4 2 3 6 2 2" xfId="8981" xr:uid="{6A9A02E2-40E6-4506-A65A-3569BCA7AF48}"/>
    <cellStyle name="Input 4 2 3 6 2 2 2" xfId="17970" xr:uid="{E3F211DD-9D7C-4216-9FA2-6E13F9C5D5EF}"/>
    <cellStyle name="Input 4 2 3 6 2 2 2 2" xfId="27838" xr:uid="{8D7EE408-BBC1-4681-A23D-4AA5A01BD2F1}"/>
    <cellStyle name="Input 4 2 3 6 2 2 3" xfId="41385" xr:uid="{B467D681-C483-457C-8E02-A98042593F9C}"/>
    <cellStyle name="Input 4 2 3 6 2 3" xfId="11618" xr:uid="{FF24411F-4806-4765-AD3B-5DDDC074E228}"/>
    <cellStyle name="Input 4 2 3 6 2 3 2" xfId="20607" xr:uid="{09C265E1-5FBE-4B84-BCB2-736C0DA94E47}"/>
    <cellStyle name="Input 4 2 3 6 2 3 2 2" xfId="39165" xr:uid="{502C010F-FA19-40DE-B33C-92E47C3DF9F6}"/>
    <cellStyle name="Input 4 2 3 6 2 3 3" xfId="39984" xr:uid="{32627ADB-40AE-4F36-8FAF-F5E634DDC4FE}"/>
    <cellStyle name="Input 4 2 3 6 2 4" xfId="15384" xr:uid="{5FEC2964-34B3-4CC0-893D-8166E15DC0FF}"/>
    <cellStyle name="Input 4 2 3 6 2 4 2" xfId="25257" xr:uid="{C88132E2-F45F-48C7-89F2-9E78C48BE484}"/>
    <cellStyle name="Input 4 2 3 6 2 5" xfId="29323" xr:uid="{648625F0-0F95-4056-9701-EE80349F47B0}"/>
    <cellStyle name="Input 4 2 3 6 3" xfId="4531" xr:uid="{4AB41F33-410B-4A72-90BF-4A51CC8B9DA4}"/>
    <cellStyle name="Input 4 2 3 6 3 2" xfId="42171" xr:uid="{23F5ADEB-AF0D-4C6A-B1E3-1D16EB0BD084}"/>
    <cellStyle name="Input 4 2 3 6 4" xfId="37370" xr:uid="{31539A12-EEC9-484D-929F-A6DE3835845E}"/>
    <cellStyle name="Input 4 2 3 7" xfId="2904" xr:uid="{F384CDC2-5F0B-411C-88E7-9C49590CCD31}"/>
    <cellStyle name="Input 4 2 3 7 2" xfId="7054" xr:uid="{6327B694-9C23-43A9-A3B1-022996DE2AF3}"/>
    <cellStyle name="Input 4 2 3 7 2 2" xfId="12180" xr:uid="{618789B7-3FBA-4291-8709-0CDE4D1450C9}"/>
    <cellStyle name="Input 4 2 3 7 2 2 2" xfId="21169" xr:uid="{7B5528B9-95B7-4CED-8E31-1B29E244649F}"/>
    <cellStyle name="Input 4 2 3 7 2 2 2 2" xfId="41792" xr:uid="{09C2E5E7-8F3A-4BF1-ABDA-FB7E67DBB70F}"/>
    <cellStyle name="Input 4 2 3 7 2 2 3" xfId="42703" xr:uid="{6634F5F3-E8EB-41EC-B41E-BC89EFD58CF7}"/>
    <cellStyle name="Input 4 2 3 7 2 3" xfId="12983" xr:uid="{F75FFFB6-AED3-4688-A8EF-95B79C010C5A}"/>
    <cellStyle name="Input 4 2 3 7 2 3 2" xfId="21972" xr:uid="{78FA59A5-1AF0-45B9-95B0-C186CC6BAA16}"/>
    <cellStyle name="Input 4 2 3 7 2 3 2 2" xfId="26442" xr:uid="{0D163313-DB75-4DE0-B58E-1DAE5AD73296}"/>
    <cellStyle name="Input 4 2 3 7 2 3 3" xfId="33116" xr:uid="{6E58EE0E-82F0-4591-8C08-D01359C7ABA0}"/>
    <cellStyle name="Input 4 2 3 7 2 4" xfId="16043" xr:uid="{B6BD968E-E708-4CA9-BF8C-89DD04897228}"/>
    <cellStyle name="Input 4 2 3 7 2 4 2" xfId="33786" xr:uid="{92D9BB1C-BB45-4439-B849-80C5550620C5}"/>
    <cellStyle name="Input 4 2 3 7 2 5" xfId="29800" xr:uid="{8C0CEBF8-5FEC-47DE-9F7D-9A4E09809C15}"/>
    <cellStyle name="Input 4 2 3 7 3" xfId="9617" xr:uid="{052F7DD1-108F-4F68-B280-2B7DFF035E74}"/>
    <cellStyle name="Input 4 2 3 7 3 2" xfId="18606" xr:uid="{0C4337A8-755B-4BED-BDAA-2B2ED6083F50}"/>
    <cellStyle name="Input 4 2 3 7 3 2 2" xfId="24412" xr:uid="{2157A3C1-9A89-4D96-8AE8-4EA0C9CC5B65}"/>
    <cellStyle name="Input 4 2 3 7 3 3" xfId="35106" xr:uid="{C050CC0C-CADE-4DB6-A211-5A29BC74F6AE}"/>
    <cellStyle name="Input 4 2 3 7 4" xfId="30902" xr:uid="{36A8DAB0-78C5-4878-8831-FC2CB7F36788}"/>
    <cellStyle name="Input 4 2 3 8" xfId="4831" xr:uid="{26E4F1EB-ED25-4755-B65B-8668AE915E60}"/>
    <cellStyle name="Input 4 2 3 8 2" xfId="7417" xr:uid="{EC1C39F2-B4DE-464E-915B-7C1FBF145654}"/>
    <cellStyle name="Input 4 2 3 8 2 2" xfId="16406" xr:uid="{20A46217-386C-458E-BC68-8A2CACF785E3}"/>
    <cellStyle name="Input 4 2 3 8 2 2 2" xfId="31451" xr:uid="{239E982F-14BF-4FBE-ABE7-D22E9CB61237}"/>
    <cellStyle name="Input 4 2 3 8 2 3" xfId="43405" xr:uid="{54D26F21-C0D3-48A6-B266-183031433DBF}"/>
    <cellStyle name="Input 4 2 3 8 3" xfId="10054" xr:uid="{E9964F55-B5E3-4550-A286-B0FDE88BE90A}"/>
    <cellStyle name="Input 4 2 3 8 3 2" xfId="19043" xr:uid="{F40B9979-580C-4970-A36B-10F1BFF5C28C}"/>
    <cellStyle name="Input 4 2 3 8 3 2 2" xfId="29379" xr:uid="{E01FA990-2CBB-46FB-9317-E32C9330878F}"/>
    <cellStyle name="Input 4 2 3 8 3 3" xfId="40550" xr:uid="{2135B54E-F929-4A75-BECB-7460C36A73E3}"/>
    <cellStyle name="Input 4 2 3 8 4" xfId="13820" xr:uid="{06D541AE-C698-4C22-8B8A-99266598F911}"/>
    <cellStyle name="Input 4 2 3 8 4 2" xfId="24861" xr:uid="{3B1690A9-8F7C-4021-8A67-6A1590F95408}"/>
    <cellStyle name="Input 4 2 3 8 5" xfId="30341" xr:uid="{CEAF26CA-06F7-42D1-B4AD-40006E3FC294}"/>
    <cellStyle name="Input 4 2 3 9" xfId="6739" xr:uid="{8F598E48-68E9-4AA7-B78A-9CFC3B4F0471}"/>
    <cellStyle name="Input 4 2 3 9 2" xfId="11938" xr:uid="{7C9563C3-771E-4A28-89C4-D1F59940F2B9}"/>
    <cellStyle name="Input 4 2 3 9 2 2" xfId="20927" xr:uid="{4EBBA2A2-EAD9-4735-85DA-349674DD26FB}"/>
    <cellStyle name="Input 4 2 3 9 2 2 2" xfId="35266" xr:uid="{21D58D0F-D00C-4805-9D87-A0ECBD17CE69}"/>
    <cellStyle name="Input 4 2 3 9 2 3" xfId="32284" xr:uid="{68A0A476-73DD-4C8E-B8F5-C9D19F09809C}"/>
    <cellStyle name="Input 4 2 3 9 3" xfId="15728" xr:uid="{71CCEE22-1281-495A-BAFE-CF8E4C574A6C}"/>
    <cellStyle name="Input 4 2 3 9 3 2" xfId="25590" xr:uid="{BD738613-0349-4C88-90CA-C296CAC44980}"/>
    <cellStyle name="Input 4 2 3 9 4" xfId="26761" xr:uid="{FDD9DD2B-83B2-4457-8EB3-C85BF0900350}"/>
    <cellStyle name="Input 4 2 4" xfId="534" xr:uid="{6FC0000D-F7DA-4451-B238-3BEF2262D1B1}"/>
    <cellStyle name="Input 4 2 4 10" xfId="49054" xr:uid="{9552CCB7-CAE6-4252-9EBB-DCB540BC107B}"/>
    <cellStyle name="Input 4 2 4 2" xfId="883" xr:uid="{CF422F1F-30DF-460F-B095-7B6DFCD8BC94}"/>
    <cellStyle name="Input 4 2 4 2 2" xfId="5252" xr:uid="{1A3B1E4B-2AA4-4586-8C80-F79A50B52288}"/>
    <cellStyle name="Input 4 2 4 2 2 2" xfId="7838" xr:uid="{C47B7726-B594-41C2-8B66-2FB72CEF12D7}"/>
    <cellStyle name="Input 4 2 4 2 2 2 2" xfId="16827" xr:uid="{36F3EE95-7832-4C29-BA6D-D9244A597504}"/>
    <cellStyle name="Input 4 2 4 2 2 2 2 2" xfId="30048" xr:uid="{CC32280F-A724-49F1-BE58-ECB0F88D22BA}"/>
    <cellStyle name="Input 4 2 4 2 2 2 3" xfId="22689" xr:uid="{A68CB86A-6D04-4FAC-8F6C-5A12A3AB1D2A}"/>
    <cellStyle name="Input 4 2 4 2 2 3" xfId="10475" xr:uid="{E6C9D59F-5EF0-429F-9A9C-4273E2147AA6}"/>
    <cellStyle name="Input 4 2 4 2 2 3 2" xfId="19464" xr:uid="{C8B87723-C5E1-42A9-A174-56B8A338B124}"/>
    <cellStyle name="Input 4 2 4 2 2 3 2 2" xfId="24961" xr:uid="{B41C1F5F-C53C-4A6B-9E85-40D97B79E55C}"/>
    <cellStyle name="Input 4 2 4 2 2 3 3" xfId="40264" xr:uid="{851E6610-80E1-4323-BACD-026A06CB002A}"/>
    <cellStyle name="Input 4 2 4 2 2 4" xfId="14241" xr:uid="{93F55AD6-D7BD-4AD6-B1AE-A41001D281FF}"/>
    <cellStyle name="Input 4 2 4 2 2 4 2" xfId="37544" xr:uid="{A8FEA07D-DEBA-441E-A0C2-0EAA7A68C172}"/>
    <cellStyle name="Input 4 2 4 2 2 5" xfId="37172" xr:uid="{ACFD9302-6200-4996-914F-4B19B7CD1D64}"/>
    <cellStyle name="Input 4 2 4 2 3" xfId="3320" xr:uid="{2F22267C-0859-441D-88D8-800128DF2092}"/>
    <cellStyle name="Input 4 2 4 2 3 2" xfId="29406" xr:uid="{9A77A0C2-ABB2-4F65-A0A9-FD89CCEB938C}"/>
    <cellStyle name="Input 4 2 4 2 4" xfId="23594" xr:uid="{6BC7EDB2-943A-47DC-969C-5C45949BC0F8}"/>
    <cellStyle name="Input 4 2 4 2 5" xfId="55836" xr:uid="{4D6A0F9D-86D1-49EA-8067-7A4E0B9F18F4}"/>
    <cellStyle name="Input 4 2 4 3" xfId="1228" xr:uid="{2858F6AF-2C50-47D0-913A-7989F6282B3B}"/>
    <cellStyle name="Input 4 2 4 3 2" xfId="5573" xr:uid="{FDFB21E3-F67F-4055-A66A-85FF238931B8}"/>
    <cellStyle name="Input 4 2 4 3 2 2" xfId="8159" xr:uid="{D478C16D-898C-4586-A4EA-977576E31239}"/>
    <cellStyle name="Input 4 2 4 3 2 2 2" xfId="17148" xr:uid="{39BCE4F9-A905-4C24-A86A-B4E175567DC7}"/>
    <cellStyle name="Input 4 2 4 3 2 2 2 2" xfId="41134" xr:uid="{EE58E41C-B10A-4FFE-B8CA-C86F204DC8C4}"/>
    <cellStyle name="Input 4 2 4 3 2 2 3" xfId="33924" xr:uid="{445A3D25-BC05-4267-9CF8-649ED6DC7109}"/>
    <cellStyle name="Input 4 2 4 3 2 3" xfId="10796" xr:uid="{D7BFF011-7E68-4C87-BA00-589C77121290}"/>
    <cellStyle name="Input 4 2 4 3 2 3 2" xfId="19785" xr:uid="{AC17D01C-D324-46C0-AAC4-112A8D3D7574}"/>
    <cellStyle name="Input 4 2 4 3 2 3 2 2" xfId="42377" xr:uid="{5B3AEFE5-4081-48C4-8F2B-08000D7CE926}"/>
    <cellStyle name="Input 4 2 4 3 2 3 3" xfId="24017" xr:uid="{D4E096FF-76B2-4678-82C6-82DC52B8B84B}"/>
    <cellStyle name="Input 4 2 4 3 2 4" xfId="14562" xr:uid="{0B6EB316-515D-4175-96CA-1835552362C5}"/>
    <cellStyle name="Input 4 2 4 3 2 4 2" xfId="34874" xr:uid="{E7A29C7B-5E13-4077-A401-8887F2243931}"/>
    <cellStyle name="Input 4 2 4 3 2 5" xfId="34002" xr:uid="{EE0E1ECD-C32D-4914-ACAA-7A1109D85728}"/>
    <cellStyle name="Input 4 2 4 3 3" xfId="3665" xr:uid="{E9936973-815B-421E-A23F-C554144E1220}"/>
    <cellStyle name="Input 4 2 4 3 3 2" xfId="30522" xr:uid="{40C12B31-E235-43AB-9477-EB3F5E770F15}"/>
    <cellStyle name="Input 4 2 4 3 4" xfId="25425" xr:uid="{D14ECAF7-A7BD-495F-B29D-C237EDBE8369}"/>
    <cellStyle name="Input 4 2 4 4" xfId="1572" xr:uid="{04580D6F-B595-475A-AA35-57C407ADC617}"/>
    <cellStyle name="Input 4 2 4 4 2" xfId="5917" xr:uid="{BE35349F-93A2-4891-B446-903129EDD66A}"/>
    <cellStyle name="Input 4 2 4 4 2 2" xfId="8503" xr:uid="{162821E0-CC2A-4BB5-AC84-E21BE1FDAD1D}"/>
    <cellStyle name="Input 4 2 4 4 2 2 2" xfId="17492" xr:uid="{5F967CB4-A06A-4884-928E-5D31B86FDD65}"/>
    <cellStyle name="Input 4 2 4 4 2 2 2 2" xfId="23216" xr:uid="{FCDE72C6-0561-465C-BD5C-675D96F1B6D2}"/>
    <cellStyle name="Input 4 2 4 4 2 2 3" xfId="41167" xr:uid="{1A497143-ADC9-4AE2-999F-22FF2F43966E}"/>
    <cellStyle name="Input 4 2 4 4 2 3" xfId="11140" xr:uid="{91E4F7BD-547D-4500-87E0-6FBC58844E67}"/>
    <cellStyle name="Input 4 2 4 4 2 3 2" xfId="20129" xr:uid="{F96FBFF7-25D8-4F1C-BFC0-F62184FD0829}"/>
    <cellStyle name="Input 4 2 4 4 2 3 2 2" xfId="23323" xr:uid="{33F0672E-526D-4970-AD28-174C6B3BF54F}"/>
    <cellStyle name="Input 4 2 4 4 2 3 3" xfId="23119" xr:uid="{26B46F69-B21F-438A-B51C-648C1FC16A1A}"/>
    <cellStyle name="Input 4 2 4 4 2 4" xfId="14906" xr:uid="{B6A65916-6002-4D2C-996D-D89C83B06470}"/>
    <cellStyle name="Input 4 2 4 4 2 4 2" xfId="39567" xr:uid="{B9BE26FC-87B9-4219-BD9F-C5CD5BEFBCB8}"/>
    <cellStyle name="Input 4 2 4 4 2 5" xfId="26893" xr:uid="{FB4F7673-0205-4B58-AE62-CD2CA4504C51}"/>
    <cellStyle name="Input 4 2 4 4 3" xfId="4009" xr:uid="{75CB8A67-B196-4D1B-AE61-27076AEEF802}"/>
    <cellStyle name="Input 4 2 4 4 3 2" xfId="33781" xr:uid="{24E8BD19-1515-4D87-9133-B0DC7FB663FE}"/>
    <cellStyle name="Input 4 2 4 4 4" xfId="32417" xr:uid="{299CCCB0-3C4C-4B4D-B2E5-DB61787D3408}"/>
    <cellStyle name="Input 4 2 4 5" xfId="1884" xr:uid="{00E9D8E2-E27B-4A41-AEFD-679C4CF87D96}"/>
    <cellStyle name="Input 4 2 4 5 2" xfId="6200" xr:uid="{6599723D-FC54-4FC1-BE71-37EAAF6CA31E}"/>
    <cellStyle name="Input 4 2 4 5 2 2" xfId="8786" xr:uid="{5277E983-F535-46B4-8760-2274880D2558}"/>
    <cellStyle name="Input 4 2 4 5 2 2 2" xfId="17775" xr:uid="{61E40376-D969-42FE-A5F2-444020912734}"/>
    <cellStyle name="Input 4 2 4 5 2 2 2 2" xfId="35574" xr:uid="{8846F031-EF7F-4C5D-9F99-C43B52A26A7B}"/>
    <cellStyle name="Input 4 2 4 5 2 2 3" xfId="29449" xr:uid="{2B8DA72C-0DD1-4979-AFA4-D589F739ACEE}"/>
    <cellStyle name="Input 4 2 4 5 2 3" xfId="11423" xr:uid="{7A22580B-9459-469E-BE30-074463A90E16}"/>
    <cellStyle name="Input 4 2 4 5 2 3 2" xfId="20412" xr:uid="{6579F7A6-014A-47D8-8E03-09ABF9DF3855}"/>
    <cellStyle name="Input 4 2 4 5 2 3 2 2" xfId="40174" xr:uid="{CB07D52C-C25F-40C5-9C85-050D64A074E3}"/>
    <cellStyle name="Input 4 2 4 5 2 3 3" xfId="31102" xr:uid="{A9722652-8DD6-430D-88C5-90499A3DBA61}"/>
    <cellStyle name="Input 4 2 4 5 2 4" xfId="15189" xr:uid="{8134C89B-3628-4729-96C9-CF8F4B40EFCC}"/>
    <cellStyle name="Input 4 2 4 5 2 4 2" xfId="28318" xr:uid="{F3BE5985-7A12-42BC-B360-566F150F5EA9}"/>
    <cellStyle name="Input 4 2 4 5 2 5" xfId="36881" xr:uid="{C6A68CDE-1A85-4B93-BFF3-2D148DB04366}"/>
    <cellStyle name="Input 4 2 4 5 3" xfId="4321" xr:uid="{809824AC-D653-416A-BCAF-C8EDDBBBB137}"/>
    <cellStyle name="Input 4 2 4 5 3 2" xfId="37905" xr:uid="{550AD44B-A34F-478B-A471-A93AC405E3E4}"/>
    <cellStyle name="Input 4 2 4 5 4" xfId="27941" xr:uid="{0467B1BF-1004-46ED-A203-D224377D234F}"/>
    <cellStyle name="Input 4 2 4 6" xfId="2191" xr:uid="{081D49F7-652F-4EDA-ACA0-DB5E0F2A661A}"/>
    <cellStyle name="Input 4 2 4 6 2" xfId="6492" xr:uid="{DE4F6D96-96F5-4AB6-95DE-71FA54CA8271}"/>
    <cellStyle name="Input 4 2 4 6 2 2" xfId="9078" xr:uid="{14E0109B-15BB-464D-B2A1-802B6E174CCD}"/>
    <cellStyle name="Input 4 2 4 6 2 2 2" xfId="18067" xr:uid="{48D45C58-055D-49DE-B642-50CEA115F96B}"/>
    <cellStyle name="Input 4 2 4 6 2 2 2 2" xfId="25389" xr:uid="{432E149D-2631-4A20-838A-1F49B3B6A13A}"/>
    <cellStyle name="Input 4 2 4 6 2 2 3" xfId="37631" xr:uid="{C266C115-5712-4EDB-8B60-65630BF02593}"/>
    <cellStyle name="Input 4 2 4 6 2 3" xfId="11715" xr:uid="{3CCE0BAB-5B69-468E-AC4D-D4EE6B7DF963}"/>
    <cellStyle name="Input 4 2 4 6 2 3 2" xfId="20704" xr:uid="{11B60D5F-723D-4B4D-9977-59DF7C2304E6}"/>
    <cellStyle name="Input 4 2 4 6 2 3 2 2" xfId="41568" xr:uid="{41D3AD84-3032-4053-8EB1-7A0139EB7AEF}"/>
    <cellStyle name="Input 4 2 4 6 2 3 3" xfId="35172" xr:uid="{7CA756E8-3246-496F-B726-EE3053F79D3E}"/>
    <cellStyle name="Input 4 2 4 6 2 4" xfId="15481" xr:uid="{26DF311D-8721-4617-8900-6AFE6CF803ED}"/>
    <cellStyle name="Input 4 2 4 6 2 4 2" xfId="43326" xr:uid="{A6108EDA-72AE-42D4-ABD6-54365099B96A}"/>
    <cellStyle name="Input 4 2 4 6 2 5" xfId="27124" xr:uid="{125BBE3F-45B8-4799-9BE2-66F609534BD7}"/>
    <cellStyle name="Input 4 2 4 6 3" xfId="4628" xr:uid="{499A8358-1DF2-4599-AE9D-9CF1734148FA}"/>
    <cellStyle name="Input 4 2 4 6 3 2" xfId="41436" xr:uid="{FB2C2F05-BF1E-4241-A6D3-2BD77D14FD29}"/>
    <cellStyle name="Input 4 2 4 6 4" xfId="38915" xr:uid="{E4EFF9C0-83B0-4927-B23F-A89EB36DDFAA}"/>
    <cellStyle name="Input 4 2 4 7" xfId="4928" xr:uid="{2C52650A-FF68-4583-A8FC-A93617C48316}"/>
    <cellStyle name="Input 4 2 4 7 2" xfId="7514" xr:uid="{1CC7D904-88EA-42A7-9B78-DF422CBA539E}"/>
    <cellStyle name="Input 4 2 4 7 2 2" xfId="16503" xr:uid="{4C8922B3-9929-464A-85FA-BB5C22E24CE1}"/>
    <cellStyle name="Input 4 2 4 7 2 2 2" xfId="31192" xr:uid="{399B73D7-F181-4F9D-A30E-0831A47F18E0}"/>
    <cellStyle name="Input 4 2 4 7 2 3" xfId="25156" xr:uid="{597ADD53-E231-4457-92FA-442FC389D5F8}"/>
    <cellStyle name="Input 4 2 4 7 3" xfId="10151" xr:uid="{CAE14185-0FF7-42C0-850A-2E3CA67C39EB}"/>
    <cellStyle name="Input 4 2 4 7 3 2" xfId="19140" xr:uid="{68D3B3F7-9C65-470A-9DC1-E8510E83C3AE}"/>
    <cellStyle name="Input 4 2 4 7 3 2 2" xfId="39292" xr:uid="{88C413CB-D118-4448-8D94-33B689DEE85C}"/>
    <cellStyle name="Input 4 2 4 7 3 3" xfId="40260" xr:uid="{8B6C1585-3518-4CB7-B73E-A7B530C26A4B}"/>
    <cellStyle name="Input 4 2 4 7 4" xfId="13917" xr:uid="{184153CC-FEB5-4298-973B-6B89DD2FA4BE}"/>
    <cellStyle name="Input 4 2 4 7 4 2" xfId="40793" xr:uid="{3FBAABE1-3D44-46FF-9E3F-E92B7D9BE222}"/>
    <cellStyle name="Input 4 2 4 7 5" xfId="25874" xr:uid="{24336089-D0D4-42E6-ADAD-091C609D69F0}"/>
    <cellStyle name="Input 4 2 4 8" xfId="2540" xr:uid="{11082F87-2C78-4947-86DD-C37CAA94C88E}"/>
    <cellStyle name="Input 4 2 4 8 2" xfId="39169" xr:uid="{A2DEA5DD-D601-4D66-A49A-39C33E41597F}"/>
    <cellStyle name="Input 4 2 4 9" xfId="42611" xr:uid="{D7355538-9E01-4DA0-ACD3-477F2C07D0F8}"/>
    <cellStyle name="Input 4 2 5" xfId="305" xr:uid="{4C418C60-A599-419F-8A90-4B4A7ADB8D1E}"/>
    <cellStyle name="Input 4 2 5 2" xfId="4706" xr:uid="{01CB2758-C2E8-4718-AE1A-C440C4A58899}"/>
    <cellStyle name="Input 4 2 5 2 2" xfId="7292" xr:uid="{1CEAD5CE-25C9-40F3-977D-E842176DB68C}"/>
    <cellStyle name="Input 4 2 5 2 2 2" xfId="16281" xr:uid="{DAEDCA6C-6363-4511-B3D3-11F4D0E58137}"/>
    <cellStyle name="Input 4 2 5 2 2 2 2" xfId="30238" xr:uid="{C6551632-BB20-48E1-9EF2-70004BEFBA98}"/>
    <cellStyle name="Input 4 2 5 2 2 3" xfId="27566" xr:uid="{7FB41338-AA56-4002-9363-66A3FCFD40D0}"/>
    <cellStyle name="Input 4 2 5 2 3" xfId="9929" xr:uid="{637E911E-955C-4682-882E-4A5325BB5D13}"/>
    <cellStyle name="Input 4 2 5 2 3 2" xfId="18918" xr:uid="{1F546F21-C03C-44D4-90FC-824B2D26C546}"/>
    <cellStyle name="Input 4 2 5 2 3 2 2" xfId="34345" xr:uid="{E792A7E4-54EE-4429-8A1E-E5012911BA6C}"/>
    <cellStyle name="Input 4 2 5 2 3 3" xfId="43896" xr:uid="{6C987A22-D9F9-407A-934F-FCC043EA32E8}"/>
    <cellStyle name="Input 4 2 5 2 4" xfId="13695" xr:uid="{A021AA28-C1DE-4F5A-A24F-B2A9CBAC7474}"/>
    <cellStyle name="Input 4 2 5 2 4 2" xfId="27491" xr:uid="{7D582655-05D1-48C3-888D-434F261F9C60}"/>
    <cellStyle name="Input 4 2 5 2 5" xfId="36584" xr:uid="{E9005A18-771C-4C12-AA3D-6768158FD41F}"/>
    <cellStyle name="Input 4 2 5 2 6" xfId="58292" xr:uid="{D6A116BD-FBB7-4205-9AFD-9CDEBEF21B98}"/>
    <cellStyle name="Input 4 2 5 3" xfId="2773" xr:uid="{9BD94155-784B-4461-A0DB-EE3D030708C9}"/>
    <cellStyle name="Input 4 2 5 3 2" xfId="25529" xr:uid="{8F779DBB-CA45-4995-8CD9-159E6027256E}"/>
    <cellStyle name="Input 4 2 5 4" xfId="25726" xr:uid="{D9592F75-1BF1-4310-8624-F66214554287}"/>
    <cellStyle name="Input 4 2 5 5" xfId="51510" xr:uid="{FAD764A7-53FA-4723-9473-5E3DA02084BA}"/>
    <cellStyle name="Input 4 2 6" xfId="654" xr:uid="{B293D696-13F5-441D-80E0-7C9F7BCA021E}"/>
    <cellStyle name="Input 4 2 6 2" xfId="5030" xr:uid="{BF0672D5-5D6A-4EF0-B70C-74B619AC2F4F}"/>
    <cellStyle name="Input 4 2 6 2 2" xfId="7616" xr:uid="{4D1C522B-B3E9-4B9F-BF84-1E20161992C6}"/>
    <cellStyle name="Input 4 2 6 2 2 2" xfId="16605" xr:uid="{8AD5F139-07A5-4A69-B1EB-9557CBBFB094}"/>
    <cellStyle name="Input 4 2 6 2 2 2 2" xfId="38568" xr:uid="{41F5229F-0D32-4839-9E45-319D9DBDD551}"/>
    <cellStyle name="Input 4 2 6 2 2 3" xfId="39686" xr:uid="{A0D787F3-7AC7-453E-B8A5-FAF6B78C7691}"/>
    <cellStyle name="Input 4 2 6 2 3" xfId="10253" xr:uid="{BC1BD549-4107-4277-993D-95EAFD626902}"/>
    <cellStyle name="Input 4 2 6 2 3 2" xfId="19242" xr:uid="{34CDD26F-E124-4492-A31A-064AD1A13D3C}"/>
    <cellStyle name="Input 4 2 6 2 3 2 2" xfId="24029" xr:uid="{B69DA24E-3258-4E50-93B5-9E90C2629061}"/>
    <cellStyle name="Input 4 2 6 2 3 3" xfId="35394" xr:uid="{503FDDF4-2AB6-4DDF-A8A1-0B347CA11B22}"/>
    <cellStyle name="Input 4 2 6 2 4" xfId="14019" xr:uid="{EAA618F2-16E9-4EC7-BB0E-BCFF92F6A5B8}"/>
    <cellStyle name="Input 4 2 6 2 4 2" xfId="24067" xr:uid="{846EE3AB-83E5-4EA9-8417-34C5497EA38A}"/>
    <cellStyle name="Input 4 2 6 2 5" xfId="28854" xr:uid="{B3176918-1018-4EBE-8B33-2FE55A6FD774}"/>
    <cellStyle name="Input 4 2 6 2 6" xfId="54005" xr:uid="{B3892760-3332-44F9-816E-C81170E1CDF6}"/>
    <cellStyle name="Input 4 2 6 3" xfId="3091" xr:uid="{92A0119C-0839-4BFB-8015-E58BAD4B28E3}"/>
    <cellStyle name="Input 4 2 6 3 2" xfId="25692" xr:uid="{D8879CBA-AEF5-41A8-97EA-94F99ACF05BD}"/>
    <cellStyle name="Input 4 2 6 4" xfId="43526" xr:uid="{3D2DA8CA-2351-41E3-9676-1F978746E7AD}"/>
    <cellStyle name="Input 4 2 6 5" xfId="47337" xr:uid="{9E497221-FEB4-4605-937E-453781998FA8}"/>
    <cellStyle name="Input 4 2 7" xfId="999" xr:uid="{458273AF-C44C-47A1-A7C8-F6F2753D9C04}"/>
    <cellStyle name="Input 4 2 7 2" xfId="5351" xr:uid="{243134DA-B0DE-4952-A259-230669433A6C}"/>
    <cellStyle name="Input 4 2 7 2 2" xfId="7937" xr:uid="{448FB023-1750-458E-B05F-E7E57177B22C}"/>
    <cellStyle name="Input 4 2 7 2 2 2" xfId="16926" xr:uid="{4D7D229F-96E5-4322-AC18-528FE9C51DF8}"/>
    <cellStyle name="Input 4 2 7 2 2 2 2" xfId="43001" xr:uid="{6A8AD049-2950-4E6E-A31E-28B4F0353FE6}"/>
    <cellStyle name="Input 4 2 7 2 2 3" xfId="24365" xr:uid="{CD149DDD-A6E8-441B-83CD-3085119A13B2}"/>
    <cellStyle name="Input 4 2 7 2 3" xfId="10574" xr:uid="{F458C8E9-FCDE-4EC3-8AA7-585C81D14FD2}"/>
    <cellStyle name="Input 4 2 7 2 3 2" xfId="19563" xr:uid="{7C8ABDB7-2CE2-4CCC-92A7-938CE271103A}"/>
    <cellStyle name="Input 4 2 7 2 3 2 2" xfId="22570" xr:uid="{B00786B2-2408-4751-9BBD-BB76A60ECB39}"/>
    <cellStyle name="Input 4 2 7 2 3 3" xfId="33299" xr:uid="{D7114C98-052B-4387-A98D-F783F849156F}"/>
    <cellStyle name="Input 4 2 7 2 4" xfId="14340" xr:uid="{6F650667-2993-4EBA-99EE-99ACAC3AA134}"/>
    <cellStyle name="Input 4 2 7 2 4 2" xfId="30398" xr:uid="{B6A9A061-A3D9-4B28-B554-36874C8E072D}"/>
    <cellStyle name="Input 4 2 7 2 5" xfId="29893" xr:uid="{7150BE1E-5D3A-4A34-B1D2-9AA584580300}"/>
    <cellStyle name="Input 4 2 7 3" xfId="3436" xr:uid="{B0E30E9C-1C6E-476C-B98C-C5AC6D83A238}"/>
    <cellStyle name="Input 4 2 7 3 2" xfId="36321" xr:uid="{9DCD15CB-DE2C-4852-88A2-A303FABE5F15}"/>
    <cellStyle name="Input 4 2 7 4" xfId="36234" xr:uid="{E6631789-279D-45F8-8081-89F1AB945821}"/>
    <cellStyle name="Input 4 2 7 5" xfId="52646" xr:uid="{18DEF281-85A5-44AB-977E-51BB669E8A23}"/>
    <cellStyle name="Input 4 2 8" xfId="1343" xr:uid="{3951B8DF-BBC3-4E01-BEA5-B1D42AE36905}"/>
    <cellStyle name="Input 4 2 8 2" xfId="5688" xr:uid="{68668313-10C8-435A-808B-7DCD039A1088}"/>
    <cellStyle name="Input 4 2 8 2 2" xfId="8274" xr:uid="{5177114B-C606-4432-B60C-0A9451AA4943}"/>
    <cellStyle name="Input 4 2 8 2 2 2" xfId="17263" xr:uid="{F73412A8-9898-470F-8234-9318E11F7523}"/>
    <cellStyle name="Input 4 2 8 2 2 2 2" xfId="39318" xr:uid="{C797F076-E1BB-4F9E-91A6-F92394B31DF0}"/>
    <cellStyle name="Input 4 2 8 2 2 3" xfId="24486" xr:uid="{38167373-8C32-4A46-B262-563D642760E9}"/>
    <cellStyle name="Input 4 2 8 2 3" xfId="10911" xr:uid="{F233B5EE-B79D-4251-908C-23DA5270D498}"/>
    <cellStyle name="Input 4 2 8 2 3 2" xfId="19900" xr:uid="{4EC86001-CF0D-4842-894A-0A0C1CFD3D49}"/>
    <cellStyle name="Input 4 2 8 2 3 2 2" xfId="43280" xr:uid="{698ABD68-E136-4E2F-A263-F573A4A9E48A}"/>
    <cellStyle name="Input 4 2 8 2 3 3" xfId="43854" xr:uid="{2AFDCA7F-F429-4B7A-9F3A-26E6C02EF071}"/>
    <cellStyle name="Input 4 2 8 2 4" xfId="14677" xr:uid="{A89277A7-5E4A-4283-A87D-A9DBE6DA6496}"/>
    <cellStyle name="Input 4 2 8 2 4 2" xfId="29680" xr:uid="{0107FFCE-3093-4563-A818-2554E4A614EB}"/>
    <cellStyle name="Input 4 2 8 2 5" xfId="32732" xr:uid="{2BFEF3E6-C696-4368-85FF-B254BF7F40EC}"/>
    <cellStyle name="Input 4 2 8 3" xfId="3780" xr:uid="{55B5FC56-A9BB-411F-A874-296BA90810B0}"/>
    <cellStyle name="Input 4 2 8 3 2" xfId="36642" xr:uid="{12704FE6-4272-4212-A27D-88655DD847CA}"/>
    <cellStyle name="Input 4 2 8 4" xfId="26056" xr:uid="{63B77C70-2F95-444C-BD61-0C6167055520}"/>
    <cellStyle name="Input 4 2 9" xfId="1668" xr:uid="{9851AFB3-8A3C-4FEB-ADD4-8D66719418B7}"/>
    <cellStyle name="Input 4 2 9 2" xfId="5996" xr:uid="{02E21F09-2019-4992-B9C4-ADC4DBEC62E9}"/>
    <cellStyle name="Input 4 2 9 2 2" xfId="8582" xr:uid="{9315CAA8-D8B8-4FF6-94D5-D0E5EDEA8A0F}"/>
    <cellStyle name="Input 4 2 9 2 2 2" xfId="17571" xr:uid="{24C04241-43D3-4E54-A475-9B571300DD15}"/>
    <cellStyle name="Input 4 2 9 2 2 2 2" xfId="30151" xr:uid="{3CA302DA-BB5F-44B2-90AD-88CE216A83DD}"/>
    <cellStyle name="Input 4 2 9 2 2 3" xfId="23493" xr:uid="{8C2B2895-79BE-415B-AF91-526BD549FDBA}"/>
    <cellStyle name="Input 4 2 9 2 3" xfId="11219" xr:uid="{36027259-1D67-4AB5-922C-2446B77D06E4}"/>
    <cellStyle name="Input 4 2 9 2 3 2" xfId="20208" xr:uid="{B3B91729-7DBC-46DE-8A2A-0CCC5D9ADE95}"/>
    <cellStyle name="Input 4 2 9 2 3 2 2" xfId="32946" xr:uid="{4737D916-4589-45EC-BF7E-125FAF62E4A7}"/>
    <cellStyle name="Input 4 2 9 2 3 3" xfId="25327" xr:uid="{A9694445-550F-4A91-9B1B-EE2FC9384460}"/>
    <cellStyle name="Input 4 2 9 2 4" xfId="14985" xr:uid="{D89DB7E6-1763-4261-B08A-14BFB0C79D2E}"/>
    <cellStyle name="Input 4 2 9 2 4 2" xfId="43141" xr:uid="{1518AF3F-0D56-41D0-84A5-5C47141C0644}"/>
    <cellStyle name="Input 4 2 9 2 5" xfId="26763" xr:uid="{BEE6A3DE-F7CE-493C-8675-6E3871FF7A7E}"/>
    <cellStyle name="Input 4 2 9 3" xfId="4105" xr:uid="{266B2129-9EA2-46AE-AFCE-50EC7876430C}"/>
    <cellStyle name="Input 4 2 9 3 2" xfId="26077" xr:uid="{A62531D4-DED9-4AC8-B8FC-D3B4AA506A90}"/>
    <cellStyle name="Input 4 2 9 4" xfId="43686" xr:uid="{0F81124D-EE0F-4857-83AC-3EDB3235732A}"/>
    <cellStyle name="Input 4 20" xfId="23766" xr:uid="{D5292BDC-C03E-40C1-822B-CB051C59B06A}"/>
    <cellStyle name="Input 4 20 2" xfId="44981" xr:uid="{0BDC4C2E-77D3-48EC-AC1A-875206188FB9}"/>
    <cellStyle name="Input 4 20 2 2" xfId="57329" xr:uid="{2064418F-BD68-48A3-9801-7A5DBEDE667F}"/>
    <cellStyle name="Input 4 20 2 3" xfId="50547" xr:uid="{4BB4C564-F0A2-44A5-9B7F-051C37392591}"/>
    <cellStyle name="Input 4 20 3" xfId="52149" xr:uid="{5175D157-AD31-45C6-844F-2A216B96E50B}"/>
    <cellStyle name="Input 4 20 3 2" xfId="58930" xr:uid="{C2C04557-BF78-4A52-8EAE-5F7275C54875}"/>
    <cellStyle name="Input 4 20 4" xfId="48989" xr:uid="{399F52D4-5F02-4864-AC77-58080CC3A239}"/>
    <cellStyle name="Input 4 20 4 2" xfId="55772" xr:uid="{4FA3CD75-19EC-4C43-B4F3-6DEB122BE1ED}"/>
    <cellStyle name="Input 4 20 5" xfId="48664" xr:uid="{B9D58BE5-F355-42AE-974D-63FE2A67E8C5}"/>
    <cellStyle name="Input 4 20 5 2" xfId="55453" xr:uid="{8ED2DE4A-014C-403A-8DD9-F6C826D41FD4}"/>
    <cellStyle name="Input 4 20 6" xfId="53739" xr:uid="{89E2D08F-0625-4443-B14C-E87BBC9E8AED}"/>
    <cellStyle name="Input 4 20 7" xfId="47050" xr:uid="{64902F0F-741E-4B14-BBEF-E092EC15DEFF}"/>
    <cellStyle name="Input 4 21" xfId="45039" xr:uid="{DB29268F-6DD1-4786-8CD4-376F5CFD4B34}"/>
    <cellStyle name="Input 4 21 2" xfId="50606" xr:uid="{8DC710B4-FEBC-458A-9DD5-14E865728992}"/>
    <cellStyle name="Input 4 21 2 2" xfId="57388" xr:uid="{DC518940-0CE2-4986-AA19-1FAA6A3BA029}"/>
    <cellStyle name="Input 4 21 3" xfId="52420" xr:uid="{C86454FB-8E6A-471A-9667-BD771A420028}"/>
    <cellStyle name="Input 4 21 3 2" xfId="59201" xr:uid="{8EFB9DE3-6036-4E41-B4DC-23C8AC6D333D}"/>
    <cellStyle name="Input 4 21 4" xfId="48723" xr:uid="{FE539280-2974-4DB9-BCF3-980A0F2E0E73}"/>
    <cellStyle name="Input 4 21 4 2" xfId="55512" xr:uid="{73E30B37-6AF9-4A02-B016-9B489FA57B29}"/>
    <cellStyle name="Input 4 21 5" xfId="53798" xr:uid="{75301EE4-EB2D-4842-8ABB-9B142564E4C7}"/>
    <cellStyle name="Input 4 21 6" xfId="47109" xr:uid="{FEA47975-8A36-4D83-92FE-DDE5430CD986}"/>
    <cellStyle name="Input 4 22" xfId="45090" xr:uid="{BC9F5EC7-6CC2-4C22-B07A-7A3CFE04DA66}"/>
    <cellStyle name="Input 4 22 2" xfId="50603" xr:uid="{4FA48B02-2C83-491B-B6E1-28C601BF6E9D}"/>
    <cellStyle name="Input 4 22 2 2" xfId="57385" xr:uid="{FD0D45E2-BC76-4B8C-925B-4CB2D32884B7}"/>
    <cellStyle name="Input 4 22 3" xfId="52417" xr:uid="{2306716D-70C3-4B78-AE10-328190D8F631}"/>
    <cellStyle name="Input 4 22 3 2" xfId="59198" xr:uid="{0ABEBBCF-F137-4194-A748-574D64F94C31}"/>
    <cellStyle name="Input 4 22 4" xfId="48720" xr:uid="{8BD48FF0-C593-4182-83F9-56F0D0CB78E6}"/>
    <cellStyle name="Input 4 22 4 2" xfId="55509" xr:uid="{E74D5BB2-C54A-417F-8335-D938E8D1C019}"/>
    <cellStyle name="Input 4 22 5" xfId="53795" xr:uid="{55854513-1A2D-481E-861D-8E0139931A75}"/>
    <cellStyle name="Input 4 22 6" xfId="47106" xr:uid="{38F0202C-C19B-4996-B8D3-2FB4B82DFEF9}"/>
    <cellStyle name="Input 4 23" xfId="45100" xr:uid="{199EA967-E33F-4FC0-9FB4-3ED500C2C5E6}"/>
    <cellStyle name="Input 4 23 2" xfId="50568" xr:uid="{5BF9D9B8-2626-4273-8023-45BB97C6119E}"/>
    <cellStyle name="Input 4 23 2 2" xfId="57350" xr:uid="{D2412368-702E-4094-8FA5-EE197F705E5F}"/>
    <cellStyle name="Input 4 23 3" xfId="52382" xr:uid="{B3BC127B-D606-4D8E-80F2-96F28F4CABB7}"/>
    <cellStyle name="Input 4 23 3 2" xfId="59163" xr:uid="{65441FF7-B351-4B5D-A9B4-7577D589DE5A}"/>
    <cellStyle name="Input 4 23 4" xfId="48685" xr:uid="{3157543C-858B-4670-B6A0-0C04299E7796}"/>
    <cellStyle name="Input 4 23 4 2" xfId="55474" xr:uid="{088BCC13-F2BC-4ABB-A1F3-9F1CF1472942}"/>
    <cellStyle name="Input 4 23 5" xfId="53760" xr:uid="{CE589AC7-F9CF-49C3-A01D-81E489835F65}"/>
    <cellStyle name="Input 4 23 6" xfId="47071" xr:uid="{1B46F02F-AD2C-4B3C-B3D1-04EC63A863F0}"/>
    <cellStyle name="Input 4 24" xfId="45145" xr:uid="{5524FAF4-69BF-4029-822C-2F6056430A61}"/>
    <cellStyle name="Input 4 24 2" xfId="50687" xr:uid="{BD77AD59-0B5D-4B3F-A25D-62AA257C09DD}"/>
    <cellStyle name="Input 4 24 2 2" xfId="57469" xr:uid="{4BA3F0E2-93FF-4D2E-B076-3C0063FE7A0F}"/>
    <cellStyle name="Input 4 24 3" xfId="52498" xr:uid="{0A7CDA26-B62C-4AB4-92BB-7D7D8F6303BE}"/>
    <cellStyle name="Input 4 24 3 2" xfId="59279" xr:uid="{94985D98-EFA1-4DB6-84BF-EE3AD1E97FB4}"/>
    <cellStyle name="Input 4 24 4" xfId="48802" xr:uid="{4F5821A2-6772-4074-AA26-DC16FDDCC559}"/>
    <cellStyle name="Input 4 24 4 2" xfId="55588" xr:uid="{C2A1BE82-79F5-4074-A9D6-83B5E3BE35C9}"/>
    <cellStyle name="Input 4 24 5" xfId="53876" xr:uid="{1CD21292-539B-4788-B260-FC562776C7CD}"/>
    <cellStyle name="Input 4 24 6" xfId="47190" xr:uid="{FF1537CB-00DE-4EC9-AA5D-B093F1962652}"/>
    <cellStyle name="Input 4 25" xfId="45251" xr:uid="{76F9784A-0A83-4F85-BEB7-C667E10C002C}"/>
    <cellStyle name="Input 4 25 2" xfId="50752" xr:uid="{726D9643-31A2-419D-A40E-0B4DBBEA5ECF}"/>
    <cellStyle name="Input 4 25 2 2" xfId="57534" xr:uid="{2A714EA3-EEEE-49CC-BD72-D6C646B6B52E}"/>
    <cellStyle name="Input 4 25 3" xfId="52561" xr:uid="{D339A04F-E2A3-4C1C-90B2-6221F50E9E74}"/>
    <cellStyle name="Input 4 25 3 2" xfId="59342" xr:uid="{CAC3B127-10ED-4360-B989-41AB6F7FEA20}"/>
    <cellStyle name="Input 4 25 4" xfId="48858" xr:uid="{30B1CD1C-6994-4CB0-A81D-2D3D5BDC4574}"/>
    <cellStyle name="Input 4 25 4 2" xfId="55640" xr:uid="{54E3AC6A-6E28-45A1-96D4-0261CF9B4FF0}"/>
    <cellStyle name="Input 4 25 5" xfId="53939" xr:uid="{260D1AB9-1A76-4732-A5DF-F0D012CEE0CA}"/>
    <cellStyle name="Input 4 25 6" xfId="47256" xr:uid="{2016D886-BC24-4257-964C-96AED8271963}"/>
    <cellStyle name="Input 4 26" xfId="45216" xr:uid="{70C10AC9-A711-41C4-A3A2-355B02F18718}"/>
    <cellStyle name="Input 4 26 2" xfId="50747" xr:uid="{8D1E1362-1AD0-406C-AB87-AB47E9B795B5}"/>
    <cellStyle name="Input 4 26 2 2" xfId="57529" xr:uid="{D7BB5B7B-49F6-4A0C-925C-418DBF2931DC}"/>
    <cellStyle name="Input 4 26 3" xfId="52556" xr:uid="{DD76A288-E125-48B3-8DE0-21351D87B901}"/>
    <cellStyle name="Input 4 26 3 2" xfId="59337" xr:uid="{CA06CF4B-9CF1-485A-ACF9-D8271407751B}"/>
    <cellStyle name="Input 4 26 4" xfId="53934" xr:uid="{AF756FB6-77EA-443E-9585-550C20C60490}"/>
    <cellStyle name="Input 4 26 5" xfId="47251" xr:uid="{0F2DAC59-F251-4E96-A8BE-A9B5AA60C275}"/>
    <cellStyle name="Input 4 27" xfId="45197" xr:uid="{DE1E3DA7-841D-45DE-A59F-094C36FCAF2B}"/>
    <cellStyle name="Input 4 27 2" xfId="55719" xr:uid="{A976F947-262B-4101-8630-672065DBFB43}"/>
    <cellStyle name="Input 4 27 3" xfId="48936" xr:uid="{43D58B61-1CF0-4DAE-BD1E-91334F1D66FA}"/>
    <cellStyle name="Input 4 28" xfId="45335" xr:uid="{B8EA6C18-73E0-4034-A783-1312F7636770}"/>
    <cellStyle name="Input 4 28 2" xfId="58058" xr:uid="{F4052DEE-C3CA-4E8F-84BD-C3447D5BFE2F}"/>
    <cellStyle name="Input 4 28 3" xfId="51276" xr:uid="{C5FA9A9F-D238-462C-9046-80E4E668723F}"/>
    <cellStyle name="Input 4 29" xfId="45344" xr:uid="{89F1970E-CE8B-4DD9-ACFA-FBAF05FEDCA4}"/>
    <cellStyle name="Input 4 29 2" xfId="52608" xr:uid="{1D2C9630-E0C2-4B0C-B4C4-7CF358388079}"/>
    <cellStyle name="Input 4 3" xfId="255" xr:uid="{CD2140EE-9DB4-472E-8751-18A423ADF511}"/>
    <cellStyle name="Input 4 3 10" xfId="6557" xr:uid="{5FD0C332-96BA-4FB9-ABE6-C40550ADC98A}"/>
    <cellStyle name="Input 4 3 10 2" xfId="11774" xr:uid="{31FA283D-E0FC-4588-8A07-D0AD514456F3}"/>
    <cellStyle name="Input 4 3 10 2 2" xfId="20763" xr:uid="{F3803A47-0ABE-4020-88E6-6CC1C650A1AC}"/>
    <cellStyle name="Input 4 3 10 2 2 2" xfId="29080" xr:uid="{A49CBA6A-290D-42C1-ADD7-71D06AF843DA}"/>
    <cellStyle name="Input 4 3 10 2 3" xfId="32105" xr:uid="{96D43415-62F6-4098-AAE5-3C0C6735E8C3}"/>
    <cellStyle name="Input 4 3 10 3" xfId="15546" xr:uid="{DD9B715D-95A7-4ACE-933B-F28F5258BA2F}"/>
    <cellStyle name="Input 4 3 10 3 2" xfId="36727" xr:uid="{DDE150B5-FAC6-406C-90AD-B0E44A73B459}"/>
    <cellStyle name="Input 4 3 10 4" xfId="29453" xr:uid="{8867F9B7-24FD-4DE0-AC41-8CCCCC65BBBF}"/>
    <cellStyle name="Input 4 3 11" xfId="9137" xr:uid="{938763BE-FDC7-4C7F-807A-70CCCDB28CB5}"/>
    <cellStyle name="Input 4 3 11 2" xfId="18126" xr:uid="{3C6DCEAC-F868-4BC6-B110-055A9F2547B0}"/>
    <cellStyle name="Input 4 3 11 2 2" xfId="39446" xr:uid="{855C74D0-E5A7-4BD8-9D3D-F12C5AA62ECF}"/>
    <cellStyle name="Input 4 3 11 3" xfId="37935" xr:uid="{C2424B86-4AB2-4FDD-A6EF-53242380BF12}"/>
    <cellStyle name="Input 4 3 12" xfId="12367" xr:uid="{13908B67-AD8D-4C00-801F-C42DAAA131FE}"/>
    <cellStyle name="Input 4 3 12 2" xfId="21356" xr:uid="{2EB285EE-2740-41DA-AA22-E8C727D3F46B}"/>
    <cellStyle name="Input 4 3 12 2 2" xfId="36099" xr:uid="{F92DA6E0-016F-4C56-A49F-9825647BD063}"/>
    <cellStyle name="Input 4 3 12 3" xfId="27404" xr:uid="{E8284981-B889-4E97-9E74-DF1589B5AEC0}"/>
    <cellStyle name="Input 4 3 13" xfId="2261" xr:uid="{BB609825-8BA7-4A9D-A197-E5C0061BB57E}"/>
    <cellStyle name="Input 4 3 13 2" xfId="32637" xr:uid="{BD2ADD54-CFF9-44AB-A3F0-652FDE579760}"/>
    <cellStyle name="Input 4 3 14" xfId="13170" xr:uid="{1ED07B48-DD24-4EE9-8BAF-96A91892591B}"/>
    <cellStyle name="Input 4 3 14 2" xfId="31426" xr:uid="{6E0865EE-0224-4771-977D-3B37B19DBB36}"/>
    <cellStyle name="Input 4 3 15" xfId="42567" xr:uid="{5B96971F-01D3-48E1-9DDD-927DCFD1D102}"/>
    <cellStyle name="Input 4 3 16" xfId="44269" xr:uid="{65DF7E14-A3F6-4122-B77D-DBAC8B8E593D}"/>
    <cellStyle name="Input 4 3 17" xfId="45557" xr:uid="{2C914051-059D-4F19-94E9-46C27456A12C}"/>
    <cellStyle name="Input 4 3 2" xfId="393" xr:uid="{34F44198-11EB-42A1-A0F9-A9BD39AB11D3}"/>
    <cellStyle name="Input 4 3 2 10" xfId="9262" xr:uid="{BA1F1FB4-C95F-4035-A651-06370A789BA4}"/>
    <cellStyle name="Input 4 3 2 10 2" xfId="18251" xr:uid="{03F76723-C6A0-4228-80D9-BD42AE51B17D}"/>
    <cellStyle name="Input 4 3 2 10 2 2" xfId="40862" xr:uid="{B26631F8-55F2-48B4-85CA-1AA82CB44BDF}"/>
    <cellStyle name="Input 4 3 2 10 3" xfId="30804" xr:uid="{24589150-EEB6-4BE8-A000-75614596183A}"/>
    <cellStyle name="Input 4 3 2 11" xfId="12352" xr:uid="{EEAC1E17-56BE-485F-B0EE-86876015EF6D}"/>
    <cellStyle name="Input 4 3 2 11 2" xfId="21341" xr:uid="{B1B2A07B-AB6C-43A3-9D39-282D4B76C621}"/>
    <cellStyle name="Input 4 3 2 11 2 2" xfId="24506" xr:uid="{F48E627F-3036-4175-A206-1CB17FD63A39}"/>
    <cellStyle name="Input 4 3 2 11 3" xfId="23660" xr:uid="{AAD25D30-3CA9-4D01-8FFD-52AF674BC5A4}"/>
    <cellStyle name="Input 4 3 2 12" xfId="2399" xr:uid="{D8A51850-D0B1-4EA4-BF0F-7C0FA15847CF}"/>
    <cellStyle name="Input 4 3 2 12 2" xfId="34986" xr:uid="{1BFC3C0C-5410-4A05-BA21-528C15FB383A}"/>
    <cellStyle name="Input 4 3 2 13" xfId="13308" xr:uid="{D70FD698-E77A-42F3-B50C-CE444EC6FFCE}"/>
    <cellStyle name="Input 4 3 2 13 2" xfId="26815" xr:uid="{68B94033-B2B2-4A1F-8197-9A22A4FE6A68}"/>
    <cellStyle name="Input 4 3 2 14" xfId="29654" xr:uid="{6C359965-B721-49F2-A983-5298CFAB054F}"/>
    <cellStyle name="Input 4 3 2 15" xfId="46072" xr:uid="{2F1BD4EE-B577-470B-B8FC-6192B1699731}"/>
    <cellStyle name="Input 4 3 2 2" xfId="742" xr:uid="{A8468806-813D-4246-8DFA-638B84F98D45}"/>
    <cellStyle name="Input 4 3 2 2 2" xfId="5116" xr:uid="{98E134FC-B3A4-47D9-B05B-608D6276C728}"/>
    <cellStyle name="Input 4 3 2 2 2 2" xfId="7702" xr:uid="{1B059469-3CD6-4A2D-A2C3-7F2B978E6462}"/>
    <cellStyle name="Input 4 3 2 2 2 2 2" xfId="16691" xr:uid="{7F5B47AC-2B6F-429E-9B6B-0EDF9C2491FA}"/>
    <cellStyle name="Input 4 3 2 2 2 2 2 2" xfId="38229" xr:uid="{65DE1EF0-2657-4759-B1ED-84A5ADE38048}"/>
    <cellStyle name="Input 4 3 2 2 2 2 3" xfId="31452" xr:uid="{3ABF4D4F-D5C7-4A11-BAB3-8E0A1E485740}"/>
    <cellStyle name="Input 4 3 2 2 2 3" xfId="10339" xr:uid="{EAAFFB37-6BFC-477F-A271-5DDAC366DD7C}"/>
    <cellStyle name="Input 4 3 2 2 2 3 2" xfId="19328" xr:uid="{BD629F92-DE82-4862-8DFC-301C0323642B}"/>
    <cellStyle name="Input 4 3 2 2 2 3 2 2" xfId="35504" xr:uid="{1CC0CD51-07B5-4F79-AEC8-D206241ABCFD}"/>
    <cellStyle name="Input 4 3 2 2 2 3 3" xfId="27175" xr:uid="{2750D0E7-4D74-423A-8FF1-61434711FA6C}"/>
    <cellStyle name="Input 4 3 2 2 2 4" xfId="14105" xr:uid="{94478356-191A-47C8-8BB9-1B04380E3139}"/>
    <cellStyle name="Input 4 3 2 2 2 4 2" xfId="39485" xr:uid="{C93DC18B-EA91-4685-B669-895AA3C5FA0C}"/>
    <cellStyle name="Input 4 3 2 2 2 5" xfId="37290" xr:uid="{15DE16E0-80F2-44DF-87C9-E1A688F208C2}"/>
    <cellStyle name="Input 4 3 2 2 2 6" xfId="56345" xr:uid="{0936ACA2-F614-4F81-A600-3D5ECB2330D1}"/>
    <cellStyle name="Input 4 3 2 2 3" xfId="3179" xr:uid="{CD766121-5DC3-408C-A767-B93FEA4F4A02}"/>
    <cellStyle name="Input 4 3 2 2 3 2" xfId="29630" xr:uid="{1C45DC1B-9D9A-418E-8CB5-6CDA57719B04}"/>
    <cellStyle name="Input 4 3 2 2 4" xfId="39339" xr:uid="{5079E0C1-CBF0-4512-AEFC-9AC2F0A0E8F1}"/>
    <cellStyle name="Input 4 3 2 2 5" xfId="49563" xr:uid="{2D76917B-0727-44CA-B013-1C21D75E4FEF}"/>
    <cellStyle name="Input 4 3 2 3" xfId="1087" xr:uid="{6998E9FC-1294-4FA3-BE46-70356BB1D88A}"/>
    <cellStyle name="Input 4 3 2 3 2" xfId="5437" xr:uid="{0D368D6E-B462-4E86-BEA8-3D324F4DC1E3}"/>
    <cellStyle name="Input 4 3 2 3 2 2" xfId="8023" xr:uid="{C5D9F899-0800-4456-BF16-73E3DDA8D639}"/>
    <cellStyle name="Input 4 3 2 3 2 2 2" xfId="17012" xr:uid="{C429C450-44D8-4FE8-94E9-6C12976A0204}"/>
    <cellStyle name="Input 4 3 2 3 2 2 2 2" xfId="22393" xr:uid="{05784C1A-044D-41FF-9FD5-6ECE7E001A2B}"/>
    <cellStyle name="Input 4 3 2 3 2 2 3" xfId="42317" xr:uid="{86C18830-64F6-43FF-9D58-61D42F0687AA}"/>
    <cellStyle name="Input 4 3 2 3 2 3" xfId="10660" xr:uid="{197B41AA-8648-4791-AF78-542946D5E51F}"/>
    <cellStyle name="Input 4 3 2 3 2 3 2" xfId="19649" xr:uid="{65D363D0-07BB-411D-9C6F-6C9CF8555CE6}"/>
    <cellStyle name="Input 4 3 2 3 2 3 2 2" xfId="30487" xr:uid="{41F17880-B137-40C8-9979-85AEF8A6A87C}"/>
    <cellStyle name="Input 4 3 2 3 2 3 3" xfId="37801" xr:uid="{851A9E89-4A93-42EE-BC65-FE722A92A954}"/>
    <cellStyle name="Input 4 3 2 3 2 4" xfId="14426" xr:uid="{53EF1FB4-DADF-40EE-9DE7-423774C2E37E}"/>
    <cellStyle name="Input 4 3 2 3 2 4 2" xfId="39131" xr:uid="{A859683A-8126-4881-A84C-65D4DEEC0E3D}"/>
    <cellStyle name="Input 4 3 2 3 2 5" xfId="24108" xr:uid="{D73F8AFD-3412-428F-9703-3CDD7BC0BBA3}"/>
    <cellStyle name="Input 4 3 2 3 2 6" xfId="58209" xr:uid="{7DEFF770-BABE-4FDD-8A0A-AB643CE38283}"/>
    <cellStyle name="Input 4 3 2 3 3" xfId="3524" xr:uid="{52C2F4AB-1823-4DC2-B5A1-322FB9789CE7}"/>
    <cellStyle name="Input 4 3 2 3 3 2" xfId="26739" xr:uid="{AFB3C0D5-5E18-46F8-959D-EB021CD96819}"/>
    <cellStyle name="Input 4 3 2 3 4" xfId="33461" xr:uid="{2F8B5349-1C34-468E-8255-A303F1489CE0}"/>
    <cellStyle name="Input 4 3 2 3 5" xfId="51427" xr:uid="{5E624FA0-5B77-46BE-B9AE-00604F99F9FB}"/>
    <cellStyle name="Input 4 3 2 4" xfId="1431" xr:uid="{A7B4D1F9-6DF6-4461-B6B6-1E59DBD1FE29}"/>
    <cellStyle name="Input 4 3 2 4 2" xfId="5776" xr:uid="{B0ACBB97-FF77-44F3-AA5F-00EBFA5CB8A5}"/>
    <cellStyle name="Input 4 3 2 4 2 2" xfId="8362" xr:uid="{6FCBE70A-47FA-4E06-896E-323E489DE201}"/>
    <cellStyle name="Input 4 3 2 4 2 2 2" xfId="17351" xr:uid="{028411C1-563F-4363-91E7-98DA6D231303}"/>
    <cellStyle name="Input 4 3 2 4 2 2 2 2" xfId="24398" xr:uid="{41F9DFA2-9A98-4E36-801C-A9E43B9A6897}"/>
    <cellStyle name="Input 4 3 2 4 2 2 3" xfId="28405" xr:uid="{72373CCD-1253-47C0-B893-FBEFF38A0D3B}"/>
    <cellStyle name="Input 4 3 2 4 2 3" xfId="10999" xr:uid="{0B3B255E-E765-4745-AA1F-E1A214DFF3B2}"/>
    <cellStyle name="Input 4 3 2 4 2 3 2" xfId="19988" xr:uid="{590EF79B-9EE2-42D1-86F5-BEA449412B50}"/>
    <cellStyle name="Input 4 3 2 4 2 3 2 2" xfId="43653" xr:uid="{25357035-DFEC-416B-B052-E28488DA8B48}"/>
    <cellStyle name="Input 4 3 2 4 2 3 3" xfId="42802" xr:uid="{2C05D316-32CF-4A4F-B83A-045201916522}"/>
    <cellStyle name="Input 4 3 2 4 2 4" xfId="14765" xr:uid="{8CF3B3F1-4F8F-44B4-BD2C-60ECBDDB6F37}"/>
    <cellStyle name="Input 4 3 2 4 2 4 2" xfId="24934" xr:uid="{887554F4-4591-430B-A7DC-E263DE5598C6}"/>
    <cellStyle name="Input 4 3 2 4 2 5" xfId="40615" xr:uid="{4BD1472C-AA3A-4F0D-B54E-2BEC857E4017}"/>
    <cellStyle name="Input 4 3 2 4 2 6" xfId="54490" xr:uid="{4159A28A-8B20-458A-86EB-DB9907367924}"/>
    <cellStyle name="Input 4 3 2 4 3" xfId="3868" xr:uid="{A08897DB-A151-4BDE-B98B-6272567B7674}"/>
    <cellStyle name="Input 4 3 2 4 3 2" xfId="22874" xr:uid="{1F59867E-1398-466B-AA1E-695590C58CC1}"/>
    <cellStyle name="Input 4 3 2 4 4" xfId="29928" xr:uid="{0B119786-6F9F-4099-AB9C-5C220D740513}"/>
    <cellStyle name="Input 4 3 2 4 5" xfId="47680" xr:uid="{08B52DF0-4B29-4E9A-902C-3633888D6DB2}"/>
    <cellStyle name="Input 4 3 2 5" xfId="1615" xr:uid="{6B4D7DFB-1A3F-4F58-A024-8B91E727B1C3}"/>
    <cellStyle name="Input 4 3 2 5 2" xfId="5957" xr:uid="{89C12845-A1F3-4638-AE46-A5759A2E46DE}"/>
    <cellStyle name="Input 4 3 2 5 2 2" xfId="8543" xr:uid="{D32145FD-CC99-4A42-945A-6588BD871C36}"/>
    <cellStyle name="Input 4 3 2 5 2 2 2" xfId="17532" xr:uid="{DF1F37C1-71F6-4C91-A4F6-02CED3DD6AE1}"/>
    <cellStyle name="Input 4 3 2 5 2 2 2 2" xfId="42941" xr:uid="{AB2F7357-A27A-4E57-939C-44F8EC00E5E8}"/>
    <cellStyle name="Input 4 3 2 5 2 2 3" xfId="40571" xr:uid="{5DB4EC55-6E33-4C16-B89C-723E1CC108BE}"/>
    <cellStyle name="Input 4 3 2 5 2 3" xfId="11180" xr:uid="{D54DB74C-B7D2-43D6-816F-DF53A1A72DC7}"/>
    <cellStyle name="Input 4 3 2 5 2 3 2" xfId="20169" xr:uid="{652B3966-BCDE-4EA8-A716-3CE03A9883D8}"/>
    <cellStyle name="Input 4 3 2 5 2 3 2 2" xfId="32706" xr:uid="{8BAACE29-65CE-46D7-A3BD-C273944F2F5A}"/>
    <cellStyle name="Input 4 3 2 5 2 3 3" xfId="32108" xr:uid="{08A9C657-C74C-4A8C-AF41-2B68BD82030C}"/>
    <cellStyle name="Input 4 3 2 5 2 4" xfId="14946" xr:uid="{4F77F9FF-B5F3-4443-A173-1A07EC326B8A}"/>
    <cellStyle name="Input 4 3 2 5 2 4 2" xfId="38690" xr:uid="{E55B844A-785C-434A-B4BB-E15F03F73042}"/>
    <cellStyle name="Input 4 3 2 5 2 5" xfId="37247" xr:uid="{313C0983-083A-45BE-922F-077786D93368}"/>
    <cellStyle name="Input 4 3 2 5 3" xfId="4052" xr:uid="{EF774B3E-BA5C-4BCD-B802-9D4287A38978}"/>
    <cellStyle name="Input 4 3 2 5 3 2" xfId="41224" xr:uid="{4D6AC875-4BE6-45A3-9AEE-EDB0201CF86E}"/>
    <cellStyle name="Input 4 3 2 5 4" xfId="33791" xr:uid="{B27D3B86-00E5-4473-808F-0DD91C3E0DA9}"/>
    <cellStyle name="Input 4 3 2 5 5" xfId="52930" xr:uid="{CFFFAAB4-2796-4EF6-8180-938CA1ED9B07}"/>
    <cellStyle name="Input 4 3 2 6" xfId="2050" xr:uid="{F338B839-4B05-4714-A7FF-5B71A68CE1E2}"/>
    <cellStyle name="Input 4 3 2 6 2" xfId="6356" xr:uid="{F3292365-C3F8-4EEB-A16C-D5421A6D7209}"/>
    <cellStyle name="Input 4 3 2 6 2 2" xfId="8942" xr:uid="{F2C6AEF5-1F13-4854-AECC-2FEB1447E3F1}"/>
    <cellStyle name="Input 4 3 2 6 2 2 2" xfId="17931" xr:uid="{2843D18E-59AD-4845-A3F7-989F9733EC0C}"/>
    <cellStyle name="Input 4 3 2 6 2 2 2 2" xfId="40666" xr:uid="{08BD6DAB-E43D-4D3D-B60D-B4D43F28D063}"/>
    <cellStyle name="Input 4 3 2 6 2 2 3" xfId="29713" xr:uid="{D9FEEC13-8A92-4DF5-83F9-21E16CA60508}"/>
    <cellStyle name="Input 4 3 2 6 2 3" xfId="11579" xr:uid="{99BF3047-9904-4C75-90D1-07611177CF06}"/>
    <cellStyle name="Input 4 3 2 6 2 3 2" xfId="20568" xr:uid="{44A91B83-375C-4B68-8B63-CA2E18EA606C}"/>
    <cellStyle name="Input 4 3 2 6 2 3 2 2" xfId="41735" xr:uid="{F278F612-EECE-4E13-B866-6B91B88F4468}"/>
    <cellStyle name="Input 4 3 2 6 2 3 3" xfId="25413" xr:uid="{1C0C46A9-3560-4CD0-8A6F-EFBD305EA797}"/>
    <cellStyle name="Input 4 3 2 6 2 4" xfId="15345" xr:uid="{E106579B-3EF4-425A-B8EB-FBBE1E5BF8A9}"/>
    <cellStyle name="Input 4 3 2 6 2 4 2" xfId="37104" xr:uid="{03270874-E6D4-4D2E-B677-E5242CD9CA37}"/>
    <cellStyle name="Input 4 3 2 6 2 5" xfId="42024" xr:uid="{89556144-3478-4C50-9708-67393DF5179E}"/>
    <cellStyle name="Input 4 3 2 6 3" xfId="4487" xr:uid="{252D00C0-31D3-4805-8239-A7771136E217}"/>
    <cellStyle name="Input 4 3 2 6 3 2" xfId="40389" xr:uid="{E10214E2-22EB-47E7-95AA-A57EE7BDEC11}"/>
    <cellStyle name="Input 4 3 2 6 4" xfId="43191" xr:uid="{632F6A0D-81AA-421F-996B-36A53E2D54CC}"/>
    <cellStyle name="Input 4 3 2 7" xfId="2861" xr:uid="{9B73716A-621B-436B-8609-6A0B20CEB8FB}"/>
    <cellStyle name="Input 4 3 2 7 2" xfId="7011" xr:uid="{5DDD3A34-960E-48CA-9E8E-C077A0D37F32}"/>
    <cellStyle name="Input 4 3 2 7 2 2" xfId="12139" xr:uid="{04186F93-81F3-4D30-ACEE-2A9E5EDE42D6}"/>
    <cellStyle name="Input 4 3 2 7 2 2 2" xfId="21128" xr:uid="{0ADC9800-F166-4C1E-BFCE-74AB697140F9}"/>
    <cellStyle name="Input 4 3 2 7 2 2 2 2" xfId="33019" xr:uid="{AC5DC0BD-EB0D-4F7F-8928-B7F2C26FCEBC}"/>
    <cellStyle name="Input 4 3 2 7 2 2 3" xfId="29259" xr:uid="{3959A3B9-8057-4718-BEB3-59C0F2B68C2A}"/>
    <cellStyle name="Input 4 3 2 7 2 3" xfId="12951" xr:uid="{B536B921-A7BF-4D4F-876C-59B069C67CD5}"/>
    <cellStyle name="Input 4 3 2 7 2 3 2" xfId="21940" xr:uid="{691F5317-1CE8-4282-AFDF-BB6FC474A582}"/>
    <cellStyle name="Input 4 3 2 7 2 3 2 2" xfId="26862" xr:uid="{782985B0-C8EF-4229-967C-7ADD488CD953}"/>
    <cellStyle name="Input 4 3 2 7 2 3 3" xfId="27494" xr:uid="{0AB5C888-2DF3-4A4B-B9F8-8AC72CCCEE95}"/>
    <cellStyle name="Input 4 3 2 7 2 4" xfId="16000" xr:uid="{899D1417-00CC-4643-8E47-AAF1EB1B28C7}"/>
    <cellStyle name="Input 4 3 2 7 2 4 2" xfId="41817" xr:uid="{222B4330-5F91-45F7-88E0-FED6553BE733}"/>
    <cellStyle name="Input 4 3 2 7 2 5" xfId="26092" xr:uid="{9080CC04-989F-4529-ADB6-F9BC5D0F6D6B}"/>
    <cellStyle name="Input 4 3 2 7 3" xfId="9574" xr:uid="{229494F4-02F0-4DBE-959F-4CDC20BFCE01}"/>
    <cellStyle name="Input 4 3 2 7 3 2" xfId="18563" xr:uid="{2087F8CB-6601-45C0-BC72-A8E5301A747C}"/>
    <cellStyle name="Input 4 3 2 7 3 2 2" xfId="37226" xr:uid="{83A9CE64-F426-446F-AD38-BEAB0E250B6F}"/>
    <cellStyle name="Input 4 3 2 7 3 3" xfId="40583" xr:uid="{F48145A5-DBC2-4E0B-AB17-64B7CAF2A138}"/>
    <cellStyle name="Input 4 3 2 7 4" xfId="22944" xr:uid="{331007A6-74A6-40DE-BC71-2913CBC8E0F7}"/>
    <cellStyle name="Input 4 3 2 8" xfId="4792" xr:uid="{66C1235A-AC30-41E2-ACBD-B3492D774670}"/>
    <cellStyle name="Input 4 3 2 8 2" xfId="7378" xr:uid="{2A016879-FF8E-4CF7-8FE6-CADCC371570E}"/>
    <cellStyle name="Input 4 3 2 8 2 2" xfId="16367" xr:uid="{E160FF23-0D1B-4A14-BD11-E84640E2962A}"/>
    <cellStyle name="Input 4 3 2 8 2 2 2" xfId="34254" xr:uid="{C4433DDE-D0E1-4666-BA88-E13DE92F9791}"/>
    <cellStyle name="Input 4 3 2 8 2 3" xfId="33675" xr:uid="{EFA218BA-5A00-49C0-A96D-27837CBB72A3}"/>
    <cellStyle name="Input 4 3 2 8 3" xfId="10015" xr:uid="{D024219C-33F2-4D80-8550-C7E803AC1788}"/>
    <cellStyle name="Input 4 3 2 8 3 2" xfId="19004" xr:uid="{F13343CB-EB63-4FB1-B61D-A995A71DAFBF}"/>
    <cellStyle name="Input 4 3 2 8 3 2 2" xfId="42125" xr:uid="{3A8E87BE-DD9A-4A1B-95CA-BA9D7A407130}"/>
    <cellStyle name="Input 4 3 2 8 3 3" xfId="27179" xr:uid="{7BE30CB7-A2B9-4C86-B113-0B719034BB3A}"/>
    <cellStyle name="Input 4 3 2 8 4" xfId="13781" xr:uid="{89D35888-B7C3-4DF6-93E2-E1E99EBB292D}"/>
    <cellStyle name="Input 4 3 2 8 4 2" xfId="23480" xr:uid="{2009A756-D328-4C37-8465-A4BDF81F3391}"/>
    <cellStyle name="Input 4 3 2 8 5" xfId="43098" xr:uid="{8F1A2198-926D-49EA-AA4C-65CA406DCFAB}"/>
    <cellStyle name="Input 4 3 2 9" xfId="6695" xr:uid="{3D59ADB3-0AD0-465A-90A3-B76EA0D7028E}"/>
    <cellStyle name="Input 4 3 2 9 2" xfId="11899" xr:uid="{50DDD6A8-8407-4448-8848-DC285EC30422}"/>
    <cellStyle name="Input 4 3 2 9 2 2" xfId="20888" xr:uid="{206D7669-400C-44FD-B3D4-E57C568BCFCC}"/>
    <cellStyle name="Input 4 3 2 9 2 2 2" xfId="36038" xr:uid="{D6012317-7986-4327-BFDA-1A2B5504857D}"/>
    <cellStyle name="Input 4 3 2 9 2 3" xfId="34663" xr:uid="{0478ED4A-9F4A-4EAC-9E21-2C25E0897F61}"/>
    <cellStyle name="Input 4 3 2 9 3" xfId="15684" xr:uid="{C4CD06FB-90F2-4AF3-A0E0-CB46A339BE4A}"/>
    <cellStyle name="Input 4 3 2 9 3 2" xfId="28583" xr:uid="{F1359C6C-8194-463E-97FA-81FB8DCE205B}"/>
    <cellStyle name="Input 4 3 2 9 4" xfId="30344" xr:uid="{208C2B34-0E2A-46D3-B95A-3164CEAE3316}"/>
    <cellStyle name="Input 4 3 3" xfId="604" xr:uid="{2FF2AFF2-F266-4427-9D67-D5A0115526FD}"/>
    <cellStyle name="Input 4 3 3 2" xfId="4991" xr:uid="{8DC06026-86DE-49E1-9281-1F09A4F5C78E}"/>
    <cellStyle name="Input 4 3 3 2 2" xfId="7577" xr:uid="{3B1A4750-9FAD-4BFF-9C47-1A00C22EBB3F}"/>
    <cellStyle name="Input 4 3 3 2 2 2" xfId="16566" xr:uid="{8F19E501-0CBB-4CB2-A448-AE16452E434C}"/>
    <cellStyle name="Input 4 3 3 2 2 2 2" xfId="29187" xr:uid="{BEA8FE93-E56C-48D0-A3A2-5333C0F656C2}"/>
    <cellStyle name="Input 4 3 3 2 2 3" xfId="30239" xr:uid="{EA49BC4D-4F60-43FD-BEC3-784D24ECEACE}"/>
    <cellStyle name="Input 4 3 3 2 2 4" xfId="56753" xr:uid="{0FAE0D0C-69C4-4AA2-95CF-41515BBC2B6A}"/>
    <cellStyle name="Input 4 3 3 2 3" xfId="10214" xr:uid="{868880D7-B42C-423D-A07F-686008BE31B1}"/>
    <cellStyle name="Input 4 3 3 2 3 2" xfId="19203" xr:uid="{3034085E-8BCA-4C11-8A3B-BF6842E18797}"/>
    <cellStyle name="Input 4 3 3 2 3 2 2" xfId="36667" xr:uid="{9FF28879-5881-49CE-98AF-F98619152813}"/>
    <cellStyle name="Input 4 3 3 2 3 3" xfId="36037" xr:uid="{0582BCBA-95CB-469D-AB2D-6238A1B9466B}"/>
    <cellStyle name="Input 4 3 3 2 4" xfId="13980" xr:uid="{C0E05523-B70E-4312-AF50-A3615022D9A3}"/>
    <cellStyle name="Input 4 3 3 2 4 2" xfId="23150" xr:uid="{3F497FAE-9BB9-4355-ADAE-E8BCCA980CD1}"/>
    <cellStyle name="Input 4 3 3 2 5" xfId="41559" xr:uid="{862B76B2-3342-473A-9562-752F4E05D57B}"/>
    <cellStyle name="Input 4 3 3 2 6" xfId="49971" xr:uid="{8C57E19C-0E05-453E-9A85-7A5D9754585F}"/>
    <cellStyle name="Input 4 3 3 3" xfId="3041" xr:uid="{5B67A38B-7E37-4F78-B62A-CA6337A769CF}"/>
    <cellStyle name="Input 4 3 3 3 2" xfId="24371" xr:uid="{0CA9FB71-819D-4C5E-BA6D-DF653C01C9F6}"/>
    <cellStyle name="Input 4 3 3 3 2 2" xfId="58350" xr:uid="{F89B5DCA-4B67-474E-A9A2-6117F0F5F76B}"/>
    <cellStyle name="Input 4 3 3 3 3" xfId="51568" xr:uid="{BC4895B8-1594-4F20-ADCB-3E4DC293A03A}"/>
    <cellStyle name="Input 4 3 3 4" xfId="27251" xr:uid="{FE2D4405-C39D-4F20-BF60-FD42AD278932}"/>
    <cellStyle name="Input 4 3 3 4 2" xfId="54880" xr:uid="{B655835B-9019-4132-A146-99F097BA6B2C}"/>
    <cellStyle name="Input 4 3 3 4 3" xfId="48088" xr:uid="{0DF20B13-272D-4368-BDD8-C9658A929307}"/>
    <cellStyle name="Input 4 3 3 5" xfId="53180" xr:uid="{2A321687-0A18-4F6B-99AD-6B80D7F11740}"/>
    <cellStyle name="Input 4 3 3 6" xfId="46474" xr:uid="{AAC2CCA3-7E18-4523-9F5C-33A99C43DE87}"/>
    <cellStyle name="Input 4 3 4" xfId="949" xr:uid="{95A3B2B5-888A-4CD5-BE9E-2C2CA92C3994}"/>
    <cellStyle name="Input 4 3 4 2" xfId="5312" xr:uid="{168380C9-7824-4FC2-AC81-517D0A68548B}"/>
    <cellStyle name="Input 4 3 4 2 2" xfId="7898" xr:uid="{A38EDAD8-E663-48C1-9E4C-57E3F8131794}"/>
    <cellStyle name="Input 4 3 4 2 2 2" xfId="16887" xr:uid="{ABC475F5-0046-4B24-86C6-192A64C01077}"/>
    <cellStyle name="Input 4 3 4 2 2 2 2" xfId="33066" xr:uid="{9D5EAF32-6B7D-4404-BFB1-0A1B2774E2B1}"/>
    <cellStyle name="Input 4 3 4 2 2 3" xfId="32987" xr:uid="{84A9403A-B37B-4FFE-A287-D53B32A258DD}"/>
    <cellStyle name="Input 4 3 4 2 3" xfId="10535" xr:uid="{9A29D33A-A231-4E8F-910A-AFB022853813}"/>
    <cellStyle name="Input 4 3 4 2 3 2" xfId="19524" xr:uid="{8BAD8068-4FC7-4A7E-BD1C-879D78FEADA8}"/>
    <cellStyle name="Input 4 3 4 2 3 2 2" xfId="34211" xr:uid="{3CA4ABD5-832D-496E-AA15-0430B0E2C60A}"/>
    <cellStyle name="Input 4 3 4 2 3 3" xfId="41630" xr:uid="{3B2A3E54-D157-4F88-8546-54FD9E9395B6}"/>
    <cellStyle name="Input 4 3 4 2 4" xfId="14301" xr:uid="{F74431F5-0142-4AE4-9306-ECFE848AEFF7}"/>
    <cellStyle name="Input 4 3 4 2 4 2" xfId="43159" xr:uid="{7CE58B33-7640-4CAC-A1BE-AFA90D9DD3C5}"/>
    <cellStyle name="Input 4 3 4 2 5" xfId="42651" xr:uid="{14114CEB-BDE1-4079-909F-834427621221}"/>
    <cellStyle name="Input 4 3 4 2 6" xfId="55873" xr:uid="{37CCC464-05BB-4A2C-B83A-FAD47F4FF4F1}"/>
    <cellStyle name="Input 4 3 4 3" xfId="3386" xr:uid="{6C7AFF89-61A6-4061-B672-D7D441670C24}"/>
    <cellStyle name="Input 4 3 4 3 2" xfId="28848" xr:uid="{943EF30B-FF1F-4B35-A724-D18E2B85189E}"/>
    <cellStyle name="Input 4 3 4 4" xfId="33117" xr:uid="{F8D46FCE-0B50-42EB-9724-70FA1F7714AB}"/>
    <cellStyle name="Input 4 3 4 5" xfId="49091" xr:uid="{FBB1AA2C-8C53-426D-A16C-60D59B973A24}"/>
    <cellStyle name="Input 4 3 5" xfId="1293" xr:uid="{4C4B1FF6-E97D-44BD-B28B-8B1AC1C74FD8}"/>
    <cellStyle name="Input 4 3 5 2" xfId="5638" xr:uid="{DF5B978F-D40C-4FCA-9498-994732018571}"/>
    <cellStyle name="Input 4 3 5 2 2" xfId="8224" xr:uid="{9E275B37-EC13-489A-9754-E514C92418C5}"/>
    <cellStyle name="Input 4 3 5 2 2 2" xfId="17213" xr:uid="{683139A0-B483-45C7-A6D3-3F762299105F}"/>
    <cellStyle name="Input 4 3 5 2 2 2 2" xfId="35725" xr:uid="{7A5D468C-B46D-43BC-A6A7-7BF79C440102}"/>
    <cellStyle name="Input 4 3 5 2 2 3" xfId="39944" xr:uid="{7F296096-41DF-4367-9F0B-B0ECF93CBE74}"/>
    <cellStyle name="Input 4 3 5 2 3" xfId="10861" xr:uid="{7178181A-D5C8-4290-B1A0-B0CA641F9B1A}"/>
    <cellStyle name="Input 4 3 5 2 3 2" xfId="19850" xr:uid="{DE58D3F3-6FE6-4B27-AD50-0558672CFD12}"/>
    <cellStyle name="Input 4 3 5 2 3 2 2" xfId="30975" xr:uid="{0CCA9C67-FDDE-4A93-8361-E1FCBA9C1BD3}"/>
    <cellStyle name="Input 4 3 5 2 3 3" xfId="27442" xr:uid="{CF9DFBB9-C556-481F-9254-EE4F887AC50C}"/>
    <cellStyle name="Input 4 3 5 2 4" xfId="14627" xr:uid="{21C2C922-31C2-4F4F-8AD0-6126AEB1641E}"/>
    <cellStyle name="Input 4 3 5 2 4 2" xfId="25975" xr:uid="{7F1B6B38-B3D4-4ACB-971B-BE920C986883}"/>
    <cellStyle name="Input 4 3 5 2 5" xfId="33330" xr:uid="{84AA5F19-9130-4E92-8D04-97F544AAD379}"/>
    <cellStyle name="Input 4 3 5 2 6" xfId="58769" xr:uid="{D68FDF85-A452-4576-8B2B-553B8AA3D51E}"/>
    <cellStyle name="Input 4 3 5 3" xfId="3730" xr:uid="{B9979673-C8CA-41C0-8D2B-DBF2D2C299CA}"/>
    <cellStyle name="Input 4 3 5 3 2" xfId="29154" xr:uid="{46EDE762-BF50-4251-9597-0A9517F25F0C}"/>
    <cellStyle name="Input 4 3 5 4" xfId="27933" xr:uid="{43EC5801-8B07-439E-BBF4-AB970758BCD8}"/>
    <cellStyle name="Input 4 3 5 5" xfId="51988" xr:uid="{22BC5E96-D9D1-4364-9290-95FEC012D8C6}"/>
    <cellStyle name="Input 4 3 6" xfId="1737" xr:uid="{2D24821F-260F-4F9F-A242-30F36FEE9A0F}"/>
    <cellStyle name="Input 4 3 6 2" xfId="6063" xr:uid="{D44A16FB-ADAD-436C-B386-9CBB19FE6891}"/>
    <cellStyle name="Input 4 3 6 2 2" xfId="8649" xr:uid="{B68B50FB-7146-48D5-AC7A-251937504509}"/>
    <cellStyle name="Input 4 3 6 2 2 2" xfId="17638" xr:uid="{A7FC61A8-CD6D-4A21-9F02-E3EF4E358A0B}"/>
    <cellStyle name="Input 4 3 6 2 2 2 2" xfId="38763" xr:uid="{298A2FF6-9B37-4E3F-A734-592002AC589A}"/>
    <cellStyle name="Input 4 3 6 2 2 3" xfId="39664" xr:uid="{2B746B6E-D053-4DAD-BA6B-EC4C10EBBEFC}"/>
    <cellStyle name="Input 4 3 6 2 3" xfId="11286" xr:uid="{5B0CC812-22AE-4B7D-8401-AA8067773EB3}"/>
    <cellStyle name="Input 4 3 6 2 3 2" xfId="20275" xr:uid="{5794A7BC-4E20-4B47-B4DF-D4EE0E0D9CF8}"/>
    <cellStyle name="Input 4 3 6 2 3 2 2" xfId="25107" xr:uid="{8F4BD0B8-37C4-4520-AB10-3F8979722C98}"/>
    <cellStyle name="Input 4 3 6 2 3 3" xfId="26656" xr:uid="{DD515E2D-5364-4D11-B622-72FD4A5DBFF3}"/>
    <cellStyle name="Input 4 3 6 2 4" xfId="15052" xr:uid="{773304D8-903C-4E58-A470-02744BF35EA8}"/>
    <cellStyle name="Input 4 3 6 2 4 2" xfId="22403" xr:uid="{C33CDCAF-327E-4EDE-97BC-D1BDC31A36F6}"/>
    <cellStyle name="Input 4 3 6 2 5" xfId="23512" xr:uid="{A654665D-8ECF-416E-BB3D-A4C128C659B3}"/>
    <cellStyle name="Input 4 3 6 2 6" xfId="54042" xr:uid="{092C05DC-892F-49DC-A741-172F9D8B3D13}"/>
    <cellStyle name="Input 4 3 6 3" xfId="4174" xr:uid="{9E05FC29-8A08-4A7D-AF36-72CA72096C98}"/>
    <cellStyle name="Input 4 3 6 3 2" xfId="34380" xr:uid="{38216B45-21D7-4EC2-851E-A638745055FB}"/>
    <cellStyle name="Input 4 3 6 4" xfId="29937" xr:uid="{4AD6B246-49D4-4F58-A5D6-B6E01F2F4BAF}"/>
    <cellStyle name="Input 4 3 6 5" xfId="47374" xr:uid="{FEDAB1F5-DADD-4BAA-8548-104E8ABE3A5B}"/>
    <cellStyle name="Input 4 3 7" xfId="1725" xr:uid="{1E2C2EA1-9387-45C3-8AEF-DFC6230AD639}"/>
    <cellStyle name="Input 4 3 7 2" xfId="6051" xr:uid="{8CE57FB6-EDD8-448A-93EF-8FC5E9496F94}"/>
    <cellStyle name="Input 4 3 7 2 2" xfId="8637" xr:uid="{8166CEE0-C391-4583-8331-7F2B3733BCB2}"/>
    <cellStyle name="Input 4 3 7 2 2 2" xfId="17626" xr:uid="{3CE057DB-DD06-4404-A852-DEE079040C40}"/>
    <cellStyle name="Input 4 3 7 2 2 2 2" xfId="34529" xr:uid="{00B78937-4600-4DE7-B3E3-723D852ED97F}"/>
    <cellStyle name="Input 4 3 7 2 2 3" xfId="35482" xr:uid="{4FA2BE03-2709-4616-9C2F-44AD0E5F3A28}"/>
    <cellStyle name="Input 4 3 7 2 3" xfId="11274" xr:uid="{DEE98570-897F-404D-BE62-203BC5F47D8D}"/>
    <cellStyle name="Input 4 3 7 2 3 2" xfId="20263" xr:uid="{61D9C0B0-0345-43DB-8DAF-4C4E841F8803}"/>
    <cellStyle name="Input 4 3 7 2 3 2 2" xfId="34737" xr:uid="{50AA4276-78AD-4268-816E-FD482834FF7A}"/>
    <cellStyle name="Input 4 3 7 2 3 3" xfId="43771" xr:uid="{D847E572-F2CE-4E95-8C7E-4C308A0630EC}"/>
    <cellStyle name="Input 4 3 7 2 4" xfId="15040" xr:uid="{531A30B9-0AAF-4895-A207-DE98AB9A64DF}"/>
    <cellStyle name="Input 4 3 7 2 4 2" xfId="26121" xr:uid="{9098D97D-A319-45FF-AD27-C8906A315916}"/>
    <cellStyle name="Input 4 3 7 2 5" xfId="33612" xr:uid="{B2C378FA-1A72-450B-987E-CA405142BE37}"/>
    <cellStyle name="Input 4 3 7 3" xfId="4162" xr:uid="{7E964557-69BE-45A3-BB47-9BBCAD281CD7}"/>
    <cellStyle name="Input 4 3 7 3 2" xfId="30528" xr:uid="{856A3DF9-1A70-4BC9-A522-2B206A2562C3}"/>
    <cellStyle name="Input 4 3 7 4" xfId="40355" xr:uid="{2D5C39D8-763A-48CE-960C-8D3A4148CEFE}"/>
    <cellStyle name="Input 4 3 7 5" xfId="52667" xr:uid="{2FB91EC5-2DA9-48AF-B694-5D379D3C6E03}"/>
    <cellStyle name="Input 4 3 8" xfId="2723" xr:uid="{7406CB0C-DBA9-4D65-A8E5-13B64E8880BE}"/>
    <cellStyle name="Input 4 3 8 2" xfId="6912" xr:uid="{DC27DF26-5F47-43DB-9D48-678B126F9A0A}"/>
    <cellStyle name="Input 4 3 8 2 2" xfId="12052" xr:uid="{5A7E9BE9-CBB6-46C5-8412-107E4A80E76D}"/>
    <cellStyle name="Input 4 3 8 2 2 2" xfId="21041" xr:uid="{08AC7EA1-ED7B-48BA-ADA0-AA074D63E7D6}"/>
    <cellStyle name="Input 4 3 8 2 2 2 2" xfId="43886" xr:uid="{89BEB5E6-530D-43C5-AD8C-EDB7CB477E19}"/>
    <cellStyle name="Input 4 3 8 2 2 3" xfId="36439" xr:uid="{929A1A49-D619-4D12-AFF6-2F940B00DA2C}"/>
    <cellStyle name="Input 4 3 8 2 3" xfId="12871" xr:uid="{B50AE83D-0583-490D-A4C9-A24E2F823CD4}"/>
    <cellStyle name="Input 4 3 8 2 3 2" xfId="21860" xr:uid="{295D7111-E97E-4B61-A51B-81A260DDADFD}"/>
    <cellStyle name="Input 4 3 8 2 3 2 2" xfId="26347" xr:uid="{CE1E68B2-F9EF-4487-8B51-B5031F7F44B1}"/>
    <cellStyle name="Input 4 3 8 2 3 3" xfId="31187" xr:uid="{51C2BF5D-54A8-4771-A1DA-FBD2069BE230}"/>
    <cellStyle name="Input 4 3 8 2 4" xfId="15901" xr:uid="{8E92C2D8-5704-41A6-B505-BCBD293F0B39}"/>
    <cellStyle name="Input 4 3 8 2 4 2" xfId="35216" xr:uid="{4EA63F84-A80C-4B48-9B31-7C5BDFAE9477}"/>
    <cellStyle name="Input 4 3 8 2 5" xfId="29850" xr:uid="{E81B0388-1625-41CA-9C32-6D19E3689270}"/>
    <cellStyle name="Input 4 3 8 3" xfId="9482" xr:uid="{5CC5E8BF-C8A3-411A-BC3A-AAC2FD4688F3}"/>
    <cellStyle name="Input 4 3 8 3 2" xfId="18471" xr:uid="{F46DCAA1-4170-4615-B9BE-99709B0F69EE}"/>
    <cellStyle name="Input 4 3 8 3 2 2" xfId="44005" xr:uid="{143E2F0F-1C88-4F1E-93FF-1B9E75970C9D}"/>
    <cellStyle name="Input 4 3 8 3 3" xfId="37084" xr:uid="{2F03175C-36BE-47FB-973E-C466CCAB3E91}"/>
    <cellStyle name="Input 4 3 8 4" xfId="41077" xr:uid="{F48E5E66-9B9B-483D-A10A-35A3D4087AAB}"/>
    <cellStyle name="Input 4 3 9" xfId="4667" xr:uid="{00B83A60-2913-49C7-BD1D-FECA258E57A7}"/>
    <cellStyle name="Input 4 3 9 2" xfId="7253" xr:uid="{1FB97E6B-1D7E-4266-B0BE-63459A81CC5D}"/>
    <cellStyle name="Input 4 3 9 2 2" xfId="16242" xr:uid="{D9FE888C-D03D-40CF-B68F-5B6EFC133597}"/>
    <cellStyle name="Input 4 3 9 2 2 2" xfId="43024" xr:uid="{16CEAA9E-4545-4C29-8379-381D1D1872A8}"/>
    <cellStyle name="Input 4 3 9 2 3" xfId="37083" xr:uid="{D6E0A009-CEE3-4AA2-8A69-26235F1DBD5E}"/>
    <cellStyle name="Input 4 3 9 3" xfId="9890" xr:uid="{63CAF8D8-4922-4002-BAAE-29F7958AFE61}"/>
    <cellStyle name="Input 4 3 9 3 2" xfId="18879" xr:uid="{A9367BC0-E975-49CA-9C8D-2D4841CED58D}"/>
    <cellStyle name="Input 4 3 9 3 2 2" xfId="24102" xr:uid="{BFB0BDB0-A866-46B7-8635-FDD2DC6655D1}"/>
    <cellStyle name="Input 4 3 9 3 3" xfId="37761" xr:uid="{40D4A0E9-84FB-408F-94C6-0F0B49544336}"/>
    <cellStyle name="Input 4 3 9 4" xfId="13656" xr:uid="{29B1B29D-8670-4F3F-9E87-A6556D996155}"/>
    <cellStyle name="Input 4 3 9 4 2" xfId="37113" xr:uid="{D693298F-5EEA-4AD4-B7C4-DDFD919F8125}"/>
    <cellStyle name="Input 4 3 9 5" xfId="27289" xr:uid="{1AFB6BE2-B5C1-4AB2-B601-216D99DC1702}"/>
    <cellStyle name="Input 4 30" xfId="45358" xr:uid="{8B71FB48-D4D4-4A3D-9CB0-CDA1C1322660}"/>
    <cellStyle name="Input 4 31" xfId="45305" xr:uid="{9FA6B2DB-F6B4-41E3-B10F-2275C4F2A068}"/>
    <cellStyle name="Input 4 32" xfId="44252" xr:uid="{22E8749C-CDC4-4B92-AEF7-2881B8769838}"/>
    <cellStyle name="Input 4 33" xfId="44149" xr:uid="{C78BDA31-9BFD-474E-BEC3-B4CEFC025F79}"/>
    <cellStyle name="Input 4 34" xfId="45468" xr:uid="{C5E61FEB-60B1-4AFE-8310-C500F77CF6A6}"/>
    <cellStyle name="Input 4 4" xfId="354" xr:uid="{528D7FB2-96EA-47FE-944D-3FF9E11984B1}"/>
    <cellStyle name="Input 4 4 10" xfId="6656" xr:uid="{EFBAF390-0F48-4704-A041-81A462AA068A}"/>
    <cellStyle name="Input 4 4 10 2" xfId="11862" xr:uid="{B64FB6A7-F728-439D-8DEB-5A0139E92537}"/>
    <cellStyle name="Input 4 4 10 2 2" xfId="20851" xr:uid="{46E31534-85A7-4382-9D33-EEBC2B796625}"/>
    <cellStyle name="Input 4 4 10 2 2 2" xfId="34910" xr:uid="{A18DB9B0-7118-4D2C-AC1A-DD41FC2564D4}"/>
    <cellStyle name="Input 4 4 10 2 3" xfId="40065" xr:uid="{6C3F58A4-43C9-4685-802B-D712CB822A9C}"/>
    <cellStyle name="Input 4 4 10 3" xfId="15645" xr:uid="{3689D828-5229-4B37-9C93-680CA29D2025}"/>
    <cellStyle name="Input 4 4 10 3 2" xfId="38403" xr:uid="{A9043875-BBAB-4866-B244-A39AB7F21518}"/>
    <cellStyle name="Input 4 4 10 4" xfId="30167" xr:uid="{98F4176F-7C12-4BD7-9DB3-5739659B0B70}"/>
    <cellStyle name="Input 4 4 11" xfId="9225" xr:uid="{2992C19F-70EB-4C96-B0B5-FB826A29A19C}"/>
    <cellStyle name="Input 4 4 11 2" xfId="18214" xr:uid="{23E1D66A-3966-4BD8-9E83-4ED4AC2462DC}"/>
    <cellStyle name="Input 4 4 11 2 2" xfId="39819" xr:uid="{D99FB849-6624-4DC0-8520-5477CCFC2B68}"/>
    <cellStyle name="Input 4 4 11 3" xfId="39554" xr:uid="{8A78DDC4-A744-43D2-8D71-7CD6350A634B}"/>
    <cellStyle name="Input 4 4 12" xfId="12007" xr:uid="{45FEDB77-F48E-4DD1-8CB5-8FCEEE31DE99}"/>
    <cellStyle name="Input 4 4 12 2" xfId="20996" xr:uid="{D6A560E7-B098-4835-9E7C-EE3FA7D3F9A0}"/>
    <cellStyle name="Input 4 4 12 2 2" xfId="38642" xr:uid="{CE770A21-9205-4388-8845-67A4B124F62B}"/>
    <cellStyle name="Input 4 4 12 3" xfId="40213" xr:uid="{9D241B2E-7B5D-4A28-9F83-F11027FDB8F1}"/>
    <cellStyle name="Input 4 4 13" xfId="2360" xr:uid="{25F8E650-2E08-4CCD-B0B8-FD9DB198740C}"/>
    <cellStyle name="Input 4 4 13 2" xfId="28800" xr:uid="{63FDE05A-3EE6-4725-B8C6-30B1F11AC407}"/>
    <cellStyle name="Input 4 4 14" xfId="13269" xr:uid="{D2507FFA-953F-4D41-A7DC-352DE1D8A5DD}"/>
    <cellStyle name="Input 4 4 14 2" xfId="27723" xr:uid="{B4485D82-CF43-464C-B369-D805A007D32C}"/>
    <cellStyle name="Input 4 4 15" xfId="35431" xr:uid="{1BD905EA-A351-47B3-A5AE-E66A8C290742}"/>
    <cellStyle name="Input 4 4 16" xfId="44350" xr:uid="{7EF2CAAF-B144-4DF4-8414-195F485D852D}"/>
    <cellStyle name="Input 4 4 17" xfId="45608" xr:uid="{5BE5C021-8B55-4A9B-9711-8EFD63BA7A17}"/>
    <cellStyle name="Input 4 4 2" xfId="486" xr:uid="{B4BA451C-333C-4024-9406-2929767C9779}"/>
    <cellStyle name="Input 4 4 2 10" xfId="9350" xr:uid="{7B5B7899-C884-419F-B6AE-B48A2673F143}"/>
    <cellStyle name="Input 4 4 2 10 2" xfId="18339" xr:uid="{712E2B09-089E-4F64-8D60-215B0DAF90CF}"/>
    <cellStyle name="Input 4 4 2 10 2 2" xfId="41734" xr:uid="{9980D886-EFB5-48C1-84C9-97414FFDEEA2}"/>
    <cellStyle name="Input 4 4 2 10 3" xfId="25876" xr:uid="{CF9E4D6F-9DC7-4DBC-B491-D8F4D1884294}"/>
    <cellStyle name="Input 4 4 2 11" xfId="12701" xr:uid="{9857BA0E-6AC8-4201-8F91-28BF1CE1D62A}"/>
    <cellStyle name="Input 4 4 2 11 2" xfId="21690" xr:uid="{21366EBA-FCDC-4799-9076-5C0AA37C02E5}"/>
    <cellStyle name="Input 4 4 2 11 2 2" xfId="26728" xr:uid="{08F41ADB-39EE-49C3-8F44-3D3ACC334DBC}"/>
    <cellStyle name="Input 4 4 2 11 3" xfId="34343" xr:uid="{9B67B676-2F2E-4E4B-B514-51164C49DEAB}"/>
    <cellStyle name="Input 4 4 2 12" xfId="2492" xr:uid="{30FF2431-B958-4DB9-8D0C-1E57299BD3D6}"/>
    <cellStyle name="Input 4 4 2 12 2" xfId="25239" xr:uid="{5C59F837-F6BE-402F-A327-CE0BF14FAF91}"/>
    <cellStyle name="Input 4 4 2 13" xfId="13401" xr:uid="{5DB30FCE-1249-423E-95DB-0FDC5651F85A}"/>
    <cellStyle name="Input 4 4 2 13 2" xfId="31851" xr:uid="{EA02FF7E-BC42-40EA-A3DC-C47208DA4523}"/>
    <cellStyle name="Input 4 4 2 14" xfId="33921" xr:uid="{BA5BFEAB-BC28-49C4-B903-3E041957266E}"/>
    <cellStyle name="Input 4 4 2 15" xfId="46120" xr:uid="{08E7B41D-2CC8-401E-B5E3-984585F571E5}"/>
    <cellStyle name="Input 4 4 2 2" xfId="835" xr:uid="{7D0DB040-CDA6-4A8D-8031-B20BC6354CA8}"/>
    <cellStyle name="Input 4 4 2 2 2" xfId="5204" xr:uid="{EDE04F97-67B9-4433-A04C-E5C8C50019D8}"/>
    <cellStyle name="Input 4 4 2 2 2 2" xfId="7790" xr:uid="{05E5DB84-7052-4DBA-9431-F8D5135297E1}"/>
    <cellStyle name="Input 4 4 2 2 2 2 2" xfId="16779" xr:uid="{0803B450-4F09-440C-8E02-083DA6243DA6}"/>
    <cellStyle name="Input 4 4 2 2 2 2 2 2" xfId="22361" xr:uid="{6E0C44AE-943D-43E4-996E-44F82E7DE1C0}"/>
    <cellStyle name="Input 4 4 2 2 2 2 3" xfId="32324" xr:uid="{26FA1555-1BAB-417D-AF30-757AE4818031}"/>
    <cellStyle name="Input 4 4 2 2 2 3" xfId="10427" xr:uid="{90A8DB11-7A3D-4423-97E9-F1110E59EDB3}"/>
    <cellStyle name="Input 4 4 2 2 2 3 2" xfId="19416" xr:uid="{60EEF2A6-B430-43F0-93A2-394080BF82BE}"/>
    <cellStyle name="Input 4 4 2 2 2 3 2 2" xfId="31436" xr:uid="{71E3BEA0-A918-447E-8AF7-61DF6375E490}"/>
    <cellStyle name="Input 4 4 2 2 2 3 3" xfId="42792" xr:uid="{558DE74B-0032-4A8A-9683-95DC58C971CB}"/>
    <cellStyle name="Input 4 4 2 2 2 4" xfId="14193" xr:uid="{E0A6DC8D-DE5C-4A20-8AB1-B45F155FE7D7}"/>
    <cellStyle name="Input 4 4 2 2 2 4 2" xfId="32061" xr:uid="{AB331289-B423-4649-A698-8A536C4520D6}"/>
    <cellStyle name="Input 4 4 2 2 2 5" xfId="28895" xr:uid="{E2EA0F48-6B0B-4342-9720-E19524B7F3F5}"/>
    <cellStyle name="Input 4 4 2 2 2 6" xfId="56396" xr:uid="{B4D6B8C7-2B10-49A2-BA4F-D89CB3F500AB}"/>
    <cellStyle name="Input 4 4 2 2 3" xfId="3272" xr:uid="{DF6383CA-6BEC-416F-AC2B-F2A1F8748499}"/>
    <cellStyle name="Input 4 4 2 2 3 2" xfId="28031" xr:uid="{0B631745-FC6D-44AA-8703-D90BA269FA98}"/>
    <cellStyle name="Input 4 4 2 2 4" xfId="29787" xr:uid="{EEC396FE-C113-4B29-90DB-460B4432024F}"/>
    <cellStyle name="Input 4 4 2 2 5" xfId="49614" xr:uid="{FD633F4D-5AF9-45CE-8545-B24CE38F3463}"/>
    <cellStyle name="Input 4 4 2 3" xfId="1180" xr:uid="{01440BBA-43BC-4E08-980E-249FF7402041}"/>
    <cellStyle name="Input 4 4 2 3 2" xfId="5525" xr:uid="{58BFAAE0-37C7-4F8E-90A8-6C8C723CA90D}"/>
    <cellStyle name="Input 4 4 2 3 2 2" xfId="8111" xr:uid="{E558918F-1102-4240-8CF3-19FB71CC40D7}"/>
    <cellStyle name="Input 4 4 2 3 2 2 2" xfId="17100" xr:uid="{27E214F9-9487-4EE4-BFEE-016342005DA0}"/>
    <cellStyle name="Input 4 4 2 3 2 2 2 2" xfId="32691" xr:uid="{A3A10625-C894-4E4B-A979-7842E7EABD47}"/>
    <cellStyle name="Input 4 4 2 3 2 2 3" xfId="36020" xr:uid="{38A903B0-105A-4EEE-988E-959791B6A888}"/>
    <cellStyle name="Input 4 4 2 3 2 3" xfId="10748" xr:uid="{C02CB9B9-E1D7-4129-9985-11F3B0D268E5}"/>
    <cellStyle name="Input 4 4 2 3 2 3 2" xfId="19737" xr:uid="{625E5236-FCD9-4233-B50B-DF23B3C48291}"/>
    <cellStyle name="Input 4 4 2 3 2 3 2 2" xfId="40868" xr:uid="{6BBA292F-DB16-4A10-A98C-E9C935D78521}"/>
    <cellStyle name="Input 4 4 2 3 2 3 3" xfId="32239" xr:uid="{7AE01C28-CE8E-4ED8-A262-9112675CB454}"/>
    <cellStyle name="Input 4 4 2 3 2 4" xfId="14514" xr:uid="{644C49E8-B833-48DC-9F4A-7D2BE5E8D930}"/>
    <cellStyle name="Input 4 4 2 3 2 4 2" xfId="43711" xr:uid="{F54F8794-43DA-4807-B704-A310FA0D4887}"/>
    <cellStyle name="Input 4 4 2 3 2 5" xfId="36156" xr:uid="{1F35153F-0936-4520-9957-5959A70EA89C}"/>
    <cellStyle name="Input 4 4 2 3 2 6" xfId="57746" xr:uid="{B320D5B4-7D75-485C-9967-28487E19F8C1}"/>
    <cellStyle name="Input 4 4 2 3 3" xfId="3617" xr:uid="{0F631982-B978-4BA1-B2FC-EE648C3ED0C1}"/>
    <cellStyle name="Input 4 4 2 3 3 2" xfId="31746" xr:uid="{6E94E37B-96C4-4325-867B-EC58BC37D218}"/>
    <cellStyle name="Input 4 4 2 3 4" xfId="34760" xr:uid="{5BFDFEC2-8113-4B76-BEA8-3471FFED92B0}"/>
    <cellStyle name="Input 4 4 2 3 5" xfId="50964" xr:uid="{577406FD-86B4-4EDF-B967-E532F1F9EA3D}"/>
    <cellStyle name="Input 4 4 2 4" xfId="1524" xr:uid="{B86C506A-46CE-495D-B3A0-DE30F1E068CD}"/>
    <cellStyle name="Input 4 4 2 4 2" xfId="5869" xr:uid="{65C8E619-C71D-4407-8E00-6F758579119C}"/>
    <cellStyle name="Input 4 4 2 4 2 2" xfId="8455" xr:uid="{16234EEE-F628-455C-BCFC-D175D4F6A5F5}"/>
    <cellStyle name="Input 4 4 2 4 2 2 2" xfId="17444" xr:uid="{E2849C52-9221-4012-B18D-5E9D9A5B9BA6}"/>
    <cellStyle name="Input 4 4 2 4 2 2 2 2" xfId="31029" xr:uid="{0123C7DE-84E4-4586-8493-A85754677DF2}"/>
    <cellStyle name="Input 4 4 2 4 2 2 3" xfId="32684" xr:uid="{E1580AB6-E5CF-40DF-A642-6CF91D0E08AA}"/>
    <cellStyle name="Input 4 4 2 4 2 3" xfId="11092" xr:uid="{06760421-75F1-495A-A0AD-76E20937EE76}"/>
    <cellStyle name="Input 4 4 2 4 2 3 2" xfId="20081" xr:uid="{26EA11C8-61C8-4A27-B50C-3E5F624A730A}"/>
    <cellStyle name="Input 4 4 2 4 2 3 2 2" xfId="43559" xr:uid="{59397513-A10A-4F03-A161-21ED34511C09}"/>
    <cellStyle name="Input 4 4 2 4 2 3 3" xfId="32218" xr:uid="{5D89AAC4-B264-4703-B93F-D47EDBAE4AD1}"/>
    <cellStyle name="Input 4 4 2 4 2 4" xfId="14858" xr:uid="{B5161313-9BFF-4240-8CAE-B9C11B4F61C6}"/>
    <cellStyle name="Input 4 4 2 4 2 4 2" xfId="23455" xr:uid="{A8400B86-0FA8-4C9B-B1AF-3BA726B34704}"/>
    <cellStyle name="Input 4 4 2 4 2 5" xfId="33027" xr:uid="{CFC30CA6-E9A7-4BA9-9F21-11857D5493EF}"/>
    <cellStyle name="Input 4 4 2 4 2 6" xfId="54538" xr:uid="{2630962A-83EC-4B93-AB93-E64BF4748586}"/>
    <cellStyle name="Input 4 4 2 4 3" xfId="3961" xr:uid="{C00C5A49-505E-4936-AACA-A2CEEA863192}"/>
    <cellStyle name="Input 4 4 2 4 3 2" xfId="34766" xr:uid="{8FC2CAB8-C048-4502-A80E-AB87BE3DA13C}"/>
    <cellStyle name="Input 4 4 2 4 4" xfId="34564" xr:uid="{5ED6D9CD-CFF1-40A2-944B-B4666878BF52}"/>
    <cellStyle name="Input 4 4 2 4 5" xfId="47731" xr:uid="{29435913-EB1A-453D-9FF7-05B7F5416B15}"/>
    <cellStyle name="Input 4 4 2 5" xfId="1915" xr:uid="{93C7F458-C630-44CA-B874-04173194062B}"/>
    <cellStyle name="Input 4 4 2 5 2" xfId="6231" xr:uid="{D1255443-8ACA-4FE8-B70D-B61F65AB66DE}"/>
    <cellStyle name="Input 4 4 2 5 2 2" xfId="8817" xr:uid="{A9D5860F-55D0-42C1-84AE-82E6BB00CD57}"/>
    <cellStyle name="Input 4 4 2 5 2 2 2" xfId="17806" xr:uid="{F7463D6D-B291-44C4-9BB6-E5AB62D8ECA7}"/>
    <cellStyle name="Input 4 4 2 5 2 2 2 2" xfId="42862" xr:uid="{F5689ED0-9481-4C3E-A7BC-8911A9706E69}"/>
    <cellStyle name="Input 4 4 2 5 2 2 3" xfId="34901" xr:uid="{1C12A375-7684-4533-B25B-F7A3FF2FDC8D}"/>
    <cellStyle name="Input 4 4 2 5 2 3" xfId="11454" xr:uid="{E6FB6E9F-DF8A-41EB-86D2-258AF59C61B7}"/>
    <cellStyle name="Input 4 4 2 5 2 3 2" xfId="20443" xr:uid="{94F0E7BB-EC56-4E11-9A1F-CD9ADCB8B75A}"/>
    <cellStyle name="Input 4 4 2 5 2 3 2 2" xfId="39820" xr:uid="{745E3035-2817-4F2E-8C07-6A7FF475AB37}"/>
    <cellStyle name="Input 4 4 2 5 2 3 3" xfId="33156" xr:uid="{8C9079A1-55DC-4291-87D6-F255BF1DFCCA}"/>
    <cellStyle name="Input 4 4 2 5 2 4" xfId="15220" xr:uid="{138067E8-EC3F-4DEC-A1F0-AFCC7E373CF9}"/>
    <cellStyle name="Input 4 4 2 5 2 4 2" xfId="28731" xr:uid="{2F7A4960-360B-4751-9C76-55897C81BBB1}"/>
    <cellStyle name="Input 4 4 2 5 2 5" xfId="33829" xr:uid="{C3E8AD8B-FE4C-4239-BB16-2E90E09F5DBB}"/>
    <cellStyle name="Input 4 4 2 5 3" xfId="4352" xr:uid="{B727F6BC-E925-4279-A033-AD2F8FB7A7F7}"/>
    <cellStyle name="Input 4 4 2 5 3 2" xfId="39096" xr:uid="{452B70DA-1C23-4331-BCF8-D89D567EAF06}"/>
    <cellStyle name="Input 4 4 2 5 4" xfId="25908" xr:uid="{ACA69260-DCED-4A9D-BD6F-8834540D3B74}"/>
    <cellStyle name="Input 4 4 2 5 5" xfId="52959" xr:uid="{252C84D0-1B3A-43CE-AEF9-25B83DC84F3F}"/>
    <cellStyle name="Input 4 4 2 6" xfId="2143" xr:uid="{3C24424C-B0CE-4D6A-9C5E-1CDF66F12A9C}"/>
    <cellStyle name="Input 4 4 2 6 2" xfId="6444" xr:uid="{503B0889-0442-4074-B84E-76B5C96395EB}"/>
    <cellStyle name="Input 4 4 2 6 2 2" xfId="9030" xr:uid="{78975221-414D-4784-8F22-81B518ED153C}"/>
    <cellStyle name="Input 4 4 2 6 2 2 2" xfId="18019" xr:uid="{7ACB8C3F-C814-4F1A-A893-0CE4FC1C7DBB}"/>
    <cellStyle name="Input 4 4 2 6 2 2 2 2" xfId="37521" xr:uid="{61A13025-DA92-481C-93D1-E9D076B19438}"/>
    <cellStyle name="Input 4 4 2 6 2 2 3" xfId="36932" xr:uid="{937E32CB-F1F0-49D8-BC1F-331EF9154B9B}"/>
    <cellStyle name="Input 4 4 2 6 2 3" xfId="11667" xr:uid="{928F5E78-DA2D-4654-9981-1DC4D343B0A6}"/>
    <cellStyle name="Input 4 4 2 6 2 3 2" xfId="20656" xr:uid="{17F1AD81-0F3A-4C1B-AB79-20129B5D27CE}"/>
    <cellStyle name="Input 4 4 2 6 2 3 2 2" xfId="32807" xr:uid="{2C5071CF-D7A8-436D-9156-BA8E22F441C0}"/>
    <cellStyle name="Input 4 4 2 6 2 3 3" xfId="37526" xr:uid="{E45B4DA6-F36A-46CB-8F95-6E95F664E8B9}"/>
    <cellStyle name="Input 4 4 2 6 2 4" xfId="15433" xr:uid="{CB8D7DA5-A8C1-4F2B-94FA-52BC478882D2}"/>
    <cellStyle name="Input 4 4 2 6 2 4 2" xfId="34941" xr:uid="{D160A5DF-5E9F-4282-A4E4-BE018A993BC3}"/>
    <cellStyle name="Input 4 4 2 6 2 5" xfId="25268" xr:uid="{F2AF7FB3-B203-4966-BFB2-E849ACA74D4C}"/>
    <cellStyle name="Input 4 4 2 6 3" xfId="4580" xr:uid="{D411E18D-DC2E-4083-A8AD-284A007DB068}"/>
    <cellStyle name="Input 4 4 2 6 3 2" xfId="37435" xr:uid="{63956C26-6342-43A1-922D-4486459F3D2A}"/>
    <cellStyle name="Input 4 4 2 6 4" xfId="29373" xr:uid="{9678237B-9BBD-46C9-BD34-6B85755C0F33}"/>
    <cellStyle name="Input 4 4 2 7" xfId="2953" xr:uid="{18001032-CAAE-4562-B827-97F7B1611992}"/>
    <cellStyle name="Input 4 4 2 7 2" xfId="7103" xr:uid="{0F14E92B-EDF8-43FF-8A07-53F18CE5B031}"/>
    <cellStyle name="Input 4 4 2 7 2 2" xfId="12229" xr:uid="{DB6653B4-9F5A-4492-AF9C-19489BA04981}"/>
    <cellStyle name="Input 4 4 2 7 2 2 2" xfId="21218" xr:uid="{96627BB0-24FC-45CE-8793-13BE15878CAA}"/>
    <cellStyle name="Input 4 4 2 7 2 2 2 2" xfId="33704" xr:uid="{3A29FE22-4F32-4883-9A29-77CB0C24A7F8}"/>
    <cellStyle name="Input 4 4 2 7 2 2 3" xfId="36623" xr:uid="{6663F6DF-6AFE-41A4-8596-108A05B2D773}"/>
    <cellStyle name="Input 4 4 2 7 2 3" xfId="13020" xr:uid="{0281A325-6BFA-4AE7-84A9-05926D566B47}"/>
    <cellStyle name="Input 4 4 2 7 2 3 2" xfId="22009" xr:uid="{42858F7B-E136-4B39-BA79-B61E71A5C6D5}"/>
    <cellStyle name="Input 4 4 2 7 2 3 2 2" xfId="39456" xr:uid="{ADA37FB8-D133-443C-ADF6-2644F104D4F0}"/>
    <cellStyle name="Input 4 4 2 7 2 3 3" xfId="42016" xr:uid="{26AFD9AF-09A4-4200-B863-F308090B1B1C}"/>
    <cellStyle name="Input 4 4 2 7 2 4" xfId="16092" xr:uid="{289C3992-B321-48C7-978B-31195EFDFEFD}"/>
    <cellStyle name="Input 4 4 2 7 2 4 2" xfId="22435" xr:uid="{4ED299D0-050D-4170-BB03-2B85CB45F318}"/>
    <cellStyle name="Input 4 4 2 7 2 5" xfId="33725" xr:uid="{FB2ED35B-FE77-49A9-A9BE-A1149A11265E}"/>
    <cellStyle name="Input 4 4 2 7 3" xfId="9666" xr:uid="{8AFBC09A-DE5B-4F06-8051-85E893AE5E43}"/>
    <cellStyle name="Input 4 4 2 7 3 2" xfId="18655" xr:uid="{A0962E53-375D-44D2-A952-60461FAAF104}"/>
    <cellStyle name="Input 4 4 2 7 3 2 2" xfId="40717" xr:uid="{951DDFD3-4EE8-4012-8630-0FD15AAFCE2B}"/>
    <cellStyle name="Input 4 4 2 7 3 3" xfId="22158" xr:uid="{79430FCB-92A1-4066-A993-4246D5C83F29}"/>
    <cellStyle name="Input 4 4 2 7 4" xfId="39291" xr:uid="{050DA11B-C610-4791-84DF-F18EB6E1CC81}"/>
    <cellStyle name="Input 4 4 2 8" xfId="4880" xr:uid="{8487E2F1-F413-4CA2-AE74-BC212A8FEDEB}"/>
    <cellStyle name="Input 4 4 2 8 2" xfId="7466" xr:uid="{87AF1DAF-514E-4B0A-BB26-85C3FDF2E424}"/>
    <cellStyle name="Input 4 4 2 8 2 2" xfId="16455" xr:uid="{FBC3977E-4113-4138-92D7-32D46818C5D6}"/>
    <cellStyle name="Input 4 4 2 8 2 2 2" xfId="42369" xr:uid="{D728D493-81F5-49F2-9555-5D3BCEBD19B8}"/>
    <cellStyle name="Input 4 4 2 8 2 3" xfId="30537" xr:uid="{C8DEB725-0191-4FE5-A27D-2249670B0C88}"/>
    <cellStyle name="Input 4 4 2 8 3" xfId="10103" xr:uid="{232E011B-9067-4559-95F3-430D48EA1678}"/>
    <cellStyle name="Input 4 4 2 8 3 2" xfId="19092" xr:uid="{71609DE5-D8A7-49C1-8D50-4FB906BF01C4}"/>
    <cellStyle name="Input 4 4 2 8 3 2 2" xfId="27745" xr:uid="{10366B45-40C1-4129-8380-8A70DDF49890}"/>
    <cellStyle name="Input 4 4 2 8 3 3" xfId="42796" xr:uid="{47449AD1-50A5-4370-8A76-848EAA61B093}"/>
    <cellStyle name="Input 4 4 2 8 4" xfId="13869" xr:uid="{6F377EEC-0B6D-4FB9-818F-4835B5AB910F}"/>
    <cellStyle name="Input 4 4 2 8 4 2" xfId="41544" xr:uid="{A98E360B-7540-43F2-8A21-4584A3F50CA2}"/>
    <cellStyle name="Input 4 4 2 8 5" xfId="30963" xr:uid="{0E80884E-C54E-4D1A-8EC8-B8AD890FCEA3}"/>
    <cellStyle name="Input 4 4 2 9" xfId="6788" xr:uid="{5D3DF506-E472-48DA-8D4A-3DA767292553}"/>
    <cellStyle name="Input 4 4 2 9 2" xfId="11987" xr:uid="{BB262811-A98B-460B-A514-EC7A660538A5}"/>
    <cellStyle name="Input 4 4 2 9 2 2" xfId="20976" xr:uid="{81772AB7-C69A-4010-BF01-7E58FD5A7467}"/>
    <cellStyle name="Input 4 4 2 9 2 2 2" xfId="29711" xr:uid="{F43494D8-889A-40C9-95DD-9DB77972949A}"/>
    <cellStyle name="Input 4 4 2 9 2 3" xfId="34626" xr:uid="{70D8177A-52F0-4F72-8114-F9DE636A548D}"/>
    <cellStyle name="Input 4 4 2 9 3" xfId="15777" xr:uid="{DC284F8E-6E15-4480-8D27-64F6F9E4E9D6}"/>
    <cellStyle name="Input 4 4 2 9 3 2" xfId="35291" xr:uid="{CBE37DA7-C98C-490C-A68E-230D345B449E}"/>
    <cellStyle name="Input 4 4 2 9 4" xfId="24523" xr:uid="{88AF07B5-9F13-449F-B638-0EB373F9E18A}"/>
    <cellStyle name="Input 4 4 3" xfId="703" xr:uid="{872EA1F1-540C-4180-A5E3-6DC4FC91259A}"/>
    <cellStyle name="Input 4 4 3 2" xfId="5079" xr:uid="{83800093-994A-466B-BB9F-238D7415BEFC}"/>
    <cellStyle name="Input 4 4 3 2 2" xfId="7665" xr:uid="{F09C1802-30CA-4678-86BC-F585BED66D3C}"/>
    <cellStyle name="Input 4 4 3 2 2 2" xfId="16654" xr:uid="{047ECF4B-5F35-4D5D-9A3D-7644C8138074}"/>
    <cellStyle name="Input 4 4 3 2 2 2 2" xfId="36800" xr:uid="{75488B34-49FC-4C13-8D5E-6BA8524DFB95}"/>
    <cellStyle name="Input 4 4 3 2 2 3" xfId="30612" xr:uid="{7B9F50D5-FACB-4B4E-8B48-FD610C0E7FE6}"/>
    <cellStyle name="Input 4 4 3 2 2 4" xfId="56801" xr:uid="{94BE3285-A682-41AB-804A-0A4A60564490}"/>
    <cellStyle name="Input 4 4 3 2 3" xfId="10302" xr:uid="{7D250B55-B834-4C6C-A158-8DB4366D667C}"/>
    <cellStyle name="Input 4 4 3 2 3 2" xfId="19291" xr:uid="{FCBF5F5A-319C-4137-A5C8-D84C0A6E6574}"/>
    <cellStyle name="Input 4 4 3 2 3 2 2" xfId="22875" xr:uid="{B3A5BCF6-CBFB-409B-85BB-69ECDB389127}"/>
    <cellStyle name="Input 4 4 3 2 3 3" xfId="40012" xr:uid="{D2044188-5D09-40F7-B112-78DC33C2251F}"/>
    <cellStyle name="Input 4 4 3 2 4" xfId="14068" xr:uid="{601C829B-D083-4D79-8802-C9528048D720}"/>
    <cellStyle name="Input 4 4 3 2 4 2" xfId="31407" xr:uid="{B1F8C077-088F-40D2-830C-9926167B4691}"/>
    <cellStyle name="Input 4 4 3 2 5" xfId="27321" xr:uid="{624688AF-D5BE-476C-B98E-831F54AD9F05}"/>
    <cellStyle name="Input 4 4 3 2 6" xfId="50019" xr:uid="{4355D850-5E6E-4E6B-8D89-49CD39B94E83}"/>
    <cellStyle name="Input 4 4 3 3" xfId="3140" xr:uid="{F4FB20C7-A418-40FB-B666-5CE96B3FCC6C}"/>
    <cellStyle name="Input 4 4 3 3 2" xfId="35413" xr:uid="{C30A9751-8430-4920-9083-45D809FE6FA6}"/>
    <cellStyle name="Input 4 4 3 3 2 2" xfId="57897" xr:uid="{25F429E4-9EC4-4352-AFA7-9761FAD3E266}"/>
    <cellStyle name="Input 4 4 3 3 3" xfId="51115" xr:uid="{D80E1044-A876-4925-86DA-D19D5326F301}"/>
    <cellStyle name="Input 4 4 3 4" xfId="34248" xr:uid="{113B70E9-1104-42D8-9410-94684078AB60}"/>
    <cellStyle name="Input 4 4 3 4 2" xfId="54928" xr:uid="{8B79BDC2-C979-4F5C-AA30-50D972738D60}"/>
    <cellStyle name="Input 4 4 3 4 3" xfId="48136" xr:uid="{EBAC9A27-6CF3-41EC-AEB9-5A6F95D50F7D}"/>
    <cellStyle name="Input 4 4 3 5" xfId="53228" xr:uid="{7720A9AB-DE95-464B-AD2C-60AF6DD59C55}"/>
    <cellStyle name="Input 4 4 3 6" xfId="46522" xr:uid="{6F136427-50A2-4583-A322-31C00E9040F0}"/>
    <cellStyle name="Input 4 4 4" xfId="1048" xr:uid="{932602CF-C496-4B2B-98D7-3B797A8EE519}"/>
    <cellStyle name="Input 4 4 4 2" xfId="5400" xr:uid="{078CE00A-79E6-4A41-A1A4-9B80251ABCA5}"/>
    <cellStyle name="Input 4 4 4 2 2" xfId="7986" xr:uid="{923D788D-1865-4F6C-AF7A-ED84C7C47FD1}"/>
    <cellStyle name="Input 4 4 4 2 2 2" xfId="16975" xr:uid="{E9227C62-2136-4A75-93FA-3B8728A32889}"/>
    <cellStyle name="Input 4 4 4 2 2 2 2" xfId="23701" xr:uid="{EA3F7BC5-5150-4601-AE5A-B13AE41D8385}"/>
    <cellStyle name="Input 4 4 4 2 2 3" xfId="29070" xr:uid="{D390F47E-AE88-40C2-AFE4-575F2E6CBEBF}"/>
    <cellStyle name="Input 4 4 4 2 3" xfId="10623" xr:uid="{DC094184-45B8-4794-B0B7-DE6E6C38462C}"/>
    <cellStyle name="Input 4 4 4 2 3 2" xfId="19612" xr:uid="{4842ADD1-811D-459B-BF18-713CD8C25404}"/>
    <cellStyle name="Input 4 4 4 2 3 2 2" xfId="39452" xr:uid="{759ECF6A-23A4-4F38-9380-5FEEB9BE9E91}"/>
    <cellStyle name="Input 4 4 4 2 3 3" xfId="41524" xr:uid="{480850A6-24B4-469D-82F5-6A565767045B}"/>
    <cellStyle name="Input 4 4 4 2 4" xfId="14389" xr:uid="{BA616228-21AF-47C0-9B12-F37D8D52700D}"/>
    <cellStyle name="Input 4 4 4 2 4 2" xfId="35970" xr:uid="{FC8F9954-55FB-4F32-B4C8-C4581F99B6B1}"/>
    <cellStyle name="Input 4 4 4 2 5" xfId="24860" xr:uid="{0DF533C2-5EC3-4AB1-973F-086C7ECC1DE4}"/>
    <cellStyle name="Input 4 4 4 2 6" xfId="55924" xr:uid="{EE44D660-13C1-4859-9217-9C56C6B095DC}"/>
    <cellStyle name="Input 4 4 4 3" xfId="3485" xr:uid="{25CF78BE-AA54-4DE8-B8E3-B774D58DBEEA}"/>
    <cellStyle name="Input 4 4 4 3 2" xfId="43946" xr:uid="{781E2FA2-1DA6-4173-9681-DDF73E609178}"/>
    <cellStyle name="Input 4 4 4 4" xfId="43508" xr:uid="{1C8103D7-C2A1-4D61-AD4F-B1B203558E2B}"/>
    <cellStyle name="Input 4 4 4 5" xfId="49142" xr:uid="{7CB5AC1C-2587-4862-B1A6-63C044D516F4}"/>
    <cellStyle name="Input 4 4 5" xfId="1392" xr:uid="{5D25CE92-472E-4004-B98D-754DBCB00B52}"/>
    <cellStyle name="Input 4 4 5 2" xfId="5737" xr:uid="{EA0F8B00-8CFC-405B-8798-C6474750C16F}"/>
    <cellStyle name="Input 4 4 5 2 2" xfId="8323" xr:uid="{59A10515-5DA7-49E9-A542-CCC77B5BBD36}"/>
    <cellStyle name="Input 4 4 5 2 2 2" xfId="17312" xr:uid="{E99D1E81-A62C-4590-BE57-0F50B1CF3B30}"/>
    <cellStyle name="Input 4 4 5 2 2 2 2" xfId="33020" xr:uid="{56832481-E269-4933-A6D1-27E75391BCAA}"/>
    <cellStyle name="Input 4 4 5 2 2 3" xfId="41017" xr:uid="{1179E71E-02F9-4CFA-88FB-FF01E47E7840}"/>
    <cellStyle name="Input 4 4 5 2 3" xfId="10960" xr:uid="{68572C4B-A1A0-44FE-882F-1E47BDB3DCC6}"/>
    <cellStyle name="Input 4 4 5 2 3 2" xfId="19949" xr:uid="{37F467E3-ED7B-4E01-86D5-11D771B8601A}"/>
    <cellStyle name="Input 4 4 5 2 3 2 2" xfId="24174" xr:uid="{41943A02-E15F-4FE0-B4CB-B987C0C6207B}"/>
    <cellStyle name="Input 4 4 5 2 3 3" xfId="32263" xr:uid="{B0D074F1-FCDF-4B21-A4AC-0E4D8625B986}"/>
    <cellStyle name="Input 4 4 5 2 4" xfId="14726" xr:uid="{455FEDD8-31FF-4CDC-AD4C-EFDDE1D4BC10}"/>
    <cellStyle name="Input 4 4 5 2 4 2" xfId="23543" xr:uid="{85D7354E-8BED-4A0A-B9EC-527994EB1871}"/>
    <cellStyle name="Input 4 4 5 2 5" xfId="28399" xr:uid="{D7A2CDF4-1F2E-4CD6-B745-9C4C0A82069F}"/>
    <cellStyle name="Input 4 4 5 2 6" xfId="57972" xr:uid="{40EF9337-AB50-4D34-A965-73799B58109A}"/>
    <cellStyle name="Input 4 4 5 3" xfId="3829" xr:uid="{2CEDEA67-BFD7-4762-8F79-80D210DFE465}"/>
    <cellStyle name="Input 4 4 5 3 2" xfId="22246" xr:uid="{5A7E43B1-D6ED-4188-A24E-659FAD5E5741}"/>
    <cellStyle name="Input 4 4 5 4" xfId="42689" xr:uid="{61201C80-E8ED-4A77-9C94-B633834EA3BE}"/>
    <cellStyle name="Input 4 4 5 5" xfId="51190" xr:uid="{1340B3D6-7B0F-4FCA-97D2-2EAE06204E6D}"/>
    <cellStyle name="Input 4 4 6" xfId="193" xr:uid="{D047B559-A9CD-497E-AEB8-9508E199E232}"/>
    <cellStyle name="Input 4 4 6 2" xfId="2620" xr:uid="{227D922A-2153-4A08-AE8C-F59510136B30}"/>
    <cellStyle name="Input 4 4 6 2 2" xfId="6861" xr:uid="{80693C12-F76B-4077-959D-1DEC6FF5B5C8}"/>
    <cellStyle name="Input 4 4 6 2 2 2" xfId="15850" xr:uid="{8D940983-E079-4A25-8D80-04F0439BBEBB}"/>
    <cellStyle name="Input 4 4 6 2 2 2 2" xfId="40613" xr:uid="{2675560C-5F7B-4714-BEC4-96C69DEC506A}"/>
    <cellStyle name="Input 4 4 6 2 2 3" xfId="35521" xr:uid="{0F85529C-9307-4748-BDE7-B8CCC7E9D2BA}"/>
    <cellStyle name="Input 4 4 6 2 3" xfId="9431" xr:uid="{36880E95-C55C-48B3-9438-14AA7D9C14C4}"/>
    <cellStyle name="Input 4 4 6 2 3 2" xfId="18420" xr:uid="{23ABC515-A37B-4EA8-98B5-B4A2C07D0C8B}"/>
    <cellStyle name="Input 4 4 6 2 3 2 2" xfId="37188" xr:uid="{8BCFA5B9-4E28-45F4-AE78-F673E20EB378}"/>
    <cellStyle name="Input 4 4 6 2 3 3" xfId="29825" xr:uid="{56B29360-EF42-456F-96A2-DAF4599FDCA5}"/>
    <cellStyle name="Input 4 4 6 2 4" xfId="13474" xr:uid="{425DF60E-83C0-4BDF-953E-634F472525A4}"/>
    <cellStyle name="Input 4 4 6 2 4 2" xfId="22618" xr:uid="{2ABFE63F-E511-45A9-8873-5A10E47494D3}"/>
    <cellStyle name="Input 4 4 6 2 5" xfId="37434" xr:uid="{664E2139-4260-438E-B4A3-E3FF1A65B61C}"/>
    <cellStyle name="Input 4 4 6 2 6" xfId="54090" xr:uid="{2A05A796-FE8A-46A0-86DB-0F46129983EE}"/>
    <cellStyle name="Input 4 4 6 3" xfId="2661" xr:uid="{19F8CFC4-3AEF-4556-9719-A1A30BF88953}"/>
    <cellStyle name="Input 4 4 6 3 2" xfId="24039" xr:uid="{BA6C99FA-31E7-4015-9645-BAFF63FE69E7}"/>
    <cellStyle name="Input 4 4 6 4" xfId="37385" xr:uid="{6842FD06-D61F-4ED1-ABB2-423F37F3819D}"/>
    <cellStyle name="Input 4 4 6 5" xfId="47413" xr:uid="{6B211747-28D1-44E5-AECF-8DBAB9C5395A}"/>
    <cellStyle name="Input 4 4 7" xfId="2011" xr:uid="{A9AC874F-1246-4B5F-A6D1-CED1FAF09CB9}"/>
    <cellStyle name="Input 4 4 7 2" xfId="6319" xr:uid="{02517626-871C-4345-81E6-CB447FD0FC64}"/>
    <cellStyle name="Input 4 4 7 2 2" xfId="8905" xr:uid="{69F4EBCD-87F6-4FEC-A4E1-5F608B5996F8}"/>
    <cellStyle name="Input 4 4 7 2 2 2" xfId="17894" xr:uid="{AEE176AB-66CD-47A8-B9F1-EACFB761FEF8}"/>
    <cellStyle name="Input 4 4 7 2 2 2 2" xfId="41185" xr:uid="{4177DB35-0A42-4164-B83C-AB92D3FBE6CD}"/>
    <cellStyle name="Input 4 4 7 2 2 3" xfId="39537" xr:uid="{A977DF8B-3ED7-48D1-A6E1-597EA5E77BC8}"/>
    <cellStyle name="Input 4 4 7 2 3" xfId="11542" xr:uid="{93834F0B-99FB-4441-A7FD-AF7E442D0448}"/>
    <cellStyle name="Input 4 4 7 2 3 2" xfId="20531" xr:uid="{BE4B51B5-8D16-43EF-90B6-2004426D51E8}"/>
    <cellStyle name="Input 4 4 7 2 3 2 2" xfId="26088" xr:uid="{37178577-A4A5-4A8F-88C5-BF342DEADC0C}"/>
    <cellStyle name="Input 4 4 7 2 3 3" xfId="32288" xr:uid="{138CA57E-20FA-4613-82C9-F906225D2D0A}"/>
    <cellStyle name="Input 4 4 7 2 4" xfId="15308" xr:uid="{9C6FA3DE-89C8-473E-AD73-BA2661176A22}"/>
    <cellStyle name="Input 4 4 7 2 4 2" xfId="27224" xr:uid="{EFE5181E-F14B-46E4-8FBF-307B085D8D20}"/>
    <cellStyle name="Input 4 4 7 2 5" xfId="33124" xr:uid="{25F023D1-604F-42F4-A018-AC68600F0312}"/>
    <cellStyle name="Input 4 4 7 3" xfId="4448" xr:uid="{9A5208FB-79E2-49B5-9784-EFDFE523B0F4}"/>
    <cellStyle name="Input 4 4 7 3 2" xfId="32092" xr:uid="{E00F37F4-B4F3-4BBB-A92F-B026A34BC10A}"/>
    <cellStyle name="Input 4 4 7 4" xfId="42933" xr:uid="{B3ED459C-2275-4D16-9CAE-D823A95958D9}"/>
    <cellStyle name="Input 4 4 7 5" xfId="52696" xr:uid="{F1B65B8E-50AD-4235-9891-8D66ED773A0F}"/>
    <cellStyle name="Input 4 4 8" xfId="2822" xr:uid="{F2F7B0D4-D085-4AEB-B3CA-F13F4F7BAEE7}"/>
    <cellStyle name="Input 4 4 8 2" xfId="6972" xr:uid="{0DF62C61-AB71-4ED0-A9F6-CD3A02CBD188}"/>
    <cellStyle name="Input 4 4 8 2 2" xfId="12101" xr:uid="{179D05B2-4ED5-4796-8243-BAF76CCA1A8D}"/>
    <cellStyle name="Input 4 4 8 2 2 2" xfId="21090" xr:uid="{24BA2A0D-9B62-4CB6-BEB4-E5F2E01F70DE}"/>
    <cellStyle name="Input 4 4 8 2 2 2 2" xfId="32778" xr:uid="{8779D0E6-8E80-424E-992C-AA9BDC64C15A}"/>
    <cellStyle name="Input 4 4 8 2 2 3" xfId="28963" xr:uid="{99942088-C298-4BBB-9B1F-F880D69D7E68}"/>
    <cellStyle name="Input 4 4 8 2 3" xfId="12920" xr:uid="{CC97E163-A62A-4E9A-87A8-00A4F7AFE172}"/>
    <cellStyle name="Input 4 4 8 2 3 2" xfId="21909" xr:uid="{2F255B3D-1DEF-4EEA-8721-AD62692F5F9D}"/>
    <cellStyle name="Input 4 4 8 2 3 2 2" xfId="39778" xr:uid="{CA1F341B-521C-45DF-BB9D-CD8EC26701E3}"/>
    <cellStyle name="Input 4 4 8 2 3 3" xfId="42123" xr:uid="{BD2F342F-D32C-4559-8C71-A8806E3B3388}"/>
    <cellStyle name="Input 4 4 8 2 4" xfId="15961" xr:uid="{D3E12486-E317-4DDA-B89E-A6F4BA3F83CE}"/>
    <cellStyle name="Input 4 4 8 2 4 2" xfId="32397" xr:uid="{8DB4935A-9A08-4CA9-A966-90BFEA247C35}"/>
    <cellStyle name="Input 4 4 8 2 5" xfId="38288" xr:uid="{61AF61B6-B104-4D2D-A6E6-4371F63CFEEF}"/>
    <cellStyle name="Input 4 4 8 3" xfId="9535" xr:uid="{1EA89E36-C90F-4D3A-92DC-B58D2BB51EC6}"/>
    <cellStyle name="Input 4 4 8 3 2" xfId="18524" xr:uid="{BA90D449-DB18-41E5-AC61-411EDA11E562}"/>
    <cellStyle name="Input 4 4 8 3 2 2" xfId="27952" xr:uid="{5ACB8685-6B25-43BE-B4EA-E0DFBD29395A}"/>
    <cellStyle name="Input 4 4 8 3 3" xfId="39705" xr:uid="{F41FB435-2A77-4E7F-BA61-5D96ECC75D3F}"/>
    <cellStyle name="Input 4 4 8 4" xfId="34971" xr:uid="{07A40595-41F5-448A-8135-9EFC8C63C11A}"/>
    <cellStyle name="Input 4 4 9" xfId="4755" xr:uid="{38F3E261-949D-4196-A6F0-A2675E0F0CEB}"/>
    <cellStyle name="Input 4 4 9 2" xfId="7341" xr:uid="{B6430295-C299-4B3D-A24F-995DB555155A}"/>
    <cellStyle name="Input 4 4 9 2 2" xfId="16330" xr:uid="{2FA311D6-7356-477D-BE51-5D44C336746D}"/>
    <cellStyle name="Input 4 4 9 2 2 2" xfId="26362" xr:uid="{D5AC58B7-E7A2-4502-BB54-F03F50418CCD}"/>
    <cellStyle name="Input 4 4 9 2 3" xfId="42826" xr:uid="{444AA9C3-3685-42AE-A904-C47920010420}"/>
    <cellStyle name="Input 4 4 9 3" xfId="9978" xr:uid="{883EB5A4-4AA0-48AA-99D6-E4DCF9BBBD88}"/>
    <cellStyle name="Input 4 4 9 3 2" xfId="18967" xr:uid="{C0D072B1-8E97-4072-A3CC-8A05C07873E7}"/>
    <cellStyle name="Input 4 4 9 3 2 2" xfId="28871" xr:uid="{E58B1C69-1D27-487B-80DA-6DD7A403D666}"/>
    <cellStyle name="Input 4 4 9 3 3" xfId="39968" xr:uid="{D19501A7-EB14-44CD-8DD7-E21DFBD79F66}"/>
    <cellStyle name="Input 4 4 9 4" xfId="13744" xr:uid="{44F1DEC4-F1CA-4CAF-B04B-C0E45060B45A}"/>
    <cellStyle name="Input 4 4 9 4 2" xfId="37492" xr:uid="{8E0D4A2B-1E63-4EF0-9317-074CA229BCE6}"/>
    <cellStyle name="Input 4 4 9 5" xfId="29786" xr:uid="{192D10FE-6474-4FE4-923C-BE1C03E6343C}"/>
    <cellStyle name="Input 4 5" xfId="224" xr:uid="{3F7F8713-8246-4DD3-A4DE-38CA97CB24DA}"/>
    <cellStyle name="Input 4 5 10" xfId="9108" xr:uid="{9851854F-550C-4669-A94D-396B2A4336E0}"/>
    <cellStyle name="Input 4 5 10 2" xfId="18097" xr:uid="{A68B1189-6037-4E4A-8B4E-9F62814E266C}"/>
    <cellStyle name="Input 4 5 10 2 2" xfId="23516" xr:uid="{656CCB4F-E318-4558-9D2B-F049E0CF9BCD}"/>
    <cellStyle name="Input 4 5 10 3" xfId="36685" xr:uid="{569D4117-7EF7-496E-A159-01F0692E7E57}"/>
    <cellStyle name="Input 4 5 11" xfId="12806" xr:uid="{790AEC00-CB47-40AE-869C-886398714F25}"/>
    <cellStyle name="Input 4 5 11 2" xfId="21795" xr:uid="{73D12883-B838-4BCA-A39B-8B465D9810C3}"/>
    <cellStyle name="Input 4 5 11 2 2" xfId="39833" xr:uid="{53CD89AD-8871-4EDE-B26E-2FA31389509D}"/>
    <cellStyle name="Input 4 5 11 3" xfId="32924" xr:uid="{2AEA5666-717C-4FF0-B0D9-D3BB0F7CEEDF}"/>
    <cellStyle name="Input 4 5 12" xfId="2230" xr:uid="{0D781796-C864-4327-8AD9-1C0C537D8942}"/>
    <cellStyle name="Input 4 5 12 2" xfId="33370" xr:uid="{2ABDA6F2-7184-44BC-B627-B7E7D4F4759E}"/>
    <cellStyle name="Input 4 5 13" xfId="13139" xr:uid="{2F5CD477-93E7-4726-84C8-1B0B26B803F1}"/>
    <cellStyle name="Input 4 5 13 2" xfId="22467" xr:uid="{F53BF14A-2E04-4622-9C05-692886422845}"/>
    <cellStyle name="Input 4 5 14" xfId="42493" xr:uid="{94E168CD-9A19-40C2-9791-2A8557C620DD}"/>
    <cellStyle name="Input 4 5 15" xfId="44376" xr:uid="{50C187FD-F100-4926-820E-1DF4B51B0376}"/>
    <cellStyle name="Input 4 5 16" xfId="45579" xr:uid="{7BFC46C7-B313-4B0F-96D2-7CD41C1DBB6A}"/>
    <cellStyle name="Input 4 5 2" xfId="573" xr:uid="{D3B500E9-341A-4F9E-835E-1FB5301A4231}"/>
    <cellStyle name="Input 4 5 2 2" xfId="4962" xr:uid="{7ABC606B-F466-4B35-90FA-CE833B5C7758}"/>
    <cellStyle name="Input 4 5 2 2 2" xfId="7548" xr:uid="{CAE4B209-6802-4119-8575-EB7C38150F4B}"/>
    <cellStyle name="Input 4 5 2 2 2 2" xfId="16537" xr:uid="{E3FE3EC5-B019-41CB-ADE5-010B00E4E849}"/>
    <cellStyle name="Input 4 5 2 2 2 2 2" xfId="27923" xr:uid="{1D92EEEE-E816-4BB8-A45E-00E13E10F6ED}"/>
    <cellStyle name="Input 4 5 2 2 2 3" xfId="22717" xr:uid="{FC01B176-64F9-4B93-B730-C3017D7CDECB}"/>
    <cellStyle name="Input 4 5 2 2 2 4" xfId="56367" xr:uid="{0AF44557-2DF8-43C4-AD4D-1A7D4B1D9C3F}"/>
    <cellStyle name="Input 4 5 2 2 3" xfId="10185" xr:uid="{9EE0D836-59CF-44FE-9D74-232380595B86}"/>
    <cellStyle name="Input 4 5 2 2 3 2" xfId="19174" xr:uid="{6B3FB0A1-28CE-43D5-9204-5C33AE346B40}"/>
    <cellStyle name="Input 4 5 2 2 3 2 2" xfId="25995" xr:uid="{3A099B8A-CD33-440B-B18A-2328A87A995A}"/>
    <cellStyle name="Input 4 5 2 2 3 3" xfId="34551" xr:uid="{A43B2502-39E3-4D6F-825C-9133A662B714}"/>
    <cellStyle name="Input 4 5 2 2 4" xfId="13951" xr:uid="{CBC204A2-67C7-48F1-8073-1E31AA7C65D6}"/>
    <cellStyle name="Input 4 5 2 2 4 2" xfId="43304" xr:uid="{9A2C93BB-6EE1-4AEA-BA2B-1B21746EE9A3}"/>
    <cellStyle name="Input 4 5 2 2 5" xfId="32989" xr:uid="{492F98EB-4DFC-49FE-8ED9-BEC6288291B3}"/>
    <cellStyle name="Input 4 5 2 2 6" xfId="49585" xr:uid="{59C6DE7C-3FCB-4F58-A758-8E22D3924D26}"/>
    <cellStyle name="Input 4 5 2 3" xfId="3010" xr:uid="{5F9A1661-71C0-4355-9C41-55ED5A3D2676}"/>
    <cellStyle name="Input 4 5 2 3 2" xfId="39669" xr:uid="{38CA2DF8-5650-46DF-89C8-7FA815D00572}"/>
    <cellStyle name="Input 4 5 2 3 2 2" xfId="58048" xr:uid="{2ACAB478-0341-4304-BCF1-A6114F305162}"/>
    <cellStyle name="Input 4 5 2 3 3" xfId="51266" xr:uid="{A1A68E97-6EFF-4197-A94A-AD4137517B8E}"/>
    <cellStyle name="Input 4 5 2 4" xfId="41905" xr:uid="{648F9A3B-5E91-4A07-A2E1-B7142CA1FB7B}"/>
    <cellStyle name="Input 4 5 2 4 2" xfId="54509" xr:uid="{6C6290EE-1898-428B-8C6D-5502DFCE3F6E}"/>
    <cellStyle name="Input 4 5 2 4 3" xfId="47702" xr:uid="{79B4692F-410D-4415-A58E-9023A8E212B3}"/>
    <cellStyle name="Input 4 5 2 5" xfId="52942" xr:uid="{DB474D3E-29A6-48E9-882A-9E31FAE9978B}"/>
    <cellStyle name="Input 4 5 2 6" xfId="46091" xr:uid="{9BEE7F91-7AEB-4908-B3F8-1DCC3AB02610}"/>
    <cellStyle name="Input 4 5 3" xfId="918" xr:uid="{0CEE45DA-7D8D-49E8-B379-4F1E34C8D9CF}"/>
    <cellStyle name="Input 4 5 3 2" xfId="5283" xr:uid="{56582761-5EA7-4091-8049-AE9563A7DFFC}"/>
    <cellStyle name="Input 4 5 3 2 2" xfId="7869" xr:uid="{70C598C9-093B-4F5B-9DF3-AC8FA6D8D7D0}"/>
    <cellStyle name="Input 4 5 3 2 2 2" xfId="16858" xr:uid="{45698BE2-28C6-4F3B-B2A4-E7A43DB34B9A}"/>
    <cellStyle name="Input 4 5 3 2 2 2 2" xfId="32837" xr:uid="{9EA93B3E-7EC4-49EA-BE44-2DCC0623DC2E}"/>
    <cellStyle name="Input 4 5 3 2 2 3" xfId="31616" xr:uid="{64F83826-28F6-4C21-B41D-EA7AA785899F}"/>
    <cellStyle name="Input 4 5 3 2 2 4" xfId="56772" xr:uid="{5366CAC8-E9CB-40E6-9E36-3A3EB0B5CDCD}"/>
    <cellStyle name="Input 4 5 3 2 3" xfId="10506" xr:uid="{A2F99C7F-AD5B-4D9D-A2D6-5877B8DE8B57}"/>
    <cellStyle name="Input 4 5 3 2 3 2" xfId="19495" xr:uid="{B3DAE5C1-F88F-4687-B362-8B77FCCE45EA}"/>
    <cellStyle name="Input 4 5 3 2 3 2 2" xfId="35989" xr:uid="{047A8316-9ADA-41BC-AC2A-813A7AA777E6}"/>
    <cellStyle name="Input 4 5 3 2 3 3" xfId="43906" xr:uid="{46CEE9A3-1F00-4883-AED3-BDD2DEB19BD5}"/>
    <cellStyle name="Input 4 5 3 2 4" xfId="14272" xr:uid="{C9746002-8838-40C6-9ACD-44611F42BCB7}"/>
    <cellStyle name="Input 4 5 3 2 4 2" xfId="34888" xr:uid="{1C2257C6-7017-4A7F-97AA-2D2D52E5AD28}"/>
    <cellStyle name="Input 4 5 3 2 5" xfId="34093" xr:uid="{7DF8E6D0-02ED-48F5-8705-43AF73162740}"/>
    <cellStyle name="Input 4 5 3 2 6" xfId="49990" xr:uid="{1115DF11-0490-4EDE-95C1-4AE2B030A6D1}"/>
    <cellStyle name="Input 4 5 3 3" xfId="3355" xr:uid="{74A5AB89-3AF2-4A8B-A368-4F0D350FC4AE}"/>
    <cellStyle name="Input 4 5 3 3 2" xfId="35937" xr:uid="{B07FEFC9-27BA-4E68-934E-137773166884}"/>
    <cellStyle name="Input 4 5 3 3 2 2" xfId="58520" xr:uid="{EA5A8447-3C6B-4716-A121-FBD8B3C56637}"/>
    <cellStyle name="Input 4 5 3 3 3" xfId="51739" xr:uid="{3D9E4DC3-D889-41CC-97D1-A708A11D2EF2}"/>
    <cellStyle name="Input 4 5 3 4" xfId="36464" xr:uid="{4A6ADACA-D919-4190-96AB-6EA72311ECB5}"/>
    <cellStyle name="Input 4 5 3 4 2" xfId="54899" xr:uid="{872CEB85-9E17-44E2-B862-C1008AA836BB}"/>
    <cellStyle name="Input 4 5 3 4 3" xfId="48107" xr:uid="{22B0AA51-2136-4323-B878-1AEDAFA6882B}"/>
    <cellStyle name="Input 4 5 3 5" xfId="53199" xr:uid="{52B5C04B-0BA6-4895-8826-9B40A1081784}"/>
    <cellStyle name="Input 4 5 3 6" xfId="46493" xr:uid="{3A280994-C5AB-458F-B105-27694E1502B7}"/>
    <cellStyle name="Input 4 5 4" xfId="1262" xr:uid="{A588C375-594B-4D32-A283-225A0E9EF0F0}"/>
    <cellStyle name="Input 4 5 4 2" xfId="5607" xr:uid="{14F7FCB4-D3D3-4283-B6A3-74365F181CF3}"/>
    <cellStyle name="Input 4 5 4 2 2" xfId="8193" xr:uid="{0175B2D7-2A7F-460E-BB32-6F33D2E1EB0F}"/>
    <cellStyle name="Input 4 5 4 2 2 2" xfId="17182" xr:uid="{103E17A5-1B50-483B-A365-209F32A37529}"/>
    <cellStyle name="Input 4 5 4 2 2 2 2" xfId="25426" xr:uid="{CC557FE2-E2B2-4143-A4B7-E1FCF436A21B}"/>
    <cellStyle name="Input 4 5 4 2 2 3" xfId="41600" xr:uid="{85FDDA80-BF1D-412A-8181-F7BFEBDA67E4}"/>
    <cellStyle name="Input 4 5 4 2 3" xfId="10830" xr:uid="{44DEE3A5-CBBC-4DE0-93A3-B52281C6C261}"/>
    <cellStyle name="Input 4 5 4 2 3 2" xfId="19819" xr:uid="{2A2F4F6B-DF33-4D35-9E84-6AACBEF52896}"/>
    <cellStyle name="Input 4 5 4 2 3 2 2" xfId="29644" xr:uid="{7E5764AF-6AE5-40C1-A43D-7B22A5366E3B}"/>
    <cellStyle name="Input 4 5 4 2 3 3" xfId="22622" xr:uid="{F28ADD91-2AFC-4FC6-99A3-0688C3A21260}"/>
    <cellStyle name="Input 4 5 4 2 4" xfId="14596" xr:uid="{1B7AD153-8145-4384-9764-4EDEBCD105C4}"/>
    <cellStyle name="Input 4 5 4 2 4 2" xfId="28048" xr:uid="{280D5D22-2418-402C-B437-8C2CBE726842}"/>
    <cellStyle name="Input 4 5 4 2 5" xfId="24063" xr:uid="{8954C1DD-FDDF-478A-9C5E-BF2578C9B814}"/>
    <cellStyle name="Input 4 5 4 2 6" xfId="55895" xr:uid="{346D31BD-8D0C-41B9-9DA6-852D2D0310EC}"/>
    <cellStyle name="Input 4 5 4 3" xfId="3699" xr:uid="{503F3C7E-5DEE-41E4-B913-6D1945C1BB7E}"/>
    <cellStyle name="Input 4 5 4 3 2" xfId="31334" xr:uid="{F1541412-DDE2-4B2D-8895-1E5F29211A26}"/>
    <cellStyle name="Input 4 5 4 4" xfId="34832" xr:uid="{DD94F0B1-B326-453E-9B26-0453ADB8DAE1}"/>
    <cellStyle name="Input 4 5 4 5" xfId="49113" xr:uid="{D93C30D9-886A-4B8B-A75A-97728EED2E26}"/>
    <cellStyle name="Input 4 5 5" xfId="1831" xr:uid="{4E705493-5CF1-49DC-B924-1B642E99A234}"/>
    <cellStyle name="Input 4 5 5 2" xfId="6148" xr:uid="{B07D1ECC-C28D-4939-827E-AC51AD561FF6}"/>
    <cellStyle name="Input 4 5 5 2 2" xfId="8734" xr:uid="{D1C2CA0E-5C1C-4280-8FA3-9479CFA85599}"/>
    <cellStyle name="Input 4 5 5 2 2 2" xfId="17723" xr:uid="{99C307B7-54BA-42C8-B8CE-0973361906C4}"/>
    <cellStyle name="Input 4 5 5 2 2 2 2" xfId="42145" xr:uid="{249B8A74-5E05-482B-81FB-9FC4F48B24FC}"/>
    <cellStyle name="Input 4 5 5 2 2 3" xfId="30119" xr:uid="{BB13EE4A-AF4F-4B5D-9820-03AE3699710A}"/>
    <cellStyle name="Input 4 5 5 2 3" xfId="11371" xr:uid="{08207B81-820A-4753-A3F9-16340BFF9FBE}"/>
    <cellStyle name="Input 4 5 5 2 3 2" xfId="20360" xr:uid="{20625B44-D863-4EB1-AA42-4F1C3C828CC6}"/>
    <cellStyle name="Input 4 5 5 2 3 2 2" xfId="27398" xr:uid="{3B298AA5-BE96-4D50-BABD-207E2E956D54}"/>
    <cellStyle name="Input 4 5 5 2 3 3" xfId="40380" xr:uid="{71FD8684-B4C7-4E5C-BD8A-B4BE4D5B1108}"/>
    <cellStyle name="Input 4 5 5 2 4" xfId="15137" xr:uid="{284C42B9-FC21-476F-A027-F42CED4E85E3}"/>
    <cellStyle name="Input 4 5 5 2 4 2" xfId="22785" xr:uid="{577857EB-460C-4804-98CE-7DC085FF896F}"/>
    <cellStyle name="Input 4 5 5 2 5" xfId="30853" xr:uid="{B00FB0A2-4E27-4E77-91AD-24131D494D4A}"/>
    <cellStyle name="Input 4 5 5 2 6" xfId="58565" xr:uid="{B03C5F44-36F2-4256-B3F0-B1069CEDBB20}"/>
    <cellStyle name="Input 4 5 5 3" xfId="4268" xr:uid="{A756C6CD-FE8B-4CFB-942B-0D29893C5167}"/>
    <cellStyle name="Input 4 5 5 3 2" xfId="31703" xr:uid="{88F1F78D-C37D-44D8-BC12-F14B29D4CF45}"/>
    <cellStyle name="Input 4 5 5 4" xfId="43983" xr:uid="{D6542828-32BE-4E28-ACFB-E1489E5C5A90}"/>
    <cellStyle name="Input 4 5 5 5" xfId="51784" xr:uid="{ABCC509B-4672-495B-9C3B-65AB2A8EB664}"/>
    <cellStyle name="Input 4 5 6" xfId="1726" xr:uid="{D538E5D4-436D-45DE-BEAE-9953B836B880}"/>
    <cellStyle name="Input 4 5 6 2" xfId="6052" xr:uid="{C09E9754-6FEA-4E84-B8FD-52780A178094}"/>
    <cellStyle name="Input 4 5 6 2 2" xfId="8638" xr:uid="{6C4CA651-2068-45A4-9B67-06D3C1D27082}"/>
    <cellStyle name="Input 4 5 6 2 2 2" xfId="17627" xr:uid="{ABE01542-3AD1-4610-B074-711AABB34A2F}"/>
    <cellStyle name="Input 4 5 6 2 2 2 2" xfId="43939" xr:uid="{F8533B33-B2BC-40A7-96F0-C84687D92D15}"/>
    <cellStyle name="Input 4 5 6 2 2 3" xfId="23111" xr:uid="{8ADD31AF-6EC4-4ACB-9B1E-6CB5531C830F}"/>
    <cellStyle name="Input 4 5 6 2 3" xfId="11275" xr:uid="{DE25865E-B9B7-446C-BE0B-AC1435B7761C}"/>
    <cellStyle name="Input 4 5 6 2 3 2" xfId="20264" xr:uid="{5A0161B8-A051-4A17-9B3F-025F33FEA58B}"/>
    <cellStyle name="Input 4 5 6 2 3 2 2" xfId="22169" xr:uid="{4C32C028-4377-4479-8DC0-8C0284157771}"/>
    <cellStyle name="Input 4 5 6 2 3 3" xfId="39924" xr:uid="{222F406B-B07A-410A-A787-B27539B57667}"/>
    <cellStyle name="Input 4 5 6 2 4" xfId="15041" xr:uid="{906A11B9-83CF-4781-A96A-42F6EDC7844A}"/>
    <cellStyle name="Input 4 5 6 2 4 2" xfId="34108" xr:uid="{6CA0D9E0-05FB-4E8A-9B94-7B748AEF4E1C}"/>
    <cellStyle name="Input 4 5 6 2 5" xfId="43022" xr:uid="{9D9A93D6-AD79-4478-93D1-E9C507261926}"/>
    <cellStyle name="Input 4 5 6 2 6" xfId="54061" xr:uid="{543CF823-F3C3-4714-9756-CBC29F505EF7}"/>
    <cellStyle name="Input 4 5 6 3" xfId="4163" xr:uid="{68949119-52F3-4AFF-A553-25C1FD714FC7}"/>
    <cellStyle name="Input 4 5 6 3 2" xfId="39734" xr:uid="{74FBE5E5-02C8-4E61-80E8-C831DEF52CB5}"/>
    <cellStyle name="Input 4 5 6 4" xfId="34842" xr:uid="{077A44A1-4244-45CB-8739-F4F87BF90DED}"/>
    <cellStyle name="Input 4 5 6 5" xfId="47388" xr:uid="{FAB668BB-C4F0-450E-A380-A0D50E35A998}"/>
    <cellStyle name="Input 4 5 7" xfId="2692" xr:uid="{C0EF9076-11DE-4BBB-9EFA-3DBD0E76910F}"/>
    <cellStyle name="Input 4 5 7 2" xfId="6882" xr:uid="{90F49447-2441-463E-A481-BAF604871E4E}"/>
    <cellStyle name="Input 4 5 7 2 2" xfId="12023" xr:uid="{3E2A712C-765C-4BC3-AE78-F0D9019303E2}"/>
    <cellStyle name="Input 4 5 7 2 2 2" xfId="21012" xr:uid="{CB0BFDE8-E3BA-42B7-A5E3-1119B452B033}"/>
    <cellStyle name="Input 4 5 7 2 2 2 2" xfId="30570" xr:uid="{A43A87D1-63C9-4DA6-B0FF-7CF05256F6A1}"/>
    <cellStyle name="Input 4 5 7 2 2 3" xfId="34671" xr:uid="{B4E6D8D5-9B19-489A-9C24-2C25AA3A4242}"/>
    <cellStyle name="Input 4 5 7 2 3" xfId="12847" xr:uid="{AA466E8E-4862-4A5B-BAE5-A2E60A3036D3}"/>
    <cellStyle name="Input 4 5 7 2 3 2" xfId="21836" xr:uid="{0075EC16-A2A5-4D68-8E43-C4112D97EC16}"/>
    <cellStyle name="Input 4 5 7 2 3 2 2" xfId="24969" xr:uid="{5467130E-2935-42C4-A15A-4FA7A93BF973}"/>
    <cellStyle name="Input 4 5 7 2 3 3" xfId="25532" xr:uid="{A7B43B64-6F5A-4B65-9CB7-1F60D66BB452}"/>
    <cellStyle name="Input 4 5 7 2 4" xfId="15871" xr:uid="{56C48C26-1AC8-4B92-A30A-862D47EBA976}"/>
    <cellStyle name="Input 4 5 7 2 4 2" xfId="25652" xr:uid="{82504665-701B-4A92-85B8-439932C90B8C}"/>
    <cellStyle name="Input 4 5 7 2 5" xfId="24193" xr:uid="{1725E919-3AB9-4068-9CA1-A2633880C499}"/>
    <cellStyle name="Input 4 5 7 3" xfId="9453" xr:uid="{3F90F489-920E-4D9C-91BF-C07EB8E53E3C}"/>
    <cellStyle name="Input 4 5 7 3 2" xfId="18442" xr:uid="{BB4C63CA-55EC-4006-ADFF-67FF021C88F3}"/>
    <cellStyle name="Input 4 5 7 3 2 2" xfId="34762" xr:uid="{331B636B-B2FA-446C-BEA5-3E5BD062865B}"/>
    <cellStyle name="Input 4 5 7 3 3" xfId="28944" xr:uid="{0F54BB8F-1AA7-4F8E-B4EC-4617546EBF01}"/>
    <cellStyle name="Input 4 5 7 4" xfId="23544" xr:uid="{2DB8DCF1-7F0B-4E42-9E4F-9DDAB13CC7F3}"/>
    <cellStyle name="Input 4 5 7 5" xfId="52679" xr:uid="{1FE41623-5524-4BED-8247-001220E800CF}"/>
    <cellStyle name="Input 4 5 8" xfId="4638" xr:uid="{42D3FBBA-8033-479F-A452-F6ACAC6A0E48}"/>
    <cellStyle name="Input 4 5 8 2" xfId="7224" xr:uid="{BE002CA1-1946-4E61-9FFB-46D05EC057A7}"/>
    <cellStyle name="Input 4 5 8 2 2" xfId="16213" xr:uid="{604D2E69-F4E9-40AC-9744-8B75C09245B5}"/>
    <cellStyle name="Input 4 5 8 2 2 2" xfId="35714" xr:uid="{4286A405-8175-423D-A0DD-4FDD20966AEF}"/>
    <cellStyle name="Input 4 5 8 2 3" xfId="28943" xr:uid="{3B56CD78-DED3-4BC9-BC77-F8CF18DF0314}"/>
    <cellStyle name="Input 4 5 8 3" xfId="9861" xr:uid="{974E9056-65C9-4175-8830-DBB4316D3538}"/>
    <cellStyle name="Input 4 5 8 3 2" xfId="18850" xr:uid="{C3B85C7C-DBB5-44AC-A672-EE23D16A552F}"/>
    <cellStyle name="Input 4 5 8 3 2 2" xfId="39304" xr:uid="{416A3C4B-A376-42AA-8A14-59A59D010F38}"/>
    <cellStyle name="Input 4 5 8 3 3" xfId="35664" xr:uid="{88C05763-2CCE-46EF-A2C8-26ABB72B1F61}"/>
    <cellStyle name="Input 4 5 8 4" xfId="13627" xr:uid="{C26115FD-303A-4893-90C0-CD17490CDFB3}"/>
    <cellStyle name="Input 4 5 8 4 2" xfId="28970" xr:uid="{4555C0DD-7737-44A4-82BD-D42E59429364}"/>
    <cellStyle name="Input 4 5 8 5" xfId="38096" xr:uid="{950010F6-D23C-4155-ACC5-A763AD92E622}"/>
    <cellStyle name="Input 4 5 9" xfId="6526" xr:uid="{FFB3FF77-4A83-466B-9524-ADFEFE85A70D}"/>
    <cellStyle name="Input 4 5 9 2" xfId="11745" xr:uid="{08409328-11A6-4203-90EF-6AFFA475C145}"/>
    <cellStyle name="Input 4 5 9 2 2" xfId="20734" xr:uid="{FC315FD8-C3A3-4840-8A3A-510ECB1BC3E9}"/>
    <cellStyle name="Input 4 5 9 2 2 2" xfId="32021" xr:uid="{6262143A-C984-4AAC-9242-BD5E062E4FE9}"/>
    <cellStyle name="Input 4 5 9 2 3" xfId="43787" xr:uid="{D73BBFFC-C4E1-4560-84E0-3430E6D7337E}"/>
    <cellStyle name="Input 4 5 9 3" xfId="15515" xr:uid="{7AB67DED-A590-4848-88C6-B86C3028FC23}"/>
    <cellStyle name="Input 4 5 9 3 2" xfId="30639" xr:uid="{D753BA81-7953-4F03-B533-2C9E8E70C77A}"/>
    <cellStyle name="Input 4 5 9 4" xfId="31659" xr:uid="{CFFBEB76-6F70-46B8-8280-269A0678A614}"/>
    <cellStyle name="Input 4 6" xfId="362" xr:uid="{280E3A25-C6A2-49A5-9529-FA9EADBB8CA6}"/>
    <cellStyle name="Input 4 6 10" xfId="9233" xr:uid="{10336420-AD43-4800-A9AA-38AABE69A429}"/>
    <cellStyle name="Input 4 6 10 2" xfId="18222" xr:uid="{F0B271D2-4370-481F-A5A1-55BAD1359933}"/>
    <cellStyle name="Input 4 6 10 2 2" xfId="32454" xr:uid="{75F02821-EB88-44F9-BD9E-4862CE2B4503}"/>
    <cellStyle name="Input 4 6 10 3" xfId="23079" xr:uid="{6AAE4DA1-0CAD-40E3-949C-1DD652247B50}"/>
    <cellStyle name="Input 4 6 11" xfId="12245" xr:uid="{726DFF19-E97B-451C-85C1-7B86A9905426}"/>
    <cellStyle name="Input 4 6 11 2" xfId="21234" xr:uid="{F62B51FF-8B2A-4496-84E7-46E410993BCA}"/>
    <cellStyle name="Input 4 6 11 2 2" xfId="29151" xr:uid="{13327DBE-78FB-493D-81BB-696BBAACC9BA}"/>
    <cellStyle name="Input 4 6 11 3" xfId="35955" xr:uid="{D38CF5A6-4B3D-4C39-B818-F4DAECDA18CC}"/>
    <cellStyle name="Input 4 6 12" xfId="2368" xr:uid="{ACA628D8-2384-4A5A-A2E8-F540472C0C3F}"/>
    <cellStyle name="Input 4 6 12 2" xfId="40656" xr:uid="{5AFAF060-46A0-4768-B94A-3AE7E5373606}"/>
    <cellStyle name="Input 4 6 13" xfId="13277" xr:uid="{4DBAFD2C-C196-4565-AC0F-603F781C89A1}"/>
    <cellStyle name="Input 4 6 13 2" xfId="39737" xr:uid="{112008B4-193E-4D7A-B0AF-128A20624271}"/>
    <cellStyle name="Input 4 6 14" xfId="26103" xr:uid="{486B3789-983B-4188-AD04-7B82732B4BBA}"/>
    <cellStyle name="Input 4 6 15" xfId="44375" xr:uid="{8D7DC1FD-9423-430B-AFAE-4B1EE486391E}"/>
    <cellStyle name="Input 4 6 16" xfId="45671" xr:uid="{645680EF-B067-4C3F-90AC-9FC35F851BA5}"/>
    <cellStyle name="Input 4 6 2" xfId="711" xr:uid="{233B358F-F568-439E-87A2-12495F5C382C}"/>
    <cellStyle name="Input 4 6 2 2" xfId="5087" xr:uid="{E55BF8A6-48BF-4713-BD04-94721037BEE0}"/>
    <cellStyle name="Input 4 6 2 2 2" xfId="7673" xr:uid="{9705CD38-D32F-4A4A-B7A7-5A5DF1A36294}"/>
    <cellStyle name="Input 4 6 2 2 2 2" xfId="16662" xr:uid="{4B7D0124-9490-4A1A-844D-3EFFC94F9A1E}"/>
    <cellStyle name="Input 4 6 2 2 2 2 2" xfId="41440" xr:uid="{173964DD-9A4D-4074-A487-EA1FBA4ACB09}"/>
    <cellStyle name="Input 4 6 2 2 2 3" xfId="24467" xr:uid="{0FFD4A59-9316-47EB-82D7-24BE073BE7FD}"/>
    <cellStyle name="Input 4 6 2 2 2 4" xfId="56459" xr:uid="{F1AEB7FD-602A-4241-AFAD-0FE99F2D39E8}"/>
    <cellStyle name="Input 4 6 2 2 3" xfId="10310" xr:uid="{E8F56E6A-2C66-40FE-911B-B17DEE266BAA}"/>
    <cellStyle name="Input 4 6 2 2 3 2" xfId="19299" xr:uid="{C9F1FCC2-43F4-4FA5-A100-3A82927F2687}"/>
    <cellStyle name="Input 4 6 2 2 3 2 2" xfId="33904" xr:uid="{6C37A03A-A7DC-4447-B1AD-68DDCC9E40C8}"/>
    <cellStyle name="Input 4 6 2 2 3 3" xfId="26641" xr:uid="{50AD5422-E5CB-4705-AB74-8451DA50DBDE}"/>
    <cellStyle name="Input 4 6 2 2 4" xfId="14076" xr:uid="{64ABC1D1-274A-4FC6-9463-6C91224B98D5}"/>
    <cellStyle name="Input 4 6 2 2 4 2" xfId="23549" xr:uid="{6E40BEC6-BA6D-4E6F-BAE1-DE006AC80E0D}"/>
    <cellStyle name="Input 4 6 2 2 5" xfId="29236" xr:uid="{3D1961FA-C26F-4F02-8C70-25C4459336DB}"/>
    <cellStyle name="Input 4 6 2 2 6" xfId="49677" xr:uid="{02D66100-B034-4323-8D40-320F250B48DC}"/>
    <cellStyle name="Input 4 6 2 3" xfId="3148" xr:uid="{779EBB9D-63F3-4CE6-893E-2E428B09FFC3}"/>
    <cellStyle name="Input 4 6 2 3 2" xfId="25988" xr:uid="{BE45D70D-231C-4086-8621-0E5D03FF9B9E}"/>
    <cellStyle name="Input 4 6 2 3 2 2" xfId="57969" xr:uid="{C1A85AF0-2D18-43BD-B75E-775EEFA2F9BB}"/>
    <cellStyle name="Input 4 6 2 3 3" xfId="51187" xr:uid="{F26A821D-2353-4707-95E0-D3363C42FB99}"/>
    <cellStyle name="Input 4 6 2 4" xfId="22256" xr:uid="{90757D49-BD97-49DD-A644-CC649E8FC881}"/>
    <cellStyle name="Input 4 6 2 4 2" xfId="54598" xr:uid="{61687A42-DFD5-47F1-86B2-DB8F9693F79D}"/>
    <cellStyle name="Input 4 6 2 4 3" xfId="47794" xr:uid="{4919ACAC-B23C-4834-9A5F-5C9F225D342A}"/>
    <cellStyle name="Input 4 6 2 5" xfId="52993" xr:uid="{885A7E4C-F32E-447E-BF80-F287A2349BBB}"/>
    <cellStyle name="Input 4 6 2 6" xfId="46180" xr:uid="{A098D02C-F378-4C0B-A0BC-DFE1F072C68A}"/>
    <cellStyle name="Input 4 6 3" xfId="1056" xr:uid="{01C6FA4E-B568-4CA1-B249-BA4A1AD45077}"/>
    <cellStyle name="Input 4 6 3 2" xfId="5408" xr:uid="{7BED03E3-83C1-412F-A8CF-D4FCFBF2FCFB}"/>
    <cellStyle name="Input 4 6 3 2 2" xfId="7994" xr:uid="{8B21F2D4-4F69-4A3D-B99F-3100C635B5D6}"/>
    <cellStyle name="Input 4 6 3 2 2 2" xfId="16983" xr:uid="{DEC3FE93-A92B-43A6-AAE4-AE6C2E07EC1F}"/>
    <cellStyle name="Input 4 6 3 2 2 2 2" xfId="43341" xr:uid="{8923931D-5DCC-40A6-B4DF-A6BCF2B2341F}"/>
    <cellStyle name="Input 4 6 3 2 2 3" xfId="40926" xr:uid="{0024E52F-CB7C-472A-A9C0-48350C203EB3}"/>
    <cellStyle name="Input 4 6 3 2 2 4" xfId="56861" xr:uid="{E6ADEB70-3F40-437E-A412-69568B0E42B8}"/>
    <cellStyle name="Input 4 6 3 2 3" xfId="10631" xr:uid="{55CBA3E2-2876-4FD1-8742-9DEB32A33842}"/>
    <cellStyle name="Input 4 6 3 2 3 2" xfId="19620" xr:uid="{93EB118D-38A9-4278-9147-D2CB88C201EE}"/>
    <cellStyle name="Input 4 6 3 2 3 2 2" xfId="23045" xr:uid="{F4324364-D16C-4EB9-B200-EFB83B6100DB}"/>
    <cellStyle name="Input 4 6 3 2 3 3" xfId="31050" xr:uid="{B2DB3EAE-A64C-4E6B-98EE-34B53A77C52D}"/>
    <cellStyle name="Input 4 6 3 2 4" xfId="14397" xr:uid="{C5CA9A92-E9B2-4FD9-BDEA-AE1C877C3EE1}"/>
    <cellStyle name="Input 4 6 3 2 4 2" xfId="33489" xr:uid="{241F47E7-3BA2-4397-BAFF-E661D97E25AB}"/>
    <cellStyle name="Input 4 6 3 2 5" xfId="30316" xr:uid="{9D1F36C1-AD59-4EA5-A667-EF2EFB988092}"/>
    <cellStyle name="Input 4 6 3 2 6" xfId="50079" xr:uid="{45439625-33B5-4914-86D9-72A64365FF54}"/>
    <cellStyle name="Input 4 6 3 3" xfId="3493" xr:uid="{22888CA2-364F-42AC-B7E6-56EEABCAD1D7}"/>
    <cellStyle name="Input 4 6 3 3 2" xfId="33207" xr:uid="{549B8FB5-909F-4226-AC16-E1D0E6947F35}"/>
    <cellStyle name="Input 4 6 3 3 2 2" xfId="58425" xr:uid="{C24070ED-5B2A-41DC-9812-41CEF62F6AD9}"/>
    <cellStyle name="Input 4 6 3 3 3" xfId="51644" xr:uid="{C4B0A915-9D3F-41D8-9A20-7CE3D1996B74}"/>
    <cellStyle name="Input 4 6 3 4" xfId="36656" xr:uid="{5DFA02BD-2C37-47E7-9EA4-5BC8F53E715E}"/>
    <cellStyle name="Input 4 6 3 4 2" xfId="54988" xr:uid="{0E812652-B0E2-4662-BD47-C698CF336702}"/>
    <cellStyle name="Input 4 6 3 4 3" xfId="48196" xr:uid="{206C8B36-CA11-48DA-A469-3AF850A29319}"/>
    <cellStyle name="Input 4 6 3 5" xfId="53288" xr:uid="{B53A6CF3-624D-4A5E-BA58-C852EEABCC82}"/>
    <cellStyle name="Input 4 6 3 6" xfId="46582" xr:uid="{D9A2A37B-D71C-40AB-A200-0A7A12E47B36}"/>
    <cellStyle name="Input 4 6 4" xfId="1400" xr:uid="{0904C801-B8D2-4439-B3DD-ADCE4ED43351}"/>
    <cellStyle name="Input 4 6 4 2" xfId="5745" xr:uid="{7FCE82D4-D729-42E8-B9B9-B023170BF6F4}"/>
    <cellStyle name="Input 4 6 4 2 2" xfId="8331" xr:uid="{CFC5F419-EEE5-4DBD-BB6B-7E01897D435D}"/>
    <cellStyle name="Input 4 6 4 2 2 2" xfId="17320" xr:uid="{F4201045-CB5B-418B-8CA4-D7BB048714CB}"/>
    <cellStyle name="Input 4 6 4 2 2 2 2" xfId="39696" xr:uid="{D1187343-C7CB-4642-BC03-301AEA4B97D0}"/>
    <cellStyle name="Input 4 6 4 2 2 3" xfId="24714" xr:uid="{8C2A827D-838F-4E32-A604-C38279419B16}"/>
    <cellStyle name="Input 4 6 4 2 3" xfId="10968" xr:uid="{03FC3CD1-C4A6-4FCA-9896-925827FF9E64}"/>
    <cellStyle name="Input 4 6 4 2 3 2" xfId="19957" xr:uid="{3EACC623-2193-4F13-B561-10EACDED7129}"/>
    <cellStyle name="Input 4 6 4 2 3 2 2" xfId="44007" xr:uid="{C2A3F626-D75F-4D20-B99A-C58ADAABFD0A}"/>
    <cellStyle name="Input 4 6 4 2 3 3" xfId="36491" xr:uid="{3DD3EF13-926D-40D7-91DD-066E8A6D30F5}"/>
    <cellStyle name="Input 4 6 4 2 4" xfId="14734" xr:uid="{8010A9B9-9FC1-4558-A7A4-25DAE9F1FA60}"/>
    <cellStyle name="Input 4 6 4 2 4 2" xfId="43184" xr:uid="{0ABE54B8-4693-4E75-8D90-771D596C5249}"/>
    <cellStyle name="Input 4 6 4 2 5" xfId="34311" xr:uid="{1F3C96F0-433D-413D-AB46-9284B56B1637}"/>
    <cellStyle name="Input 4 6 4 2 6" xfId="55987" xr:uid="{C585D58D-6550-4FF2-AAB1-323795CD5F3C}"/>
    <cellStyle name="Input 4 6 4 3" xfId="3837" xr:uid="{37E799D6-F927-4145-90CF-6CBEF97DA0A5}"/>
    <cellStyle name="Input 4 6 4 3 2" xfId="25650" xr:uid="{11D5C8FA-0AF5-4891-954F-4A43310DA538}"/>
    <cellStyle name="Input 4 6 4 4" xfId="28801" xr:uid="{3A518B6F-1EFF-40AB-A34E-0F297D20B21F}"/>
    <cellStyle name="Input 4 6 4 5" xfId="49205" xr:uid="{C019C1DE-CF9C-4AC6-8BC2-E521B4E0833D}"/>
    <cellStyle name="Input 4 6 5" xfId="1655" xr:uid="{D76FCFB0-4B9A-40AD-9705-5615CBCCFF3B}"/>
    <cellStyle name="Input 4 6 5 2" xfId="5985" xr:uid="{4DF758B4-B2B8-480D-B3F9-17A0F13583BA}"/>
    <cellStyle name="Input 4 6 5 2 2" xfId="8571" xr:uid="{145D91A8-93C2-4F66-A3A1-B83DF3A4DA77}"/>
    <cellStyle name="Input 4 6 5 2 2 2" xfId="17560" xr:uid="{ED226CC5-4906-40E2-9A1A-E1BEAA71427E}"/>
    <cellStyle name="Input 4 6 5 2 2 2 2" xfId="35089" xr:uid="{36556704-D51D-4078-BF8A-C4EE73462789}"/>
    <cellStyle name="Input 4 6 5 2 2 3" xfId="43003" xr:uid="{F6513759-B158-45E2-A435-FF29560244BE}"/>
    <cellStyle name="Input 4 6 5 2 3" xfId="11208" xr:uid="{4C7A7DFB-1EDB-4960-963A-7730C7DDF843}"/>
    <cellStyle name="Input 4 6 5 2 3 2" xfId="20197" xr:uid="{2834555E-70AA-4D79-9988-1BD8F66AC99F}"/>
    <cellStyle name="Input 4 6 5 2 3 2 2" xfId="31675" xr:uid="{81B9E8A6-46D3-4060-8AFB-760F2A6EF1F1}"/>
    <cellStyle name="Input 4 6 5 2 3 3" xfId="40486" xr:uid="{3DF1CC7A-BD89-4339-96B7-49D300A62697}"/>
    <cellStyle name="Input 4 6 5 2 4" xfId="14974" xr:uid="{C656B9AE-2F2A-41EF-A19E-928314623736}"/>
    <cellStyle name="Input 4 6 5 2 4 2" xfId="36094" xr:uid="{AAB3E5D7-5B0B-498A-9D8E-A51B5C8CCE20}"/>
    <cellStyle name="Input 4 6 5 2 5" xfId="37511" xr:uid="{180EFBC5-69D3-4E42-B924-2FB7296A4F47}"/>
    <cellStyle name="Input 4 6 5 2 6" xfId="58066" xr:uid="{7131FA72-579A-4093-AEB5-20F9AE515A46}"/>
    <cellStyle name="Input 4 6 5 3" xfId="4092" xr:uid="{8D3CF7C4-C4BF-48C0-A0E7-B623A450FECE}"/>
    <cellStyle name="Input 4 6 5 3 2" xfId="40032" xr:uid="{A9F58788-DC35-418A-8F27-F247CE515BB0}"/>
    <cellStyle name="Input 4 6 5 4" xfId="30299" xr:uid="{1F601991-3FF0-418D-87F2-87EE7EDB0311}"/>
    <cellStyle name="Input 4 6 5 5" xfId="51284" xr:uid="{34D00C84-4CC9-4DB2-94AE-13D40544DAC3}"/>
    <cellStyle name="Input 4 6 6" xfId="2019" xr:uid="{D071E88C-919E-4634-9571-9A7DA978EB4F}"/>
    <cellStyle name="Input 4 6 6 2" xfId="6327" xr:uid="{DB48FD67-18CD-4A77-ACAF-10FE4AB3D949}"/>
    <cellStyle name="Input 4 6 6 2 2" xfId="8913" xr:uid="{EF91989E-F9CB-4570-AE65-7C0E4C5C2FB9}"/>
    <cellStyle name="Input 4 6 6 2 2 2" xfId="17902" xr:uid="{F4FA95F2-2818-4868-B21C-D6EA91535E8E}"/>
    <cellStyle name="Input 4 6 6 2 2 2 2" xfId="25038" xr:uid="{1C12EFC7-D2FA-43F0-9F70-90516FC44083}"/>
    <cellStyle name="Input 4 6 6 2 2 3" xfId="22136" xr:uid="{D0886200-000E-4557-84C7-F90E0842E969}"/>
    <cellStyle name="Input 4 6 6 2 3" xfId="11550" xr:uid="{B669808A-59FA-4CEB-AE58-730F67E7464A}"/>
    <cellStyle name="Input 4 6 6 2 3 2" xfId="20539" xr:uid="{84205D5A-78C0-4B09-8EF2-7AD4819A638F}"/>
    <cellStyle name="Input 4 6 6 2 3 2 2" xfId="37395" xr:uid="{97703110-9A57-4971-8DC3-4DD023998A40}"/>
    <cellStyle name="Input 4 6 6 2 3 3" xfId="36674" xr:uid="{0A390451-AD04-49F5-B27D-C33BC2DD321F}"/>
    <cellStyle name="Input 4 6 6 2 4" xfId="15316" xr:uid="{635C80F0-E827-4EA2-BB1C-99ACA2CF7A27}"/>
    <cellStyle name="Input 4 6 6 2 4 2" xfId="29164" xr:uid="{264E08BF-AC28-44C9-8395-0EF71407E4AB}"/>
    <cellStyle name="Input 4 6 6 2 5" xfId="38963" xr:uid="{3D0A5384-BA7F-4D7F-9C8B-491AF442A1E7}"/>
    <cellStyle name="Input 4 6 6 2 6" xfId="54150" xr:uid="{4A4BE6D9-D441-4EC9-AFD7-91AE44C69C47}"/>
    <cellStyle name="Input 4 6 6 3" xfId="4456" xr:uid="{A387B866-DB2E-4D2E-9493-056921BBB740}"/>
    <cellStyle name="Input 4 6 6 3 2" xfId="38765" xr:uid="{0558F6DA-5A4A-43E5-9D92-4ADBED5ADE1E}"/>
    <cellStyle name="Input 4 6 6 4" xfId="35995" xr:uid="{98DBC868-3E17-4F63-AE1F-D33BCB80DD14}"/>
    <cellStyle name="Input 4 6 6 5" xfId="47438" xr:uid="{7640AC1A-C11A-47C0-805E-E94254C56508}"/>
    <cellStyle name="Input 4 6 7" xfId="2830" xr:uid="{1BD8B00B-2928-486E-BF3A-B4EB87A2B060}"/>
    <cellStyle name="Input 4 6 7 2" xfId="6980" xr:uid="{FD91061A-D9BB-4ED7-828D-224F5C3E7E26}"/>
    <cellStyle name="Input 4 6 7 2 2" xfId="12109" xr:uid="{81562D8A-2855-4C0C-9453-AF93720A5BEF}"/>
    <cellStyle name="Input 4 6 7 2 2 2" xfId="21098" xr:uid="{E9BB010F-898E-4075-9E2D-DD35FBDF085E}"/>
    <cellStyle name="Input 4 6 7 2 2 2 2" xfId="39454" xr:uid="{B188D7D1-79F3-4D3B-85F9-3AE7292D8F75}"/>
    <cellStyle name="Input 4 6 7 2 2 3" xfId="40819" xr:uid="{5D132624-367A-478E-9560-9196E784D046}"/>
    <cellStyle name="Input 4 6 7 2 3" xfId="12927" xr:uid="{3C49D9AA-E563-4309-A267-DBF21C4E4B7A}"/>
    <cellStyle name="Input 4 6 7 2 3 2" xfId="21916" xr:uid="{14400A2E-A9D2-4217-AAE0-2FA0FB53536A}"/>
    <cellStyle name="Input 4 6 7 2 3 2 2" xfId="42512" xr:uid="{E3AFB3E7-9A8A-402E-9074-8239F386E02D}"/>
    <cellStyle name="Input 4 6 7 2 3 3" xfId="39389" xr:uid="{4D5D39A0-214F-4322-BEDF-EC7B912334E8}"/>
    <cellStyle name="Input 4 6 7 2 4" xfId="15969" xr:uid="{B4B80B6C-0D5F-405E-B046-3B472AC0C736}"/>
    <cellStyle name="Input 4 6 7 2 4 2" xfId="39072" xr:uid="{40A3A40F-0677-4175-AC84-F0966981FEB2}"/>
    <cellStyle name="Input 4 6 7 2 5" xfId="28151" xr:uid="{F22C0F2A-17FE-412E-8DF3-8E39E37608E1}"/>
    <cellStyle name="Input 4 6 7 3" xfId="9543" xr:uid="{16ED3CB9-586E-4326-88FD-FA908D1F2B03}"/>
    <cellStyle name="Input 4 6 7 3 2" xfId="18532" xr:uid="{AE70B314-9D4C-4A2E-8885-227070FFB373}"/>
    <cellStyle name="Input 4 6 7 3 2 2" xfId="32657" xr:uid="{9CAD1910-D8E6-423B-9D04-4477C74A9BE7}"/>
    <cellStyle name="Input 4 6 7 3 3" xfId="23275" xr:uid="{2A80357F-5FE9-43D7-ADE7-9CF1BF288360}"/>
    <cellStyle name="Input 4 6 7 4" xfId="25700" xr:uid="{04FC6799-0EDA-45D4-9E2D-975C619F1B49}"/>
    <cellStyle name="Input 4 6 7 5" xfId="52730" xr:uid="{1F7E356F-E59F-463B-819B-454A97F32055}"/>
    <cellStyle name="Input 4 6 8" xfId="4763" xr:uid="{2A37DF4B-393C-4A4C-9092-9BB161942B1C}"/>
    <cellStyle name="Input 4 6 8 2" xfId="7349" xr:uid="{872407AB-A40A-45BE-9773-78C4CE10B92F}"/>
    <cellStyle name="Input 4 6 8 2 2" xfId="16338" xr:uid="{144278C6-0B65-4453-8F7B-29D87DE56BCF}"/>
    <cellStyle name="Input 4 6 8 2 2 2" xfId="30855" xr:uid="{98A7A547-E318-4396-AEAF-14EBAD13032E}"/>
    <cellStyle name="Input 4 6 8 2 3" xfId="35883" xr:uid="{67D13FD9-A9A8-4347-82F8-A4EDE108B9B3}"/>
    <cellStyle name="Input 4 6 8 3" xfId="9986" xr:uid="{300C38EE-CCE0-4450-86CF-C7CD9E045F2E}"/>
    <cellStyle name="Input 4 6 8 3 2" xfId="18975" xr:uid="{1B66AE02-A8E6-409D-AED2-C4A78E208175}"/>
    <cellStyle name="Input 4 6 8 3 2 2" xfId="40727" xr:uid="{514CC7DC-FB62-428A-A3DD-E8BA82928092}"/>
    <cellStyle name="Input 4 6 8 3 3" xfId="26644" xr:uid="{5DC5BCFF-E2C8-4350-B312-058F6ECC2C4C}"/>
    <cellStyle name="Input 4 6 8 4" xfId="13752" xr:uid="{B45EB3AB-E344-4603-8488-A9E8E862273A}"/>
    <cellStyle name="Input 4 6 8 4 2" xfId="33306" xr:uid="{469636BC-81C4-43EC-98E5-C21EBD377BB8}"/>
    <cellStyle name="Input 4 6 8 5" xfId="34817" xr:uid="{9F463E09-7161-43F9-BE9F-81EA33E61B7C}"/>
    <cellStyle name="Input 4 6 9" xfId="6664" xr:uid="{01F77E76-8A15-499A-9BC8-8D442CF1E851}"/>
    <cellStyle name="Input 4 6 9 2" xfId="11870" xr:uid="{7AE26E95-0B54-46D3-92E1-7974AC5D67CA}"/>
    <cellStyle name="Input 4 6 9 2 2" xfId="20859" xr:uid="{DA90E7AA-4697-4170-9323-0BF56A432EF3}"/>
    <cellStyle name="Input 4 6 9 2 2 2" xfId="25437" xr:uid="{C88F65F4-4D63-4FA2-9EE4-A2ABDDA975B5}"/>
    <cellStyle name="Input 4 6 9 2 3" xfId="22130" xr:uid="{AFDF63DA-2E65-4650-843B-2B7E02C888F7}"/>
    <cellStyle name="Input 4 6 9 3" xfId="15653" xr:uid="{23B7B552-CC37-4A26-BC09-7D6CD289D76F}"/>
    <cellStyle name="Input 4 6 9 3 2" xfId="28266" xr:uid="{8BE3B21D-EC56-4C9A-BCAC-BEF4E31BD793}"/>
    <cellStyle name="Input 4 6 9 4" xfId="35258" xr:uid="{82FCEFAE-05F7-4182-8F19-A14D6ECA7FA0}"/>
    <cellStyle name="Input 4 7" xfId="495" xr:uid="{0EB155D7-FEE8-4285-80FE-4F990C588C5A}"/>
    <cellStyle name="Input 4 7 10" xfId="44473" xr:uid="{481B6C39-1B04-421D-98FD-7F0AC9DCB5BA}"/>
    <cellStyle name="Input 4 7 11" xfId="45707" xr:uid="{60BBE671-020D-4B30-ACA1-42939E50EC2E}"/>
    <cellStyle name="Input 4 7 2" xfId="844" xr:uid="{1DF4B739-B5D2-45DD-8185-8D1787AB3265}"/>
    <cellStyle name="Input 4 7 2 2" xfId="5213" xr:uid="{580AC574-EBE4-4905-9CEB-B9AA2F70FC7E}"/>
    <cellStyle name="Input 4 7 2 2 2" xfId="7799" xr:uid="{AE310B2D-F87A-49C4-865B-26ECA85AFC80}"/>
    <cellStyle name="Input 4 7 2 2 2 2" xfId="16788" xr:uid="{98E1BB7D-3287-449E-A672-148EDE41C291}"/>
    <cellStyle name="Input 4 7 2 2 2 2 2" xfId="42841" xr:uid="{2938601B-AA5A-47AB-8670-02C0BA6D841E}"/>
    <cellStyle name="Input 4 7 2 2 2 3" xfId="31193" xr:uid="{FD94E587-F13A-4D11-B1F4-766D954F3DF1}"/>
    <cellStyle name="Input 4 7 2 2 2 4" xfId="56495" xr:uid="{BA7A648D-2896-4C43-A956-2292CF82EAAE}"/>
    <cellStyle name="Input 4 7 2 2 3" xfId="10436" xr:uid="{F45838E0-3ED9-46D2-B78C-91B018CFFE4E}"/>
    <cellStyle name="Input 4 7 2 2 3 2" xfId="19425" xr:uid="{9A487591-F3F5-4825-80BB-98400465B43E}"/>
    <cellStyle name="Input 4 7 2 2 3 2 2" xfId="24713" xr:uid="{8F5F7A27-84B1-4D95-8C25-91C3ED0E8613}"/>
    <cellStyle name="Input 4 7 2 2 3 3" xfId="26671" xr:uid="{AB902B55-B67C-4F64-9D93-E55222AD2B35}"/>
    <cellStyle name="Input 4 7 2 2 4" xfId="14202" xr:uid="{9124C067-935B-4422-B142-5778D4B25981}"/>
    <cellStyle name="Input 4 7 2 2 4 2" xfId="31015" xr:uid="{6D9ADF61-7E9A-4AEC-BF9E-8C630BE7AA33}"/>
    <cellStyle name="Input 4 7 2 2 5" xfId="27898" xr:uid="{64A080D3-A07F-43EE-9906-1A419E061C4A}"/>
    <cellStyle name="Input 4 7 2 2 6" xfId="49713" xr:uid="{AE793A5C-98A0-48E3-B4FC-93A4D1469B7C}"/>
    <cellStyle name="Input 4 7 2 3" xfId="3281" xr:uid="{BB11535B-0ED0-4EF9-B580-89AB6BB83ADF}"/>
    <cellStyle name="Input 4 7 2 3 2" xfId="42152" xr:uid="{CC7390A2-50AE-4514-BE54-54594BEE6EDE}"/>
    <cellStyle name="Input 4 7 2 3 2 2" xfId="58468" xr:uid="{F5B8AEDD-0C3C-42CF-ABAA-EC6CBDFD9374}"/>
    <cellStyle name="Input 4 7 2 3 3" xfId="51687" xr:uid="{B6BD5753-A927-4E3D-A4D2-C4B810AA9696}"/>
    <cellStyle name="Input 4 7 2 4" xfId="22497" xr:uid="{1E76F0E6-6EB3-487C-B6FE-8D21569B27F9}"/>
    <cellStyle name="Input 4 7 2 4 2" xfId="54634" xr:uid="{9C17B793-1651-4992-9940-35B03A998ACC}"/>
    <cellStyle name="Input 4 7 2 4 3" xfId="47830" xr:uid="{082017AF-1C05-49B0-9B2F-86DED686E139}"/>
    <cellStyle name="Input 4 7 2 5" xfId="53014" xr:uid="{FBE14052-0052-47C5-B5AF-888A373A5F9E}"/>
    <cellStyle name="Input 4 7 2 6" xfId="46216" xr:uid="{0ABF89CE-BD13-4503-B2E6-E76D1C8B83CC}"/>
    <cellStyle name="Input 4 7 3" xfId="1189" xr:uid="{97240700-3174-4A15-80D4-3E887F4AA17F}"/>
    <cellStyle name="Input 4 7 3 2" xfId="5534" xr:uid="{A0A24F3A-0D5E-4662-B95C-58B42B4ABCC7}"/>
    <cellStyle name="Input 4 7 3 2 2" xfId="8120" xr:uid="{F0C17AB6-D5C0-4125-A469-82683D6F6B63}"/>
    <cellStyle name="Input 4 7 3 2 2 2" xfId="17109" xr:uid="{7C421A02-F8C8-410F-8B28-29545CBBAA2E}"/>
    <cellStyle name="Input 4 7 3 2 2 2 2" xfId="31561" xr:uid="{765280A2-7AA4-47C2-9D5D-292DE5AC6037}"/>
    <cellStyle name="Input 4 7 3 2 2 3" xfId="25686" xr:uid="{813F1E7E-9E53-49B5-9306-F11062CC72EE}"/>
    <cellStyle name="Input 4 7 3 2 2 4" xfId="56897" xr:uid="{4CBB7921-A6FD-4C1A-A776-D5644FFB9F12}"/>
    <cellStyle name="Input 4 7 3 2 3" xfId="10757" xr:uid="{2120A6DF-265F-40C0-B082-1C0BE2D824BA}"/>
    <cellStyle name="Input 4 7 3 2 3 2" xfId="19746" xr:uid="{7657D6AF-ADAC-4A68-A03D-D2A90F4A208D}"/>
    <cellStyle name="Input 4 7 3 2 3 2 2" xfId="32726" xr:uid="{8366CFDD-BC9F-43DE-91EA-8D193B40BFD8}"/>
    <cellStyle name="Input 4 7 3 2 3 3" xfId="31108" xr:uid="{6859F2CB-718D-4471-BD80-8AF8D410D836}"/>
    <cellStyle name="Input 4 7 3 2 4" xfId="14523" xr:uid="{CB8360F6-7949-4EAE-99F8-69DFB94DFEC3}"/>
    <cellStyle name="Input 4 7 3 2 4 2" xfId="41532" xr:uid="{5190B7F1-370A-4429-9101-00DA14D2E8ED}"/>
    <cellStyle name="Input 4 7 3 2 5" xfId="25803" xr:uid="{0C1CB730-17F8-4E00-ABB8-EA916BE07E56}"/>
    <cellStyle name="Input 4 7 3 2 6" xfId="50115" xr:uid="{0446BEF3-9931-4601-81C7-93EA7DF2A2F7}"/>
    <cellStyle name="Input 4 7 3 3" xfId="3626" xr:uid="{C2F2BCFA-DC8E-4EDF-963A-994470F4ADB8}"/>
    <cellStyle name="Input 4 7 3 3 2" xfId="26288" xr:uid="{949A8245-F3DC-488C-AB72-A328F2EB03EB}"/>
    <cellStyle name="Input 4 7 3 3 2 2" xfId="57967" xr:uid="{63D1FC8E-6101-455D-910B-512A548B2285}"/>
    <cellStyle name="Input 4 7 3 3 3" xfId="51185" xr:uid="{735D073F-FC82-40F5-94EA-9D69E188D82D}"/>
    <cellStyle name="Input 4 7 3 4" xfId="34056" xr:uid="{780B9B52-8408-4089-8078-09FBAC67B535}"/>
    <cellStyle name="Input 4 7 3 4 2" xfId="55024" xr:uid="{177CE3BE-6760-46D7-86A2-42634D1E7A3D}"/>
    <cellStyle name="Input 4 7 3 4 3" xfId="48232" xr:uid="{236AE949-7F3C-4A20-8179-5A3860C4A917}"/>
    <cellStyle name="Input 4 7 3 5" xfId="53324" xr:uid="{9D3D13CB-A9B1-48D0-9ADA-0C53B4A66C7A}"/>
    <cellStyle name="Input 4 7 3 6" xfId="46618" xr:uid="{EDD145AB-DA3A-4C84-B2C4-6A0E4E8FE89A}"/>
    <cellStyle name="Input 4 7 4" xfId="1533" xr:uid="{ED0AC12E-0C92-4B45-9805-6F87DBAE232D}"/>
    <cellStyle name="Input 4 7 4 2" xfId="5878" xr:uid="{6A97A9BF-FC4C-4729-91FB-62BAA2AF1FED}"/>
    <cellStyle name="Input 4 7 4 2 2" xfId="8464" xr:uid="{E795A8CA-3E98-471A-AD5D-EFCE68BBB89F}"/>
    <cellStyle name="Input 4 7 4 2 2 2" xfId="17453" xr:uid="{C6BCF2CF-AEC7-46DC-B473-D5360C53B267}"/>
    <cellStyle name="Input 4 7 4 2 2 2 2" xfId="24984" xr:uid="{0873DB4B-A5A1-4532-8162-140D77B46E1A}"/>
    <cellStyle name="Input 4 7 4 2 2 3" xfId="31554" xr:uid="{E99A4333-82B0-4564-A20F-6E8851E16AD7}"/>
    <cellStyle name="Input 4 7 4 2 3" xfId="11101" xr:uid="{8BF23086-F070-4FD3-B008-BEFF2502DE36}"/>
    <cellStyle name="Input 4 7 4 2 3 2" xfId="20090" xr:uid="{29D25B1B-D9B8-4B49-88FD-4BFE5C7BE581}"/>
    <cellStyle name="Input 4 7 4 2 3 2 2" xfId="35641" xr:uid="{CD00C0D7-440E-4B26-A9EC-B6C33059EA3C}"/>
    <cellStyle name="Input 4 7 4 2 3 3" xfId="31087" xr:uid="{45AFCCA5-27E6-4DA7-A0EC-FFAADD6387B0}"/>
    <cellStyle name="Input 4 7 4 2 4" xfId="14867" xr:uid="{D963D1C3-5E93-4A01-B539-D7904E51A5AB}"/>
    <cellStyle name="Input 4 7 4 2 4 2" xfId="30043" xr:uid="{BC3EB328-4318-46E5-9CE3-778BDC905C55}"/>
    <cellStyle name="Input 4 7 4 2 5" xfId="31897" xr:uid="{73D12F1B-EB7C-4964-AEB0-AFC2406FB1A5}"/>
    <cellStyle name="Input 4 7 4 2 6" xfId="56023" xr:uid="{C79B36BC-222A-4A3B-8449-85FD1E5E4B63}"/>
    <cellStyle name="Input 4 7 4 3" xfId="3970" xr:uid="{4605B058-5592-46EB-A847-3C9C9BECCE4E}"/>
    <cellStyle name="Input 4 7 4 3 2" xfId="33521" xr:uid="{79B71DD4-BF83-48E7-874F-B6ACCEA80443}"/>
    <cellStyle name="Input 4 7 4 4" xfId="33226" xr:uid="{9AC4239F-E646-46B8-A7B6-508D51C43C69}"/>
    <cellStyle name="Input 4 7 4 5" xfId="49241" xr:uid="{908ACB57-976E-4102-B4D2-459E1EFC68B7}"/>
    <cellStyle name="Input 4 7 5" xfId="1845" xr:uid="{29CB7E07-90CC-4EB7-B68B-43903261F8CF}"/>
    <cellStyle name="Input 4 7 5 2" xfId="6161" xr:uid="{0530D76C-E479-4B7A-B7EE-D1B583DBBF12}"/>
    <cellStyle name="Input 4 7 5 2 2" xfId="8747" xr:uid="{17ACC343-0189-447F-897C-494C7422889D}"/>
    <cellStyle name="Input 4 7 5 2 2 2" xfId="17736" xr:uid="{9C57F7DC-957F-4FA9-ADC1-671869F48BB4}"/>
    <cellStyle name="Input 4 7 5 2 2 2 2" xfId="36368" xr:uid="{F625BC4C-DD9D-4FFA-A892-F1E2C8B9C45C}"/>
    <cellStyle name="Input 4 7 5 2 2 3" xfId="42195" xr:uid="{677DA11F-4855-4481-8614-080F87C0F141}"/>
    <cellStyle name="Input 4 7 5 2 3" xfId="11384" xr:uid="{04B45003-16EA-455D-84B1-B53E7FC70B46}"/>
    <cellStyle name="Input 4 7 5 2 3 2" xfId="20373" xr:uid="{FB6893E1-66E2-472B-9B6E-8B21D546ED31}"/>
    <cellStyle name="Input 4 7 5 2 3 2 2" xfId="30397" xr:uid="{7BC7C3D7-0D1D-4292-83F2-79285B4DA1E7}"/>
    <cellStyle name="Input 4 7 5 2 3 3" xfId="39851" xr:uid="{BF7475A9-6D07-4F35-9B1C-358BB1BE44A2}"/>
    <cellStyle name="Input 4 7 5 2 4" xfId="15150" xr:uid="{6AF72F03-A467-4CCF-A600-BC7BF0C5906A}"/>
    <cellStyle name="Input 4 7 5 2 4 2" xfId="40980" xr:uid="{1A72C120-BEBF-4971-B753-A33B9ED5A460}"/>
    <cellStyle name="Input 4 7 5 2 5" xfId="24385" xr:uid="{0EACEFAE-C229-45CA-811E-E508A593DC43}"/>
    <cellStyle name="Input 4 7 5 2 6" xfId="57761" xr:uid="{AD886DC9-2BAD-4246-A016-C17A3FA3CD3F}"/>
    <cellStyle name="Input 4 7 5 3" xfId="4282" xr:uid="{7BF159CA-ED2F-4256-8CDD-BF1A06EBD6A9}"/>
    <cellStyle name="Input 4 7 5 3 2" xfId="26104" xr:uid="{20CAF70C-602C-452A-90B6-74344ABA13D5}"/>
    <cellStyle name="Input 4 7 5 4" xfId="24352" xr:uid="{638AB0AE-3423-45F6-AE2C-2B425998EB11}"/>
    <cellStyle name="Input 4 7 5 5" xfId="50979" xr:uid="{4D6E0710-F49C-4591-A008-7F5A3C72377D}"/>
    <cellStyle name="Input 4 7 6" xfId="2152" xr:uid="{0796EAB4-A9BF-4824-9A5B-8352AEB1751A}"/>
    <cellStyle name="Input 4 7 6 2" xfId="6453" xr:uid="{73A0B18D-69F2-4F47-878F-1730C2A941CB}"/>
    <cellStyle name="Input 4 7 6 2 2" xfId="9039" xr:uid="{B4D5C0A5-018F-4D4E-AEB2-ABCEDC145B66}"/>
    <cellStyle name="Input 4 7 6 2 2 2" xfId="18028" xr:uid="{F7030E09-B3D1-4C0C-A1D1-865144B47143}"/>
    <cellStyle name="Input 4 7 6 2 2 2 2" xfId="29747" xr:uid="{6177DFC0-CA44-4AA4-9842-A600F1F01307}"/>
    <cellStyle name="Input 4 7 6 2 2 3" xfId="29053" xr:uid="{4D2A4EE6-A7F2-46B8-9E9A-91CE5A4E0C95}"/>
    <cellStyle name="Input 4 7 6 2 3" xfId="11676" xr:uid="{CF94325B-AE85-4413-83C4-29CCF75A2F35}"/>
    <cellStyle name="Input 4 7 6 2 3 2" xfId="20665" xr:uid="{15A2D98C-D21C-4640-95A1-BF4CA5D83D28}"/>
    <cellStyle name="Input 4 7 6 2 3 2 2" xfId="31677" xr:uid="{E93BF78A-016E-4102-9169-578B1C9E8BC4}"/>
    <cellStyle name="Input 4 7 6 2 3 3" xfId="40313" xr:uid="{9BE42AA4-D96A-4B32-B859-DF25543C7931}"/>
    <cellStyle name="Input 4 7 6 2 4" xfId="15442" xr:uid="{562EC779-63BF-4F0D-BAFC-4CDB69BB8342}"/>
    <cellStyle name="Input 4 7 6 2 4 2" xfId="33667" xr:uid="{5F290448-BF95-4584-95AF-3EDFC75C537D}"/>
    <cellStyle name="Input 4 7 6 2 5" xfId="41765" xr:uid="{A9B95B0C-E0F9-49A3-B703-FEEC2C32B01F}"/>
    <cellStyle name="Input 4 7 6 2 6" xfId="54186" xr:uid="{46C5F9E0-C5BD-4F70-95C8-7E4F81280FB5}"/>
    <cellStyle name="Input 4 7 6 3" xfId="4589" xr:uid="{D6336BB4-B384-4F1E-8BDA-D54CC4C4F3BD}"/>
    <cellStyle name="Input 4 7 6 3 2" xfId="30694" xr:uid="{AA6C49E3-97DF-4318-9096-294291BF7455}"/>
    <cellStyle name="Input 4 7 6 4" xfId="28376" xr:uid="{B5D8AF93-0E1C-4FE3-8ABC-DAB83A6E43F2}"/>
    <cellStyle name="Input 4 7 6 5" xfId="47449" xr:uid="{A4E18861-AA6C-4C80-B429-C8DD83BF7A18}"/>
    <cellStyle name="Input 4 7 7" xfId="4889" xr:uid="{8265EA00-F8E8-4A04-8EF8-6C28B2BB90F2}"/>
    <cellStyle name="Input 4 7 7 2" xfId="7475" xr:uid="{D198FE0E-0B4A-4548-8391-37DFB9AF0CEE}"/>
    <cellStyle name="Input 4 7 7 2 2" xfId="16464" xr:uid="{36165FE4-AB74-47CC-83D9-56C39E80615E}"/>
    <cellStyle name="Input 4 7 7 2 2 2" xfId="41238" xr:uid="{2BE3561A-F9B6-4D2F-A152-852D8C204F27}"/>
    <cellStyle name="Input 4 7 7 2 3" xfId="29490" xr:uid="{66710B51-0629-4771-A108-59191F10FEA7}"/>
    <cellStyle name="Input 4 7 7 3" xfId="10112" xr:uid="{096DAD9D-0406-4FBC-9505-A36B19DB504F}"/>
    <cellStyle name="Input 4 7 7 3 2" xfId="19101" xr:uid="{442C760D-9F01-4864-86F0-F039230DB162}"/>
    <cellStyle name="Input 4 7 7 3 2 2" xfId="34454" xr:uid="{F278E64E-4D55-4AB0-8D29-86A1813D8D94}"/>
    <cellStyle name="Input 4 7 7 3 3" xfId="26667" xr:uid="{BE5EAA19-C510-44FD-AA91-0F1A9E48B8D8}"/>
    <cellStyle name="Input 4 7 7 4" xfId="13878" xr:uid="{39B33C51-C37E-443E-8697-E0341A528FDD}"/>
    <cellStyle name="Input 4 7 7 4 2" xfId="23221" xr:uid="{E99745FB-D3F7-448E-A282-2E734A08E929}"/>
    <cellStyle name="Input 4 7 7 5" xfId="38045" xr:uid="{1CA49D06-247C-45EB-A860-AD1058663418}"/>
    <cellStyle name="Input 4 7 7 6" xfId="52751" xr:uid="{1BF756A1-A0A4-43C8-B238-E9083BF37F27}"/>
    <cellStyle name="Input 4 7 8" xfId="2501" xr:uid="{C857F262-C0EE-485F-A7A1-3D9B802DF062}"/>
    <cellStyle name="Input 4 7 8 2" xfId="41737" xr:uid="{B5020054-805C-4452-9EB0-624D0B8A6BDC}"/>
    <cellStyle name="Input 4 7 9" xfId="36442" xr:uid="{62542988-E6AA-418B-A618-3DB8A5A470D0}"/>
    <cellStyle name="Input 4 8" xfId="207" xr:uid="{9E13F9AA-C621-42D4-B682-DA7B0E330B6C}"/>
    <cellStyle name="Input 4 8 2" xfId="2564" xr:uid="{5D4D9D76-B245-4F38-8DCC-B792EE9070C1}"/>
    <cellStyle name="Input 4 8 2 2" xfId="6805" xr:uid="{E44E58EE-5300-4EF2-8F95-F92E036FD06F}"/>
    <cellStyle name="Input 4 8 2 2 2" xfId="15794" xr:uid="{6D6326CD-85DE-43E4-A21B-0A3E2FE4665F}"/>
    <cellStyle name="Input 4 8 2 2 2 2" xfId="27521" xr:uid="{C002A410-CFD3-4723-8F93-718C56459CF7}"/>
    <cellStyle name="Input 4 8 2 2 2 3" xfId="56542" xr:uid="{4F2BF967-11EB-44EF-A553-F5702F93AC4D}"/>
    <cellStyle name="Input 4 8 2 2 3" xfId="22723" xr:uid="{C1465171-467D-4694-BBED-B1B7353E58EB}"/>
    <cellStyle name="Input 4 8 2 2 4" xfId="49760" xr:uid="{44E3058C-7E94-4911-AD67-AE749B21FCA7}"/>
    <cellStyle name="Input 4 8 2 3" xfId="9375" xr:uid="{49607922-119F-4A96-9825-502634055259}"/>
    <cellStyle name="Input 4 8 2 3 2" xfId="18364" xr:uid="{80930291-1239-4BBB-8EE6-CA3DD2AD479D}"/>
    <cellStyle name="Input 4 8 2 3 2 2" xfId="30973" xr:uid="{EB5711D3-3F4D-4331-8224-8DC0FBA4BBBF}"/>
    <cellStyle name="Input 4 8 2 3 2 3" xfId="58042" xr:uid="{81FB9E89-9574-4F5F-9998-BB0093CE0737}"/>
    <cellStyle name="Input 4 8 2 3 3" xfId="41147" xr:uid="{E4240C5C-4CF6-4111-8E00-DE44A7609C1A}"/>
    <cellStyle name="Input 4 8 2 3 4" xfId="51260" xr:uid="{865EEB3A-CD40-4F81-833B-536C331E1CE2}"/>
    <cellStyle name="Input 4 8 2 4" xfId="13418" xr:uid="{2CD33B19-135A-49C2-9329-DCD0835D2DA6}"/>
    <cellStyle name="Input 4 8 2 4 2" xfId="30827" xr:uid="{07D3CFCC-128F-437E-9465-A16F18C3F76C}"/>
    <cellStyle name="Input 4 8 2 4 2 2" xfId="54678" xr:uid="{FC2C79A9-BEBA-4024-9EB0-B888AD00C532}"/>
    <cellStyle name="Input 4 8 2 4 3" xfId="47877" xr:uid="{78600C5C-B9F5-47ED-8653-74806CE5159F}"/>
    <cellStyle name="Input 4 8 2 5" xfId="27249" xr:uid="{15465FDC-6024-41C8-AE6D-9C92F254091F}"/>
    <cellStyle name="Input 4 8 2 5 2" xfId="53038" xr:uid="{E21D04E7-15FA-42A9-96A4-4951BD212600}"/>
    <cellStyle name="Input 4 8 2 6" xfId="46263" xr:uid="{35AB71DF-B2E0-48F5-90E5-65E537A3D106}"/>
    <cellStyle name="Input 4 8 3" xfId="2675" xr:uid="{15D10808-9814-40C2-9B4B-19D6C55B34AF}"/>
    <cellStyle name="Input 4 8 3 2" xfId="32532" xr:uid="{B1E33F17-0B55-4568-BBE3-3BDB7E0B1325}"/>
    <cellStyle name="Input 4 8 3 2 2" xfId="56941" xr:uid="{8AACA552-97A0-4962-A7DF-F02360D64858}"/>
    <cellStyle name="Input 4 8 3 2 3" xfId="50159" xr:uid="{D4792BC7-0619-4D24-9A4F-EF68D5EA93D5}"/>
    <cellStyle name="Input 4 8 3 3" xfId="51758" xr:uid="{B1675560-F532-4D80-AB1F-805492258B5A}"/>
    <cellStyle name="Input 4 8 3 3 2" xfId="58539" xr:uid="{8B59D857-D3C9-4690-9B9F-4A25FC97DA7E}"/>
    <cellStyle name="Input 4 8 3 4" xfId="48276" xr:uid="{A81A02B7-AC6D-48F5-B763-73A31E8CE94C}"/>
    <cellStyle name="Input 4 8 3 4 2" xfId="55068" xr:uid="{70CF3437-D610-4E72-85A1-BD8D438978F0}"/>
    <cellStyle name="Input 4 8 3 5" xfId="53368" xr:uid="{95986F85-882F-443C-AA37-B2CC5D461A3C}"/>
    <cellStyle name="Input 4 8 3 6" xfId="46662" xr:uid="{D8B495B8-EABD-4ADC-8468-2F52965358B1}"/>
    <cellStyle name="Input 4 8 4" xfId="38740" xr:uid="{8E914BC6-4E58-4C14-ACF7-4F5AE015EE0E}"/>
    <cellStyle name="Input 4 8 4 2" xfId="56070" xr:uid="{00915259-B0CE-43B3-A94F-48882FE56A36}"/>
    <cellStyle name="Input 4 8 4 3" xfId="49288" xr:uid="{BC0DD96E-DBDC-440B-83E1-14869EE89B29}"/>
    <cellStyle name="Input 4 8 5" xfId="44366" xr:uid="{EBAAAD70-A09E-45DE-9DCE-EAA4D122EA0B}"/>
    <cellStyle name="Input 4 8 5 2" xfId="58429" xr:uid="{B8D2541A-3B95-4D94-A5EA-B7D39C2AB3C3}"/>
    <cellStyle name="Input 4 8 5 3" xfId="51648" xr:uid="{7EC8ADDE-3AE1-4BBD-8DC6-BA6B34EE6EB0}"/>
    <cellStyle name="Input 4 8 6" xfId="45754" xr:uid="{1A48EA19-448A-496B-94E9-68D40A197F6F}"/>
    <cellStyle name="Input 4 8 6 2" xfId="54230" xr:uid="{892E24B1-3208-4EE2-AC6B-3E4DAD02CEDC}"/>
    <cellStyle name="Input 4 8 7" xfId="52775" xr:uid="{AF8FC8ED-D139-4013-A5B6-07F519697F19}"/>
    <cellStyle name="Input 4 9" xfId="556" xr:uid="{70C3E0E7-4D57-48C9-878D-CE510C3DA4EA}"/>
    <cellStyle name="Input 4 9 2" xfId="4947" xr:uid="{C76FCE5E-F092-4896-A337-1AA9E0024ABE}"/>
    <cellStyle name="Input 4 9 2 2" xfId="7533" xr:uid="{C1542D5B-1696-4A7B-A920-2F7D83AAD545}"/>
    <cellStyle name="Input 4 9 2 2 2" xfId="16522" xr:uid="{5436D95C-96BF-4271-AAE4-E86147B3199B}"/>
    <cellStyle name="Input 4 9 2 2 2 2" xfId="34880" xr:uid="{685FD97D-3EE0-4AC1-A615-BEB2E37CA3CD}"/>
    <cellStyle name="Input 4 9 2 2 2 3" xfId="56583" xr:uid="{C6278E2D-7EB2-4AA8-898E-6964348C6E95}"/>
    <cellStyle name="Input 4 9 2 2 3" xfId="41912" xr:uid="{E3C8C0BF-81AA-475C-B476-991E8E7B2D93}"/>
    <cellStyle name="Input 4 9 2 2 4" xfId="49801" xr:uid="{CC2BE6E6-B6F9-4835-B33D-4EC3EE2135BF}"/>
    <cellStyle name="Input 4 9 2 3" xfId="10170" xr:uid="{F99B267A-DD75-44E0-B0E6-55872AC559E9}"/>
    <cellStyle name="Input 4 9 2 3 2" xfId="19159" xr:uid="{97AC930D-2557-4097-A680-58B3B40EB758}"/>
    <cellStyle name="Input 4 9 2 3 2 2" xfId="39429" xr:uid="{7B643BF2-E813-4F04-B3EF-98CE3FBF4907}"/>
    <cellStyle name="Input 4 9 2 3 2 3" xfId="57683" xr:uid="{16541D98-6FEF-4F7F-8557-A74EEA14A033}"/>
    <cellStyle name="Input 4 9 2 3 3" xfId="41362" xr:uid="{A481C3CE-C991-41A4-A2D0-44DE349D4AAF}"/>
    <cellStyle name="Input 4 9 2 3 4" xfId="50901" xr:uid="{782DF040-7171-4C7B-A9B2-E9AE9A26DD8F}"/>
    <cellStyle name="Input 4 9 2 4" xfId="13936" xr:uid="{1731AE97-4FFB-43CD-A244-89E642BA75BE}"/>
    <cellStyle name="Input 4 9 2 4 2" xfId="40923" xr:uid="{6480346C-E6D3-4942-9000-D21A31DE5390}"/>
    <cellStyle name="Input 4 9 2 4 2 2" xfId="54716" xr:uid="{5B544A66-C502-45A8-A6F3-41F81F1536AC}"/>
    <cellStyle name="Input 4 9 2 4 3" xfId="47918" xr:uid="{739D6839-0804-4EAD-9FFA-22CBC3F769CA}"/>
    <cellStyle name="Input 4 9 2 5" xfId="25969" xr:uid="{1F86CD76-1682-42F0-928E-3464202D8E41}"/>
    <cellStyle name="Input 4 9 2 5 2" xfId="53061" xr:uid="{9DD84FD3-6D1F-44E2-B158-109AE1C2B980}"/>
    <cellStyle name="Input 4 9 2 6" xfId="46304" xr:uid="{37EB3445-6336-4340-91CA-D7015A247CEC}"/>
    <cellStyle name="Input 4 9 3" xfId="2993" xr:uid="{1BB6F38E-CA01-40DC-8262-72CEBBA53A72}"/>
    <cellStyle name="Input 4 9 3 2" xfId="41129" xr:uid="{20E6BB1B-F7B1-4D3B-A523-A5F1213095DA}"/>
    <cellStyle name="Input 4 9 3 2 2" xfId="56979" xr:uid="{61DF6E46-E981-425D-925D-9A9A50122EAA}"/>
    <cellStyle name="Input 4 9 3 2 3" xfId="50197" xr:uid="{DF6D0EF8-8E4D-47D6-97FB-D32EE272FB77}"/>
    <cellStyle name="Input 4 9 3 3" xfId="51175" xr:uid="{C82B5272-8909-44AC-8639-98D064A665C1}"/>
    <cellStyle name="Input 4 9 3 3 2" xfId="57957" xr:uid="{2F311D3D-9E10-44ED-88BF-C9E5DFFAC37D}"/>
    <cellStyle name="Input 4 9 3 4" xfId="48314" xr:uid="{E1C86341-808A-480E-90D8-9F093FE9188E}"/>
    <cellStyle name="Input 4 9 3 4 2" xfId="55106" xr:uid="{402230DA-B1F1-4039-BA7F-ADE9754325A1}"/>
    <cellStyle name="Input 4 9 3 5" xfId="53406" xr:uid="{B09FC9F6-846E-4A02-ABCA-C5A0BE80DF45}"/>
    <cellStyle name="Input 4 9 3 6" xfId="46700" xr:uid="{8D9CDB13-B3A8-485E-B9A6-36184C1EE675}"/>
    <cellStyle name="Input 4 9 4" xfId="42545" xr:uid="{AFCDFB15-23FE-4456-B547-D537D0B5464B}"/>
    <cellStyle name="Input 4 9 4 2" xfId="56111" xr:uid="{7F7FE93A-6026-4180-B0DB-5E444DA8DA38}"/>
    <cellStyle name="Input 4 9 4 3" xfId="49329" xr:uid="{71654026-42C5-4EE1-81A1-257C8352F359}"/>
    <cellStyle name="Input 4 9 5" xfId="44520" xr:uid="{323D313B-A877-4573-AC68-610384875134}"/>
    <cellStyle name="Input 4 9 5 2" xfId="58074" xr:uid="{283CE3AC-F382-4F9D-8B67-4E6DBE2AB602}"/>
    <cellStyle name="Input 4 9 5 3" xfId="51292" xr:uid="{C48BA8F5-9C90-419F-827F-47000FEB085C}"/>
    <cellStyle name="Input 4 9 6" xfId="45795" xr:uid="{625A86A1-8568-4162-A8A6-E937E7E22510}"/>
    <cellStyle name="Input 4 9 6 2" xfId="54268" xr:uid="{96E7F5E1-DC0D-4DF7-9BE9-81CBF998C28C}"/>
    <cellStyle name="Input 4 9 7" xfId="52798" xr:uid="{1DE97638-FDBC-4C39-A097-07085FF6B0F8}"/>
    <cellStyle name="Input 5" xfId="118" xr:uid="{56722141-E831-4242-8D03-0BAD42282FF0}"/>
    <cellStyle name="Input 5 10" xfId="1654" xr:uid="{65455DAC-B179-4F83-A210-55EBD199B1BF}"/>
    <cellStyle name="Input 5 10 2" xfId="5984" xr:uid="{161A150D-640D-4ADA-AC2A-3911F5C5F193}"/>
    <cellStyle name="Input 5 10 2 2" xfId="8570" xr:uid="{C032ADF1-F0E8-40E0-A9CC-62FD85F5FFEB}"/>
    <cellStyle name="Input 5 10 2 2 2" xfId="17559" xr:uid="{0D034337-11B7-4B30-9FB1-7FDAED01BDA7}"/>
    <cellStyle name="Input 5 10 2 2 2 2" xfId="36161" xr:uid="{832BBA70-3A0A-46BE-9C39-9A7CEA03FAC3}"/>
    <cellStyle name="Input 5 10 2 2 2 3" xfId="56637" xr:uid="{DB1B261C-D5A7-4834-B85C-33F557D64FCB}"/>
    <cellStyle name="Input 5 10 2 2 3" xfId="33593" xr:uid="{F66D7630-278C-4DC5-9F63-498F059BF230}"/>
    <cellStyle name="Input 5 10 2 2 4" xfId="49855" xr:uid="{45AA6E69-DD48-4853-8E04-737B175A467C}"/>
    <cellStyle name="Input 5 10 2 3" xfId="11207" xr:uid="{033ABC9D-7986-4FAA-8BFB-51E5C8951509}"/>
    <cellStyle name="Input 5 10 2 3 2" xfId="20196" xr:uid="{67DBDA6B-5A2D-4EA6-9C01-EE806D367065}"/>
    <cellStyle name="Input 5 10 2 3 2 2" xfId="39481" xr:uid="{6E6ADA52-A800-42C4-B4DD-E94F214F44AC}"/>
    <cellStyle name="Input 5 10 2 3 2 3" xfId="58226" xr:uid="{59D29BDE-CF87-4FD7-B16E-ED66B05062E3}"/>
    <cellStyle name="Input 5 10 2 3 3" xfId="31077" xr:uid="{CE949C24-C5BB-4F24-ADC2-38D070CBE2EB}"/>
    <cellStyle name="Input 5 10 2 3 4" xfId="51444" xr:uid="{B5FF21D0-EDBF-45DA-8589-91DABDCFC1BE}"/>
    <cellStyle name="Input 5 10 2 4" xfId="14973" xr:uid="{15A4EF01-A259-4A71-8452-0D05B31AD192}"/>
    <cellStyle name="Input 5 10 2 4 2" xfId="27087" xr:uid="{A6CB8957-E192-4925-B642-7A61E69C8490}"/>
    <cellStyle name="Input 5 10 2 4 2 2" xfId="54770" xr:uid="{53A50551-C127-44B3-B78E-99945601CA1A}"/>
    <cellStyle name="Input 5 10 2 4 3" xfId="47972" xr:uid="{60F150D3-B2D0-48AB-AA97-B183AC6925BB}"/>
    <cellStyle name="Input 5 10 2 5" xfId="28498" xr:uid="{70964143-413C-4813-820F-716598C9B811}"/>
    <cellStyle name="Input 5 10 2 5 2" xfId="53092" xr:uid="{B45FD129-B2B8-4E82-A34E-21E3265F404D}"/>
    <cellStyle name="Input 5 10 2 6" xfId="46358" xr:uid="{81D73C35-3189-4856-984B-4AA47F64278C}"/>
    <cellStyle name="Input 5 10 3" xfId="4091" xr:uid="{AC5EBB20-BCF8-49C0-AD06-F659E0F4BD0F}"/>
    <cellStyle name="Input 5 10 3 2" xfId="30766" xr:uid="{C96D352B-9A12-4747-91B9-8471C15CD656}"/>
    <cellStyle name="Input 5 10 3 2 2" xfId="57033" xr:uid="{DFF8EE5D-EDC9-45D9-8F1F-3B1A0DE503C0}"/>
    <cellStyle name="Input 5 10 3 2 3" xfId="50251" xr:uid="{706C7811-EFE3-47FA-88CC-FB1C217BB6ED}"/>
    <cellStyle name="Input 5 10 3 3" xfId="51042" xr:uid="{3CD5C995-D466-4820-96DE-646FB6AD95A6}"/>
    <cellStyle name="Input 5 10 3 3 2" xfId="57824" xr:uid="{2FDC65EF-D87A-4973-9D96-BB576AFFCCCD}"/>
    <cellStyle name="Input 5 10 3 4" xfId="48368" xr:uid="{7561BDA9-4C67-4609-B844-95FECFE21DEC}"/>
    <cellStyle name="Input 5 10 3 4 2" xfId="55160" xr:uid="{5C9B963B-130C-4E8E-A4D4-2386A03E3EF0}"/>
    <cellStyle name="Input 5 10 3 5" xfId="53458" xr:uid="{ED01FC94-B96D-44CB-A073-00A6A196E022}"/>
    <cellStyle name="Input 5 10 3 6" xfId="46754" xr:uid="{870AF802-691E-435E-A784-CD8E798C5388}"/>
    <cellStyle name="Input 5 10 4" xfId="43352" xr:uid="{8A45151A-242D-47E6-B20A-D093DB9D3457}"/>
    <cellStyle name="Input 5 10 4 2" xfId="56165" xr:uid="{158691D5-3B07-441C-8444-1E93683F305B}"/>
    <cellStyle name="Input 5 10 4 3" xfId="49383" xr:uid="{30128A92-97B5-467E-9087-00BD88C58B20}"/>
    <cellStyle name="Input 5 10 5" xfId="44528" xr:uid="{688AE678-6F3D-4BC9-8206-75F645A1D3B3}"/>
    <cellStyle name="Input 5 10 5 2" xfId="58454" xr:uid="{9AB4D278-4111-48C0-B146-D2FC15D14C80}"/>
    <cellStyle name="Input 5 10 5 3" xfId="51673" xr:uid="{738836BE-5B87-4AEB-85BB-24E49537A32D}"/>
    <cellStyle name="Input 5 10 6" xfId="47503" xr:uid="{0362160B-ECAD-4455-8BAC-BF08CA75181D}"/>
    <cellStyle name="Input 5 10 6 2" xfId="54322" xr:uid="{18CC80DD-D54F-41E0-8361-0CAFC720D83B}"/>
    <cellStyle name="Input 5 10 7" xfId="52825" xr:uid="{3AC87D37-EE50-44FD-A028-5813570E1423}"/>
    <cellStyle name="Input 5 10 8" xfId="45895" xr:uid="{E019045C-3E39-4830-AC10-C16829BA315E}"/>
    <cellStyle name="Input 5 11" xfId="2550" xr:uid="{E22EB041-6D59-4AAF-9F7C-A3DEA176EFC6}"/>
    <cellStyle name="Input 5 11 2" xfId="6791" xr:uid="{753872F0-C062-4EB1-BC58-042CC6CB4FB9}"/>
    <cellStyle name="Input 5 11 2 2" xfId="15780" xr:uid="{12E0B8FC-E6D6-445F-9BF5-5217DC6FD90A}"/>
    <cellStyle name="Input 5 11 2 2 2" xfId="24884" xr:uid="{CC7132D5-1DC5-44DB-BF66-69F999AE3C22}"/>
    <cellStyle name="Input 5 11 2 2 2 2" xfId="56676" xr:uid="{BA01DF38-D4FF-4D1B-8365-8230C10650E1}"/>
    <cellStyle name="Input 5 11 2 2 3" xfId="49894" xr:uid="{49E90AE0-7CD3-4528-9012-A07379F49E49}"/>
    <cellStyle name="Input 5 11 2 3" xfId="28931" xr:uid="{D9CAD38D-BF25-4CD0-A6B4-7B7EE8BAF374}"/>
    <cellStyle name="Input 5 11 2 3 2" xfId="58540" xr:uid="{E01D7024-3588-4995-BA5B-624455E2977B}"/>
    <cellStyle name="Input 5 11 2 3 3" xfId="51759" xr:uid="{2AAC14DB-1EFA-461A-A25E-5319A7443F63}"/>
    <cellStyle name="Input 5 11 2 4" xfId="48011" xr:uid="{2DF8A0BA-15F8-4B4B-BC8C-6EDADA88536F}"/>
    <cellStyle name="Input 5 11 2 4 2" xfId="54806" xr:uid="{40D5C65C-9404-48A9-AA35-F21EC6EA3B72}"/>
    <cellStyle name="Input 5 11 2 5" xfId="53113" xr:uid="{7D35B4AE-679E-4638-A47E-0116E0B8F392}"/>
    <cellStyle name="Input 5 11 2 6" xfId="46397" xr:uid="{89A5D81A-38D4-4A55-BABD-895A750F59B2}"/>
    <cellStyle name="Input 5 11 3" xfId="9361" xr:uid="{BE1A4C81-4DDB-407A-9CE2-5F4057F42739}"/>
    <cellStyle name="Input 5 11 3 2" xfId="18350" xr:uid="{178DB335-DE0D-42D5-A8A5-1E879B940A27}"/>
    <cellStyle name="Input 5 11 3 2 2" xfId="36756" xr:uid="{372A906E-3C57-4A2F-A58B-F43AA81EBCF7}"/>
    <cellStyle name="Input 5 11 3 2 2 2" xfId="57069" xr:uid="{F0D0077D-989C-4260-B15D-7551B7632FE8}"/>
    <cellStyle name="Input 5 11 3 2 3" xfId="50287" xr:uid="{CC28CF69-E3B7-4EF8-8232-70DF669280BF}"/>
    <cellStyle name="Input 5 11 3 3" xfId="35311" xr:uid="{22E640EF-D07B-4E9D-923D-489E00FC85A2}"/>
    <cellStyle name="Input 5 11 3 3 2" xfId="57862" xr:uid="{EC4B8ED9-58FA-440D-9143-0296AF03673D}"/>
    <cellStyle name="Input 5 11 3 3 3" xfId="51080" xr:uid="{7947DBBA-EA30-456B-8006-109B65466B01}"/>
    <cellStyle name="Input 5 11 3 4" xfId="48404" xr:uid="{245C290A-2086-4389-B950-18DC5CFAF496}"/>
    <cellStyle name="Input 5 11 3 4 2" xfId="55196" xr:uid="{46E1513A-097C-4DB6-93D7-8A7D7CB28C23}"/>
    <cellStyle name="Input 5 11 3 5" xfId="53483" xr:uid="{EEB19742-EC70-4045-8C5E-AAA395D53CF0}"/>
    <cellStyle name="Input 5 11 3 6" xfId="46790" xr:uid="{DEA1B4CB-4334-42DC-97FB-FFB2395EBA9D}"/>
    <cellStyle name="Input 5 11 4" xfId="13404" xr:uid="{0B7FEFEE-FE9B-49E0-88A6-4D3B3BAB15D9}"/>
    <cellStyle name="Input 5 11 4 2" xfId="37414" xr:uid="{779A728E-5014-4BCB-9B31-24564988F6BE}"/>
    <cellStyle name="Input 5 11 4 2 2" xfId="56204" xr:uid="{D641A1CE-FFA7-4E8F-8B36-2BCD8C54F0D5}"/>
    <cellStyle name="Input 5 11 4 3" xfId="49422" xr:uid="{8E61F202-4317-40AF-A349-9F102B65430B}"/>
    <cellStyle name="Input 5 11 5" xfId="24638" xr:uid="{C20E548B-21B8-4BB7-BC3F-05FEF339ACF6}"/>
    <cellStyle name="Input 5 11 5 2" xfId="57687" xr:uid="{5B46C5D5-D774-4DE8-9CBA-E0F5BD8BA327}"/>
    <cellStyle name="Input 5 11 5 3" xfId="50905" xr:uid="{90158925-E880-43FD-AE19-74FD3BAB2D3D}"/>
    <cellStyle name="Input 5 11 6" xfId="44539" xr:uid="{45258053-D0B5-4630-9851-40DB6DF5DD44}"/>
    <cellStyle name="Input 5 11 6 2" xfId="54358" xr:uid="{866757A4-629E-4EF6-8374-1E37D307C66B}"/>
    <cellStyle name="Input 5 11 6 3" xfId="47542" xr:uid="{71B75573-28FC-4F3E-8088-06803A90539E}"/>
    <cellStyle name="Input 5 11 7" xfId="52846" xr:uid="{F461FA66-7549-4F2A-AE75-30E9BC019DFC}"/>
    <cellStyle name="Input 5 11 8" xfId="45931" xr:uid="{4D94CCC7-F732-4578-A091-A8C00758A772}"/>
    <cellStyle name="Input 5 12" xfId="6574" xr:uid="{9C845F2A-A427-4BEB-8AE4-27646EA6C640}"/>
    <cellStyle name="Input 5 12 2" xfId="11785" xr:uid="{CEED901A-FA3C-4EC7-BC18-63249894505D}"/>
    <cellStyle name="Input 5 12 2 2" xfId="20774" xr:uid="{54D51284-CA91-4A97-AF61-2AE9D53A9CEA}"/>
    <cellStyle name="Input 5 12 2 2 2" xfId="27284" xr:uid="{98B1D3A2-AD6E-4A79-A259-1CD6F0EDCC8C}"/>
    <cellStyle name="Input 5 12 2 2 3" xfId="56282" xr:uid="{3C1ED82F-A541-4E81-8C36-359372BFF03B}"/>
    <cellStyle name="Input 5 12 2 3" xfId="34801" xr:uid="{17086A75-7BD7-47FC-A9AC-9C48CF1BDB0D}"/>
    <cellStyle name="Input 5 12 2 4" xfId="49500" xr:uid="{3782FDFD-5B37-4947-9AB0-F35803892787}"/>
    <cellStyle name="Input 5 12 3" xfId="15563" xr:uid="{E5B58FE6-C50C-4CCE-A1DF-9C807DE5E1F5}"/>
    <cellStyle name="Input 5 12 3 2" xfId="22452" xr:uid="{418930A3-D50D-4E88-83AE-5E69EBFFD1A7}"/>
    <cellStyle name="Input 5 12 3 2 2" xfId="58619" xr:uid="{D3F5696F-E2B7-4239-AEAD-2762249F4AC2}"/>
    <cellStyle name="Input 5 12 3 3" xfId="51838" xr:uid="{7ED2616F-291A-4A08-A424-9304097E429C}"/>
    <cellStyle name="Input 5 12 4" xfId="41803" xr:uid="{BDE01138-294F-4423-85C0-09316B6C831B}"/>
    <cellStyle name="Input 5 12 4 2" xfId="54428" xr:uid="{F9697C17-06C4-4620-AF28-E709D2E711E8}"/>
    <cellStyle name="Input 5 12 4 3" xfId="47617" xr:uid="{41C8E26A-8EA9-406A-A9F5-7F3AC0CB1F5E}"/>
    <cellStyle name="Input 5 12 5" xfId="44685" xr:uid="{0E4E9BF1-BBD3-478F-9935-0623FE3830A8}"/>
    <cellStyle name="Input 5 12 5 2" xfId="52893" xr:uid="{5B9D003E-E890-4400-AA99-AF7250424CE7}"/>
    <cellStyle name="Input 5 12 6" xfId="46009" xr:uid="{666199F7-3DBD-4302-933A-E4EDFED2DDB9}"/>
    <cellStyle name="Input 5 13" xfId="9148" xr:uid="{C75BB9FC-734C-4B48-889F-3B2BFAD2C22E}"/>
    <cellStyle name="Input 5 13 2" xfId="18137" xr:uid="{8F1EFA39-E555-4397-A720-46DB086D14FF}"/>
    <cellStyle name="Input 5 13 2 2" xfId="32926" xr:uid="{27AA3EC7-ED3E-49CB-BDEE-D275920D807D}"/>
    <cellStyle name="Input 5 13 2 2 2" xfId="56695" xr:uid="{16014C32-86A3-43A0-8478-CEF2EA8AD906}"/>
    <cellStyle name="Input 5 13 2 3" xfId="49913" xr:uid="{678810A3-A855-4558-9D6A-D962D831A800}"/>
    <cellStyle name="Input 5 13 3" xfId="26266" xr:uid="{C5B677D4-92F2-496A-8627-B57D0D475212}"/>
    <cellStyle name="Input 5 13 3 2" xfId="58062" xr:uid="{228ED65F-F76F-4047-BECA-1414E9FFE22B}"/>
    <cellStyle name="Input 5 13 3 3" xfId="51280" xr:uid="{9451195B-32B8-446A-AFDC-3B84EC90D64C}"/>
    <cellStyle name="Input 5 13 4" xfId="44657" xr:uid="{497510C6-7714-464C-BFB3-6DA5B40BBB7A}"/>
    <cellStyle name="Input 5 13 4 2" xfId="54822" xr:uid="{568C1B09-8A90-443C-8C28-3CDA01C9F80D}"/>
    <cellStyle name="Input 5 13 4 3" xfId="48030" xr:uid="{6A259B59-B8B3-49D1-BD09-B7D3591D0AA8}"/>
    <cellStyle name="Input 5 13 5" xfId="53122" xr:uid="{68FABA68-E1EC-4E99-A930-48083E716969}"/>
    <cellStyle name="Input 5 13 6" xfId="46416" xr:uid="{8872FF14-7F86-43B8-B63E-F50A02F69B11}"/>
    <cellStyle name="Input 5 14" xfId="9812" xr:uid="{F5589CAB-88E7-4847-B079-5A1AC94E3FE5}"/>
    <cellStyle name="Input 5 14 2" xfId="18801" xr:uid="{924FC264-C3B9-471D-9C07-8A080FD53838}"/>
    <cellStyle name="Input 5 14 2 2" xfId="30927" xr:uid="{FEBBACAE-C67A-4454-91C0-0460B78D826A}"/>
    <cellStyle name="Input 5 14 2 2 2" xfId="57183" xr:uid="{7BA1410B-B120-44B4-9CC5-8C5AC2760E1A}"/>
    <cellStyle name="Input 5 14 2 3" xfId="50401" xr:uid="{233B21C5-A343-4CF1-B59F-DABF4E446B2D}"/>
    <cellStyle name="Input 5 14 3" xfId="22304" xr:uid="{0AC66E47-E004-4815-BC6A-3871F16CE5E8}"/>
    <cellStyle name="Input 5 14 3 2" xfId="57671" xr:uid="{4A38D69B-9370-4CB2-9953-1279A2FB7876}"/>
    <cellStyle name="Input 5 14 3 3" xfId="50889" xr:uid="{3A098836-3DC8-436C-938F-801B3574B5E3}"/>
    <cellStyle name="Input 5 14 4" xfId="44743" xr:uid="{0D9C438D-6E30-451F-BC55-E1410248CD03}"/>
    <cellStyle name="Input 5 14 4 2" xfId="55307" xr:uid="{2AF8DF58-A4C6-4C3D-AA29-A023BF807488}"/>
    <cellStyle name="Input 5 14 4 3" xfId="48518" xr:uid="{5766EE59-21BD-48B0-BD7F-E9870EB15FFD}"/>
    <cellStyle name="Input 5 14 5" xfId="53593" xr:uid="{86E05F5D-CFAE-4C36-B9E1-D9BAF80847E5}"/>
    <cellStyle name="Input 5 14 6" xfId="46904" xr:uid="{F317E12C-ADFC-484B-A573-967FC264F0B3}"/>
    <cellStyle name="Input 5 15" xfId="2278" xr:uid="{81BA9458-0214-440D-B886-C2DFC7587083}"/>
    <cellStyle name="Input 5 15 2" xfId="23656" xr:uid="{DDA4EFBB-80F3-42FA-84A3-9E5E114E2C5C}"/>
    <cellStyle name="Input 5 15 2 2" xfId="57213" xr:uid="{B5C4987F-81AE-426C-971B-E8DBC6A13371}"/>
    <cellStyle name="Input 5 15 2 3" xfId="50431" xr:uid="{EEB21B09-E822-4065-9973-3193B036E76D}"/>
    <cellStyle name="Input 5 15 3" xfId="44738" xr:uid="{E64C5708-9845-474E-ACA7-91A7917F9E1A}"/>
    <cellStyle name="Input 5 15 3 2" xfId="58814" xr:uid="{C6EC689D-3B65-41DE-9614-A3D5C6E26A07}"/>
    <cellStyle name="Input 5 15 3 3" xfId="52033" xr:uid="{88CB828A-9216-4ABF-A60E-AEC0A446ADE1}"/>
    <cellStyle name="Input 5 15 4" xfId="51466" xr:uid="{74364F5A-9A5C-4150-9CE5-E476307F84E5}"/>
    <cellStyle name="Input 5 15 4 2" xfId="58248" xr:uid="{008DD908-6B2F-410A-A817-D5D20CF51AE1}"/>
    <cellStyle name="Input 5 15 5" xfId="48548" xr:uid="{D27A098D-E493-43C0-A287-2D525A4A6655}"/>
    <cellStyle name="Input 5 15 5 2" xfId="55337" xr:uid="{07EC9FC8-923F-4539-996B-A9230C99D847}"/>
    <cellStyle name="Input 5 15 6" xfId="53623" xr:uid="{4285861B-5E4B-43EA-B37E-DA14AD7E3755}"/>
    <cellStyle name="Input 5 15 7" xfId="46934" xr:uid="{0E79E869-5A60-4163-A0AD-B51D5D1AC5C4}"/>
    <cellStyle name="Input 5 16" xfId="13187" xr:uid="{2AAFE83D-25D9-4A28-A331-C950C22E4394}"/>
    <cellStyle name="Input 5 16 2" xfId="30159" xr:uid="{53F67F33-03FB-415C-9E6F-C50C2C9BD2BC}"/>
    <cellStyle name="Input 5 16 2 2" xfId="57247" xr:uid="{0663EE77-4BE7-4EC7-8FF8-0E949251314B}"/>
    <cellStyle name="Input 5 16 2 3" xfId="50465" xr:uid="{F51DD04E-0CD6-415A-89F5-7554B3A6BEE4}"/>
    <cellStyle name="Input 5 16 3" xfId="44806" xr:uid="{9FD718E8-DDAD-42D4-B6A7-1E688EBC84E0}"/>
    <cellStyle name="Input 5 16 3 2" xfId="58848" xr:uid="{8222C527-EB49-4819-8F30-568EAFD3474A}"/>
    <cellStyle name="Input 5 16 3 3" xfId="52067" xr:uid="{8F222A55-AF6A-421C-AD09-48F0D13423B0}"/>
    <cellStyle name="Input 5 16 4" xfId="51116" xr:uid="{0CACEDC3-94E5-4F7F-9EDF-0F2B7A7A8B65}"/>
    <cellStyle name="Input 5 16 4 2" xfId="57898" xr:uid="{BFA6F51B-6207-4DBA-80A7-5B6E9CB14A47}"/>
    <cellStyle name="Input 5 16 5" xfId="48582" xr:uid="{114DE5A2-90CB-409C-BD78-97FBAEE3646C}"/>
    <cellStyle name="Input 5 16 5 2" xfId="55371" xr:uid="{212359AA-0A31-4B09-8CDF-E13A2385B39A}"/>
    <cellStyle name="Input 5 16 6" xfId="53657" xr:uid="{D2E5DEB7-F96A-48AC-9399-F9748FD866B4}"/>
    <cellStyle name="Input 5 16 7" xfId="46968" xr:uid="{13B97E93-E35E-410B-84A9-C650458BC8EF}"/>
    <cellStyle name="Input 5 17" xfId="35472" xr:uid="{443F110D-66B4-41B5-9589-BD8841B0DCC3}"/>
    <cellStyle name="Input 5 17 2" xfId="44866" xr:uid="{D6AA2502-5039-41EA-88CE-116ECDB1C0E8}"/>
    <cellStyle name="Input 5 17 2 2" xfId="57275" xr:uid="{DA776463-CA64-4A23-AF48-E0618EB680FE}"/>
    <cellStyle name="Input 5 17 2 3" xfId="50493" xr:uid="{85E17C13-44B1-4DDA-AE6E-C83E9592C759}"/>
    <cellStyle name="Input 5 17 3" xfId="52095" xr:uid="{AC535F5E-0A02-44F9-849C-C020758E9F03}"/>
    <cellStyle name="Input 5 17 3 2" xfId="58876" xr:uid="{D6DC7F6B-617D-4DCE-BC9B-CAAB3DF56825}"/>
    <cellStyle name="Input 5 17 4" xfId="50732" xr:uid="{CBEE309D-FE52-44AA-8CA2-5E0EE3337998}"/>
    <cellStyle name="Input 5 17 4 2" xfId="57514" xr:uid="{6BDA5690-472D-4A7E-9990-5949C04076B5}"/>
    <cellStyle name="Input 5 17 5" xfId="48610" xr:uid="{8642E9E9-B68A-446B-9D8E-F81041AFB32C}"/>
    <cellStyle name="Input 5 17 5 2" xfId="55399" xr:uid="{506C7937-5E48-46C9-9B3B-5C5C48F6A4FC}"/>
    <cellStyle name="Input 5 17 6" xfId="53685" xr:uid="{FF0DBE7E-2E65-463E-B93C-41A012A70A62}"/>
    <cellStyle name="Input 5 17 7" xfId="46996" xr:uid="{9207D912-B8AC-4E63-8E50-6938AB183789}"/>
    <cellStyle name="Input 5 18" xfId="44895" xr:uid="{8AA99E71-3861-4325-BD27-44593A6F0F04}"/>
    <cellStyle name="Input 5 18 2" xfId="50447" xr:uid="{BAA76D22-8D94-4DFB-BEDE-AA4C8B5F2DE2}"/>
    <cellStyle name="Input 5 18 2 2" xfId="57229" xr:uid="{CB6EA159-6A53-4085-8B5F-59E11C4540C6}"/>
    <cellStyle name="Input 5 18 3" xfId="52049" xr:uid="{9E130CF0-1846-48F5-92F6-81648DD5BF0B}"/>
    <cellStyle name="Input 5 18 3 2" xfId="58830" xr:uid="{B7E34589-32E8-4A39-84BF-8C1804246EA3}"/>
    <cellStyle name="Input 5 18 4" xfId="50885" xr:uid="{D0C44D1B-81F7-4867-9DB1-55323589AC35}"/>
    <cellStyle name="Input 5 18 4 2" xfId="57667" xr:uid="{24B36504-5CBC-415D-B732-925B30CB3825}"/>
    <cellStyle name="Input 5 18 5" xfId="48564" xr:uid="{4371E731-6255-4F57-B60F-6EE1FB01B70D}"/>
    <cellStyle name="Input 5 18 5 2" xfId="55353" xr:uid="{0FB3B60D-E3D3-4ACE-BF11-9019BB9D2B5D}"/>
    <cellStyle name="Input 5 18 6" xfId="53639" xr:uid="{7FCA5403-AF39-4D7E-AE56-B6B7E247806D}"/>
    <cellStyle name="Input 5 18 7" xfId="46950" xr:uid="{FAACA3AD-CE3C-4168-A87A-BFBFF3B26BCB}"/>
    <cellStyle name="Input 5 19" xfId="44924" xr:uid="{E4958508-315F-4174-9C6B-872B9E260DD8}"/>
    <cellStyle name="Input 5 19 2" xfId="50538" xr:uid="{BD84F493-3A05-4D19-9943-C4CCD25125AB}"/>
    <cellStyle name="Input 5 19 2 2" xfId="57320" xr:uid="{FC967004-C57D-4B68-8EE0-6BF5754A9658}"/>
    <cellStyle name="Input 5 19 3" xfId="52140" xr:uid="{3BAD6A77-BC5F-49E1-B112-21E2E8B1AE50}"/>
    <cellStyle name="Input 5 19 3 2" xfId="58921" xr:uid="{550B01A4-AE0B-4856-82A0-72BBF2A0EB67}"/>
    <cellStyle name="Input 5 19 4" xfId="48975" xr:uid="{1CC9267D-9295-4580-A836-C386A98E9C85}"/>
    <cellStyle name="Input 5 19 4 2" xfId="55758" xr:uid="{42EB919C-DF29-4ACA-AA67-82983D57637A}"/>
    <cellStyle name="Input 5 19 5" xfId="48655" xr:uid="{8D8B6B3F-EC76-4ACA-BE5E-9E781F37E085}"/>
    <cellStyle name="Input 5 19 5 2" xfId="55444" xr:uid="{7D910E87-E0E5-4016-A7CF-3538F220981D}"/>
    <cellStyle name="Input 5 19 6" xfId="53730" xr:uid="{610FF9C9-696B-44BF-A4ED-68409186E137}"/>
    <cellStyle name="Input 5 19 7" xfId="47041" xr:uid="{A8CDF70C-A89B-4EC6-B40F-F657915BF2CE}"/>
    <cellStyle name="Input 5 2" xfId="333" xr:uid="{D488C681-38AB-4C98-B975-713FBD5E5514}"/>
    <cellStyle name="Input 5 2 10" xfId="6635" xr:uid="{A10FEE1A-2274-490D-9330-9A7A853107B5}"/>
    <cellStyle name="Input 5 2 10 2" xfId="11841" xr:uid="{50024985-3BB4-4A95-9E24-047DC644F126}"/>
    <cellStyle name="Input 5 2 10 2 2" xfId="20830" xr:uid="{1C571C3D-ED27-41C8-81DE-4E164EE83854}"/>
    <cellStyle name="Input 5 2 10 2 2 2" xfId="37468" xr:uid="{CB35E191-5613-46FB-870A-48EDBF7038E2}"/>
    <cellStyle name="Input 5 2 10 2 3" xfId="24273" xr:uid="{35FF5441-2F8C-4217-B39E-DFD2C320AF92}"/>
    <cellStyle name="Input 5 2 10 3" xfId="15624" xr:uid="{103FEA2C-5DC0-4CB2-A949-6759391144E2}"/>
    <cellStyle name="Input 5 2 10 3 2" xfId="42249" xr:uid="{631D4601-F903-4E13-B1A0-5CE4617132F7}"/>
    <cellStyle name="Input 5 2 10 4" xfId="33677" xr:uid="{D9C782C6-4087-4CD4-8119-EDC99CDCF701}"/>
    <cellStyle name="Input 5 2 11" xfId="9204" xr:uid="{4EFA3046-AD0A-469E-86A1-5D971C01108E}"/>
    <cellStyle name="Input 5 2 11 2" xfId="18193" xr:uid="{F7F59075-B649-42C5-90E8-4D3A887D9E80}"/>
    <cellStyle name="Input 5 2 11 2 2" xfId="35968" xr:uid="{FF45EDF2-9946-4D8F-A7AF-E8E0FB1E1B78}"/>
    <cellStyle name="Input 5 2 11 3" xfId="43240" xr:uid="{1A1A4B43-8DEF-40D1-9DC9-C646A583760F}"/>
    <cellStyle name="Input 5 2 12" xfId="12451" xr:uid="{7B78BB59-1646-47EE-9262-38960560C921}"/>
    <cellStyle name="Input 5 2 12 2" xfId="21440" xr:uid="{ED6AE690-143F-4144-A7B3-4300490387C4}"/>
    <cellStyle name="Input 5 2 12 2 2" xfId="39901" xr:uid="{F05683F1-74C6-4738-988D-7FC2A5DD68DE}"/>
    <cellStyle name="Input 5 2 12 3" xfId="32044" xr:uid="{C94643EE-296F-4730-B644-901517D13740}"/>
    <cellStyle name="Input 5 2 13" xfId="2339" xr:uid="{DA1FA249-D35D-49CF-BBD5-8674D8AB1179}"/>
    <cellStyle name="Input 5 2 13 2" xfId="30706" xr:uid="{A143C957-4EF3-44ED-A2C4-1F7D003476E0}"/>
    <cellStyle name="Input 5 2 14" xfId="13248" xr:uid="{186F5677-55F3-4ECE-873A-DE64FAACE492}"/>
    <cellStyle name="Input 5 2 14 2" xfId="28625" xr:uid="{87137334-43FE-4793-AAA1-3CBD791C54EC}"/>
    <cellStyle name="Input 5 2 15" xfId="27363" xr:uid="{106D58E8-87EE-4C97-B356-E72026B32172}"/>
    <cellStyle name="Input 5 2 16" xfId="44330" xr:uid="{1F78247E-2CB0-46B6-AF5D-8B1D539DBA07}"/>
    <cellStyle name="Input 5 2 17" xfId="45505" xr:uid="{CE1733D4-BD81-4889-931D-6A72C8DAD92D}"/>
    <cellStyle name="Input 5 2 2" xfId="465" xr:uid="{64889889-EE52-4C97-984D-B9822F3F5ABA}"/>
    <cellStyle name="Input 5 2 2 10" xfId="9329" xr:uid="{A4C0D069-53CA-4A05-826B-00D7A41B2D96}"/>
    <cellStyle name="Input 5 2 2 10 2" xfId="18318" xr:uid="{A58C331D-E0EB-4E64-B3CC-44A175C163AB}"/>
    <cellStyle name="Input 5 2 2 10 2 2" xfId="43709" xr:uid="{F1E4FF16-9EC6-48F4-ABCA-03DB3404B76B}"/>
    <cellStyle name="Input 5 2 2 10 3" xfId="29036" xr:uid="{6EB55150-7C5F-44FF-8DA9-3D04773A8C44}"/>
    <cellStyle name="Input 5 2 2 11" xfId="9813" xr:uid="{2FA2EBA1-022F-4595-B61F-B3EAA114227E}"/>
    <cellStyle name="Input 5 2 2 11 2" xfId="18802" xr:uid="{16F48A74-4B2C-4558-98C3-F726EDE647D3}"/>
    <cellStyle name="Input 5 2 2 11 2 2" xfId="40336" xr:uid="{24807172-F945-4A8D-8A03-DEAD2057B43C}"/>
    <cellStyle name="Input 5 2 2 11 3" xfId="24095" xr:uid="{7FE1C32C-D877-4EC4-8C53-47CE3B788FF9}"/>
    <cellStyle name="Input 5 2 2 12" xfId="2471" xr:uid="{D048D716-B98D-494F-9FBF-C2B8D5EF910E}"/>
    <cellStyle name="Input 5 2 2 12 2" xfId="28390" xr:uid="{1476605E-397D-4BCE-AD56-D0D5394CB095}"/>
    <cellStyle name="Input 5 2 2 13" xfId="13380" xr:uid="{3C536DCF-9C7F-4DC0-98AC-78CFDF5415DC}"/>
    <cellStyle name="Input 5 2 2 13 2" xfId="30173" xr:uid="{FA34287C-3C99-4C10-84E2-0403EEFC92D9}"/>
    <cellStyle name="Input 5 2 2 14" xfId="38245" xr:uid="{4DBE3C38-9B5E-43ED-90A1-9ECCB7054C9F}"/>
    <cellStyle name="Input 5 2 2 15" xfId="46020" xr:uid="{D524613E-10C6-4F5F-AD38-81C0B67EF179}"/>
    <cellStyle name="Input 5 2 2 2" xfId="814" xr:uid="{3A529354-096E-41E9-921E-1742F370A0A2}"/>
    <cellStyle name="Input 5 2 2 2 2" xfId="5183" xr:uid="{D331CB85-3D0C-464E-961B-5DA56E9A25AD}"/>
    <cellStyle name="Input 5 2 2 2 2 2" xfId="7769" xr:uid="{384B345C-2019-4C2A-AF37-957CCDDD64F2}"/>
    <cellStyle name="Input 5 2 2 2 2 2 2" xfId="16758" xr:uid="{F25FA7E0-2F95-46EE-8C14-D6948F9D594B}"/>
    <cellStyle name="Input 5 2 2 2 2 2 2 2" xfId="27714" xr:uid="{CD36F2EB-6D46-43CC-9686-3FC2243F1AE1}"/>
    <cellStyle name="Input 5 2 2 2 2 2 3" xfId="34298" xr:uid="{936FF9D8-3DEE-4A90-8BBD-F3ACDF20C7D5}"/>
    <cellStyle name="Input 5 2 2 2 2 3" xfId="10406" xr:uid="{9578E50E-FD8D-4E8D-A572-56919F1A9F4F}"/>
    <cellStyle name="Input 5 2 2 2 2 3 2" xfId="19395" xr:uid="{63D37451-41B4-488B-9C1B-698E4B2F18F2}"/>
    <cellStyle name="Input 5 2 2 2 2 3 2 2" xfId="29907" xr:uid="{9F884E78-73D2-43F9-AA70-B8A93057DC51}"/>
    <cellStyle name="Input 5 2 2 2 2 3 3" xfId="37674" xr:uid="{F2A78226-7EB0-4F09-8AAE-923BE13B9772}"/>
    <cellStyle name="Input 5 2 2 2 2 4" xfId="14172" xr:uid="{71744767-5A3D-437F-A0D5-AFAA05267FA5}"/>
    <cellStyle name="Input 5 2 2 2 2 4 2" xfId="23068" xr:uid="{4C8D82A9-41BE-4130-AB9C-C357FC61223F}"/>
    <cellStyle name="Input 5 2 2 2 2 5" xfId="22188" xr:uid="{EC95169A-3661-4897-B903-0FDB146459A9}"/>
    <cellStyle name="Input 5 2 2 2 2 6" xfId="56293" xr:uid="{88094AD0-5F3B-4B36-8A94-2FF7006B5BFB}"/>
    <cellStyle name="Input 5 2 2 2 3" xfId="3251" xr:uid="{8915BC3D-C24B-4E3C-BCBC-B5F156AC1304}"/>
    <cellStyle name="Input 5 2 2 2 3 2" xfId="31345" xr:uid="{8714F07E-E0A2-4EE2-BE98-C07064F7FEB5}"/>
    <cellStyle name="Input 5 2 2 2 4" xfId="33517" xr:uid="{C4690092-E16B-4538-A80A-634F94E5447A}"/>
    <cellStyle name="Input 5 2 2 2 5" xfId="49511" xr:uid="{1E5F7FE9-1622-4765-BC37-7705DAFB6490}"/>
    <cellStyle name="Input 5 2 2 3" xfId="1159" xr:uid="{37CD3B89-5794-4ABF-90CE-CDE9680920AD}"/>
    <cellStyle name="Input 5 2 2 3 2" xfId="5504" xr:uid="{B0A509A8-3E8C-4F0B-A603-B395D74870EC}"/>
    <cellStyle name="Input 5 2 2 3 2 2" xfId="8090" xr:uid="{3B364EA2-0E45-4CA3-9BC3-5601FCA52B40}"/>
    <cellStyle name="Input 5 2 2 3 2 2 2" xfId="17079" xr:uid="{E4F89C80-0AF0-4A6B-A107-441A63221D5B}"/>
    <cellStyle name="Input 5 2 2 3 2 2 2 2" xfId="23441" xr:uid="{06964565-BE9B-4FCE-8438-E701D669082C}"/>
    <cellStyle name="Input 5 2 2 3 2 2 3" xfId="36732" xr:uid="{56C3176D-34E1-43A7-BD47-C06E7A28EFB0}"/>
    <cellStyle name="Input 5 2 2 3 2 3" xfId="10727" xr:uid="{70A346DC-2CF3-444F-BAD5-C03830816919}"/>
    <cellStyle name="Input 5 2 2 3 2 3 2" xfId="19716" xr:uid="{AE9EDE73-43C5-46C6-B140-5A162CF76907}"/>
    <cellStyle name="Input 5 2 2 3 2 3 2 2" xfId="39135" xr:uid="{784AE5C3-1DD4-448B-8124-626545E558E7}"/>
    <cellStyle name="Input 5 2 2 3 2 3 3" xfId="34638" xr:uid="{1768CF7D-436F-4320-8A42-5BF654C61FBE}"/>
    <cellStyle name="Input 5 2 2 3 2 4" xfId="14493" xr:uid="{AB4A8B7C-1E0A-40EF-A729-40EA8360DE91}"/>
    <cellStyle name="Input 5 2 2 3 2 4 2" xfId="24977" xr:uid="{532E3472-594D-4A85-9B16-88A4F80E5C85}"/>
    <cellStyle name="Input 5 2 2 3 2 5" xfId="36847" xr:uid="{562A5815-F087-47DB-A611-DF08E7224738}"/>
    <cellStyle name="Input 5 2 2 3 2 6" xfId="57735" xr:uid="{F4981B78-07ED-4AEF-BDAB-39194026F233}"/>
    <cellStyle name="Input 5 2 2 3 3" xfId="3596" xr:uid="{89E07B37-6DA6-44A3-81F3-F92FA56BADD0}"/>
    <cellStyle name="Input 5 2 2 3 3 2" xfId="30298" xr:uid="{2741705E-2200-45EC-9F7C-4CD9BE62990C}"/>
    <cellStyle name="Input 5 2 2 3 4" xfId="27317" xr:uid="{D1436DB8-36CE-4C1B-9A66-9CF38654697F}"/>
    <cellStyle name="Input 5 2 2 3 5" xfId="50953" xr:uid="{3E42D9CB-3C31-478A-90FE-1BA82C0E4AA3}"/>
    <cellStyle name="Input 5 2 2 4" xfId="1503" xr:uid="{66F7D07C-47BD-46F8-BC04-6757CFED5D64}"/>
    <cellStyle name="Input 5 2 2 4 2" xfId="5848" xr:uid="{6F580236-4252-4C25-8B8A-12F2F5853B8A}"/>
    <cellStyle name="Input 5 2 2 4 2 2" xfId="8434" xr:uid="{443005AC-A677-4A4F-8882-518599624CEC}"/>
    <cellStyle name="Input 5 2 2 4 2 2 2" xfId="17423" xr:uid="{4EB2689A-B5EC-4FAF-B14A-A4FA427C365C}"/>
    <cellStyle name="Input 5 2 2 4 2 2 2 2" xfId="30199" xr:uid="{3A9ACF0C-B1B2-4CEC-B68A-DE8674891C9C}"/>
    <cellStyle name="Input 5 2 2 4 2 2 3" xfId="23434" xr:uid="{02D050DF-F7D3-42F9-BD2B-DB93B0BE5F3D}"/>
    <cellStyle name="Input 5 2 2 4 2 3" xfId="11071" xr:uid="{E980BACD-8ADF-4D3D-B8E5-E30F8EA9DADF}"/>
    <cellStyle name="Input 5 2 2 4 2 3 2" xfId="20060" xr:uid="{650825F8-23A2-4A79-A727-430D7D850E42}"/>
    <cellStyle name="Input 5 2 2 4 2 3 2 2" xfId="26044" xr:uid="{477E71B1-0C25-42E7-8744-27C1421C313E}"/>
    <cellStyle name="Input 5 2 2 4 2 3 3" xfId="43805" xr:uid="{2E424E53-E4DB-447F-9A6F-4FDD0183CDDE}"/>
    <cellStyle name="Input 5 2 2 4 2 4" xfId="14837" xr:uid="{08D1672C-A29C-49CB-856F-B8B18D15CD7A}"/>
    <cellStyle name="Input 5 2 2 4 2 4 2" xfId="34815" xr:uid="{46553F4F-42A8-41F6-A8DA-45CA1E3C8BD2}"/>
    <cellStyle name="Input 5 2 2 4 2 5" xfId="23792" xr:uid="{95833EB2-30E5-4988-A511-7C914DDCBE5A}"/>
    <cellStyle name="Input 5 2 2 4 2 6" xfId="54438" xr:uid="{74D15E23-A9B0-499D-AC60-9F3345AA72B4}"/>
    <cellStyle name="Input 5 2 2 4 3" xfId="3940" xr:uid="{42A68386-1E16-479E-B909-8679E7468145}"/>
    <cellStyle name="Input 5 2 2 4 3 2" xfId="26872" xr:uid="{34A2C51B-5FED-499A-A315-CF85D185F077}"/>
    <cellStyle name="Input 5 2 2 4 4" xfId="38528" xr:uid="{834650C7-929C-4900-A312-54098F8C3BE3}"/>
    <cellStyle name="Input 5 2 2 4 5" xfId="47628" xr:uid="{B8CA6C6A-41D6-4588-8BA2-34110B70F1EF}"/>
    <cellStyle name="Input 5 2 2 5" xfId="1894" xr:uid="{C05E573B-0A09-41DB-91E4-7F1DEBD248B9}"/>
    <cellStyle name="Input 5 2 2 5 2" xfId="6210" xr:uid="{E7E8413B-77C2-4A10-9710-F982D99D7C91}"/>
    <cellStyle name="Input 5 2 2 5 2 2" xfId="8796" xr:uid="{D75C96CD-2FB3-48D9-9C40-E03A54CEE614}"/>
    <cellStyle name="Input 5 2 2 5 2 2 2" xfId="17785" xr:uid="{03FEB06E-13BA-4304-8A49-302396A58F3A}"/>
    <cellStyle name="Input 5 2 2 5 2 2 2 2" xfId="43985" xr:uid="{170AA60D-261C-494F-AC5A-2F3870046E55}"/>
    <cellStyle name="Input 5 2 2 5 2 2 3" xfId="37459" xr:uid="{720B66F3-1115-43CA-8A16-901FD0AF8803}"/>
    <cellStyle name="Input 5 2 2 5 2 3" xfId="11433" xr:uid="{59ECDAEC-677A-47B2-B3C8-C14EA82F6C54}"/>
    <cellStyle name="Input 5 2 2 5 2 3 2" xfId="20422" xr:uid="{C01A8DC7-1A4F-41D1-85D7-ED7A28BCEDA9}"/>
    <cellStyle name="Input 5 2 2 5 2 3 2 2" xfId="35969" xr:uid="{0C74DEBD-BF57-4AD3-8FE2-166839672597}"/>
    <cellStyle name="Input 5 2 2 5 2 3 3" xfId="41663" xr:uid="{F000E26B-C8E8-45B7-862E-BF3525D14E9E}"/>
    <cellStyle name="Input 5 2 2 5 2 4" xfId="15199" xr:uid="{E92DBE79-BE0E-4A0D-B003-7A5B8DD4FCA4}"/>
    <cellStyle name="Input 5 2 2 5 2 4 2" xfId="30646" xr:uid="{C75D74F6-C396-4C48-9CDC-E8A6C65CE2B0}"/>
    <cellStyle name="Input 5 2 2 5 2 5" xfId="38143" xr:uid="{4C4DB088-3532-456E-967A-CE1C651379C3}"/>
    <cellStyle name="Input 5 2 2 5 3" xfId="4331" xr:uid="{6861E41C-788F-42CC-9399-A092C6AF8FD7}"/>
    <cellStyle name="Input 5 2 2 5 3 2" xfId="24010" xr:uid="{7934E62F-79B7-4793-A934-D93F4FD2CEC4}"/>
    <cellStyle name="Input 5 2 2 5 4" xfId="29068" xr:uid="{A34BCAB8-3D0D-48B9-87F6-D63049EC9ADF}"/>
    <cellStyle name="Input 5 2 2 5 5" xfId="52900" xr:uid="{16E52BD8-3A91-40C3-97B9-851579F5EF48}"/>
    <cellStyle name="Input 5 2 2 6" xfId="2122" xr:uid="{3CD0560C-BBE3-424F-A5C1-96B24D81B6A7}"/>
    <cellStyle name="Input 5 2 2 6 2" xfId="6423" xr:uid="{09758F58-E083-4D20-AA60-8C76307B2DC4}"/>
    <cellStyle name="Input 5 2 2 6 2 2" xfId="9009" xr:uid="{9BE80895-004A-4AA0-87B9-5F0A478C8BE4}"/>
    <cellStyle name="Input 5 2 2 6 2 2 2" xfId="17998" xr:uid="{48F1CF83-F1F9-4EEE-BA89-A06A43F8F144}"/>
    <cellStyle name="Input 5 2 2 6 2 2 2 2" xfId="41456" xr:uid="{04DC165B-819B-459C-8C71-516D9AD2ED51}"/>
    <cellStyle name="Input 5 2 2 6 2 2 3" xfId="40016" xr:uid="{D695B884-AD57-4945-A361-4A500816B965}"/>
    <cellStyle name="Input 5 2 2 6 2 3" xfId="11646" xr:uid="{CA2BBA2D-D4DF-414D-9525-9DA060C64939}"/>
    <cellStyle name="Input 5 2 2 6 2 3 2" xfId="20635" xr:uid="{17067E24-696A-49CA-A8D4-2EEDAE827F81}"/>
    <cellStyle name="Input 5 2 2 6 2 3 2 2" xfId="23639" xr:uid="{48780AF8-4A26-4382-85D7-2252954CD2C8}"/>
    <cellStyle name="Input 5 2 2 6 2 3 3" xfId="44113" xr:uid="{B84EA768-1E02-42B2-8358-59C385C7DFE5}"/>
    <cellStyle name="Input 5 2 2 6 2 4" xfId="15412" xr:uid="{F99A2935-D67C-42D4-BE16-8C5AB18F4AB5}"/>
    <cellStyle name="Input 5 2 2 6 2 4 2" xfId="41410" xr:uid="{92C24BE0-F77C-4D45-8A8A-0996882FD62B}"/>
    <cellStyle name="Input 5 2 2 6 2 5" xfId="28418" xr:uid="{00E5E18E-D946-4D0D-AF1E-676BA204F45E}"/>
    <cellStyle name="Input 5 2 2 6 3" xfId="4559" xr:uid="{B392A6B6-23C8-4B44-A7B2-BDACB2724E52}"/>
    <cellStyle name="Input 5 2 2 6 3 2" xfId="41094" xr:uid="{784BD337-A556-4F65-8D5D-E115F1A6BDA0}"/>
    <cellStyle name="Input 5 2 2 6 4" xfId="37478" xr:uid="{00DDE11F-836E-4E27-905A-6C4D9150F6F4}"/>
    <cellStyle name="Input 5 2 2 7" xfId="2932" xr:uid="{E2A7CE8E-2D65-48BE-ADC9-B61C885A8133}"/>
    <cellStyle name="Input 5 2 2 7 2" xfId="7082" xr:uid="{16D59C0D-122A-4009-A957-639EE9487E0C}"/>
    <cellStyle name="Input 5 2 2 7 2 2" xfId="12208" xr:uid="{12C2542F-0CE3-473E-BBB7-B11D2FE73114}"/>
    <cellStyle name="Input 5 2 2 7 2 2 2" xfId="21197" xr:uid="{0B2C17AF-3721-4580-9FC7-EFA113428091}"/>
    <cellStyle name="Input 5 2 2 7 2 2 2 2" xfId="38025" xr:uid="{DFB6D036-FA28-4B8C-A9AA-2C413CF601D9}"/>
    <cellStyle name="Input 5 2 2 7 2 2 3" xfId="35657" xr:uid="{012B8CA3-7346-4D47-8AF2-53A5F61F114A}"/>
    <cellStyle name="Input 5 2 2 7 2 3" xfId="13002" xr:uid="{B541380C-8B9B-43F3-A85E-1CA5C8D0CA40}"/>
    <cellStyle name="Input 5 2 2 7 2 3 2" xfId="21991" xr:uid="{0DA270F9-0D69-4F76-A706-0C7F37BDF1D1}"/>
    <cellStyle name="Input 5 2 2 7 2 3 2 2" xfId="36276" xr:uid="{C29A546B-4579-416C-A953-ED61CB3C3F9D}"/>
    <cellStyle name="Input 5 2 2 7 2 3 3" xfId="28899" xr:uid="{FD38F44A-D5B3-4684-8405-E36867F1BD35}"/>
    <cellStyle name="Input 5 2 2 7 2 4" xfId="16071" xr:uid="{FE539FD5-3C3A-41CA-81C6-FDAF10467CC6}"/>
    <cellStyle name="Input 5 2 2 7 2 4 2" xfId="35847" xr:uid="{627683EC-0F0F-46A8-B7BE-70BA83DEF47E}"/>
    <cellStyle name="Input 5 2 2 7 2 5" xfId="38046" xr:uid="{AFF0659E-E05C-477F-A805-10C952D78951}"/>
    <cellStyle name="Input 5 2 2 7 3" xfId="9645" xr:uid="{8FB80AE1-0E84-4D11-8559-980EC0C47AB3}"/>
    <cellStyle name="Input 5 2 2 7 3 2" xfId="18634" xr:uid="{CEE44004-A4ED-45C4-8069-AD610CE73A5B}"/>
    <cellStyle name="Input 5 2 2 7 3 2 2" xfId="38985" xr:uid="{345212CC-01B6-4E7F-9132-3E829951B1AA}"/>
    <cellStyle name="Input 5 2 2 7 3 3" xfId="34007" xr:uid="{2F4DA834-4382-4C2F-82AC-9AEEF8A5E33D}"/>
    <cellStyle name="Input 5 2 2 7 4" xfId="43008" xr:uid="{FBDEF075-CFD3-488C-85E3-DE293AAFCAC7}"/>
    <cellStyle name="Input 5 2 2 8" xfId="4859" xr:uid="{B508FDFF-5664-4C09-9E35-65DC06806D33}"/>
    <cellStyle name="Input 5 2 2 8 2" xfId="7445" xr:uid="{665E6FBF-386A-45B2-9935-471F2E1E93E0}"/>
    <cellStyle name="Input 5 2 2 8 2 2" xfId="16434" xr:uid="{B0243C9D-6C22-4524-A1C0-4975F959A73C}"/>
    <cellStyle name="Input 5 2 2 8 2 2 2" xfId="24910" xr:uid="{7D2131DB-CA3E-4535-BE08-86634DCC531D}"/>
    <cellStyle name="Input 5 2 2 8 2 3" xfId="36469" xr:uid="{3B1D30E1-267A-47CF-A2B9-B1F1C7D37A60}"/>
    <cellStyle name="Input 5 2 2 8 3" xfId="10082" xr:uid="{9738DB4B-BAB2-4405-8AAA-D7659972ED95}"/>
    <cellStyle name="Input 5 2 2 8 3 2" xfId="19071" xr:uid="{0315FDFA-DAD8-44FA-8000-239DD81EFFB0}"/>
    <cellStyle name="Input 5 2 2 8 3 2 2" xfId="28631" xr:uid="{E65A9239-0253-4CB8-A725-6C37ADCEC523}"/>
    <cellStyle name="Input 5 2 2 8 3 3" xfId="37669" xr:uid="{6EB69F39-4A96-4B7F-BCAD-3704616C7652}"/>
    <cellStyle name="Input 5 2 2 8 4" xfId="13848" xr:uid="{9BE73E2B-81BD-4305-BDCB-C0973C4742A2}"/>
    <cellStyle name="Input 5 2 2 8 4 2" xfId="39651" xr:uid="{52A3E0A7-ED8E-42D3-8E8E-ECB57EB14478}"/>
    <cellStyle name="Input 5 2 2 8 5" xfId="43895" xr:uid="{D497FB62-49EE-44D1-9F59-98AAE7657E6B}"/>
    <cellStyle name="Input 5 2 2 9" xfId="6767" xr:uid="{4494D1FC-3A41-48BA-B3F5-A7AD9308A9AB}"/>
    <cellStyle name="Input 5 2 2 9 2" xfId="11966" xr:uid="{9EE1C93C-68CD-45A7-887A-5B9397D39AD5}"/>
    <cellStyle name="Input 5 2 2 9 2 2" xfId="20955" xr:uid="{6CAD789A-532B-4891-86E9-02E9ED5D3254}"/>
    <cellStyle name="Input 5 2 2 9 2 2 2" xfId="26074" xr:uid="{6396F82C-1257-4414-81F0-48DA09024B09}"/>
    <cellStyle name="Input 5 2 2 9 2 3" xfId="22330" xr:uid="{037FE2FF-E284-4635-B324-3849EBBDC6C6}"/>
    <cellStyle name="Input 5 2 2 9 3" xfId="15756" xr:uid="{B7D3C71F-B205-412B-9B42-C1C6F29FE276}"/>
    <cellStyle name="Input 5 2 2 9 3 2" xfId="27213" xr:uid="{56D8F247-9491-468A-95D5-8A59090DFC60}"/>
    <cellStyle name="Input 5 2 2 9 4" xfId="30937" xr:uid="{9F46F1FE-1411-446A-B8AC-3031D5854079}"/>
    <cellStyle name="Input 5 2 3" xfId="682" xr:uid="{D8F64CED-7DE5-4CAC-A8A7-D016375FA905}"/>
    <cellStyle name="Input 5 2 3 2" xfId="5058" xr:uid="{363C182D-2053-48F0-BC3B-E0245EBB8353}"/>
    <cellStyle name="Input 5 2 3 2 2" xfId="7644" xr:uid="{3C0D3FE4-9416-4CC8-903A-93DCC87072F7}"/>
    <cellStyle name="Input 5 2 3 2 2 2" xfId="16633" xr:uid="{C594F796-44FC-4EF3-AAA1-714407619654}"/>
    <cellStyle name="Input 5 2 3 2 2 2 2" xfId="37731" xr:uid="{930B8E12-1D8D-4B08-B922-3F820589D88F}"/>
    <cellStyle name="Input 5 2 3 2 2 3" xfId="38837" xr:uid="{F28270DE-7186-461A-B6D7-3538AB7A3F60}"/>
    <cellStyle name="Input 5 2 3 2 2 4" xfId="56701" xr:uid="{8186A3F2-E0EF-47A1-8044-77AE12341FFA}"/>
    <cellStyle name="Input 5 2 3 2 3" xfId="10281" xr:uid="{C3BFBC4E-3266-4723-8602-640070B22BD8}"/>
    <cellStyle name="Input 5 2 3 2 3 2" xfId="19270" xr:uid="{21CED8CC-62DA-475D-8A9E-A79BBCD6FD67}"/>
    <cellStyle name="Input 5 2 3 2 3 2 2" xfId="36133" xr:uid="{7A076B18-04A8-4551-9F1F-52881A148EFC}"/>
    <cellStyle name="Input 5 2 3 2 3 3" xfId="33215" xr:uid="{DBC4FE66-FDE4-49E1-BAB2-805C73C4BDF0}"/>
    <cellStyle name="Input 5 2 3 2 4" xfId="14047" xr:uid="{551E54A8-3688-4047-AAAF-95AD7AEFCD33}"/>
    <cellStyle name="Input 5 2 3 2 4 2" xfId="39087" xr:uid="{191F1B6F-9EF8-44AF-A5D4-789D2AFDAE73}"/>
    <cellStyle name="Input 5 2 3 2 5" xfId="27987" xr:uid="{7D682263-C99D-4637-8CA5-F22F0CBA6C03}"/>
    <cellStyle name="Input 5 2 3 2 6" xfId="49919" xr:uid="{389E42D6-9DE7-4DD4-BBD0-72EB4A7F7EE3}"/>
    <cellStyle name="Input 5 2 3 3" xfId="3119" xr:uid="{A7D6180A-9C8F-4A0D-8D35-DA0B711E28B6}"/>
    <cellStyle name="Input 5 2 3 3 2" xfId="27325" xr:uid="{BDE7461C-4D9D-454E-9B69-E39BFC1E3EEF}"/>
    <cellStyle name="Input 5 2 3 3 2 2" xfId="58021" xr:uid="{3FD38C61-FC1E-46C6-B3E0-7D0FE7B6D45F}"/>
    <cellStyle name="Input 5 2 3 3 3" xfId="51239" xr:uid="{42C17C29-04A8-44A5-9EB4-F3663FA141A0}"/>
    <cellStyle name="Input 5 2 3 4" xfId="42677" xr:uid="{820454E2-47CE-42C4-8BAA-A8C393B4E6BC}"/>
    <cellStyle name="Input 5 2 3 4 2" xfId="54828" xr:uid="{8119B55A-F41A-4019-98A2-D2E487539EEB}"/>
    <cellStyle name="Input 5 2 3 4 3" xfId="48036" xr:uid="{3F29C0EB-A623-463D-B6EB-A4D6467E7E64}"/>
    <cellStyle name="Input 5 2 3 5" xfId="53128" xr:uid="{3660540A-779E-4DD6-8D89-D53B76028CFD}"/>
    <cellStyle name="Input 5 2 3 6" xfId="46422" xr:uid="{E0C786BF-DAA9-4072-BBDF-8F52E8D93F09}"/>
    <cellStyle name="Input 5 2 4" xfId="1027" xr:uid="{A0630C8A-A5F8-47D1-A8FD-F783F9BEC840}"/>
    <cellStyle name="Input 5 2 4 2" xfId="5379" xr:uid="{F72F281C-3005-47D3-B35E-AC8C386ED2A2}"/>
    <cellStyle name="Input 5 2 4 2 2" xfId="7965" xr:uid="{358D850F-A9A3-453F-A870-168AB7C99A5C}"/>
    <cellStyle name="Input 5 2 4 2 2 2" xfId="16954" xr:uid="{F6835A8E-828F-47E5-A2FD-500B57158532}"/>
    <cellStyle name="Input 5 2 4 2 2 2 2" xfId="35164" xr:uid="{A45FECF2-0D89-46DE-9E41-EA6DB17F3751}"/>
    <cellStyle name="Input 5 2 4 2 2 3" xfId="32518" xr:uid="{C4842B0E-80DB-4D40-ABDC-E84216350EF6}"/>
    <cellStyle name="Input 5 2 4 2 3" xfId="10602" xr:uid="{2E32917E-60FA-4FDA-84D4-EB271B76443C}"/>
    <cellStyle name="Input 5 2 4 2 3 2" xfId="19591" xr:uid="{C65453FC-27FD-4167-8065-96340F7A164E}"/>
    <cellStyle name="Input 5 2 4 2 3 2 2" xfId="43163" xr:uid="{FF3D5BDC-6D01-47AA-B19D-C5A3887B9BB9}"/>
    <cellStyle name="Input 5 2 4 2 3 3" xfId="34518" xr:uid="{79EFB2D6-4240-4438-BE47-438E3FC99277}"/>
    <cellStyle name="Input 5 2 4 2 4" xfId="14368" xr:uid="{FC2F1E73-B797-4D5D-BD12-0A135F07691C}"/>
    <cellStyle name="Input 5 2 4 2 4 2" xfId="22422" xr:uid="{755B0C68-630C-4395-AB1D-F321F7419612}"/>
    <cellStyle name="Input 5 2 4 2 5" xfId="22769" xr:uid="{9BBAD814-A361-4BAE-8279-2713197DB4C8}"/>
    <cellStyle name="Input 5 2 4 2 6" xfId="55821" xr:uid="{E8F600C8-88DA-495D-9D94-E58F85E39851}"/>
    <cellStyle name="Input 5 2 4 3" xfId="3464" xr:uid="{13CDAAAF-6C19-4145-9436-74B698B92F2C}"/>
    <cellStyle name="Input 5 2 4 3 2" xfId="26064" xr:uid="{58EBA8EB-16C5-436D-80B3-024A1380B8D3}"/>
    <cellStyle name="Input 5 2 4 4" xfId="25993" xr:uid="{D512306B-103D-40D3-9211-47D5FC7D286E}"/>
    <cellStyle name="Input 5 2 4 5" xfId="49039" xr:uid="{C461B28A-D9E8-4163-BD8F-07A1F3155921}"/>
    <cellStyle name="Input 5 2 5" xfId="1371" xr:uid="{4519EABA-F368-42C3-AF17-055E6BA2532C}"/>
    <cellStyle name="Input 5 2 5 2" xfId="5716" xr:uid="{C5F953EA-16B9-4FDA-B65C-BB9A16095DF2}"/>
    <cellStyle name="Input 5 2 5 2 2" xfId="8302" xr:uid="{E3D25D4B-4A94-4381-860F-BC36FCF6E378}"/>
    <cellStyle name="Input 5 2 5 2 2 2" xfId="17291" xr:uid="{05B89234-DDB7-4F8B-9B84-09DDF8F259EB}"/>
    <cellStyle name="Input 5 2 5 2 2 2 2" xfId="23818" xr:uid="{636FA816-3EAE-4D6F-A0CD-36D8F844D2AE}"/>
    <cellStyle name="Input 5 2 5 2 2 3" xfId="39277" xr:uid="{61E3A0B2-8B57-442A-9B6D-B1A178B7E651}"/>
    <cellStyle name="Input 5 2 5 2 3" xfId="10939" xr:uid="{375273B1-00ED-4F71-99A9-93927B87D732}"/>
    <cellStyle name="Input 5 2 5 2 3 2" xfId="19928" xr:uid="{DF29EF03-6603-4A6F-9474-3695A58D39F9}"/>
    <cellStyle name="Input 5 2 5 2 3 2 2" xfId="35438" xr:uid="{0176E6FC-FC7E-41C4-8E66-744F7FCECA7D}"/>
    <cellStyle name="Input 5 2 5 2 3 3" xfId="34620" xr:uid="{9FFE6696-9336-4F27-84A9-4662C2C58E95}"/>
    <cellStyle name="Input 5 2 5 2 4" xfId="14705" xr:uid="{29671F17-8331-4439-8E06-6FDCBD91D50B}"/>
    <cellStyle name="Input 5 2 5 2 4 2" xfId="22253" xr:uid="{A6B36CE0-49E5-4B8D-A1AA-4B8D251B4900}"/>
    <cellStyle name="Input 5 2 5 2 5" xfId="31750" xr:uid="{D84E6F32-4227-48B2-840F-78809D5FD676}"/>
    <cellStyle name="Input 5 2 5 2 6" xfId="59091" xr:uid="{EF9DC079-8251-42F0-8D77-BE56F95D9C05}"/>
    <cellStyle name="Input 5 2 5 3" xfId="3808" xr:uid="{DB7AA836-85BE-4A81-896B-F12E1B8B061F}"/>
    <cellStyle name="Input 5 2 5 3 2" xfId="28758" xr:uid="{9E01E7FC-CD0D-4950-BF89-211D2DA55853}"/>
    <cellStyle name="Input 5 2 5 4" xfId="27686" xr:uid="{398D938D-AA20-4DC9-A1E8-98014294F07F}"/>
    <cellStyle name="Input 5 2 5 5" xfId="52310" xr:uid="{767B6FBC-7B35-4335-A90F-3FBE86D0CC77}"/>
    <cellStyle name="Input 5 2 6" xfId="1643" xr:uid="{26176DED-D2CC-439C-B365-80399D5D03C8}"/>
    <cellStyle name="Input 5 2 6 2" xfId="5977" xr:uid="{9877B0A1-CC32-4E57-866B-22D3FBD5A821}"/>
    <cellStyle name="Input 5 2 6 2 2" xfId="8563" xr:uid="{FC65D91C-8EB9-4B4B-8DD9-E0A58EEF0FA0}"/>
    <cellStyle name="Input 5 2 6 2 2 2" xfId="17552" xr:uid="{2A6561C7-82E6-4945-A486-CD3B081B72AC}"/>
    <cellStyle name="Input 5 2 6 2 2 2 2" xfId="30019" xr:uid="{420CAA81-CD8B-45AF-BD95-EB22297D7A07}"/>
    <cellStyle name="Input 5 2 6 2 2 3" xfId="23363" xr:uid="{9594924D-7B5B-43EC-9EAF-60173F7B6220}"/>
    <cellStyle name="Input 5 2 6 2 3" xfId="11200" xr:uid="{5A8FB1A4-15C2-4EB7-A19E-4F42C6D3C5D0}"/>
    <cellStyle name="Input 5 2 6 2 3 2" xfId="20189" xr:uid="{A88F8118-85BA-4F19-AE8D-BE13C8BF6BC2}"/>
    <cellStyle name="Input 5 2 6 2 3 2 2" xfId="42215" xr:uid="{CF33A485-D231-4BFD-BDD7-3BCD8DDE5F75}"/>
    <cellStyle name="Input 5 2 6 2 3 3" xfId="37771" xr:uid="{D73334E8-4201-458E-9641-4E713FC9D381}"/>
    <cellStyle name="Input 5 2 6 2 4" xfId="14966" xr:uid="{52D11F11-1E80-4119-9342-D77B3FBF2491}"/>
    <cellStyle name="Input 5 2 6 2 4 2" xfId="43010" xr:uid="{BD14869C-124F-4717-B8EB-32D810281D43}"/>
    <cellStyle name="Input 5 2 6 2 5" xfId="26198" xr:uid="{6CCE1E7F-D9CD-413C-909F-AD76E06E1EC5}"/>
    <cellStyle name="Input 5 2 6 2 6" xfId="53990" xr:uid="{A8805357-68FD-423E-B8F9-0999BB834769}"/>
    <cellStyle name="Input 5 2 6 3" xfId="4080" xr:uid="{FBB9E0E8-3625-4066-9C26-000341DD71D6}"/>
    <cellStyle name="Input 5 2 6 3 2" xfId="41325" xr:uid="{7EC586F4-4293-48C1-981B-344DCA5B035D}"/>
    <cellStyle name="Input 5 2 6 4" xfId="36563" xr:uid="{05C8A8E1-48AF-4C1B-BD36-BDB5171027F1}"/>
    <cellStyle name="Input 5 2 6 5" xfId="47322" xr:uid="{E368113F-D49E-47EF-B1BD-CDED3BF6FB15}"/>
    <cellStyle name="Input 5 2 7" xfId="1990" xr:uid="{74A31F28-E88E-415A-BB4A-A5EBFA9DEA6F}"/>
    <cellStyle name="Input 5 2 7 2" xfId="6298" xr:uid="{C2267CC1-03AD-4715-9494-C4559EECC9EF}"/>
    <cellStyle name="Input 5 2 7 2 2" xfId="8884" xr:uid="{2679FC5F-65A4-43E1-8D5B-FBB17A8737A0}"/>
    <cellStyle name="Input 5 2 7 2 2 2" xfId="17873" xr:uid="{D0236782-24DA-4027-BDAD-E608E493AA65}"/>
    <cellStyle name="Input 5 2 7 2 2 2 2" xfId="39459" xr:uid="{4E76B012-A3D8-48D8-BFDD-CA2A4A1E513E}"/>
    <cellStyle name="Input 5 2 7 2 2 3" xfId="43216" xr:uid="{32D01925-8D92-4710-8914-CF439B10E542}"/>
    <cellStyle name="Input 5 2 7 2 3" xfId="11521" xr:uid="{86A8B150-9027-4AEF-BD75-AE931C6573A1}"/>
    <cellStyle name="Input 5 2 7 2 3 2" xfId="20510" xr:uid="{80B844AD-39FC-478B-9D7C-8FCB83CDA2F3}"/>
    <cellStyle name="Input 5 2 7 2 3 2 2" xfId="29310" xr:uid="{9D0C61F2-BF27-41DF-A2F0-DDADEDDBBBD6}"/>
    <cellStyle name="Input 5 2 7 2 3 3" xfId="34694" xr:uid="{E774D33B-7C24-4D50-BC1F-DE6F01726529}"/>
    <cellStyle name="Input 5 2 7 2 4" xfId="15287" xr:uid="{E599FA48-D482-4857-8B00-C2AEE60D1939}"/>
    <cellStyle name="Input 5 2 7 2 4 2" xfId="27900" xr:uid="{75CEAA53-EF3D-4E6E-9E54-86C28FA47D27}"/>
    <cellStyle name="Input 5 2 7 2 5" xfId="42628" xr:uid="{DA3AAC6A-B43D-44C8-A51C-7697354FA995}"/>
    <cellStyle name="Input 5 2 7 3" xfId="4427" xr:uid="{279B0433-6C08-4B08-9AE4-0E93AB6C0311}"/>
    <cellStyle name="Input 5 2 7 3 2" xfId="30373" xr:uid="{E3C2E66C-ED37-4F68-B465-6593880A4EC3}"/>
    <cellStyle name="Input 5 2 7 4" xfId="25179" xr:uid="{1D892C96-784E-487A-A11B-10D6CA385622}"/>
    <cellStyle name="Input 5 2 7 5" xfId="52637" xr:uid="{E7E66408-667B-4C63-A93B-68368C7A5623}"/>
    <cellStyle name="Input 5 2 8" xfId="2801" xr:uid="{B0967BBE-CDD9-40E4-B7C5-EAF54C538FE9}"/>
    <cellStyle name="Input 5 2 8 2" xfId="6951" xr:uid="{10630678-E10E-4EE4-98A4-D559B7906B0C}"/>
    <cellStyle name="Input 5 2 8 2 2" xfId="12080" xr:uid="{EB2A37D0-434F-4553-B542-55AFE3362F1C}"/>
    <cellStyle name="Input 5 2 8 2 2 2" xfId="21069" xr:uid="{9986D26F-EAAD-4E7C-A654-DA1AAC894186}"/>
    <cellStyle name="Input 5 2 8 2 2 2 2" xfId="23524" xr:uid="{F7E0163C-113A-4F2D-ABB0-A3BDFBEC9253}"/>
    <cellStyle name="Input 5 2 8 2 2 3" xfId="33173" xr:uid="{089536A8-33EF-4292-A612-1FBE0B5D6D0A}"/>
    <cellStyle name="Input 5 2 8 2 3" xfId="12902" xr:uid="{E2DB17C5-4B15-44EC-85E3-0E3743D9A67C}"/>
    <cellStyle name="Input 5 2 8 2 3 2" xfId="21891" xr:uid="{22A8F002-4595-480E-A3D0-7299326EFF64}"/>
    <cellStyle name="Input 5 2 8 2 3 2 2" xfId="29509" xr:uid="{D9A954F3-1BB3-46CF-A71A-6921650D04CA}"/>
    <cellStyle name="Input 5 2 8 2 3 3" xfId="28999" xr:uid="{E61C3ECC-184F-4715-B7FC-C202E297FDD7}"/>
    <cellStyle name="Input 5 2 8 2 4" xfId="15940" xr:uid="{6335AD04-FD3F-4B63-9CBD-D9EF9D61D3B3}"/>
    <cellStyle name="Input 5 2 8 2 4 2" xfId="23161" xr:uid="{77398AB0-991B-444D-AB73-2289D890F155}"/>
    <cellStyle name="Input 5 2 8 2 5" xfId="41998" xr:uid="{C40011D8-FC77-42BD-AE3A-5F1170B9397C}"/>
    <cellStyle name="Input 5 2 8 3" xfId="9514" xr:uid="{65FF3381-1DDB-46AA-AD0D-18552579F1BE}"/>
    <cellStyle name="Input 5 2 8 3 2" xfId="18503" xr:uid="{FC6E16D8-AACD-4623-B84C-EC0B12F1B278}"/>
    <cellStyle name="Input 5 2 8 3 2 2" xfId="30598" xr:uid="{0822812A-2213-44FB-B6B3-6FF87B419576}"/>
    <cellStyle name="Input 5 2 8 3 3" xfId="43434" xr:uid="{1B0C9025-2858-478E-BE64-B0A01745AC7D}"/>
    <cellStyle name="Input 5 2 8 4" xfId="26962" xr:uid="{AC3666F4-D471-4E57-8396-3A0F820B419C}"/>
    <cellStyle name="Input 5 2 9" xfId="4734" xr:uid="{09A817A9-F638-4A39-B193-AB8D59EEE303}"/>
    <cellStyle name="Input 5 2 9 2" xfId="7320" xr:uid="{DEA1DFD1-4CD5-4867-9578-21FEA118A81C}"/>
    <cellStyle name="Input 5 2 9 2 2" xfId="16309" xr:uid="{0C502F9D-586A-4321-A110-94B4BCB7D96F}"/>
    <cellStyle name="Input 5 2 9 2 2 2" xfId="23137" xr:uid="{948F51F4-EF98-4B81-9B4E-1B90A88FEE7E}"/>
    <cellStyle name="Input 5 2 9 2 3" xfId="25518" xr:uid="{901C3D5A-E409-4744-850E-642799205E3E}"/>
    <cellStyle name="Input 5 2 9 3" xfId="9957" xr:uid="{3E713319-020E-4C8B-BA25-CF42CB5D1886}"/>
    <cellStyle name="Input 5 2 9 3 2" xfId="18946" xr:uid="{E1C9876B-969C-454C-84DB-2B5689062564}"/>
    <cellStyle name="Input 5 2 9 3 2 2" xfId="29840" xr:uid="{31095B2D-75C5-4933-A1C1-7B8C268DD1DD}"/>
    <cellStyle name="Input 5 2 9 3 3" xfId="43905" xr:uid="{8599B94D-EEDF-4571-B26B-AABC4AFB4D74}"/>
    <cellStyle name="Input 5 2 9 4" xfId="13723" xr:uid="{B234661A-2560-47A3-B323-AC1FB0DF0C94}"/>
    <cellStyle name="Input 5 2 9 4 2" xfId="41473" xr:uid="{C555E40A-0160-43FC-8459-B9E66A4CA54A}"/>
    <cellStyle name="Input 5 2 9 5" xfId="33516" xr:uid="{F896D747-672B-42D6-AD8A-255C6E546EAF}"/>
    <cellStyle name="Input 5 20" xfId="44993" xr:uid="{65459A29-7D3A-4848-A8E2-C75D0CC4CDB1}"/>
    <cellStyle name="Input 5 20 2" xfId="50555" xr:uid="{FF58573F-894D-426C-92F5-92AACB54C803}"/>
    <cellStyle name="Input 5 20 2 2" xfId="57337" xr:uid="{C69FE56D-BA90-4F93-B149-7DB2CEB80B78}"/>
    <cellStyle name="Input 5 20 3" xfId="52157" xr:uid="{B95B4E7A-A766-4632-8533-D33AF3A4A481}"/>
    <cellStyle name="Input 5 20 3 2" xfId="58938" xr:uid="{494EB537-045B-464D-B9F4-1E608D2EB2AA}"/>
    <cellStyle name="Input 5 20 4" xfId="48979" xr:uid="{D7E016BA-AE56-4499-8B54-29BBA3A2A215}"/>
    <cellStyle name="Input 5 20 4 2" xfId="55762" xr:uid="{B6BCBA54-8474-4F45-A4BD-D9B711F5F352}"/>
    <cellStyle name="Input 5 20 5" xfId="48672" xr:uid="{8ABA5FD0-C5B9-4118-B0BF-ED94D11D9D09}"/>
    <cellStyle name="Input 5 20 5 2" xfId="55461" xr:uid="{B0BC64A8-C484-49C9-8CA6-EF18559227AB}"/>
    <cellStyle name="Input 5 20 6" xfId="53747" xr:uid="{EA5F429D-F2E5-4C1A-BAE4-BD78C130E7D4}"/>
    <cellStyle name="Input 5 20 7" xfId="47058" xr:uid="{D33F2145-2564-48BB-9955-7338CB057D61}"/>
    <cellStyle name="Input 5 21" xfId="45061" xr:uid="{149BF4EE-8AEB-44A6-9B91-563C026D67F2}"/>
    <cellStyle name="Input 5 21 2" xfId="50644" xr:uid="{7CAD6148-6A8D-42E8-9146-EE9A5D0AD1F0}"/>
    <cellStyle name="Input 5 21 2 2" xfId="57426" xr:uid="{2C5F94AA-906C-4CF7-9321-537E8BAE0931}"/>
    <cellStyle name="Input 5 21 3" xfId="52455" xr:uid="{AB974F2C-8B06-4F5A-9E09-3DF31C0CA541}"/>
    <cellStyle name="Input 5 21 3 2" xfId="59236" xr:uid="{782A90BE-CD1B-45A8-8A97-2D307B002848}"/>
    <cellStyle name="Input 5 21 4" xfId="48761" xr:uid="{61D24624-BCA9-4DE9-AC39-E4F09055B7AA}"/>
    <cellStyle name="Input 5 21 4 2" xfId="55547" xr:uid="{B2C31292-8043-4D80-9660-F1438AFC705C}"/>
    <cellStyle name="Input 5 21 5" xfId="53833" xr:uid="{C003C66A-F964-4FC5-918B-ADB2355D0F15}"/>
    <cellStyle name="Input 5 21 6" xfId="47147" xr:uid="{F2D39435-59CA-44AB-8F2A-BE8448229AAA}"/>
    <cellStyle name="Input 5 22" xfId="45105" xr:uid="{1BCC35E4-A01A-43C0-AD30-08B3AB00FE1E}"/>
    <cellStyle name="Input 5 22 2" xfId="50661" xr:uid="{057C876B-AA73-4B8B-94FC-5BEB652D4DFE}"/>
    <cellStyle name="Input 5 22 2 2" xfId="57443" xr:uid="{F3A80BA5-322A-433C-A1A4-6B763F304BBA}"/>
    <cellStyle name="Input 5 22 3" xfId="52472" xr:uid="{45031C77-E135-4F67-8B53-A6E99B495708}"/>
    <cellStyle name="Input 5 22 3 2" xfId="59253" xr:uid="{FA9EE18B-7054-4813-A6E5-30086D20D2D3}"/>
    <cellStyle name="Input 5 22 4" xfId="48778" xr:uid="{4B0EABA0-EE9E-4CC3-B4B6-14D02AC18851}"/>
    <cellStyle name="Input 5 22 4 2" xfId="55564" xr:uid="{BD03126B-071F-48A8-99E1-1751F2606B42}"/>
    <cellStyle name="Input 5 22 5" xfId="53850" xr:uid="{3FE6DA95-CFD1-46C0-A7B5-BF75F4345647}"/>
    <cellStyle name="Input 5 22 6" xfId="47164" xr:uid="{D11D4589-3EF8-494B-9A17-4F440163389E}"/>
    <cellStyle name="Input 5 23" xfId="45093" xr:uid="{3229AB27-11D9-419F-B4E8-B0E1CDCA0137}"/>
    <cellStyle name="Input 5 23 2" xfId="50677" xr:uid="{1F607092-FAFB-4A00-AC89-FF842788AD40}"/>
    <cellStyle name="Input 5 23 2 2" xfId="57459" xr:uid="{09B63EF6-E0FE-42BD-8E76-BEBB5D11B933}"/>
    <cellStyle name="Input 5 23 3" xfId="52488" xr:uid="{F26A723D-AD50-49B6-B209-0353A64178DD}"/>
    <cellStyle name="Input 5 23 3 2" xfId="59269" xr:uid="{3F9B0FCA-09C5-48E2-8320-786C4520ECAA}"/>
    <cellStyle name="Input 5 23 4" xfId="48794" xr:uid="{82D4CC2B-469D-43D9-80C5-134FCB68FDCF}"/>
    <cellStyle name="Input 5 23 4 2" xfId="55580" xr:uid="{9AC3AC56-364B-4252-9E66-15ED0BF6DCB5}"/>
    <cellStyle name="Input 5 23 5" xfId="53866" xr:uid="{95145E1C-305C-4557-9459-957864687DDB}"/>
    <cellStyle name="Input 5 23 6" xfId="47180" xr:uid="{E3EF97A0-F0DC-436B-8C05-E8195C7E0F85}"/>
    <cellStyle name="Input 5 24" xfId="45148" xr:uid="{81DCDAF4-47EC-42BF-9E3B-2DBA3C65CB02}"/>
    <cellStyle name="Input 5 24 2" xfId="50744" xr:uid="{C6A14C9F-A75F-4AA2-9C1B-DCCE12EA4F95}"/>
    <cellStyle name="Input 5 24 2 2" xfId="57526" xr:uid="{1A2887E2-B6CF-4450-985B-046875604FF8}"/>
    <cellStyle name="Input 5 24 3" xfId="52553" xr:uid="{8AD23D42-5F78-419A-8F0C-E6CBB7503613}"/>
    <cellStyle name="Input 5 24 3 2" xfId="59334" xr:uid="{1B182310-0A29-4EE3-A852-92DD9299E7C3}"/>
    <cellStyle name="Input 5 24 4" xfId="48851" xr:uid="{E5FF47E7-9AC9-43B1-945C-2810C0C746F3}"/>
    <cellStyle name="Input 5 24 4 2" xfId="55633" xr:uid="{5D3513B5-F082-4AB1-90E5-1CB0B7C845CA}"/>
    <cellStyle name="Input 5 24 5" xfId="53931" xr:uid="{9A0B2DEF-E340-446A-BC2A-E772121F80F6}"/>
    <cellStyle name="Input 5 24 6" xfId="47248" xr:uid="{25FA2E99-18F0-4F70-8F52-9CD6F56D104C}"/>
    <cellStyle name="Input 5 25" xfId="45260" xr:uid="{4ADC4F5A-17E8-4251-8472-2D70CC288B3A}"/>
    <cellStyle name="Input 5 25 2" xfId="50774" xr:uid="{AF1FB579-D614-4A63-961E-31BBD5E109BF}"/>
    <cellStyle name="Input 5 25 2 2" xfId="57556" xr:uid="{BFE311F6-1E6F-4F57-B125-ABDF4F6170A5}"/>
    <cellStyle name="Input 5 25 3" xfId="52583" xr:uid="{F4F61D26-A20E-4421-80ED-20100DB7E6D5}"/>
    <cellStyle name="Input 5 25 3 2" xfId="59364" xr:uid="{431ED507-8FBC-4814-A923-606CACDD50B8}"/>
    <cellStyle name="Input 5 25 4" xfId="48871" xr:uid="{46FF4CD0-1D16-44FF-B702-70AC963F2500}"/>
    <cellStyle name="Input 5 25 4 2" xfId="55652" xr:uid="{AB746967-E087-40BE-BF3F-96F4E6475552}"/>
    <cellStyle name="Input 5 25 5" xfId="53961" xr:uid="{95055927-5979-4A9B-A3D5-90FE0F479140}"/>
    <cellStyle name="Input 5 25 6" xfId="47278" xr:uid="{66D4F4DB-BEF9-401B-B0E6-24C34263FE32}"/>
    <cellStyle name="Input 5 26" xfId="45207" xr:uid="{83F02C70-4571-403B-BA31-541D2204F20F}"/>
    <cellStyle name="Input 5 26 2" xfId="50787" xr:uid="{06605D06-DF41-43ED-A830-66AAA818A0CE}"/>
    <cellStyle name="Input 5 26 2 2" xfId="57569" xr:uid="{EDD1DAE6-FBE3-4E23-BC8C-9ABB451257DD}"/>
    <cellStyle name="Input 5 26 3" xfId="52596" xr:uid="{E173124D-8C85-4DEF-87A4-A804A7910DE8}"/>
    <cellStyle name="Input 5 26 3 2" xfId="59377" xr:uid="{20C6F952-9E0F-4358-805A-33DB7FED6C33}"/>
    <cellStyle name="Input 5 26 4" xfId="53974" xr:uid="{06AD17E6-E57C-43B2-8EBE-47D6BA0E1B2D}"/>
    <cellStyle name="Input 5 26 5" xfId="47291" xr:uid="{205539E2-CC6A-4CCB-AE7A-9A59466EA4C8}"/>
    <cellStyle name="Input 5 27" xfId="45266" xr:uid="{D3A6F830-24D8-410D-B8B9-76354B52D22F}"/>
    <cellStyle name="Input 5 27 2" xfId="55801" xr:uid="{CF2582B4-914A-4C98-985D-FAB1AAA12D36}"/>
    <cellStyle name="Input 5 27 3" xfId="49018" xr:uid="{05685392-C0A9-4124-87C4-C255A5B64027}"/>
    <cellStyle name="Input 5 28" xfId="45373" xr:uid="{F7805070-4017-4DDE-B11F-50C25AD12262}"/>
    <cellStyle name="Input 5 28 2" xfId="57839" xr:uid="{5CD735AD-A080-422D-97E6-529B4389F2D6}"/>
    <cellStyle name="Input 5 28 3" xfId="51057" xr:uid="{261E40D6-E43F-49D5-B7BA-FDE8EC96C49B}"/>
    <cellStyle name="Input 5 29" xfId="45397" xr:uid="{A049DCD1-8FA7-4E56-9D47-3F4C69C9E4FA}"/>
    <cellStyle name="Input 5 29 2" xfId="52632" xr:uid="{0AC701A0-668E-4FF3-822F-90B119DE00B4}"/>
    <cellStyle name="Input 5 3" xfId="407" xr:uid="{521115B9-FDD7-4AB4-B51D-9CCDD113C273}"/>
    <cellStyle name="Input 5 3 10" xfId="9273" xr:uid="{7433C2EA-A809-41B8-A317-B560C57C57A4}"/>
    <cellStyle name="Input 5 3 10 2" xfId="18262" xr:uid="{AB54E3B7-E608-4552-9AFF-861B9395F6C5}"/>
    <cellStyle name="Input 5 3 10 2 2" xfId="29143" xr:uid="{EBCD20D7-39EE-48FF-A2E2-F08AC2867FE2}"/>
    <cellStyle name="Input 5 3 10 3" xfId="35912" xr:uid="{9802ECCE-7DD2-495F-8346-3B3C08074928}"/>
    <cellStyle name="Input 5 3 11" xfId="9728" xr:uid="{29F3E6AC-9E5E-4FBF-B4F8-7F02AAE78959}"/>
    <cellStyle name="Input 5 3 11 2" xfId="18717" xr:uid="{0DEE0C73-35FE-433F-BDEF-82459ADD3C07}"/>
    <cellStyle name="Input 5 3 11 2 2" xfId="35400" xr:uid="{34E8CC78-33F5-41FE-BA76-4354C1615BD9}"/>
    <cellStyle name="Input 5 3 11 3" xfId="44094" xr:uid="{A787C747-42B4-4354-B8B2-1D039F437C7F}"/>
    <cellStyle name="Input 5 3 12" xfId="2413" xr:uid="{F34EA961-2643-4364-B18F-0A473EC61084}"/>
    <cellStyle name="Input 5 3 12 2" xfId="40865" xr:uid="{820AC25B-57CB-4C2E-841F-B95B7D5178B5}"/>
    <cellStyle name="Input 5 3 13" xfId="13322" xr:uid="{49E59FC1-30A6-4646-8A8E-C44E845A99DB}"/>
    <cellStyle name="Input 5 3 13 2" xfId="42996" xr:uid="{83E4CF08-E7FB-44C6-A1E8-40D41B0C7FD5}"/>
    <cellStyle name="Input 5 3 14" xfId="31210" xr:uid="{93D9412A-7D21-40F7-B1DF-618F12C1E039}"/>
    <cellStyle name="Input 5 3 15" xfId="44347" xr:uid="{AA1F5CB2-3E33-4D11-9189-39C162274513}"/>
    <cellStyle name="Input 5 3 16" xfId="45572" xr:uid="{88F8DAC4-53BB-4277-9CAE-A5B461F07493}"/>
    <cellStyle name="Input 5 3 2" xfId="756" xr:uid="{DBF333B7-FCD8-4FD7-B617-BD6663D9FE04}"/>
    <cellStyle name="Input 5 3 2 2" xfId="5127" xr:uid="{F02BFD99-27A2-4276-816F-02C5FAC3FD20}"/>
    <cellStyle name="Input 5 3 2 2 2" xfId="7713" xr:uid="{92A4CC5E-B1DD-49B8-91F6-695066514E35}"/>
    <cellStyle name="Input 5 3 2 2 2 2" xfId="16702" xr:uid="{75D30C31-6F8D-4BDA-B575-549555F8BD5C}"/>
    <cellStyle name="Input 5 3 2 2 2 2 2" xfId="36298" xr:uid="{B872A4E9-1F55-4FF1-9B5E-CF55AAAD709B}"/>
    <cellStyle name="Input 5 3 2 2 2 3" xfId="42129" xr:uid="{4D733759-14B0-4674-A192-5DB60C895269}"/>
    <cellStyle name="Input 5 3 2 2 2 4" xfId="56360" xr:uid="{83F553F8-85DE-4434-B25A-2E7B5343F69B}"/>
    <cellStyle name="Input 5 3 2 2 3" xfId="10350" xr:uid="{E6624B16-0082-426E-B700-F1893DE3C479}"/>
    <cellStyle name="Input 5 3 2 2 3 2" xfId="19339" xr:uid="{0CF9BEC3-E930-4C99-9EA8-FAA3E646BF02}"/>
    <cellStyle name="Input 5 3 2 2 3 2 2" xfId="30502" xr:uid="{83527D41-055A-4AFD-AB2B-E735134EEA9F}"/>
    <cellStyle name="Input 5 3 2 2 3 3" xfId="32249" xr:uid="{687FDF67-6015-4B58-B0E6-B6095F8E75EE}"/>
    <cellStyle name="Input 5 3 2 2 4" xfId="14116" xr:uid="{F38C4885-243D-4B73-A3F6-9EDABED74F19}"/>
    <cellStyle name="Input 5 3 2 2 4 2" xfId="32942" xr:uid="{5ABC51F5-AA3D-4EFC-8E5B-FACFD45912AC}"/>
    <cellStyle name="Input 5 3 2 2 5" xfId="26555" xr:uid="{1F96216D-40E9-476D-9081-8C86A5A48F01}"/>
    <cellStyle name="Input 5 3 2 2 6" xfId="49578" xr:uid="{2E41C305-4EC7-479A-8BB4-F952D593C763}"/>
    <cellStyle name="Input 5 3 2 3" xfId="3193" xr:uid="{A280FA20-D43A-4775-BCD0-5EDFD419C18A}"/>
    <cellStyle name="Input 5 3 2 3 2" xfId="31176" xr:uid="{27A96383-DB6A-4937-A7FF-AA6DDC00D6C8}"/>
    <cellStyle name="Input 5 3 2 3 2 2" xfId="58473" xr:uid="{DB678235-7054-437A-A26D-91352636A957}"/>
    <cellStyle name="Input 5 3 2 3 3" xfId="51692" xr:uid="{44E45421-66A5-4C59-AEEC-4A644EA00523}"/>
    <cellStyle name="Input 5 3 2 4" xfId="38363" xr:uid="{41444342-E66A-4B7E-8C80-B2FA17C09D2C}"/>
    <cellStyle name="Input 5 3 2 4 2" xfId="54505" xr:uid="{2EA5DB38-C894-4209-A813-6F879D17890C}"/>
    <cellStyle name="Input 5 3 2 4 3" xfId="47695" xr:uid="{EED83B11-8CC3-40CB-90A9-3EB5BB97BB9B}"/>
    <cellStyle name="Input 5 3 2 5" xfId="52939" xr:uid="{6948BFE8-B087-4333-B3D2-C49F471D2E30}"/>
    <cellStyle name="Input 5 3 2 6" xfId="46087" xr:uid="{89FBEE62-4982-4329-BD12-4E4BE1D7AB50}"/>
    <cellStyle name="Input 5 3 3" xfId="1101" xr:uid="{4FA7D239-B3F8-4140-B22E-EEED2F126D09}"/>
    <cellStyle name="Input 5 3 3 2" xfId="5448" xr:uid="{A3C9CB86-AECC-4734-BEFF-632EA8208C41}"/>
    <cellStyle name="Input 5 3 3 2 2" xfId="8034" xr:uid="{954AACA9-30D5-4D61-8995-62E20457AF86}"/>
    <cellStyle name="Input 5 3 3 2 2 2" xfId="17023" xr:uid="{D331CD34-8D2D-415C-BD57-F67A5D7D6374}"/>
    <cellStyle name="Input 5 3 3 2 2 2 2" xfId="40148" xr:uid="{7B080BF9-0F45-4DAE-B5C3-0EC0CCFD9AAC}"/>
    <cellStyle name="Input 5 3 3 2 2 3" xfId="37340" xr:uid="{C6DCF378-4367-4FAF-B320-F6DD7B82194C}"/>
    <cellStyle name="Input 5 3 3 2 2 4" xfId="56768" xr:uid="{A8F6E39B-4F39-4E85-A60C-FDEB228B35F6}"/>
    <cellStyle name="Input 5 3 3 2 3" xfId="10671" xr:uid="{FC95A2BC-3FE7-4FAA-A734-51E940A363D0}"/>
    <cellStyle name="Input 5 3 3 2 3 2" xfId="19660" xr:uid="{D2074DEC-89C4-40A3-BFBC-BBD6BAEEEAC8}"/>
    <cellStyle name="Input 5 3 3 2 3 2 2" xfId="26370" xr:uid="{C5871BE9-AB0F-415B-AC41-C28F86FE7876}"/>
    <cellStyle name="Input 5 3 3 2 3 3" xfId="24276" xr:uid="{D55508C2-A9BE-4176-A7BD-801C49B40D16}"/>
    <cellStyle name="Input 5 3 3 2 4" xfId="14437" xr:uid="{EB9AB21D-550B-46EC-9EC6-9423D58629EF}"/>
    <cellStyle name="Input 5 3 3 2 4 2" xfId="32586" xr:uid="{9947BCF1-5F83-4666-AAC7-48CCA0A103C3}"/>
    <cellStyle name="Input 5 3 3 2 5" xfId="32094" xr:uid="{90DB94A9-5B29-48A6-979C-2A2A678A314D}"/>
    <cellStyle name="Input 5 3 3 2 6" xfId="49986" xr:uid="{EB216899-9B50-4A64-A1F4-A6E16A9B41E4}"/>
    <cellStyle name="Input 5 3 3 3" xfId="3538" xr:uid="{02B790EC-53FF-4A3F-A8BE-66109E0B6A27}"/>
    <cellStyle name="Input 5 3 3 3 2" xfId="42937" xr:uid="{EA19B6D8-B247-4093-9C6D-28222AE1912B}"/>
    <cellStyle name="Input 5 3 3 3 2 2" xfId="57825" xr:uid="{D9C1FC02-437D-44AE-9A6B-4789736BCBF9}"/>
    <cellStyle name="Input 5 3 3 3 3" xfId="51043" xr:uid="{3E248B5B-FB45-4890-A5A6-6EF16647B248}"/>
    <cellStyle name="Input 5 3 3 4" xfId="32005" xr:uid="{CEA5BB3D-CCFF-41DC-ACBB-160EF5CA182A}"/>
    <cellStyle name="Input 5 3 3 4 2" xfId="54895" xr:uid="{7F3913BE-D7B9-43F5-B928-B5E0B31DED92}"/>
    <cellStyle name="Input 5 3 3 4 3" xfId="48103" xr:uid="{07BA39E5-2703-46AA-A5D3-43EE492D766E}"/>
    <cellStyle name="Input 5 3 3 5" xfId="53195" xr:uid="{EB7D6319-FD72-495E-AD87-EE837C25BF81}"/>
    <cellStyle name="Input 5 3 3 6" xfId="46489" xr:uid="{4DB3AAEB-A2A0-420F-8654-0B4AD2CD10B0}"/>
    <cellStyle name="Input 5 3 4" xfId="1445" xr:uid="{D3262116-2592-4025-85E3-8C9412C31888}"/>
    <cellStyle name="Input 5 3 4 2" xfId="5790" xr:uid="{F6716A82-680E-4D5B-A996-E3B04ABF6C56}"/>
    <cellStyle name="Input 5 3 4 2 2" xfId="8376" xr:uid="{E256EAF5-E009-4BAC-B5B0-D5A36BF72644}"/>
    <cellStyle name="Input 5 3 4 2 2 2" xfId="17365" xr:uid="{7C87337A-E77C-4A03-B2A5-BCF5CB4E472B}"/>
    <cellStyle name="Input 5 3 4 2 2 2 2" xfId="24059" xr:uid="{E70BD569-CF48-494B-A1CC-E25E78C3BA27}"/>
    <cellStyle name="Input 5 3 4 2 2 3" xfId="43988" xr:uid="{4D01EE83-A578-413A-84A2-29673AADBF49}"/>
    <cellStyle name="Input 5 3 4 2 3" xfId="11013" xr:uid="{3B1B2B96-A2F3-46EA-9CBC-B0BA07F4AEC9}"/>
    <cellStyle name="Input 5 3 4 2 3 2" xfId="20002" xr:uid="{1D2B9038-107E-47F2-933F-068B1FB93122}"/>
    <cellStyle name="Input 5 3 4 2 3 2 2" xfId="38092" xr:uid="{1DFAE940-83EA-4AE1-81A6-F4E4A977D140}"/>
    <cellStyle name="Input 5 3 4 2 3 3" xfId="41608" xr:uid="{938A6BDF-B113-40CD-8C62-363175A0B1CE}"/>
    <cellStyle name="Input 5 3 4 2 4" xfId="14779" xr:uid="{174356D7-2419-40B3-B41F-DA13EB29E9BA}"/>
    <cellStyle name="Input 5 3 4 2 4 2" xfId="27576" xr:uid="{F6EE9673-C8C9-41C1-BD45-B9F8C044835B}"/>
    <cellStyle name="Input 5 3 4 2 5" xfId="22580" xr:uid="{85C73173-1A28-4ABC-B2EE-858F3C31EAB4}"/>
    <cellStyle name="Input 5 3 4 2 6" xfId="55888" xr:uid="{1531B0F3-3850-4824-94E1-CD5F2F4A0847}"/>
    <cellStyle name="Input 5 3 4 3" xfId="3882" xr:uid="{2671A8C1-E9B6-4CEC-9AE3-A3AB671F0B04}"/>
    <cellStyle name="Input 5 3 4 3 2" xfId="28216" xr:uid="{9098F9FD-E10A-4FDA-9A7A-3931A36ED049}"/>
    <cellStyle name="Input 5 3 4 4" xfId="29010" xr:uid="{F9995AC6-BB83-4930-81FE-1C050FA06E7D}"/>
    <cellStyle name="Input 5 3 4 5" xfId="49106" xr:uid="{55DD358A-C1CD-48EC-9D0A-FD6F6400BC60}"/>
    <cellStyle name="Input 5 3 5" xfId="195" xr:uid="{F1241AD1-2626-479E-B278-560217C52225}"/>
    <cellStyle name="Input 5 3 5 2" xfId="2957" xr:uid="{C126C9E0-0FC5-4A3A-9D07-4C83D442439E}"/>
    <cellStyle name="Input 5 3 5 2 2" xfId="7107" xr:uid="{FD3EFE74-317C-4D1F-8FB3-0CC6AC050BE1}"/>
    <cellStyle name="Input 5 3 5 2 2 2" xfId="16096" xr:uid="{2C75583F-F620-4E7F-B702-CD9D55FAADDF}"/>
    <cellStyle name="Input 5 3 5 2 2 2 2" xfId="28704" xr:uid="{D9D76D85-D71B-44BF-B4A1-F688AF952C1B}"/>
    <cellStyle name="Input 5 3 5 2 2 3" xfId="31482" xr:uid="{1D7EB4B2-E975-471C-8811-4AC8F696BEB3}"/>
    <cellStyle name="Input 5 3 5 2 3" xfId="9670" xr:uid="{5B30F75D-61C9-434B-B7C8-F445D49265D2}"/>
    <cellStyle name="Input 5 3 5 2 3 2" xfId="18659" xr:uid="{D79C0D09-98A6-4FD0-803D-29797EB8098E}"/>
    <cellStyle name="Input 5 3 5 2 3 2 2" xfId="36035" xr:uid="{40C230C2-9685-465D-BD42-8051D97C83EC}"/>
    <cellStyle name="Input 5 3 5 2 3 3" xfId="22358" xr:uid="{A4CA1684-DAB0-43E2-AB5F-7A0AB3D169E4}"/>
    <cellStyle name="Input 5 3 5 2 4" xfId="13510" xr:uid="{F4C486E9-C3FF-4C3E-A19E-A125FA8DAD2B}"/>
    <cellStyle name="Input 5 3 5 2 4 2" xfId="36319" xr:uid="{7243E321-7B3F-4C65-BAE7-5F31687F7503}"/>
    <cellStyle name="Input 5 3 5 2 5" xfId="37048" xr:uid="{7CF796F3-251E-473C-A2AC-44DC262F161F}"/>
    <cellStyle name="Input 5 3 5 2 6" xfId="59092" xr:uid="{BAE9A2A8-9F4A-4435-A56F-5B55C981F12F}"/>
    <cellStyle name="Input 5 3 5 3" xfId="2663" xr:uid="{6B28F35A-AF19-4090-A687-A563345DA2EC}"/>
    <cellStyle name="Input 5 3 5 3 2" xfId="34246" xr:uid="{F18348A2-E422-4137-986A-E95C2B883CBA}"/>
    <cellStyle name="Input 5 3 5 4" xfId="36620" xr:uid="{71FD591D-83EC-423B-8686-61AE61242A9A}"/>
    <cellStyle name="Input 5 3 5 5" xfId="52311" xr:uid="{43DD9BE7-4892-4BB3-B983-B3EEABFC3482}"/>
    <cellStyle name="Input 5 3 6" xfId="2064" xr:uid="{A990DA87-15CA-4470-AE88-B92BC742DB8D}"/>
    <cellStyle name="Input 5 3 6 2" xfId="6367" xr:uid="{0B0BC41B-0295-4F99-A4B1-7B55684B09A5}"/>
    <cellStyle name="Input 5 3 6 2 2" xfId="8953" xr:uid="{072D8398-676F-4BFC-BED9-5EF23C810211}"/>
    <cellStyle name="Input 5 3 6 2 2 2" xfId="17942" xr:uid="{235BCBC3-4B9B-4A66-A570-D6820646806C}"/>
    <cellStyle name="Input 5 3 6 2 2 2 2" xfId="28584" xr:uid="{9F82C6B6-9C81-48A0-A052-CDB1AA3F56AE}"/>
    <cellStyle name="Input 5 3 6 2 2 3" xfId="39747" xr:uid="{87CDDC1D-CA50-4BC8-9560-B2C588585D6D}"/>
    <cellStyle name="Input 5 3 6 2 3" xfId="11590" xr:uid="{62CF64E2-C0D9-4522-9B25-9213AB1981F9}"/>
    <cellStyle name="Input 5 3 6 2 3 2" xfId="20579" xr:uid="{6ED5AD9F-9D4A-4801-84CD-8E0F670EFA6B}"/>
    <cellStyle name="Input 5 3 6 2 3 2 2" xfId="36757" xr:uid="{106EFB14-1A7D-445E-BE8A-FFAD3546EBC8}"/>
    <cellStyle name="Input 5 3 6 2 3 3" xfId="26649" xr:uid="{F643842B-A3A0-4F91-8735-A9DF181D3564}"/>
    <cellStyle name="Input 5 3 6 2 4" xfId="15356" xr:uid="{573B1033-BC25-41A9-9AF6-D78817EAD157}"/>
    <cellStyle name="Input 5 3 6 2 4 2" xfId="26108" xr:uid="{6E8C1DE0-2909-4844-AEC9-D29D297577A3}"/>
    <cellStyle name="Input 5 3 6 2 5" xfId="37047" xr:uid="{248AD8FC-5A18-4B31-A1B8-2C8515CBE602}"/>
    <cellStyle name="Input 5 3 6 2 6" xfId="54057" xr:uid="{0B373BCA-D7EE-4AEE-A418-CF1C68A11DF6}"/>
    <cellStyle name="Input 5 3 6 3" xfId="4501" xr:uid="{C78EEF19-CD14-4033-8FC7-60F594025B00}"/>
    <cellStyle name="Input 5 3 6 3 2" xfId="31364" xr:uid="{02C43E10-6E7D-47B5-8919-ADCAF6C6F3D2}"/>
    <cellStyle name="Input 5 3 6 4" xfId="42270" xr:uid="{55B68748-B620-4446-A23E-FE529BC97C8D}"/>
    <cellStyle name="Input 5 3 6 5" xfId="47381" xr:uid="{89D78266-AE5B-4691-9420-E9183E087487}"/>
    <cellStyle name="Input 5 3 7" xfId="2874" xr:uid="{D2ECCE38-2493-4DF0-BDB7-32AA17D09B80}"/>
    <cellStyle name="Input 5 3 7 2" xfId="7024" xr:uid="{9C8F1506-E960-4355-984F-40D4A7814F59}"/>
    <cellStyle name="Input 5 3 7 2 2" xfId="12151" xr:uid="{0FF87D99-CF92-40BC-836A-6DCC5D51BEBC}"/>
    <cellStyle name="Input 5 3 7 2 2 2" xfId="21140" xr:uid="{72D09925-A2E1-460B-BF2E-D840192FF699}"/>
    <cellStyle name="Input 5 3 7 2 2 2 2" xfId="37452" xr:uid="{3331465D-10EE-43B5-96E3-EC7DDFDD45C3}"/>
    <cellStyle name="Input 5 3 7 2 2 3" xfId="36486" xr:uid="{5721B043-38F6-4F15-A5DA-4290CBE57106}"/>
    <cellStyle name="Input 5 3 7 2 3" xfId="12961" xr:uid="{83C98F2C-5C09-489E-BC79-5E9CA10FC005}"/>
    <cellStyle name="Input 5 3 7 2 3 2" xfId="21950" xr:uid="{0DFD5659-989C-42EA-956E-577B3CBC8533}"/>
    <cellStyle name="Input 5 3 7 2 3 2 2" xfId="43816" xr:uid="{A7BFCADB-4FA0-42D9-B6C5-5868845F56B9}"/>
    <cellStyle name="Input 5 3 7 2 3 3" xfId="39740" xr:uid="{F251EB2E-A937-4F88-9A0D-014C45047220}"/>
    <cellStyle name="Input 5 3 7 2 4" xfId="16013" xr:uid="{D80010CB-3A3D-4C7E-B4DD-6298F3B1FF1B}"/>
    <cellStyle name="Input 5 3 7 2 4 2" xfId="35992" xr:uid="{4500D594-59E8-4D26-AF14-DEDF0B5BA774}"/>
    <cellStyle name="Input 5 3 7 2 5" xfId="24140" xr:uid="{51CF78F1-7BE8-4243-932D-63461CC2C18E}"/>
    <cellStyle name="Input 5 3 7 3" xfId="9587" xr:uid="{AE78865E-5C5E-4778-A596-4261A888BF4B}"/>
    <cellStyle name="Input 5 3 7 3 2" xfId="18576" xr:uid="{E98B958B-4D10-4EBA-9BD3-311F61BD5BDF}"/>
    <cellStyle name="Input 5 3 7 3 2 2" xfId="43439" xr:uid="{7BC1FF8D-65EE-49B9-94D1-292D914B1F42}"/>
    <cellStyle name="Input 5 3 7 3 3" xfId="25560" xr:uid="{15E5F687-D975-4345-8706-D62C9DCAD334}"/>
    <cellStyle name="Input 5 3 7 4" xfId="41121" xr:uid="{1B9DD224-C3E1-4D21-941A-0DC3C52FE27F}"/>
    <cellStyle name="Input 5 3 7 5" xfId="52676" xr:uid="{7176CAD9-5518-49D1-BF11-CEB539C03D4F}"/>
    <cellStyle name="Input 5 3 8" xfId="4803" xr:uid="{03E03D1D-8890-43EE-BDC8-E5566F0229C4}"/>
    <cellStyle name="Input 5 3 8 2" xfId="7389" xr:uid="{93FFDE0E-56AA-4021-B196-52AB9319C7FC}"/>
    <cellStyle name="Input 5 3 8 2 2" xfId="16378" xr:uid="{44C07C31-FAC7-4449-8FE6-B60564D92DEC}"/>
    <cellStyle name="Input 5 3 8 2 2 2" xfId="32452" xr:uid="{E6EA7055-EA25-4262-AD4F-0BF9295F1434}"/>
    <cellStyle name="Input 5 3 8 2 3" xfId="22779" xr:uid="{0DFBF264-50D8-4156-9709-36068F8568C7}"/>
    <cellStyle name="Input 5 3 8 3" xfId="10026" xr:uid="{C4E894C4-1CBB-4B88-B1A8-8823053703A5}"/>
    <cellStyle name="Input 5 3 8 3 2" xfId="19015" xr:uid="{74C5603B-30F4-486B-BBFB-8687B32B3B05}"/>
    <cellStyle name="Input 5 3 8 3 2 2" xfId="37148" xr:uid="{6350BE53-70B3-4643-8056-53878BCF9680}"/>
    <cellStyle name="Input 5 3 8 3 3" xfId="32252" xr:uid="{9DEF2241-7E13-4E81-B37D-B140F6A85065}"/>
    <cellStyle name="Input 5 3 8 4" xfId="13792" xr:uid="{58BD12F3-3F52-45F6-9189-88F6231DBBDB}"/>
    <cellStyle name="Input 5 3 8 4 2" xfId="31467" xr:uid="{8C9BC0B7-15EB-4728-B1DD-9EA652CF66AE}"/>
    <cellStyle name="Input 5 3 8 5" xfId="23593" xr:uid="{29E8A6B4-F318-49C2-AF04-00553E433F16}"/>
    <cellStyle name="Input 5 3 9" xfId="6709" xr:uid="{BFA43E7E-7D01-4AE0-9783-5516E88CEEB8}"/>
    <cellStyle name="Input 5 3 9 2" xfId="11910" xr:uid="{819FCDFA-DD9E-410B-9D44-109E749D7667}"/>
    <cellStyle name="Input 5 3 9 2 2" xfId="20899" xr:uid="{DA2D9D25-E179-4253-A1F4-D9D2487F46DE}"/>
    <cellStyle name="Input 5 3 9 2 2 2" xfId="43093" xr:uid="{0CFC0F68-8535-4EBB-9EE2-264CDFB1643E}"/>
    <cellStyle name="Input 5 3 9 2 3" xfId="36235" xr:uid="{5FD79670-7679-4C6F-AF83-99572EB44652}"/>
    <cellStyle name="Input 5 3 9 3" xfId="15698" xr:uid="{127D3558-5F52-49D0-A1E7-BF3D5C664EC1}"/>
    <cellStyle name="Input 5 3 9 3 2" xfId="43574" xr:uid="{2CEB61D3-4C18-48DC-9723-D01E2376E740}"/>
    <cellStyle name="Input 5 3 9 4" xfId="37753" xr:uid="{66D32DD4-2A01-4DDE-BA81-8F6D0E475684}"/>
    <cellStyle name="Input 5 30" xfId="45421" xr:uid="{EBC4766D-0F03-4058-BC37-1EEB1A5269C4}"/>
    <cellStyle name="Input 5 31" xfId="45342" xr:uid="{04F86DBE-5E37-4DD7-8EC5-0E091913067C}"/>
    <cellStyle name="Input 5 32" xfId="44260" xr:uid="{72DC4838-0583-4207-B20A-610AA2C1B237}"/>
    <cellStyle name="Input 5 33" xfId="44199" xr:uid="{F833999B-035C-45C9-B169-C3E00F37216D}"/>
    <cellStyle name="Input 5 34" xfId="45498" xr:uid="{4E96B06F-A061-46F6-B4C5-BD9A63B81810}"/>
    <cellStyle name="Input 5 4" xfId="506" xr:uid="{786E79F5-DFB6-4D58-8F83-068D35D34A49}"/>
    <cellStyle name="Input 5 4 10" xfId="44336" xr:uid="{73ED498C-FBA3-43A3-A446-3171A56E632E}"/>
    <cellStyle name="Input 5 4 11" xfId="45631" xr:uid="{27EF4163-16BA-40A8-9B11-08CCEF2E7AC1}"/>
    <cellStyle name="Input 5 4 2" xfId="855" xr:uid="{93A56C56-BE01-43D9-8F13-182F3CEDDE7F}"/>
    <cellStyle name="Input 5 4 2 2" xfId="5224" xr:uid="{0B377BD6-BA0C-4234-8A68-1B09FD2DD555}"/>
    <cellStyle name="Input 5 4 2 2 2" xfId="7810" xr:uid="{B3DE16A7-4AEF-4A39-B58A-A57CD95CFF22}"/>
    <cellStyle name="Input 5 4 2 2 2 2" xfId="16799" xr:uid="{89DEE84E-EE50-4C20-B698-1B7B74F526F9}"/>
    <cellStyle name="Input 5 4 2 2 2 2 2" xfId="23330" xr:uid="{25F90903-34DF-4234-BD43-497480E50318}"/>
    <cellStyle name="Input 5 4 2 2 2 3" xfId="33301" xr:uid="{C24EAE12-AABE-4333-BE5F-D75871FE61F8}"/>
    <cellStyle name="Input 5 4 2 2 2 4" xfId="56419" xr:uid="{B37CD8DE-92CF-4800-B20E-EED5B9E021D9}"/>
    <cellStyle name="Input 5 4 2 2 3" xfId="10447" xr:uid="{0F5C3FF2-59AD-45B7-84F4-9CB60837673B}"/>
    <cellStyle name="Input 5 4 2 2 3 2" xfId="19436" xr:uid="{30CC62F3-CA74-478A-A024-C51276726C15}"/>
    <cellStyle name="Input 5 4 2 2 3 2 2" xfId="40978" xr:uid="{37A93E89-5430-41C2-9607-5B232CADC80E}"/>
    <cellStyle name="Input 5 4 2 2 3 3" xfId="27184" xr:uid="{4096D136-49DB-4C40-A2BC-B392C7B6E094}"/>
    <cellStyle name="Input 5 4 2 2 4" xfId="14213" xr:uid="{AECBF200-7C37-48DD-A550-BFE5A4A219DD}"/>
    <cellStyle name="Input 5 4 2 2 4 2" xfId="41374" xr:uid="{1A0B8E7C-68DD-4694-AC61-9367CE7E0884}"/>
    <cellStyle name="Input 5 4 2 2 5" xfId="38166" xr:uid="{BFBB853E-067A-40EC-8053-99E0E826C61A}"/>
    <cellStyle name="Input 5 4 2 2 6" xfId="49637" xr:uid="{C4C2DE43-FE8F-4577-A1E6-3CCDBE51649C}"/>
    <cellStyle name="Input 5 4 2 3" xfId="3292" xr:uid="{DA3594F4-F897-4A63-8C0C-9B4F73A30E41}"/>
    <cellStyle name="Input 5 4 2 3 2" xfId="37175" xr:uid="{07610872-0ECD-46AC-A429-22298756F310}"/>
    <cellStyle name="Input 5 4 2 3 2 2" xfId="58338" xr:uid="{0DC95939-4195-4753-BEF8-4CE67CFA1087}"/>
    <cellStyle name="Input 5 4 2 3 3" xfId="51556" xr:uid="{09802D50-079C-41FC-B829-ADA16CED78E1}"/>
    <cellStyle name="Input 5 4 2 4" xfId="39121" xr:uid="{FF26EC3C-E9D5-48AD-8981-350B8F7C2612}"/>
    <cellStyle name="Input 5 4 2 4 2" xfId="54561" xr:uid="{27FED2E4-501C-4608-8A84-6DA91C5DCA4C}"/>
    <cellStyle name="Input 5 4 2 4 3" xfId="47754" xr:uid="{FD335291-F0BF-4C22-82DA-99C7BAD4EAF9}"/>
    <cellStyle name="Input 5 4 2 5" xfId="52972" xr:uid="{2A917796-528C-417C-B08D-216A01B6445E}"/>
    <cellStyle name="Input 5 4 2 6" xfId="46143" xr:uid="{4ED9F0B1-88EF-4788-81BC-D310A5ED816C}"/>
    <cellStyle name="Input 5 4 3" xfId="1200" xr:uid="{058E2137-F755-4B92-829C-458EFA9DC446}"/>
    <cellStyle name="Input 5 4 3 2" xfId="5545" xr:uid="{1D16878D-B6EE-4BF9-BD37-8388738BD56C}"/>
    <cellStyle name="Input 5 4 3 2 2" xfId="8131" xr:uid="{905C9941-7989-4181-8181-E826C7C3B32F}"/>
    <cellStyle name="Input 5 4 3 2 2 2" xfId="17120" xr:uid="{D50B9FBF-3B2B-4863-9AD8-E57FA4157E8C}"/>
    <cellStyle name="Input 5 4 3 2 2 2 2" xfId="42269" xr:uid="{791FA6F8-583E-465F-8EE9-C420DBD671D6}"/>
    <cellStyle name="Input 5 4 3 2 2 3" xfId="35102" xr:uid="{2324E955-3574-4042-AE74-E5E8E80B9B8E}"/>
    <cellStyle name="Input 5 4 3 2 2 4" xfId="56824" xr:uid="{769FB51C-C00D-431B-B90D-D4991CC5272D}"/>
    <cellStyle name="Input 5 4 3 2 3" xfId="10768" xr:uid="{8CB3EC45-B3F6-4700-B6C2-DF9BB7027DA1}"/>
    <cellStyle name="Input 5 4 3 2 3 2" xfId="19757" xr:uid="{8D673A5E-C34C-48C1-8794-04665BD00EC0}"/>
    <cellStyle name="Input 5 4 3 2 3 2 2" xfId="28152" xr:uid="{65FADFDD-317D-4F50-BF3A-0AEA27D426EB}"/>
    <cellStyle name="Input 5 4 3 2 3 3" xfId="37828" xr:uid="{E9507BCB-D4F4-4514-9A74-EED0EB22EC7B}"/>
    <cellStyle name="Input 5 4 3 2 4" xfId="14534" xr:uid="{8F9B1E7A-57A7-4267-A1E9-32368321E8B8}"/>
    <cellStyle name="Input 5 4 3 2 4 2" xfId="32327" xr:uid="{AD06AF8D-12E1-4821-8CAA-339E5F4E6BED}"/>
    <cellStyle name="Input 5 4 3 2 5" xfId="35238" xr:uid="{BBFA3720-E19B-4C71-8FAE-78C4B99A2762}"/>
    <cellStyle name="Input 5 4 3 2 6" xfId="50042" xr:uid="{325D87B9-5EBE-4147-B265-7350B6AA0DA1}"/>
    <cellStyle name="Input 5 4 3 3" xfId="3637" xr:uid="{C38F55EA-FC0C-46B7-A278-64A2C1E5B4B8}"/>
    <cellStyle name="Input 5 4 3 3 2" xfId="41494" xr:uid="{86D52C28-D2A6-46EB-A90D-64D3D1DD1D6E}"/>
    <cellStyle name="Input 5 4 3 3 2 2" xfId="58391" xr:uid="{65F2DD48-3EB0-4951-BC1E-F3EA596D5D76}"/>
    <cellStyle name="Input 5 4 3 3 3" xfId="51610" xr:uid="{5F4C1297-23CE-40A0-A04C-9760262C02E5}"/>
    <cellStyle name="Input 5 4 3 4" xfId="22329" xr:uid="{D35F42EE-A962-4CAC-9D3A-8D4FA8302FA7}"/>
    <cellStyle name="Input 5 4 3 4 2" xfId="54951" xr:uid="{E70088C9-C84E-4335-BA0F-9A4408B66153}"/>
    <cellStyle name="Input 5 4 3 4 3" xfId="48159" xr:uid="{22763C15-510C-4479-95BF-8F52233A9EC6}"/>
    <cellStyle name="Input 5 4 3 5" xfId="53251" xr:uid="{35384A8C-E1D6-4AF4-9007-09448A21A873}"/>
    <cellStyle name="Input 5 4 3 6" xfId="46545" xr:uid="{4E9000CC-9843-4C29-B47F-6680EBAF4E3F}"/>
    <cellStyle name="Input 5 4 4" xfId="1544" xr:uid="{6DF43EB0-8263-4B2A-A162-746478D24A96}"/>
    <cellStyle name="Input 5 4 4 2" xfId="5889" xr:uid="{5C458DCB-A76D-4EB6-ABD1-AB2D22D29E49}"/>
    <cellStyle name="Input 5 4 4 2 2" xfId="8475" xr:uid="{9390D88D-A0A1-4F3C-8EF0-E877F82574F3}"/>
    <cellStyle name="Input 5 4 4 2 2 2" xfId="17464" xr:uid="{F0EEE93B-ADD2-4273-80E3-2A6BA3B87930}"/>
    <cellStyle name="Input 5 4 4 2 2 2 2" xfId="41249" xr:uid="{48BFC5B4-DA16-47B8-96C2-5376637275F0}"/>
    <cellStyle name="Input 5 4 4 2 2 3" xfId="42294" xr:uid="{FDECBA3E-E012-4F45-B5D8-871086DFBBC8}"/>
    <cellStyle name="Input 5 4 4 2 3" xfId="11112" xr:uid="{E80B549A-407D-4F5D-B943-1BEB3CB83F9B}"/>
    <cellStyle name="Input 5 4 4 2 3 2" xfId="20101" xr:uid="{240E7046-65E2-4338-AAD6-E6D0BD9DE8D3}"/>
    <cellStyle name="Input 5 4 4 2 3 2 2" xfId="39075" xr:uid="{E52A0F8D-8149-4585-B0EC-EE80CB015890}"/>
    <cellStyle name="Input 5 4 4 2 3 3" xfId="37805" xr:uid="{CF772118-6CB3-4F60-8815-A1469540A2C2}"/>
    <cellStyle name="Input 5 4 4 2 4" xfId="14878" xr:uid="{064CB59F-9082-46C2-AA90-0B01344D77AC}"/>
    <cellStyle name="Input 5 4 4 2 4 2" xfId="24722" xr:uid="{682DE4FF-4168-4BB0-B30E-BC3D0051F889}"/>
    <cellStyle name="Input 5 4 4 2 5" xfId="28813" xr:uid="{9817E077-712B-4CC4-94CD-613C17D283D8}"/>
    <cellStyle name="Input 5 4 4 2 6" xfId="55947" xr:uid="{DAE936E7-E033-4C24-A2CE-DDB6F3C384BD}"/>
    <cellStyle name="Input 5 4 4 3" xfId="3981" xr:uid="{4FE9EE02-E0F7-4C7F-A2A0-F0DA7F1282E1}"/>
    <cellStyle name="Input 5 4 4 3 2" xfId="22106" xr:uid="{F76E286E-D4AD-4D3E-8BAE-1AAEB1AA3577}"/>
    <cellStyle name="Input 5 4 4 4" xfId="25455" xr:uid="{06B7B382-FCFC-44F6-850B-34B56CC78C57}"/>
    <cellStyle name="Input 5 4 4 5" xfId="49165" xr:uid="{4A1E0B89-AB54-48DB-BDA0-4E500DF53F42}"/>
    <cellStyle name="Input 5 4 5" xfId="1856" xr:uid="{38AB3BB0-E76F-4FA6-9FB3-D5F291EEF75A}"/>
    <cellStyle name="Input 5 4 5 2" xfId="6172" xr:uid="{FFFC960D-F1DD-48FA-8F18-359E84A5A567}"/>
    <cellStyle name="Input 5 4 5 2 2" xfId="8758" xr:uid="{097599AB-DE3D-4410-BC08-5D13234C526F}"/>
    <cellStyle name="Input 5 4 5 2 2 2" xfId="17747" xr:uid="{AAF17ED0-226D-4E3E-87D1-546AFBB37E8F}"/>
    <cellStyle name="Input 5 4 5 2 2 2 2" xfId="43354" xr:uid="{887DDA92-5646-4D96-929B-D3FF8AB42D31}"/>
    <cellStyle name="Input 5 4 5 2 2 3" xfId="37218" xr:uid="{828CE42A-EA3A-47A1-8444-CB56C2F42297}"/>
    <cellStyle name="Input 5 4 5 2 3" xfId="11395" xr:uid="{59F415B2-E760-43DB-B103-624BC51466B7}"/>
    <cellStyle name="Input 5 4 5 2 3 2" xfId="20384" xr:uid="{287E938C-38E9-46B4-B678-21720E7F2830}"/>
    <cellStyle name="Input 5 4 5 2 3 2 2" xfId="25026" xr:uid="{5BD923F7-C944-4DCF-B165-484B29817CA5}"/>
    <cellStyle name="Input 5 4 5 2 3 3" xfId="40195" xr:uid="{86420575-A631-4D02-8CA6-EE39362754D5}"/>
    <cellStyle name="Input 5 4 5 2 4" xfId="15161" xr:uid="{1D7CBD50-9027-496E-BF64-66FB5D0A1359}"/>
    <cellStyle name="Input 5 4 5 2 4 2" xfId="29309" xr:uid="{6FB31F14-8F7A-4C39-A419-DF02685C120D}"/>
    <cellStyle name="Input 5 4 5 2 5" xfId="40649" xr:uid="{327E9263-AFC0-4D9A-8799-CB9E9B07814C}"/>
    <cellStyle name="Input 5 4 5 2 6" xfId="57817" xr:uid="{B3171B97-D562-4836-8E9B-DA1F4FF22F39}"/>
    <cellStyle name="Input 5 4 5 3" xfId="4293" xr:uid="{7404070B-6E7E-4D86-88C9-001EAC297CC1}"/>
    <cellStyle name="Input 5 4 5 3 2" xfId="35576" xr:uid="{CBB435F0-BCBB-4989-8C3E-C21BE29AB6A0}"/>
    <cellStyle name="Input 5 4 5 4" xfId="40616" xr:uid="{EDC816F2-EC85-46BB-BF2C-AD32140C9CE8}"/>
    <cellStyle name="Input 5 4 5 5" xfId="51035" xr:uid="{AF8575C9-CF2B-4EF2-BB7D-2B464CE65AA7}"/>
    <cellStyle name="Input 5 4 6" xfId="2163" xr:uid="{67D9D284-1782-4179-A90E-25753705DBF6}"/>
    <cellStyle name="Input 5 4 6 2" xfId="6464" xr:uid="{CB425ADC-1287-45BF-A497-1621763B2D9E}"/>
    <cellStyle name="Input 5 4 6 2 2" xfId="9050" xr:uid="{F24907D4-5974-4A16-A2C2-76D108671925}"/>
    <cellStyle name="Input 5 4 6 2 2 2" xfId="18039" xr:uid="{0089937B-9B4F-4992-8D00-4061C9939A37}"/>
    <cellStyle name="Input 5 4 6 2 2 2 2" xfId="43615" xr:uid="{E155D605-F8C3-4871-B076-96CA2D6A9D32}"/>
    <cellStyle name="Input 5 4 6 2 2 3" xfId="27257" xr:uid="{B28C0BEC-DE5B-4320-9C97-F94291433E6C}"/>
    <cellStyle name="Input 5 4 6 2 3" xfId="11687" xr:uid="{7E1B4758-9624-4B22-9E3A-01CF8B086136}"/>
    <cellStyle name="Input 5 4 6 2 3 2" xfId="20676" xr:uid="{1784FDC3-2DF4-4EF8-8647-99D9E65F5C12}"/>
    <cellStyle name="Input 5 4 6 2 3 2 2" xfId="42407" xr:uid="{F2D80EAF-2872-430F-8C29-2899EB9F43E1}"/>
    <cellStyle name="Input 5 4 6 2 3 3" xfId="41626" xr:uid="{E74BF0E0-13BC-4EF4-814F-49E0F146F0EF}"/>
    <cellStyle name="Input 5 4 6 2 4" xfId="15453" xr:uid="{9D37D704-4350-42C4-84C0-010B3AE0B0C2}"/>
    <cellStyle name="Input 5 4 6 2 4 2" xfId="22771" xr:uid="{79BD5685-4E35-41A6-B797-B6AA6D8E67AA}"/>
    <cellStyle name="Input 5 4 6 2 5" xfId="36787" xr:uid="{56729986-296B-4A19-ACBA-32C964CBB6CB}"/>
    <cellStyle name="Input 5 4 6 2 6" xfId="54113" xr:uid="{B0AF2C4D-2F68-4323-9326-A74504FED82D}"/>
    <cellStyle name="Input 5 4 6 3" xfId="4600" xr:uid="{7D8D7B27-DCAE-4867-A39D-1975A66E1460}"/>
    <cellStyle name="Input 5 4 6 3 2" xfId="25280" xr:uid="{7D1D6F23-FF33-4A79-8457-DDF87CE9C96E}"/>
    <cellStyle name="Input 5 4 6 4" xfId="25185" xr:uid="{0129B95B-0232-4962-92A9-6F4E3BC9C673}"/>
    <cellStyle name="Input 5 4 6 5" xfId="47423" xr:uid="{7BA34C92-1E06-4841-9995-3F0096E4BE64}"/>
    <cellStyle name="Input 5 4 7" xfId="4900" xr:uid="{E95C3C6A-1214-42F0-A3BC-2CC81FAC2E72}"/>
    <cellStyle name="Input 5 4 7 2" xfId="7486" xr:uid="{9C4F73C6-8C1B-42BF-9CAC-4F00B7048DDC}"/>
    <cellStyle name="Input 5 4 7 2 2" xfId="16475" xr:uid="{C6CBCF4B-E331-4BAD-AF24-A96E6D50E61C}"/>
    <cellStyle name="Input 5 4 7 2 2 2" xfId="30650" xr:uid="{0E04139A-4B43-414A-BD00-BA078D593D0E}"/>
    <cellStyle name="Input 5 4 7 2 3" xfId="34719" xr:uid="{4985450A-9D74-4750-874B-F44D4C4D3FCE}"/>
    <cellStyle name="Input 5 4 7 3" xfId="10123" xr:uid="{6707E124-6A4F-4DF2-ADFA-09FFBA448817}"/>
    <cellStyle name="Input 5 4 7 3 2" xfId="19112" xr:uid="{7B505391-8FF9-4F7C-BB06-028E6E89A145}"/>
    <cellStyle name="Input 5 4 7 3 2 2" xfId="24501" xr:uid="{842E6D0B-A8F8-479D-94BD-B46BCC8CE8E0}"/>
    <cellStyle name="Input 5 4 7 3 3" xfId="27178" xr:uid="{A47E6CBD-A6C2-475B-9468-E9B40E33132D}"/>
    <cellStyle name="Input 5 4 7 4" xfId="13889" xr:uid="{790D4D91-976F-44B8-9CFD-161D1AD929C4}"/>
    <cellStyle name="Input 5 4 7 4 2" xfId="31208" xr:uid="{0B52CBC1-1720-41BD-8C97-A0AE8448568D}"/>
    <cellStyle name="Input 5 4 7 5" xfId="36085" xr:uid="{4D5758BA-46DD-4AEB-A9ED-5B7BF347622E}"/>
    <cellStyle name="Input 5 4 7 6" xfId="52709" xr:uid="{BE6511E0-78AB-4180-82FF-95A009A695D1}"/>
    <cellStyle name="Input 5 4 8" xfId="2512" xr:uid="{DA20E811-499A-4F3E-8AA7-9EAE2D186EB1}"/>
    <cellStyle name="Input 5 4 8 2" xfId="36759" xr:uid="{0AA9C609-9024-4D98-9CD4-9646A3D7530E}"/>
    <cellStyle name="Input 5 4 9" xfId="43408" xr:uid="{0B5C887F-04ED-4B9C-8B14-0BB5D9F24863}"/>
    <cellStyle name="Input 5 5" xfId="272" xr:uid="{06CCBAE9-39A5-48C3-B60D-79AA83B19F12}"/>
    <cellStyle name="Input 5 5 2" xfId="4678" xr:uid="{E3DDF5CB-7B68-4166-B145-92B54C1B807D}"/>
    <cellStyle name="Input 5 5 2 2" xfId="7264" xr:uid="{F60BD3B4-E5C2-467F-8DFF-A1E05132DACC}"/>
    <cellStyle name="Input 5 5 2 2 2" xfId="16253" xr:uid="{5863C182-6696-4DE0-A1A8-71D3FC900547}"/>
    <cellStyle name="Input 5 5 2 2 2 2" xfId="23514" xr:uid="{A820B644-B19F-4499-A8F9-509162F1651B}"/>
    <cellStyle name="Input 5 5 2 2 2 3" xfId="56438" xr:uid="{133DD4A5-0CA6-43D3-AFAB-D57DF105B4CF}"/>
    <cellStyle name="Input 5 5 2 2 3" xfId="25913" xr:uid="{07249EF0-21F8-4B34-9A92-2704CEC77C77}"/>
    <cellStyle name="Input 5 5 2 2 4" xfId="49656" xr:uid="{E03A0AFD-5BF7-41F2-8EA8-971702ABB52C}"/>
    <cellStyle name="Input 5 5 2 3" xfId="9901" xr:uid="{4A4A34C1-9CB7-4886-9C0B-3C37037D993B}"/>
    <cellStyle name="Input 5 5 2 3 2" xfId="18890" xr:uid="{A73C5147-7BA2-4E2E-B7C7-C0B61966EA30}"/>
    <cellStyle name="Input 5 5 2 3 2 2" xfId="40447" xr:uid="{A5F8AB6F-96C3-4B4F-B762-09E9AC099135}"/>
    <cellStyle name="Input 5 5 2 3 2 3" xfId="58129" xr:uid="{E6E8282A-FB33-4D1F-AD19-CD6BB692721A}"/>
    <cellStyle name="Input 5 5 2 3 3" xfId="24236" xr:uid="{D3935437-659F-497E-B4E5-69DD3038DC6F}"/>
    <cellStyle name="Input 5 5 2 3 4" xfId="51347" xr:uid="{907C00B1-C4DF-428B-A682-D647258C2E53}"/>
    <cellStyle name="Input 5 5 2 4" xfId="13667" xr:uid="{0A2A7AB5-F66D-40F3-878F-0C1C789CC1D3}"/>
    <cellStyle name="Input 5 5 2 4 2" xfId="25990" xr:uid="{85C2FE18-091A-4387-A5BD-C7E8449ACF16}"/>
    <cellStyle name="Input 5 5 2 4 2 2" xfId="54577" xr:uid="{BFD2F4A0-9BB7-4095-B86B-6E72C2D1D110}"/>
    <cellStyle name="Input 5 5 2 4 3" xfId="47773" xr:uid="{A9DA76BA-94AA-4A09-9589-724970D03696}"/>
    <cellStyle name="Input 5 5 2 5" xfId="33912" xr:uid="{2DD1F0E5-7943-49B9-9EFC-449E602491E8}"/>
    <cellStyle name="Input 5 5 2 5 2" xfId="52981" xr:uid="{3E896B6E-4733-4670-A9C9-D076F54B33B3}"/>
    <cellStyle name="Input 5 5 2 6" xfId="46159" xr:uid="{608102D2-848B-4205-BA4C-BCA495D43831}"/>
    <cellStyle name="Input 5 5 3" xfId="2740" xr:uid="{C5F34583-C54A-47FE-86F9-D68BDD2DEBAC}"/>
    <cellStyle name="Input 5 5 3 2" xfId="39597" xr:uid="{4F64E16D-1C57-4A91-9941-47D9FD904D78}"/>
    <cellStyle name="Input 5 5 3 2 2" xfId="56840" xr:uid="{D729D32E-9146-4D60-BA28-2A861285F643}"/>
    <cellStyle name="Input 5 5 3 2 3" xfId="50058" xr:uid="{DB895BA1-90FD-4491-901D-F1A554689BCC}"/>
    <cellStyle name="Input 5 5 3 3" xfId="51530" xr:uid="{79A6CD0E-A704-4B70-8664-702081A7A853}"/>
    <cellStyle name="Input 5 5 3 3 2" xfId="58312" xr:uid="{D7B17950-DA30-4C36-B6E7-637271F7AE62}"/>
    <cellStyle name="Input 5 5 3 4" xfId="48175" xr:uid="{BA250A3C-8AB0-408C-B4BA-9E02B4AC2FB4}"/>
    <cellStyle name="Input 5 5 3 4 2" xfId="54967" xr:uid="{00873AAD-F383-4F77-9577-24BB68CFBF38}"/>
    <cellStyle name="Input 5 5 3 5" xfId="53267" xr:uid="{EDA6FFD0-3280-4C14-9B26-8C33873C8389}"/>
    <cellStyle name="Input 5 5 3 6" xfId="46561" xr:uid="{802649E9-A043-4437-9A3D-8268573D8AE3}"/>
    <cellStyle name="Input 5 5 4" xfId="29714" xr:uid="{4510C8AD-294E-4C5D-B640-C03B923FA116}"/>
    <cellStyle name="Input 5 5 4 2" xfId="55966" xr:uid="{1643573D-251A-4BAF-918F-9FFF5748A074}"/>
    <cellStyle name="Input 5 5 4 3" xfId="49184" xr:uid="{E39C16A9-804D-4211-B823-5B7936B8460B}"/>
    <cellStyle name="Input 5 5 5" xfId="44387" xr:uid="{18E8B08F-18D8-403B-9F8D-03C204ED6318}"/>
    <cellStyle name="Input 5 5 5 2" xfId="58189" xr:uid="{29DD8091-CE1A-4373-A932-4B435CF4980D}"/>
    <cellStyle name="Input 5 5 5 3" xfId="51407" xr:uid="{AD80E82A-A843-4616-8709-59CCF4C341CC}"/>
    <cellStyle name="Input 5 5 6" xfId="45650" xr:uid="{8C3EEAD6-9045-4B14-8ADD-41A55BF0363E}"/>
    <cellStyle name="Input 5 5 6 2" xfId="54129" xr:uid="{0EBA1E46-CBAD-4DC5-9D5A-5D2B537CE6D4}"/>
    <cellStyle name="Input 5 5 7" xfId="52718" xr:uid="{8944639E-13C9-46A1-8AD5-06223C6E8455}"/>
    <cellStyle name="Input 5 6" xfId="621" xr:uid="{3A88BB0E-1625-45E0-92A3-98401540818B}"/>
    <cellStyle name="Input 5 6 2" xfId="5002" xr:uid="{69B95484-86B6-4715-9238-28A7AA296793}"/>
    <cellStyle name="Input 5 6 2 2" xfId="7588" xr:uid="{77C63966-0903-438E-A51E-EE9F872B11F3}"/>
    <cellStyle name="Input 5 6 2 2 2" xfId="16577" xr:uid="{0A0177D0-9BFD-4351-BDAA-E250FFBEFA3A}"/>
    <cellStyle name="Input 5 6 2 2 2 2" xfId="27391" xr:uid="{8DE9A663-A56E-4F51-AA5C-3982E1F2F992}"/>
    <cellStyle name="Input 5 6 2 2 2 3" xfId="56474" xr:uid="{6734DF08-959B-4B03-86E6-3CD4A1364880}"/>
    <cellStyle name="Input 5 6 2 2 3" xfId="24551" xr:uid="{59B3AC31-3DCB-4E9A-A2EE-DA2A58734AFE}"/>
    <cellStyle name="Input 5 6 2 2 4" xfId="49692" xr:uid="{5C2EB82F-A182-488E-9C82-F2E889576F95}"/>
    <cellStyle name="Input 5 6 2 3" xfId="10225" xr:uid="{F87EB630-431C-408D-BFBC-2B410A968ADA}"/>
    <cellStyle name="Input 5 6 2 3 2" xfId="19214" xr:uid="{26FD41AB-CF97-4189-A9BB-62A72E548680}"/>
    <cellStyle name="Input 5 6 2 3 2 2" xfId="44003" xr:uid="{EE6D76AD-DB22-47BE-8FAC-64CFBB2C8F22}"/>
    <cellStyle name="Input 5 6 2 3 2 3" xfId="58424" xr:uid="{E4A0E3E9-5448-4561-8A59-671E097FE990}"/>
    <cellStyle name="Input 5 6 2 3 3" xfId="41644" xr:uid="{9CC98CF9-666C-4C69-A13A-B6B4D1CDABFF}"/>
    <cellStyle name="Input 5 6 2 3 4" xfId="51643" xr:uid="{B734E117-63D9-4076-B7D7-250811C9AB38}"/>
    <cellStyle name="Input 5 6 2 4" xfId="13991" xr:uid="{4CA43D12-7D62-43B1-9312-5FF6FA0169EA}"/>
    <cellStyle name="Input 5 6 2 4 2" xfId="39698" xr:uid="{F2CA1F70-0210-4615-9CDC-246C78FC6DA2}"/>
    <cellStyle name="Input 5 6 2 4 2 2" xfId="54613" xr:uid="{C52BE54C-BFFD-453B-AD3C-4DBD8875D35C}"/>
    <cellStyle name="Input 5 6 2 4 3" xfId="47809" xr:uid="{D2DFE0D2-CAE4-408F-9191-CD1B30E61436}"/>
    <cellStyle name="Input 5 6 2 5" xfId="32353" xr:uid="{F531ACBC-AA10-45E5-B8D1-59B2EB184705}"/>
    <cellStyle name="Input 5 6 2 5 2" xfId="53002" xr:uid="{97CEF6F8-1F5F-49FA-86F9-1997AB049AE3}"/>
    <cellStyle name="Input 5 6 2 6" xfId="46195" xr:uid="{BB50A271-4946-43EB-BD7F-1B1D0B29D991}"/>
    <cellStyle name="Input 5 6 3" xfId="3058" xr:uid="{253A4426-09CD-4418-9CA2-ADE7D0015F10}"/>
    <cellStyle name="Input 5 6 3 2" xfId="43648" xr:uid="{09009474-6085-42F7-9B65-8D9248FEBBE9}"/>
    <cellStyle name="Input 5 6 3 2 2" xfId="56876" xr:uid="{690F630A-F796-429F-B2D5-38C81D06DA0E}"/>
    <cellStyle name="Input 5 6 3 2 3" xfId="50094" xr:uid="{BADE5CC0-5461-41B5-AF8E-ADAAD1A0E530}"/>
    <cellStyle name="Input 5 6 3 3" xfId="51923" xr:uid="{E4F76F7A-2CDD-4BF4-9238-1C3C59F05EFD}"/>
    <cellStyle name="Input 5 6 3 3 2" xfId="58704" xr:uid="{AF57FF18-E60B-4F46-BCE0-7FCA4B633A05}"/>
    <cellStyle name="Input 5 6 3 4" xfId="48211" xr:uid="{B00FFDAE-FF17-4278-A85A-F92530CB6008}"/>
    <cellStyle name="Input 5 6 3 4 2" xfId="55003" xr:uid="{222F6131-86F5-43BB-8059-2B05CC527174}"/>
    <cellStyle name="Input 5 6 3 5" xfId="53303" xr:uid="{027C5D5D-948F-40CD-917A-CCD36120B08A}"/>
    <cellStyle name="Input 5 6 3 6" xfId="46597" xr:uid="{0D3A4EC0-C956-4733-A50A-E7C94DC51B8F}"/>
    <cellStyle name="Input 5 6 4" xfId="28188" xr:uid="{B9477037-3217-4FF3-981C-52D0942C5C98}"/>
    <cellStyle name="Input 5 6 4 2" xfId="56002" xr:uid="{902FB4D7-75D3-423C-AECD-A6BCF6589406}"/>
    <cellStyle name="Input 5 6 4 3" xfId="49220" xr:uid="{72B22820-CE96-4D72-A7EB-57DAB7977905}"/>
    <cellStyle name="Input 5 6 5" xfId="44447" xr:uid="{2BEECD06-A7BB-41B8-B091-E77C483258C9}"/>
    <cellStyle name="Input 5 6 5 2" xfId="58718" xr:uid="{84402613-2153-43EE-A380-CCC738B61578}"/>
    <cellStyle name="Input 5 6 5 3" xfId="51937" xr:uid="{F5C5667A-C205-4864-8DB9-3AB8D4256C5E}"/>
    <cellStyle name="Input 5 6 6" xfId="45686" xr:uid="{2B7EF1CE-1227-40CA-84C8-1B2407D70FD2}"/>
    <cellStyle name="Input 5 6 6 2" xfId="54165" xr:uid="{5E825DF9-271D-4D90-8E9E-5ADECD41ED1A}"/>
    <cellStyle name="Input 5 6 7" xfId="52739" xr:uid="{97992D78-5FCB-4FEA-B078-3C30A22E33A7}"/>
    <cellStyle name="Input 5 7" xfId="966" xr:uid="{5D38E029-4F99-4831-A76B-DC6DCE0DBB08}"/>
    <cellStyle name="Input 5 7 2" xfId="5323" xr:uid="{B8975EC1-5CB6-4DB0-A13F-593A5A9924B6}"/>
    <cellStyle name="Input 5 7 2 2" xfId="7909" xr:uid="{E9104B0C-19BD-4772-8966-2ACAC9EC4600}"/>
    <cellStyle name="Input 5 7 2 2 2" xfId="16898" xr:uid="{718F1E72-ACBD-4374-AB75-35B88FA96E07}"/>
    <cellStyle name="Input 5 7 2 2 2 2" xfId="30895" xr:uid="{A7B14F22-817F-4235-B8B6-01212EC8C2B6}"/>
    <cellStyle name="Input 5 7 2 2 2 3" xfId="56510" xr:uid="{6014BACD-14B8-4756-914C-71322813C27C}"/>
    <cellStyle name="Input 5 7 2 2 3" xfId="28413" xr:uid="{DBE1F5A5-3AC5-4548-B708-C37D5194CD0D}"/>
    <cellStyle name="Input 5 7 2 2 4" xfId="49728" xr:uid="{469E90D6-FC84-4A37-AAA8-5BD4BA499BDA}"/>
    <cellStyle name="Input 5 7 2 3" xfId="10546" xr:uid="{508EEC86-0DFD-4E1F-A3EF-F9CC83FB9CFC}"/>
    <cellStyle name="Input 5 7 2 3 2" xfId="19535" xr:uid="{97F8C2B0-D256-4929-A5F2-B2BF19172835}"/>
    <cellStyle name="Input 5 7 2 3 2 2" xfId="29521" xr:uid="{E9E28DDC-FB7E-4C34-B26B-C1069781AF25}"/>
    <cellStyle name="Input 5 7 2 3 2 3" xfId="58354" xr:uid="{D866D3F9-C8E9-49B6-8D63-A62D2EF19015}"/>
    <cellStyle name="Input 5 7 2 3 3" xfId="22710" xr:uid="{C6B997C6-0AF4-4548-B902-364C96802E5A}"/>
    <cellStyle name="Input 5 7 2 3 4" xfId="51572" xr:uid="{037BE844-A970-427C-9910-7669F2BAB8DA}"/>
    <cellStyle name="Input 5 7 2 4" xfId="14312" xr:uid="{22B1C512-1FBF-494B-B5D4-D9D3E9A09865}"/>
    <cellStyle name="Input 5 7 2 4 2" xfId="23655" xr:uid="{E8A487B7-B823-4026-AC84-860A6C0FF0D2}"/>
    <cellStyle name="Input 5 7 2 4 2 2" xfId="54649" xr:uid="{9B377928-F55C-4FD5-9784-331FA38995B2}"/>
    <cellStyle name="Input 5 7 2 4 3" xfId="47845" xr:uid="{6FFA239D-1E59-44A0-BA31-25E045866C6D}"/>
    <cellStyle name="Input 5 7 2 5" xfId="33456" xr:uid="{DBADF23E-8F3E-473A-BFCE-41EC9C24F23C}"/>
    <cellStyle name="Input 5 7 2 5 2" xfId="53023" xr:uid="{5AA3B3C9-C740-4E36-B5FC-9C18654927C6}"/>
    <cellStyle name="Input 5 7 2 6" xfId="46231" xr:uid="{1A14CA90-F22C-40E4-AE83-A0ABA482F8E4}"/>
    <cellStyle name="Input 5 7 3" xfId="3403" xr:uid="{A09857A9-33D5-4237-834A-53B3FBC8F863}"/>
    <cellStyle name="Input 5 7 3 2" xfId="32556" xr:uid="{57290192-AE18-4AC5-BC4B-44C2844C5B72}"/>
    <cellStyle name="Input 5 7 3 2 2" xfId="56912" xr:uid="{88B0D32E-1C4F-48D8-AF6C-06B65BCB39B3}"/>
    <cellStyle name="Input 5 7 3 2 3" xfId="50130" xr:uid="{877D1525-8583-4018-9CD2-FCDD692A2427}"/>
    <cellStyle name="Input 5 7 3 3" xfId="49022" xr:uid="{BF45F53D-55A3-4CDC-BB62-886C11FFC150}"/>
    <cellStyle name="Input 5 7 3 3 2" xfId="55805" xr:uid="{655FB0E7-EBD6-4F91-B2BF-54428F0C9D2A}"/>
    <cellStyle name="Input 5 7 3 4" xfId="48247" xr:uid="{C60DD2EF-1BDF-45D8-99B4-0A1917B3BE11}"/>
    <cellStyle name="Input 5 7 3 4 2" xfId="55039" xr:uid="{B597EB87-8B7B-40CB-B806-BC014AF808E7}"/>
    <cellStyle name="Input 5 7 3 5" xfId="53339" xr:uid="{8DBD0F8F-AC43-46C4-B274-396750A88348}"/>
    <cellStyle name="Input 5 7 3 6" xfId="46633" xr:uid="{6BECC0C8-8BAF-4AE8-B029-5D9F1FE901E3}"/>
    <cellStyle name="Input 5 7 4" xfId="32478" xr:uid="{76717626-7182-4160-8B66-5B5C67BD6593}"/>
    <cellStyle name="Input 5 7 4 2" xfId="56038" xr:uid="{BDC3A9EE-164F-4196-8C34-DC98981CFB77}"/>
    <cellStyle name="Input 5 7 4 3" xfId="49256" xr:uid="{7FBD7217-BA2E-4287-AEBB-AD79645263F4}"/>
    <cellStyle name="Input 5 7 5" xfId="44496" xr:uid="{5925FAA8-03DE-406D-924F-FA0EABC2F2C2}"/>
    <cellStyle name="Input 5 7 5 2" xfId="59110" xr:uid="{DA421130-A523-4880-AB36-616F7A1FCBF8}"/>
    <cellStyle name="Input 5 7 5 3" xfId="52329" xr:uid="{8A6732C1-5E81-4CF1-862F-0C6CB90BA931}"/>
    <cellStyle name="Input 5 7 6" xfId="45722" xr:uid="{9A65AF01-297C-4D9F-BE72-AF8836FAD3D9}"/>
    <cellStyle name="Input 5 7 6 2" xfId="54201" xr:uid="{F4664DC0-30BB-46FD-A745-FD004534E19C}"/>
    <cellStyle name="Input 5 7 7" xfId="52760" xr:uid="{AD19EE7F-0AF1-4AF3-B755-CF9FB479CBCA}"/>
    <cellStyle name="Input 5 8" xfId="1310" xr:uid="{BCA1DCB2-2D7C-4E06-AA39-0FC532228EF7}"/>
    <cellStyle name="Input 5 8 2" xfId="5655" xr:uid="{73E61418-62AF-4082-808A-1F4ACA1CB630}"/>
    <cellStyle name="Input 5 8 2 2" xfId="8241" xr:uid="{530E7F81-B9AB-4306-8D62-0BBE782D5FBE}"/>
    <cellStyle name="Input 5 8 2 2 2" xfId="17230" xr:uid="{EDCECB0B-9D0E-4092-941F-BE251B611764}"/>
    <cellStyle name="Input 5 8 2 2 2 2" xfId="30999" xr:uid="{8433171D-7D6B-4E82-8201-A312889A7A2F}"/>
    <cellStyle name="Input 5 8 2 2 2 3" xfId="56559" xr:uid="{9726B00E-661C-4FAB-B509-E98A23ADC62B}"/>
    <cellStyle name="Input 5 8 2 2 3" xfId="25073" xr:uid="{56881A01-C816-4556-8D05-F8464925D369}"/>
    <cellStyle name="Input 5 8 2 2 4" xfId="49777" xr:uid="{A1E0013B-C539-479B-8F25-F179C59D441D}"/>
    <cellStyle name="Input 5 8 2 3" xfId="10878" xr:uid="{3FA6A720-FA77-4EE7-BE00-0EE86AB64F98}"/>
    <cellStyle name="Input 5 8 2 3 2" xfId="19867" xr:uid="{3C442EEB-1281-4C5F-96BF-070BCF12DD0C}"/>
    <cellStyle name="Input 5 8 2 3 2 2" xfId="27916" xr:uid="{84AF18C1-AF85-4ADA-9BDD-D23195620E00}"/>
    <cellStyle name="Input 5 8 2 3 2 3" xfId="58634" xr:uid="{35FE910A-CF51-4261-8015-78B372C07CA7}"/>
    <cellStyle name="Input 5 8 2 3 3" xfId="40056" xr:uid="{AFCA6D9D-5884-46A1-8EBA-B84E25FCD84E}"/>
    <cellStyle name="Input 5 8 2 3 4" xfId="51853" xr:uid="{74D16718-4CAF-4054-A2D3-419558574919}"/>
    <cellStyle name="Input 5 8 2 4" xfId="14644" xr:uid="{1847F4B8-C020-49A0-A7A9-1E2039F09EC1}"/>
    <cellStyle name="Input 5 8 2 4 2" xfId="29423" xr:uid="{6C2E90E2-04D0-4A35-A2ED-76B0FAC4DCCE}"/>
    <cellStyle name="Input 5 8 2 4 2 2" xfId="54695" xr:uid="{D639CB3A-8E3A-4169-8B72-EA2496AFB95A}"/>
    <cellStyle name="Input 5 8 2 4 3" xfId="47894" xr:uid="{1E6B81CA-6B85-4CE0-A767-E2DFB9A3A3EA}"/>
    <cellStyle name="Input 5 8 2 5" xfId="33578" xr:uid="{F000652B-7E24-4330-BB30-F3F20969606F}"/>
    <cellStyle name="Input 5 8 2 5 2" xfId="53049" xr:uid="{2D3A9181-906C-4B92-99C3-8A212F8CA0DA}"/>
    <cellStyle name="Input 5 8 2 6" xfId="46280" xr:uid="{58EC9F16-8E4F-47B0-853B-FD3D5630C09C}"/>
    <cellStyle name="Input 5 8 3" xfId="3747" xr:uid="{B97AA062-C2CF-4AD2-BFCF-F2C0AF181D65}"/>
    <cellStyle name="Input 5 8 3 2" xfId="32821" xr:uid="{ACB9BCE8-8C5B-4B17-9445-7DEEAE90631F}"/>
    <cellStyle name="Input 5 8 3 2 2" xfId="56958" xr:uid="{9B9876DC-1AC6-4FB9-95E3-F58C781E258D}"/>
    <cellStyle name="Input 5 8 3 2 3" xfId="50176" xr:uid="{8C95B31C-96B6-4311-80AE-F1A6483DB150}"/>
    <cellStyle name="Input 5 8 3 3" xfId="50914" xr:uid="{C5998C13-6A67-430C-B0BF-5DD3274DA8B0}"/>
    <cellStyle name="Input 5 8 3 3 2" xfId="57696" xr:uid="{073EC2DC-7B36-4E63-B2E4-C4715EFE1F1D}"/>
    <cellStyle name="Input 5 8 3 4" xfId="48293" xr:uid="{3A92B8F4-CFBB-4CC2-9141-0638A6E172B5}"/>
    <cellStyle name="Input 5 8 3 4 2" xfId="55085" xr:uid="{1EDA4856-ED4D-46FD-BAD5-D614F2BE5C08}"/>
    <cellStyle name="Input 5 8 3 5" xfId="53385" xr:uid="{58BCDCCA-6C4C-42D6-BDAF-99689F93FDD4}"/>
    <cellStyle name="Input 5 8 3 6" xfId="46679" xr:uid="{EF2DB599-F378-4752-8A5D-D97C58F19527}"/>
    <cellStyle name="Input 5 8 4" xfId="31507" xr:uid="{372D0F14-1C35-4E31-9C9C-4CC3D5B662DD}"/>
    <cellStyle name="Input 5 8 4 2" xfId="56087" xr:uid="{D14E5D16-0143-4032-AF36-E27A28656EB2}"/>
    <cellStyle name="Input 5 8 4 3" xfId="49305" xr:uid="{C35225AB-21FE-41B0-BB44-1C6400A8D658}"/>
    <cellStyle name="Input 5 8 5" xfId="44477" xr:uid="{3DA8055D-C8F3-48EB-90FE-DBF6D8CA9192}"/>
    <cellStyle name="Input 5 8 5 2" xfId="57973" xr:uid="{49E8B05B-048C-4192-B472-6A51EFDEE723}"/>
    <cellStyle name="Input 5 8 5 3" xfId="51191" xr:uid="{400B1591-1D72-42B7-B7CA-CAA12D1BAF37}"/>
    <cellStyle name="Input 5 8 6" xfId="45771" xr:uid="{575EB352-46B0-426C-8A35-0A70C7896462}"/>
    <cellStyle name="Input 5 8 6 2" xfId="54247" xr:uid="{6503B06A-BE85-4FBC-8D82-60015A7BD1EF}"/>
    <cellStyle name="Input 5 8 7" xfId="52786" xr:uid="{93A9DE1C-BA2F-4D9C-8D55-52B7075E7AC4}"/>
    <cellStyle name="Input 5 9" xfId="1645" xr:uid="{46FC4429-5C19-4D99-B695-17DCEA628602}"/>
    <cellStyle name="Input 5 9 2" xfId="5978" xr:uid="{AA3ABEB6-C57B-42FC-9A01-CCB11C2B6B01}"/>
    <cellStyle name="Input 5 9 2 2" xfId="8564" xr:uid="{DA92C388-56BF-4AA2-8A82-F2EA2F2C78A0}"/>
    <cellStyle name="Input 5 9 2 2 2" xfId="17553" xr:uid="{6746D6F6-5904-4F3F-8DCC-38FF18CEC51C}"/>
    <cellStyle name="Input 5 9 2 2 2 2" xfId="39224" xr:uid="{FB47D2AE-F3DB-4D87-9047-C3AA7AD98084}"/>
    <cellStyle name="Input 5 9 2 2 2 3" xfId="56599" xr:uid="{035A8647-6673-428F-92C8-452612085EBC}"/>
    <cellStyle name="Input 5 9 2 2 3" xfId="24495" xr:uid="{49B0C576-A94C-409F-B4F6-DDFEEC27C70A}"/>
    <cellStyle name="Input 5 9 2 2 4" xfId="49817" xr:uid="{9947CB7B-F818-42AB-9E24-E9062BAF4177}"/>
    <cellStyle name="Input 5 9 2 3" xfId="11201" xr:uid="{895E7A16-A9C2-4812-A5CC-7074A59D635D}"/>
    <cellStyle name="Input 5 9 2 3 2" xfId="20190" xr:uid="{B5E22BB7-2310-448B-84F8-C5023DE338FA}"/>
    <cellStyle name="Input 5 9 2 3 2 2" xfId="29228" xr:uid="{7DDB2384-B21E-420A-8973-01A852AD4F06}"/>
    <cellStyle name="Input 5 9 2 3 2 3" xfId="58685" xr:uid="{981678F3-4638-42C1-B601-7F3835903282}"/>
    <cellStyle name="Input 5 9 2 3 3" xfId="25383" xr:uid="{E4E6F2D4-F215-4163-9B76-E334B0A5205B}"/>
    <cellStyle name="Input 5 9 2 3 4" xfId="51904" xr:uid="{159C0A6F-40A7-450C-A288-8109600E6F1A}"/>
    <cellStyle name="Input 5 9 2 4" xfId="14967" xr:uid="{532C999F-4FC7-4D0B-8FEF-613A110C2A39}"/>
    <cellStyle name="Input 5 9 2 4 2" xfId="29958" xr:uid="{D4187F70-FB18-4F84-AE16-194510E0870B}"/>
    <cellStyle name="Input 5 9 2 4 2 2" xfId="54732" xr:uid="{DF5E7D46-EB37-494C-BECB-36A8E0AF8D45}"/>
    <cellStyle name="Input 5 9 2 4 3" xfId="47934" xr:uid="{40D590E0-738A-4BE0-BA59-15979F0C440B}"/>
    <cellStyle name="Input 5 9 2 5" xfId="34185" xr:uid="{F77818A4-0B77-46E8-80EC-7700E5527407}"/>
    <cellStyle name="Input 5 9 2 5 2" xfId="53070" xr:uid="{69D2BBCC-26F0-475C-B403-1D419C4EDCFF}"/>
    <cellStyle name="Input 5 9 2 6" xfId="46320" xr:uid="{62BB8988-F6A0-4C01-8C7A-933E1C25B65C}"/>
    <cellStyle name="Input 5 9 3" xfId="4082" xr:uid="{5592130F-87F0-4C8B-8415-9B9C10E844C8}"/>
    <cellStyle name="Input 5 9 3 2" xfId="37479" xr:uid="{60DDD8E8-035C-40F4-8A25-FEC780BA0681}"/>
    <cellStyle name="Input 5 9 3 2 2" xfId="56995" xr:uid="{77682CAB-A20E-4423-B4FD-2B0CC933EEDA}"/>
    <cellStyle name="Input 5 9 3 2 3" xfId="50213" xr:uid="{6318CB76-A80B-45F2-A9A6-AA093F289C62}"/>
    <cellStyle name="Input 5 9 3 3" xfId="51440" xr:uid="{D5D31512-5AC9-4095-8EA1-2BE03D1EB7B1}"/>
    <cellStyle name="Input 5 9 3 3 2" xfId="58222" xr:uid="{75D37EF6-B0DB-4766-8D2A-9448E4F47E5F}"/>
    <cellStyle name="Input 5 9 3 4" xfId="48330" xr:uid="{7BC70837-B544-4DDC-BFF8-D2A0C50C6A45}"/>
    <cellStyle name="Input 5 9 3 4 2" xfId="55122" xr:uid="{882AEE71-2A65-43D6-AFB7-C69E3D38510C}"/>
    <cellStyle name="Input 5 9 3 5" xfId="53422" xr:uid="{1EABC27A-44F0-4D95-87C8-352CA6863681}"/>
    <cellStyle name="Input 5 9 3 6" xfId="46716" xr:uid="{0CAFD944-23CC-4EDA-84CD-2E05A3972FF1}"/>
    <cellStyle name="Input 5 9 4" xfId="22928" xr:uid="{A53ABC8A-B680-4AAF-81A0-7C8BFA2A40AC}"/>
    <cellStyle name="Input 5 9 4 2" xfId="56127" xr:uid="{D5319B7C-7632-48A2-9161-2C77C1894039}"/>
    <cellStyle name="Input 5 9 4 3" xfId="49345" xr:uid="{D82B27C2-27B1-4B43-986E-587DED89813C}"/>
    <cellStyle name="Input 5 9 5" xfId="44529" xr:uid="{C765F304-687D-4666-A5F4-BC4DB0850A03}"/>
    <cellStyle name="Input 5 9 5 2" xfId="57978" xr:uid="{AC5878F5-1141-4487-BF10-F2DBFB351623}"/>
    <cellStyle name="Input 5 9 5 3" xfId="51196" xr:uid="{2891E4FC-E82C-49FC-BF7A-1D8A00037737}"/>
    <cellStyle name="Input 5 9 6" xfId="45811" xr:uid="{C7CF358F-DFC5-48F9-BC8B-24603F56F54E}"/>
    <cellStyle name="Input 5 9 6 2" xfId="54284" xr:uid="{40D809D9-A97F-46F9-839B-62BA73FAC92F}"/>
    <cellStyle name="Input 5 9 7" xfId="52803" xr:uid="{B2828335-CA3A-4B76-91CF-8DA502AE0594}"/>
    <cellStyle name="Input 6" xfId="111" xr:uid="{85A2853D-23D4-4456-B836-3CC9253EA0E2}"/>
    <cellStyle name="Input 6 10" xfId="1707" xr:uid="{EEECF64F-2EF2-4CA6-8BC6-88BD94BFF29E}"/>
    <cellStyle name="Input 6 10 2" xfId="6033" xr:uid="{64206A86-FFC7-4111-82CD-2DA657A6B8A0}"/>
    <cellStyle name="Input 6 10 2 2" xfId="8619" xr:uid="{33AB87EE-3266-400B-8275-AA843C8A3A39}"/>
    <cellStyle name="Input 6 10 2 2 2" xfId="17608" xr:uid="{883F4879-2EF3-431B-8198-B2C9F106A83F}"/>
    <cellStyle name="Input 6 10 2 2 2 2" xfId="43379" xr:uid="{E63EB2AB-94B5-4721-94B5-E858EA2DC430}"/>
    <cellStyle name="Input 6 10 2 2 2 3" xfId="56545" xr:uid="{2B0CC78A-5E4C-4111-94FD-82357D3835E6}"/>
    <cellStyle name="Input 6 10 2 2 3" xfId="23005" xr:uid="{572496BA-3BF4-4F59-A504-584933F1BAF8}"/>
    <cellStyle name="Input 6 10 2 2 4" xfId="49763" xr:uid="{A78B850D-992C-4B60-9EFD-01C0AB4B1517}"/>
    <cellStyle name="Input 6 10 2 3" xfId="11256" xr:uid="{0DDC59FD-7860-4935-A5EB-1245C7B7F86A}"/>
    <cellStyle name="Input 6 10 2 3 2" xfId="20245" xr:uid="{58FD25BF-0DE3-4BF3-81D3-5E7E36CC3BB0}"/>
    <cellStyle name="Input 6 10 2 3 2 2" xfId="31961" xr:uid="{E0B78773-85A0-4779-A491-A92D11EC9902}"/>
    <cellStyle name="Input 6 10 2 3 2 3" xfId="59129" xr:uid="{A099C858-FC28-46BD-9111-576A95E243E4}"/>
    <cellStyle name="Input 6 10 2 3 3" xfId="34382" xr:uid="{3F74F276-5329-44D6-B00C-0EE5B012C886}"/>
    <cellStyle name="Input 6 10 2 3 4" xfId="52348" xr:uid="{D472D12B-08D1-4EE9-8A78-84E5613C06F0}"/>
    <cellStyle name="Input 6 10 2 4" xfId="15022" xr:uid="{A57C645A-89D5-48C3-895E-4A972FB96466}"/>
    <cellStyle name="Input 6 10 2 4 2" xfId="33932" xr:uid="{5B926A75-D07E-452B-A277-1C03336916DC}"/>
    <cellStyle name="Input 6 10 2 4 2 2" xfId="54681" xr:uid="{FD40962B-64A7-4C88-B023-405C8C8476CB}"/>
    <cellStyle name="Input 6 10 2 4 3" xfId="47880" xr:uid="{4E72D397-D04A-473E-84AC-9CA7FADCACAC}"/>
    <cellStyle name="Input 6 10 2 5" xfId="25392" xr:uid="{B6C37A53-D6DD-4245-850F-534CA7861549}"/>
    <cellStyle name="Input 6 10 2 5 2" xfId="53041" xr:uid="{6D5C1C9C-9F67-437C-B17A-75967C4549F2}"/>
    <cellStyle name="Input 6 10 2 6" xfId="46266" xr:uid="{2C17B4A4-EA7A-4F80-A73A-FBA82360F6F3}"/>
    <cellStyle name="Input 6 10 3" xfId="4144" xr:uid="{AEB82175-F8E4-4B55-AB07-72C5C2161EF9}"/>
    <cellStyle name="Input 6 10 3 2" xfId="42492" xr:uid="{991E6540-86DD-40AB-BDE5-855EFD95EC6B}"/>
    <cellStyle name="Input 6 10 3 2 2" xfId="56944" xr:uid="{E1E20C6B-4754-4679-BD57-E757F970897B}"/>
    <cellStyle name="Input 6 10 3 2 3" xfId="50162" xr:uid="{528F3ED2-9C72-43A1-89CD-A99B72078726}"/>
    <cellStyle name="Input 6 10 3 3" xfId="51567" xr:uid="{EC758BAE-328D-4F0F-BCF6-2A3C76895CCC}"/>
    <cellStyle name="Input 6 10 3 3 2" xfId="58349" xr:uid="{B527B41F-9859-45B5-B093-3E30B364BC98}"/>
    <cellStyle name="Input 6 10 3 4" xfId="48279" xr:uid="{A8590C41-F046-4281-B570-7675DC830719}"/>
    <cellStyle name="Input 6 10 3 4 2" xfId="55071" xr:uid="{FA2BBC74-D81A-41DB-BF76-3F8CBBDCCD25}"/>
    <cellStyle name="Input 6 10 3 5" xfId="53371" xr:uid="{FADD2F3F-EBF8-4FA0-AEC0-788DDCB0EFC2}"/>
    <cellStyle name="Input 6 10 3 6" xfId="46665" xr:uid="{2A210C74-8A59-460B-B1D4-775B1B9D21F3}"/>
    <cellStyle name="Input 6 10 4" xfId="31926" xr:uid="{7C2400A4-6879-482D-BFE9-8B830167F205}"/>
    <cellStyle name="Input 6 10 4 2" xfId="56073" xr:uid="{3926CD31-922F-40DE-8C0E-D0C9F54AAC02}"/>
    <cellStyle name="Input 6 10 4 3" xfId="49291" xr:uid="{31416D7A-ACFA-4CC8-AFA0-DA3827DA1B6A}"/>
    <cellStyle name="Input 6 10 5" xfId="44597" xr:uid="{D2BCDACF-FC35-4480-9D03-815B5A246F43}"/>
    <cellStyle name="Input 6 10 5 2" xfId="58388" xr:uid="{F9C0C028-955E-49A2-908A-6B5E74BB2E8D}"/>
    <cellStyle name="Input 6 10 5 3" xfId="51607" xr:uid="{B3DF4E56-6C8D-4F9D-9063-2E96AC07FB47}"/>
    <cellStyle name="Input 6 10 6" xfId="45757" xr:uid="{0C546F54-2346-45A4-B629-BF1D5762409C}"/>
    <cellStyle name="Input 6 10 6 2" xfId="54233" xr:uid="{BE486CE9-4CDB-45C7-924B-29B304E0A049}"/>
    <cellStyle name="Input 6 10 7" xfId="52778" xr:uid="{E472D0DB-E30C-49B7-B34D-C81236CECF37}"/>
    <cellStyle name="Input 6 11" xfId="2627" xr:uid="{4E15D8B8-C9BE-4F56-A3B8-05F586116A3E}"/>
    <cellStyle name="Input 6 11 2" xfId="6868" xr:uid="{D611B2C3-C471-46FA-858A-7AAA4F74F43E}"/>
    <cellStyle name="Input 6 11 2 2" xfId="15857" xr:uid="{2BF4FB7E-8897-4331-A1D3-F5D336F1508F}"/>
    <cellStyle name="Input 6 11 2 2 2" xfId="30573" xr:uid="{1A45392B-F5BF-485A-8063-206A77CEFB1A}"/>
    <cellStyle name="Input 6 11 2 2 2 2" xfId="56605" xr:uid="{705276EA-0D47-41D5-A508-C37E187AD3CF}"/>
    <cellStyle name="Input 6 11 2 2 3" xfId="49823" xr:uid="{9534F15C-A170-4343-A0C6-A6FC1600DEA1}"/>
    <cellStyle name="Input 6 11 2 3" xfId="38579" xr:uid="{954AD28A-BFEE-47DA-B518-5272B43E7EAB}"/>
    <cellStyle name="Input 6 11 2 3 2" xfId="58630" xr:uid="{9F029C54-4CC9-48D4-9092-784DCE6FDDEF}"/>
    <cellStyle name="Input 6 11 2 3 3" xfId="51849" xr:uid="{6C73BB8F-A69D-490B-BB51-57BCCE3F63F8}"/>
    <cellStyle name="Input 6 11 2 4" xfId="47940" xr:uid="{07F39868-BD57-44CA-9ED5-542420DB3F4E}"/>
    <cellStyle name="Input 6 11 2 4 2" xfId="54738" xr:uid="{4257CE9F-DEB1-4128-B2BC-62859BC482FB}"/>
    <cellStyle name="Input 6 11 2 5" xfId="53074" xr:uid="{07F8004A-0918-481C-AA89-111AB8E23539}"/>
    <cellStyle name="Input 6 11 2 6" xfId="46326" xr:uid="{0603CCC4-847B-44FE-9A3D-2EACB91F899C}"/>
    <cellStyle name="Input 6 11 3" xfId="9438" xr:uid="{F2E0CB89-E762-415B-A180-9ECF0C856637}"/>
    <cellStyle name="Input 6 11 3 2" xfId="18427" xr:uid="{79059E0A-856B-419D-A010-816A2724CCDC}"/>
    <cellStyle name="Input 6 11 3 2 2" xfId="32185" xr:uid="{92BFB305-0CAC-4E6F-BD66-505FC70D8DA0}"/>
    <cellStyle name="Input 6 11 3 2 2 2" xfId="57001" xr:uid="{3E40DDE7-54D2-42A5-B7CB-20D6522353EA}"/>
    <cellStyle name="Input 6 11 3 2 3" xfId="50219" xr:uid="{4DB36C41-C440-4A07-9838-BBED2DE86D87}"/>
    <cellStyle name="Input 6 11 3 3" xfId="26249" xr:uid="{06683691-38E0-4CD4-99DC-3CF7D6609451}"/>
    <cellStyle name="Input 6 11 3 3 2" xfId="58146" xr:uid="{EF73BB33-4332-4B50-8BC3-B997EEDBDE33}"/>
    <cellStyle name="Input 6 11 3 3 3" xfId="51364" xr:uid="{3CCFB389-FF1C-4371-B9F0-790DC2DB81D5}"/>
    <cellStyle name="Input 6 11 3 4" xfId="48336" xr:uid="{86D359CC-4E91-4C48-80A9-501EFEB40F26}"/>
    <cellStyle name="Input 6 11 3 4 2" xfId="55128" xr:uid="{4C7695CF-D779-4774-B0CD-06AB4D477CC6}"/>
    <cellStyle name="Input 6 11 3 5" xfId="53428" xr:uid="{C9453CAF-3A65-4A90-8D05-00460834D71B}"/>
    <cellStyle name="Input 6 11 3 6" xfId="46722" xr:uid="{8287420E-2BC0-4F17-91CA-38A34C0C35D2}"/>
    <cellStyle name="Input 6 11 4" xfId="13481" xr:uid="{F6B0579B-C85C-415C-AA00-86C034F39204}"/>
    <cellStyle name="Input 6 11 4 2" xfId="25680" xr:uid="{6C37C2C8-0633-4103-883E-C89BBBD8428C}"/>
    <cellStyle name="Input 6 11 4 2 2" xfId="56133" xr:uid="{9935241A-F78D-4B15-B7B9-F05A3D29899B}"/>
    <cellStyle name="Input 6 11 4 3" xfId="49351" xr:uid="{64156ACC-F7BA-4042-93FB-55AF9D6E77CE}"/>
    <cellStyle name="Input 6 11 5" xfId="34340" xr:uid="{267DCE48-E808-4CA2-ADF9-A860C90001E6}"/>
    <cellStyle name="Input 6 11 5 2" xfId="57858" xr:uid="{95B595F5-958F-4708-A4D5-98977EC9144E}"/>
    <cellStyle name="Input 6 11 5 3" xfId="51076" xr:uid="{2B7955D7-9E52-4611-9525-7C8ADF39941F}"/>
    <cellStyle name="Input 6 11 6" xfId="44631" xr:uid="{AAF113A6-C013-4F3E-9681-FEABB569A34C}"/>
    <cellStyle name="Input 6 11 6 2" xfId="54290" xr:uid="{5A1F02A6-8218-4247-B3D5-B4860AFD7655}"/>
    <cellStyle name="Input 6 11 6 3" xfId="47471" xr:uid="{AB9CB536-A1A0-4288-9001-D700AC6776B6}"/>
    <cellStyle name="Input 6 11 7" xfId="52807" xr:uid="{D339A863-F5C9-4116-A58F-9E3E208DAB91}"/>
    <cellStyle name="Input 6 11 8" xfId="45863" xr:uid="{4056CDE6-28C8-475C-B1C4-585CE7ACC3C8}"/>
    <cellStyle name="Input 6 12" xfId="6567" xr:uid="{672FAB79-AE9B-471D-B1DC-2D95FE1B9E00}"/>
    <cellStyle name="Input 6 12 2" xfId="11782" xr:uid="{530D99C3-CE20-430F-8321-AE256EC25286}"/>
    <cellStyle name="Input 6 12 2 2" xfId="20771" xr:uid="{20AA0B9C-84F4-4A4A-8DDB-92459759C22A}"/>
    <cellStyle name="Input 6 12 2 2 2" xfId="40936" xr:uid="{9F2A6272-363A-49C8-AAB4-7AB4090A8DEA}"/>
    <cellStyle name="Input 6 12 2 2 2 2" xfId="56644" xr:uid="{1068D7CA-A985-47BC-BEF7-5D953B52729C}"/>
    <cellStyle name="Input 6 12 2 2 3" xfId="49862" xr:uid="{684CC989-7AF5-44C9-9691-F345EB7C2BAC}"/>
    <cellStyle name="Input 6 12 2 3" xfId="35888" xr:uid="{C2C5BC82-1BC2-4C2D-A190-BD5E0DD88164}"/>
    <cellStyle name="Input 6 12 2 3 2" xfId="57632" xr:uid="{C2E0DADE-7A7E-4E38-BDEE-C32A97FA3635}"/>
    <cellStyle name="Input 6 12 2 3 3" xfId="50850" xr:uid="{7C92AB9F-C732-46EB-A78C-FB624267C26D}"/>
    <cellStyle name="Input 6 12 2 4" xfId="47979" xr:uid="{DCC591D6-318F-4898-876D-0A346B74959E}"/>
    <cellStyle name="Input 6 12 2 4 2" xfId="54774" xr:uid="{AA9D4E93-2A29-43BD-BDD5-AC4775CEC42B}"/>
    <cellStyle name="Input 6 12 2 5" xfId="53095" xr:uid="{073CDF56-4833-44DA-B750-FF751C9C039F}"/>
    <cellStyle name="Input 6 12 2 6" xfId="46365" xr:uid="{C26A090C-EC6C-46A0-84D2-E3B1A2E19E24}"/>
    <cellStyle name="Input 6 12 3" xfId="15556" xr:uid="{3B5B120E-783A-4911-B675-C196DD58F601}"/>
    <cellStyle name="Input 6 12 3 2" xfId="30742" xr:uid="{224AD451-356A-4AEA-8751-5E8CC89AF0D5}"/>
    <cellStyle name="Input 6 12 3 2 2" xfId="57037" xr:uid="{3848A079-1572-45E9-875F-79362769AE1D}"/>
    <cellStyle name="Input 6 12 3 2 3" xfId="50255" xr:uid="{FCCA9360-5D2D-442A-A240-6BB4DA07DC28}"/>
    <cellStyle name="Input 6 12 3 3" xfId="51738" xr:uid="{CA855554-A164-45A0-96EF-985D225B924A}"/>
    <cellStyle name="Input 6 12 3 3 2" xfId="58519" xr:uid="{F007BADA-9613-4D1C-BAC3-B8CA38D4797F}"/>
    <cellStyle name="Input 6 12 3 4" xfId="48372" xr:uid="{7519C9D9-3112-48EF-91CB-BED2CC751151}"/>
    <cellStyle name="Input 6 12 3 4 2" xfId="55164" xr:uid="{FA7A4B33-7F05-4514-BECE-85A258A2FBD5}"/>
    <cellStyle name="Input 6 12 3 5" xfId="53462" xr:uid="{445A90F4-6FE8-4AED-8FDF-855F64FEA079}"/>
    <cellStyle name="Input 6 12 3 6" xfId="46758" xr:uid="{85B588FF-82B5-4894-903A-D2153995622F}"/>
    <cellStyle name="Input 6 12 4" xfId="37463" xr:uid="{F77D1686-D927-4BA2-9EF9-32694698ECBA}"/>
    <cellStyle name="Input 6 12 4 2" xfId="56172" xr:uid="{70C15D76-2F5A-44EA-B997-8118E0BDAD6C}"/>
    <cellStyle name="Input 6 12 4 3" xfId="49390" xr:uid="{207EAA91-CFB1-41CC-9E75-760BA89E376C}"/>
    <cellStyle name="Input 6 12 5" xfId="44672" xr:uid="{2CF86F03-438E-4B47-891C-4E5BDFD26D34}"/>
    <cellStyle name="Input 6 12 5 2" xfId="59134" xr:uid="{FDA10152-D231-44BE-BE5F-A4D228E2A304}"/>
    <cellStyle name="Input 6 12 5 3" xfId="52353" xr:uid="{4B9E92FF-B802-4F77-878A-88AB28AAFA3A}"/>
    <cellStyle name="Input 6 12 6" xfId="47510" xr:uid="{007E5B0B-C2AE-405C-A30A-D09EBC898FAD}"/>
    <cellStyle name="Input 6 12 6 2" xfId="54326" xr:uid="{602EBE41-9FA3-4582-B11F-54CAE8350BBF}"/>
    <cellStyle name="Input 6 12 7" xfId="52828" xr:uid="{257CFF9D-5EC1-48E4-B5B4-F7DD5B970C40}"/>
    <cellStyle name="Input 6 12 8" xfId="45899" xr:uid="{C44E21C8-7758-4446-9276-B0D5D5D5EA15}"/>
    <cellStyle name="Input 6 13" xfId="9145" xr:uid="{7D73164C-4790-4C16-856F-6D1F6FEDF404}"/>
    <cellStyle name="Input 6 13 2" xfId="18134" xr:uid="{AC5BC646-7542-4025-B403-2B27C21A4A43}"/>
    <cellStyle name="Input 6 13 2 2" xfId="23039" xr:uid="{750DDEA2-B594-46CB-A72B-2FC999C0B7C0}"/>
    <cellStyle name="Input 6 13 2 2 2" xfId="56233" xr:uid="{3BB94368-E6ED-447C-9BDB-B64F46AA1126}"/>
    <cellStyle name="Input 6 13 2 3" xfId="49451" xr:uid="{CDAEBCE5-5489-4BB0-A3F8-56183DE18070}"/>
    <cellStyle name="Input 6 13 3" xfId="27797" xr:uid="{9ECAD5DF-6FB0-4DAD-9BBA-166F3597453C}"/>
    <cellStyle name="Input 6 13 3 2" xfId="59008" xr:uid="{1FCB2A04-2979-4B2C-B9B1-F5743A2B4EE6}"/>
    <cellStyle name="Input 6 13 3 3" xfId="52227" xr:uid="{431AD133-C989-454A-8778-10A1A3FDE5F0}"/>
    <cellStyle name="Input 6 13 4" xfId="44655" xr:uid="{8A6984A8-25B5-421F-827B-246BAE4723D7}"/>
    <cellStyle name="Input 6 13 4 2" xfId="54382" xr:uid="{A45A3B1B-9FDB-4675-AB79-26EA4E416F53}"/>
    <cellStyle name="Input 6 13 4 3" xfId="47569" xr:uid="{205A4B35-40DC-4C90-946D-E2C4872EA857}"/>
    <cellStyle name="Input 6 13 5" xfId="52864" xr:uid="{D1E1BE4E-E6F6-4B8F-9A64-963C0C3E6FCE}"/>
    <cellStyle name="Input 6 13 6" xfId="45960" xr:uid="{783F8B7E-6CC1-4BCE-BED0-24859FBA99B4}"/>
    <cellStyle name="Input 6 14" xfId="9752" xr:uid="{C0CF0EF6-938D-44F5-8834-69718BAD3677}"/>
    <cellStyle name="Input 6 14 2" xfId="18741" xr:uid="{D7561BE7-9116-4664-B468-CB2E7FA28ABA}"/>
    <cellStyle name="Input 6 14 2 2" xfId="41486" xr:uid="{A06CD715-280A-4AA9-8011-40703BB1C968}"/>
    <cellStyle name="Input 6 14 2 2 2" xfId="56218" xr:uid="{58C6264E-DF07-4463-80A7-108457D8FA77}"/>
    <cellStyle name="Input 6 14 2 3" xfId="49436" xr:uid="{74D78B21-71B1-40D4-9567-ED52BD545806}"/>
    <cellStyle name="Input 6 14 3" xfId="33343" xr:uid="{59D5B1D5-0DE0-4C3E-B5EE-CF7B7D5D4409}"/>
    <cellStyle name="Input 6 14 3 2" xfId="57995" xr:uid="{4D5C4459-68CC-4A98-A51E-344561443AB3}"/>
    <cellStyle name="Input 6 14 3 3" xfId="51213" xr:uid="{697C6BC7-7590-439A-8AA7-5B591F00ACEC}"/>
    <cellStyle name="Input 6 14 4" xfId="44749" xr:uid="{3F3D750E-5352-487F-81A6-A2594A01E977}"/>
    <cellStyle name="Input 6 14 4 2" xfId="54369" xr:uid="{972EEE13-50FE-458F-A3DD-7A7F6209E04F}"/>
    <cellStyle name="Input 6 14 4 3" xfId="47556" xr:uid="{BFC06CF6-40C4-4627-A690-52668858FC7C}"/>
    <cellStyle name="Input 6 14 5" xfId="52853" xr:uid="{CF34D692-F9F5-4555-9857-5FD55C99E3C9}"/>
    <cellStyle name="Input 6 14 6" xfId="45945" xr:uid="{EE706668-A110-4C0C-BD6F-F38AAE974BFD}"/>
    <cellStyle name="Input 6 15" xfId="2271" xr:uid="{D06DFF46-BA9D-413F-8CDF-BF08591AD51B}"/>
    <cellStyle name="Input 6 15 2" xfId="40915" xr:uid="{4F3E7B13-574A-4B46-AB64-CFA9C58ADDF5}"/>
    <cellStyle name="Input 6 15 2 2" xfId="57113" xr:uid="{CC0DC42B-EF5E-48C2-A346-5BA3441906AE}"/>
    <cellStyle name="Input 6 15 2 3" xfId="50331" xr:uid="{5FC0FC90-4E36-4C1E-A0CE-6CF9ECCFE475}"/>
    <cellStyle name="Input 6 15 3" xfId="44716" xr:uid="{4A73C209-97DC-45F5-AC44-B2B4AADD9DCC}"/>
    <cellStyle name="Input 6 15 3 2" xfId="57703" xr:uid="{F643EB12-EEB2-4EDE-B693-31ED3A992FD7}"/>
    <cellStyle name="Input 6 15 3 3" xfId="50921" xr:uid="{46FAD568-CB99-4B85-9118-01FBC554B69C}"/>
    <cellStyle name="Input 6 15 4" xfId="48448" xr:uid="{0FBE2CB8-57FA-4B46-A7DD-CEB7DCB2B295}"/>
    <cellStyle name="Input 6 15 4 2" xfId="55240" xr:uid="{34E5816B-B879-4FFB-92D2-A9910E071A3D}"/>
    <cellStyle name="Input 6 15 5" xfId="53526" xr:uid="{70AFC673-2C19-45E2-A6D5-3C23B5963287}"/>
    <cellStyle name="Input 6 15 6" xfId="46834" xr:uid="{05C6E45A-854F-438F-85BB-7A1A095E100B}"/>
    <cellStyle name="Input 6 16" xfId="13180" xr:uid="{105304E3-5193-463C-9F57-79B1E972F2A7}"/>
    <cellStyle name="Input 6 16 2" xfId="32689" xr:uid="{DE8C08F2-808C-4E81-AE85-B669B6FFBFBA}"/>
    <cellStyle name="Input 6 16 2 2" xfId="57102" xr:uid="{B07324B1-0867-4C44-BA78-D67B1E6ECEE0}"/>
    <cellStyle name="Input 6 16 2 3" xfId="50320" xr:uid="{B0D12E2A-9C54-44C5-9B96-8B2C6D80FD5D}"/>
    <cellStyle name="Input 6 16 3" xfId="44727" xr:uid="{E366EC11-11C2-4F3A-A83F-2A58A569AD88}"/>
    <cellStyle name="Input 6 16 3 2" xfId="58705" xr:uid="{C07392C0-B81F-4F1C-AA92-CBC58DF3C60C}"/>
    <cellStyle name="Input 6 16 3 3" xfId="51924" xr:uid="{00DF9430-ABC4-4B02-9BE5-17F96B83F8AD}"/>
    <cellStyle name="Input 6 16 4" xfId="51564" xr:uid="{5AB67CA8-264E-4E88-A7F4-73D1FA53040C}"/>
    <cellStyle name="Input 6 16 4 2" xfId="58346" xr:uid="{7847B385-0F15-41AF-9E3A-23C0FC0AF1E1}"/>
    <cellStyle name="Input 6 16 5" xfId="48437" xr:uid="{A7C6C3A6-57B7-4996-B25F-FE792045EC60}"/>
    <cellStyle name="Input 6 16 5 2" xfId="55229" xr:uid="{C35AB6FB-FE4C-4DA6-8574-2AD0C14EB271}"/>
    <cellStyle name="Input 6 16 6" xfId="53515" xr:uid="{1CDF75AD-A9B9-4EFF-A17C-F9CDA870AC6A}"/>
    <cellStyle name="Input 6 16 7" xfId="46823" xr:uid="{56CB8910-E86F-4474-8A08-407A3196DB17}"/>
    <cellStyle name="Input 6 17" xfId="39559" xr:uid="{E331471E-B7E8-428F-8029-EAB6467F59F4}"/>
    <cellStyle name="Input 6 17 2" xfId="44796" xr:uid="{D3BA6116-C249-4B14-8B05-653CFB49BB6E}"/>
    <cellStyle name="Input 6 17 2 2" xfId="57159" xr:uid="{FC4E4C3B-B859-46D2-84A8-12D302B404A9}"/>
    <cellStyle name="Input 6 17 2 3" xfId="50377" xr:uid="{978F88F8-E16D-4196-BB95-C70FFF182B71}"/>
    <cellStyle name="Input 6 17 3" xfId="51979" xr:uid="{A75EA795-04A3-4578-A573-1F9FF804033A}"/>
    <cellStyle name="Input 6 17 3 2" xfId="58760" xr:uid="{904D583E-1E22-43C4-98F2-FD8E7F99A1D9}"/>
    <cellStyle name="Input 6 17 4" xfId="51889" xr:uid="{49C35299-9350-4A05-9F0B-BCF78637E5D9}"/>
    <cellStyle name="Input 6 17 4 2" xfId="58670" xr:uid="{9DE4C99B-2058-46D5-9AE8-F04893DBC8E4}"/>
    <cellStyle name="Input 6 17 5" xfId="48494" xr:uid="{F68CBEB1-C29B-4C58-99E7-C33E3C2A23C0}"/>
    <cellStyle name="Input 6 17 5 2" xfId="55286" xr:uid="{F880BDD0-A9B2-4731-8E46-EAA3F97C2D06}"/>
    <cellStyle name="Input 6 17 6" xfId="53572" xr:uid="{D6558C0E-1819-413A-ADE0-2E650073E86E}"/>
    <cellStyle name="Input 6 17 7" xfId="46880" xr:uid="{B3DA944F-DD4A-4C09-94EA-BB1F4263D269}"/>
    <cellStyle name="Input 6 18" xfId="44818" xr:uid="{2FE37B3A-F83F-495B-81D5-069217B3F392}"/>
    <cellStyle name="Input 6 18 2" xfId="50323" xr:uid="{A1B70E8B-457A-4858-B30D-36E1F7340584}"/>
    <cellStyle name="Input 6 18 2 2" xfId="57105" xr:uid="{3BD974E8-8A59-482E-A254-ADDACE1D4A85}"/>
    <cellStyle name="Input 6 18 3" xfId="51927" xr:uid="{1E7CC574-6E10-4BDB-97C2-7671D34214F1}"/>
    <cellStyle name="Input 6 18 3 2" xfId="58708" xr:uid="{D43664B5-2A72-4CE7-A983-0AED854E85FD}"/>
    <cellStyle name="Input 6 18 4" xfId="51531" xr:uid="{4ECE35C1-6C40-4917-BCE2-77FDAEC6E36D}"/>
    <cellStyle name="Input 6 18 4 2" xfId="58313" xr:uid="{19BF42DB-718E-4FBF-81AB-C1F2EB652DEC}"/>
    <cellStyle name="Input 6 18 5" xfId="48440" xr:uid="{A5AEA829-7093-4623-8BB2-8D116572422D}"/>
    <cellStyle name="Input 6 18 5 2" xfId="55232" xr:uid="{FE6F5E2E-8D72-4FC0-BDD1-647F17C879C9}"/>
    <cellStyle name="Input 6 18 6" xfId="53518" xr:uid="{EB8E4E2A-7E75-43C0-9BA9-7B3FA189CB39}"/>
    <cellStyle name="Input 6 18 7" xfId="46826" xr:uid="{59262EA3-AA14-4D27-A567-87BE58F631E8}"/>
    <cellStyle name="Input 6 19" xfId="44834" xr:uid="{40FC8059-A1EE-4C85-8EA6-8E2167D5CA53}"/>
    <cellStyle name="Input 6 19 2" xfId="50444" xr:uid="{D419AC86-5EFC-4976-AABD-362D4437D162}"/>
    <cellStyle name="Input 6 19 2 2" xfId="57226" xr:uid="{F1FBF661-9448-4A0E-AD07-DB1205AC1996}"/>
    <cellStyle name="Input 6 19 3" xfId="52046" xr:uid="{2C833F15-2D26-4691-9ABC-0CDBF533A67F}"/>
    <cellStyle name="Input 6 19 3 2" xfId="58827" xr:uid="{049DBA14-29FE-46C5-BC42-B468E0BBFE2D}"/>
    <cellStyle name="Input 6 19 4" xfId="50900" xr:uid="{3B0E727A-ED17-4649-AE51-C90572783859}"/>
    <cellStyle name="Input 6 19 4 2" xfId="57682" xr:uid="{ACC10EF8-007E-4126-B229-5195C066DAD6}"/>
    <cellStyle name="Input 6 19 5" xfId="48561" xr:uid="{7CC9F4EE-AEB6-48B6-851F-1DEDBB757CED}"/>
    <cellStyle name="Input 6 19 5 2" xfId="55350" xr:uid="{2CBFC075-A024-48B6-9DD7-58F8942D8D9F}"/>
    <cellStyle name="Input 6 19 6" xfId="53636" xr:uid="{C8B30E03-006F-4C9D-B52B-C01D2D56D9B9}"/>
    <cellStyle name="Input 6 19 7" xfId="46947" xr:uid="{048DE4E3-5906-41E7-92D2-00A4224CB726}"/>
    <cellStyle name="Input 6 2" xfId="318" xr:uid="{A99226D0-9BC1-477F-BFCD-C1EE669E8337}"/>
    <cellStyle name="Input 6 2 10" xfId="6620" xr:uid="{9ED4D66D-C7E4-4FB4-AD84-C30666B644C8}"/>
    <cellStyle name="Input 6 2 10 2" xfId="11826" xr:uid="{0C0EF40E-D89E-4C06-9066-644B9D0BDB44}"/>
    <cellStyle name="Input 6 2 10 2 2" xfId="20815" xr:uid="{C04C8381-38EE-4B90-9DD4-2D012B7168C5}"/>
    <cellStyle name="Input 6 2 10 2 2 2" xfId="23163" xr:uid="{34B9248D-C1C9-41DB-86B8-83125D1A6B3E}"/>
    <cellStyle name="Input 6 2 10 2 3" xfId="44083" xr:uid="{E4053273-FC98-41F6-8A79-51FE9DBCCB0F}"/>
    <cellStyle name="Input 6 2 10 3" xfId="15609" xr:uid="{19635703-D75E-405A-9754-46EFDEA5BC87}"/>
    <cellStyle name="Input 6 2 10 3 2" xfId="33788" xr:uid="{1FFAADF9-8780-495C-A1F0-A04832159E42}"/>
    <cellStyle name="Input 6 2 10 4" xfId="31304" xr:uid="{0BCAAA4A-4785-4659-90D7-A2959DA19376}"/>
    <cellStyle name="Input 6 2 11" xfId="9189" xr:uid="{FB53C19D-C3FF-4871-A1F0-153E2614F719}"/>
    <cellStyle name="Input 6 2 11 2" xfId="18178" xr:uid="{EAD99FEA-3DDD-4BD0-800C-BF6FDD298CFA}"/>
    <cellStyle name="Input 6 2 11 2 2" xfId="39913" xr:uid="{37758765-6597-4D2F-9899-D02B4163BD7C}"/>
    <cellStyle name="Input 6 2 11 3" xfId="40859" xr:uid="{88DA80D8-DBAA-4054-9027-74A2EF4B62DE}"/>
    <cellStyle name="Input 6 2 12" xfId="12724" xr:uid="{A1621CB3-A63F-44E6-A4F5-F61B3BAE5620}"/>
    <cellStyle name="Input 6 2 12 2" xfId="21713" xr:uid="{8B9C1187-70C7-4AA0-9FE0-A520A1EB1361}"/>
    <cellStyle name="Input 6 2 12 2 2" xfId="36975" xr:uid="{6E1BC078-1984-4E85-8E66-80F7D124982F}"/>
    <cellStyle name="Input 6 2 12 3" xfId="28790" xr:uid="{800A86E1-742B-4AFA-953F-6A109F17E0C0}"/>
    <cellStyle name="Input 6 2 13" xfId="2324" xr:uid="{A982D50C-C134-490B-A9C1-24B0DF20939E}"/>
    <cellStyle name="Input 6 2 13 2" xfId="43537" xr:uid="{8E17C413-A09D-4FBA-A2EA-B5FFDA56DC9E}"/>
    <cellStyle name="Input 6 2 14" xfId="13233" xr:uid="{5D349E3A-ED77-4C31-BDD5-32DDB2738E4E}"/>
    <cellStyle name="Input 6 2 14 2" xfId="35531" xr:uid="{42B114C6-E6F7-4C49-BE44-2554ACA9C8CB}"/>
    <cellStyle name="Input 6 2 15" xfId="23619" xr:uid="{3CDD4184-149F-4781-9FAC-3B4EB3994F76}"/>
    <cellStyle name="Input 6 2 16" xfId="44284" xr:uid="{B30A1754-09E7-4031-8A52-E1C4AF7958C4}"/>
    <cellStyle name="Input 6 2 17" xfId="45537" xr:uid="{53B7B8DC-81B1-4B45-8462-8A52D8A48130}"/>
    <cellStyle name="Input 6 2 2" xfId="450" xr:uid="{DDD8650E-8E5C-40A7-AAAE-8F04EB452549}"/>
    <cellStyle name="Input 6 2 2 10" xfId="9314" xr:uid="{A52961D0-2E3B-4C83-9AFA-1BD3791A24A7}"/>
    <cellStyle name="Input 6 2 2 10 2" xfId="18303" xr:uid="{9EA2820D-9A13-46C4-B24E-3E4CD29341B0}"/>
    <cellStyle name="Input 6 2 2 10 2 2" xfId="34074" xr:uid="{A6B07218-3369-411A-8540-3D481222DD34}"/>
    <cellStyle name="Input 6 2 2 10 3" xfId="43006" xr:uid="{BB4C50F1-9690-453C-A4A9-E7F4A0749BEF}"/>
    <cellStyle name="Input 6 2 2 11" xfId="12799" xr:uid="{32D48058-8A13-4BBF-A9D2-FB21FAB6769F}"/>
    <cellStyle name="Input 6 2 2 11 2" xfId="21788" xr:uid="{8868F8C9-5B67-4CB6-A65D-CCBB34E8D1B2}"/>
    <cellStyle name="Input 6 2 2 11 2 2" xfId="35365" xr:uid="{CF632B17-E6A6-473B-AEE2-B0CF648A534B}"/>
    <cellStyle name="Input 6 2 2 11 3" xfId="37234" xr:uid="{526F3228-8B0B-4CCF-B140-44D4C66C3B0D}"/>
    <cellStyle name="Input 6 2 2 12" xfId="2456" xr:uid="{C77BBD76-C867-4931-8D59-BD65F1D95604}"/>
    <cellStyle name="Input 6 2 2 12 2" xfId="35434" xr:uid="{290BEB1D-9463-49E5-844A-BA29019C3E6A}"/>
    <cellStyle name="Input 6 2 2 13" xfId="13365" xr:uid="{A877E513-3E40-477D-99EF-414B3B57B5B8}"/>
    <cellStyle name="Input 6 2 2 13 2" xfId="28166" xr:uid="{075AAB57-4925-42E7-8752-18F76285C610}"/>
    <cellStyle name="Input 6 2 2 14" xfId="30020" xr:uid="{318DC2AE-0473-4A6C-9942-51D04661CEA2}"/>
    <cellStyle name="Input 6 2 2 15" xfId="46052" xr:uid="{84D52C7B-FFC3-428F-8D90-09B0E1E52979}"/>
    <cellStyle name="Input 6 2 2 2" xfId="799" xr:uid="{41DCB431-92EA-471E-9B50-EA92C0D4C696}"/>
    <cellStyle name="Input 6 2 2 2 2" xfId="5168" xr:uid="{9EC010A4-073D-48D4-9159-55A2FFD649D7}"/>
    <cellStyle name="Input 6 2 2 2 2 2" xfId="7754" xr:uid="{5530FEB4-FA2F-44DD-A492-384BF3982B35}"/>
    <cellStyle name="Input 6 2 2 2 2 2 2" xfId="16743" xr:uid="{1D1EA850-B828-47F9-984D-81B9154C1E83}"/>
    <cellStyle name="Input 6 2 2 2 2 2 2 2" xfId="23926" xr:uid="{5145CBFE-6907-4CE9-8E10-3DED54DBF65D}"/>
    <cellStyle name="Input 6 2 2 2 2 2 3" xfId="26086" xr:uid="{F555EB8E-BAAA-493F-B909-887E87844422}"/>
    <cellStyle name="Input 6 2 2 2 2 3" xfId="10391" xr:uid="{1FCB9122-5543-4C15-9AC9-8EBC942A9146}"/>
    <cellStyle name="Input 6 2 2 2 2 3 2" xfId="19380" xr:uid="{C919E091-3D32-4014-B15B-4C9244C9C2CB}"/>
    <cellStyle name="Input 6 2 2 2 2 3 2 2" xfId="27733" xr:uid="{1B9ABCC5-C275-4D92-BCD7-9E4207958334}"/>
    <cellStyle name="Input 6 2 2 2 2 3 3" xfId="38917" xr:uid="{B9B2EB94-EADD-4E1A-8BA1-0C1A4EC52B07}"/>
    <cellStyle name="Input 6 2 2 2 2 4" xfId="14157" xr:uid="{3AB640C6-E513-4BDD-BAD3-FE92BEB1E41E}"/>
    <cellStyle name="Input 6 2 2 2 2 4 2" xfId="25058" xr:uid="{AADD7D8A-7FC7-4FC3-8387-FA533E4183B4}"/>
    <cellStyle name="Input 6 2 2 2 2 5" xfId="25074" xr:uid="{C3286FB8-A47C-45E0-A14A-3085CE55DC89}"/>
    <cellStyle name="Input 6 2 2 2 2 6" xfId="56325" xr:uid="{4D70937B-01C1-4CB9-A1DF-58814B0749BF}"/>
    <cellStyle name="Input 6 2 2 2 3" xfId="3236" xr:uid="{0061F681-ABD3-4495-9AD2-BD6CC119F821}"/>
    <cellStyle name="Input 6 2 2 2 3 2" xfId="30955" xr:uid="{3B0FB3E8-873F-423C-91A9-589E56A8FAF9}"/>
    <cellStyle name="Input 6 2 2 2 4" xfId="39717" xr:uid="{C5B34C09-6540-44FA-BFCC-C48D866C6C80}"/>
    <cellStyle name="Input 6 2 2 2 5" xfId="49543" xr:uid="{01C6913E-38C0-47B2-A1CF-C21152B25C90}"/>
    <cellStyle name="Input 6 2 2 3" xfId="1144" xr:uid="{86D48B99-54E0-4E23-8D63-B3506A8C935F}"/>
    <cellStyle name="Input 6 2 2 3 2" xfId="5489" xr:uid="{15E8CCF6-A701-43F8-B762-4D4347266743}"/>
    <cellStyle name="Input 6 2 2 3 2 2" xfId="8075" xr:uid="{C21AFEC7-3D6B-4E36-BAAC-A1174A905758}"/>
    <cellStyle name="Input 6 2 2 3 2 2 2" xfId="17064" xr:uid="{E7288EDA-5D63-48ED-A6D3-BF59D4E49D0C}"/>
    <cellStyle name="Input 6 2 2 3 2 2 2 2" xfId="28851" xr:uid="{A749A317-C440-499F-807A-3C2E78714D88}"/>
    <cellStyle name="Input 6 2 2 3 2 2 3" xfId="22332" xr:uid="{0441CD0C-CD68-477A-8A02-BE85EF0A6B18}"/>
    <cellStyle name="Input 6 2 2 3 2 3" xfId="10712" xr:uid="{78600CD4-525D-4560-8E14-690D0EE83A06}"/>
    <cellStyle name="Input 6 2 2 3 2 3 2" xfId="19701" xr:uid="{1D873193-8B57-4CBB-A6F6-5CAE25E3EA55}"/>
    <cellStyle name="Input 6 2 2 3 2 3 2 2" xfId="32043" xr:uid="{E7A9A075-6942-4CCB-AAB1-2927DCAD4128}"/>
    <cellStyle name="Input 6 2 2 3 2 3 3" xfId="41379" xr:uid="{D08F0E5D-61FD-48BE-BB4F-864A63BEA1E5}"/>
    <cellStyle name="Input 6 2 2 3 2 4" xfId="14478" xr:uid="{D31FBA67-C16D-4CDE-AA7D-97766D377F01}"/>
    <cellStyle name="Input 6 2 2 3 2 4 2" xfId="38383" xr:uid="{0A0F3A0B-F602-437B-ADB6-57BE9EBF7E3B}"/>
    <cellStyle name="Input 6 2 2 3 2 5" xfId="22454" xr:uid="{4BDD16EE-9F89-415C-8384-CB036CA92249}"/>
    <cellStyle name="Input 6 2 2 3 2 6" xfId="59084" xr:uid="{27207E8C-1FD6-4105-82D9-D04786E4608F}"/>
    <cellStyle name="Input 6 2 2 3 3" xfId="3581" xr:uid="{C4B42133-3F4D-47FB-BD79-6491E2F26C38}"/>
    <cellStyle name="Input 6 2 2 3 3 2" xfId="28102" xr:uid="{43A99138-AEB4-4C54-B1CC-6537CA14438E}"/>
    <cellStyle name="Input 6 2 2 3 4" xfId="23573" xr:uid="{FFF12F60-3F8D-4691-9EF5-B537F055F537}"/>
    <cellStyle name="Input 6 2 2 3 5" xfId="52303" xr:uid="{210AC23D-A7DD-4E3F-9A85-E226A9202A3B}"/>
    <cellStyle name="Input 6 2 2 4" xfId="1488" xr:uid="{13D813E4-E859-46C0-A23D-AE6CFCA93C3F}"/>
    <cellStyle name="Input 6 2 2 4 2" xfId="5833" xr:uid="{593F5C2A-4731-4905-A6A5-CF0500A38927}"/>
    <cellStyle name="Input 6 2 2 4 2 2" xfId="8419" xr:uid="{D27B0C4F-2541-4C61-85D5-F8D14FDB665D}"/>
    <cellStyle name="Input 6 2 2 4 2 2 2" xfId="17408" xr:uid="{796455EF-39F2-4F82-8856-DD5EEB63B214}"/>
    <cellStyle name="Input 6 2 2 4 2 2 2 2" xfId="28018" xr:uid="{4BD1F855-BF58-4259-8CC4-AF48992C7535}"/>
    <cellStyle name="Input 6 2 2 4 2 2 3" xfId="28844" xr:uid="{EC4F57A4-F01C-471E-937E-20254AD38614}"/>
    <cellStyle name="Input 6 2 2 4 2 3" xfId="11056" xr:uid="{2B6861B8-28FE-4B6E-BF08-C20DB39F8B21}"/>
    <cellStyle name="Input 6 2 2 4 2 3 2" xfId="20045" xr:uid="{FA62637F-2F37-4146-B991-D77BFD2505BB}"/>
    <cellStyle name="Input 6 2 2 4 2 3 2 2" xfId="39471" xr:uid="{F5ADAF98-3B52-4BDE-8368-5C1D5CB41E7A}"/>
    <cellStyle name="Input 6 2 2 4 2 3 3" xfId="35845" xr:uid="{C8EB093F-B3F6-43F2-8661-DA5D4E1EDFDF}"/>
    <cellStyle name="Input 6 2 2 4 2 4" xfId="14822" xr:uid="{EB910E8D-72B2-49BF-80AE-33B924F6F580}"/>
    <cellStyle name="Input 6 2 2 4 2 4 2" xfId="32314" xr:uid="{9B8846A3-0673-4A73-BD55-1C8B6D620832}"/>
    <cellStyle name="Input 6 2 2 4 2 5" xfId="29209" xr:uid="{01979226-3FFB-40E6-9E19-00990549999C}"/>
    <cellStyle name="Input 6 2 2 4 2 6" xfId="54470" xr:uid="{8E7D84FC-4D86-44CE-AFB2-081B17DDBA57}"/>
    <cellStyle name="Input 6 2 2 4 3" xfId="3925" xr:uid="{263F5F56-8EF3-4CE0-AB2B-46B637A4037B}"/>
    <cellStyle name="Input 6 2 2 4 3 2" xfId="23277" xr:uid="{57CFB702-83D7-4CBE-99F7-E766E0EED8E4}"/>
    <cellStyle name="Input 6 2 2 4 4" xfId="30323" xr:uid="{FC8F28E8-F471-4D8A-AD81-BBEE4FDF3E4B}"/>
    <cellStyle name="Input 6 2 2 4 5" xfId="47660" xr:uid="{58EB7F17-679E-4B0A-86FB-698D093E2377}"/>
    <cellStyle name="Input 6 2 2 5" xfId="168" xr:uid="{197C1DAF-07B3-41BF-BF9D-D553CDF40370}"/>
    <cellStyle name="Input 6 2 2 5 2" xfId="2689" xr:uid="{8FA9CDE2-F29C-476C-A338-D0D312935C83}"/>
    <cellStyle name="Input 6 2 2 5 2 2" xfId="6879" xr:uid="{2714C19E-A367-4E51-A626-12D7666B477B}"/>
    <cellStyle name="Input 6 2 2 5 2 2 2" xfId="15868" xr:uid="{75014651-94FF-4898-BCE0-6ED7410E6F46}"/>
    <cellStyle name="Input 6 2 2 5 2 2 2 2" xfId="41935" xr:uid="{B79DE58B-496C-463B-9F11-83E9C82409FC}"/>
    <cellStyle name="Input 6 2 2 5 2 2 3" xfId="36693" xr:uid="{6EB17ED7-1421-4026-B4F2-1624E3611E9E}"/>
    <cellStyle name="Input 6 2 2 5 2 3" xfId="9450" xr:uid="{8C1DE8C1-22EB-4DE9-84C4-1AAB28C4F21D}"/>
    <cellStyle name="Input 6 2 2 5 2 3 2" xfId="18439" xr:uid="{808735B3-CDEE-4FC3-9B3C-6C19EB2C3C23}"/>
    <cellStyle name="Input 6 2 2 5 2 3 2 2" xfId="35979" xr:uid="{B2868D3B-CD51-4EE8-BDBA-482B07A389C0}"/>
    <cellStyle name="Input 6 2 2 5 2 3 3" xfId="24536" xr:uid="{E8A04422-3D24-40E0-9546-4A4DA5979104}"/>
    <cellStyle name="Input 6 2 2 5 2 4" xfId="13488" xr:uid="{4EC76965-FBAF-409F-9700-841B51FCDE71}"/>
    <cellStyle name="Input 6 2 2 5 2 4 2" xfId="27979" xr:uid="{EB2DD2CE-344F-4602-8BEC-F13B8CF8979B}"/>
    <cellStyle name="Input 6 2 2 5 2 5" xfId="36140" xr:uid="{9D3CEF2B-0A6F-433F-A9A5-EBF3935F6942}"/>
    <cellStyle name="Input 6 2 2 5 3" xfId="2636" xr:uid="{B1BA1417-F251-410A-82EF-7407B30003EA}"/>
    <cellStyle name="Input 6 2 2 5 3 2" xfId="32164" xr:uid="{96EA4363-4287-4E65-9DBB-F485CE028945}"/>
    <cellStyle name="Input 6 2 2 5 4" xfId="25395" xr:uid="{61F9BED2-1FC2-4931-8521-9DDFCECC63D8}"/>
    <cellStyle name="Input 6 2 2 5 5" xfId="52918" xr:uid="{2C5D5BEA-8654-4227-910E-77139A2CCA90}"/>
    <cellStyle name="Input 6 2 2 6" xfId="2107" xr:uid="{8379D5F6-F85A-49F9-80FD-5916C38B85BC}"/>
    <cellStyle name="Input 6 2 2 6 2" xfId="6408" xr:uid="{33D7DADA-A45E-4DFE-A9C9-041C87F06A7E}"/>
    <cellStyle name="Input 6 2 2 6 2 2" xfId="8994" xr:uid="{62CDA49C-12A2-45F4-9072-F2B52A909690}"/>
    <cellStyle name="Input 6 2 2 6 2 2 2" xfId="17983" xr:uid="{62F51F0E-B46C-4F65-A3B5-B17FC1DF2317}"/>
    <cellStyle name="Input 6 2 2 6 2 2 2 2" xfId="25956" xr:uid="{76247602-BDA6-4064-AF67-FFD971468660}"/>
    <cellStyle name="Input 6 2 2 6 2 2 3" xfId="26791" xr:uid="{3E600C49-EC66-4643-84D1-272506C6E571}"/>
    <cellStyle name="Input 6 2 2 6 2 3" xfId="11631" xr:uid="{A4BD7DF8-FC81-452B-8B58-99576D9B0819}"/>
    <cellStyle name="Input 6 2 2 6 2 3 2" xfId="20620" xr:uid="{BD07D115-1E00-4882-B222-1383381A8F56}"/>
    <cellStyle name="Input 6 2 2 6 2 3 2 2" xfId="29042" xr:uid="{1849D6D2-95A3-4872-927A-4DEEDC5DB357}"/>
    <cellStyle name="Input 6 2 2 6 2 3 3" xfId="41666" xr:uid="{929169B6-5800-47E4-BA61-1FB4CAA350B2}"/>
    <cellStyle name="Input 6 2 2 6 2 4" xfId="15397" xr:uid="{392977E6-7677-4992-A033-DBA3CC3B6FC9}"/>
    <cellStyle name="Input 6 2 2 6 2 4 2" xfId="33458" xr:uid="{A428EB67-14F8-4AE0-B6EA-C06D7F695EE5}"/>
    <cellStyle name="Input 6 2 2 6 2 5" xfId="35489" xr:uid="{9AA48BB3-7F06-443D-9D1A-AF8CF00489FF}"/>
    <cellStyle name="Input 6 2 2 6 3" xfId="4544" xr:uid="{AF2AA2A5-9D1A-44A6-A061-4A5E08B5CFE9}"/>
    <cellStyle name="Input 6 2 2 6 3 2" xfId="36394" xr:uid="{AE8A0926-2582-46BD-AB90-4360B7EEB050}"/>
    <cellStyle name="Input 6 2 2 6 4" xfId="29601" xr:uid="{ED7C68DF-6792-4915-BF0C-12CD5B5DFBC6}"/>
    <cellStyle name="Input 6 2 2 7" xfId="2917" xr:uid="{0C354615-DA5A-4220-A7A4-BBCE0376A8C2}"/>
    <cellStyle name="Input 6 2 2 7 2" xfId="7067" xr:uid="{F054A759-E9F8-4518-8D24-DAB24A7D796C}"/>
    <cellStyle name="Input 6 2 2 7 2 2" xfId="12193" xr:uid="{5C20CF6C-3927-4995-B2C9-21CDC9C4829A}"/>
    <cellStyle name="Input 6 2 2 7 2 2 2" xfId="21182" xr:uid="{0C9020C6-82C9-4D52-BABC-20AE4E2CFC0A}"/>
    <cellStyle name="Input 6 2 2 7 2 2 2 2" xfId="26277" xr:uid="{8839448B-2671-4E1C-8053-02173E939756}"/>
    <cellStyle name="Input 6 2 2 7 2 2 3" xfId="31920" xr:uid="{BE44C7BA-796C-46D7-89F2-09FD9E196BA0}"/>
    <cellStyle name="Input 6 2 2 7 2 3" xfId="12991" xr:uid="{827895A1-1A71-434E-B974-E7BB61A027CF}"/>
    <cellStyle name="Input 6 2 2 7 2 3 2" xfId="21980" xr:uid="{D3ED8BAC-0B9A-468C-A34C-6B606C8F1E71}"/>
    <cellStyle name="Input 6 2 2 7 2 3 2 2" xfId="38207" xr:uid="{E3263B67-13F0-49D0-96CD-37C0764C9AF7}"/>
    <cellStyle name="Input 6 2 2 7 2 3 3" xfId="40025" xr:uid="{892382E2-15AD-46E0-A7D7-6F294DD35668}"/>
    <cellStyle name="Input 6 2 2 7 2 4" xfId="16056" xr:uid="{C085488F-4BCE-45F7-9C86-D7859239C0D7}"/>
    <cellStyle name="Input 6 2 2 7 2 4 2" xfId="24207" xr:uid="{98D07AC2-5802-440D-B614-F4F02CA218D2}"/>
    <cellStyle name="Input 6 2 2 7 2 5" xfId="34384" xr:uid="{E96A9669-4F6F-47F0-8135-AB1A09E93053}"/>
    <cellStyle name="Input 6 2 2 7 3" xfId="9630" xr:uid="{3407101F-F607-4335-A5BF-599107E36F75}"/>
    <cellStyle name="Input 6 2 2 7 3 2" xfId="18619" xr:uid="{A98B82E9-4809-4C53-9E7A-E57495E6141B}"/>
    <cellStyle name="Input 6 2 2 7 3 2 2" xfId="36829" xr:uid="{85F5E236-09BB-40C1-A156-E0EEECB9C28A}"/>
    <cellStyle name="Input 6 2 2 7 3 3" xfId="31566" xr:uid="{E44C019F-12E7-4770-9BE6-99606BEA075A}"/>
    <cellStyle name="Input 6 2 2 7 4" xfId="40031" xr:uid="{956E3D4B-FE77-4D2A-8988-C6D9D9CCC70D}"/>
    <cellStyle name="Input 6 2 2 8" xfId="4844" xr:uid="{43D463FE-185F-4812-95ED-84D7517F069E}"/>
    <cellStyle name="Input 6 2 2 8 2" xfId="7430" xr:uid="{6FD3292E-0169-45A4-A557-6AA9BB3D8C03}"/>
    <cellStyle name="Input 6 2 2 8 2 2" xfId="16419" xr:uid="{C809EF43-8C44-4258-A44B-392A66B62BEB}"/>
    <cellStyle name="Input 6 2 2 8 2 2 2" xfId="38281" xr:uid="{EC23967F-2AF8-4D0C-816F-E3FD5F1A7DB9}"/>
    <cellStyle name="Input 6 2 2 8 2 3" xfId="24839" xr:uid="{EBBF866D-2298-4C53-B6D8-6E4D2CB01AD2}"/>
    <cellStyle name="Input 6 2 2 8 3" xfId="10067" xr:uid="{B63757D5-C827-42B6-9523-96997032010C}"/>
    <cellStyle name="Input 6 2 2 8 3 2" xfId="19056" xr:uid="{9FBED70F-EEB4-4600-8636-ED1245D88BAF}"/>
    <cellStyle name="Input 6 2 2 8 3 2 2" xfId="35554" xr:uid="{0666D3FA-8FE2-4944-BF58-3511F63ACDAC}"/>
    <cellStyle name="Input 6 2 2 8 3 3" xfId="38874" xr:uid="{80CC7C6A-0268-420E-B6D8-84B3FEFC175F}"/>
    <cellStyle name="Input 6 2 2 8 4" xfId="13833" xr:uid="{BB111B1A-9069-4511-B04E-EC8319007705}"/>
    <cellStyle name="Input 6 2 2 8 4 2" xfId="37280" xr:uid="{7D67CA59-6C6E-4AB9-8E27-96C1C0174926}"/>
    <cellStyle name="Input 6 2 2 8 5" xfId="34182" xr:uid="{81804AFF-4D94-47EA-8943-C089299B5D04}"/>
    <cellStyle name="Input 6 2 2 9" xfId="6752" xr:uid="{8942FC82-45DC-445D-A150-F7D8D6C49C93}"/>
    <cellStyle name="Input 6 2 2 9 2" xfId="11951" xr:uid="{21D60389-B7C4-4B29-BE65-493D264221ED}"/>
    <cellStyle name="Input 6 2 2 9 2 2" xfId="20940" xr:uid="{687DC028-4411-4639-8967-354FBB2DDB8B}"/>
    <cellStyle name="Input 6 2 2 9 2 2 2" xfId="31743" xr:uid="{4BB72C89-59ED-42E8-BE60-4FDAD98A5ABF}"/>
    <cellStyle name="Input 6 2 2 9 2 3" xfId="26527" xr:uid="{722C6036-054A-4368-834C-A614FAF5F1A6}"/>
    <cellStyle name="Input 6 2 2 9 3" xfId="15741" xr:uid="{253D05F8-1F09-47EB-9927-31A2139F164C}"/>
    <cellStyle name="Input 6 2 2 9 3 2" xfId="23476" xr:uid="{251ACB0D-0816-4548-B146-3963BFE0A17F}"/>
    <cellStyle name="Input 6 2 2 9 4" xfId="41393" xr:uid="{F1088A36-D77A-4E3F-9F06-B1A87E075DD2}"/>
    <cellStyle name="Input 6 2 3" xfId="667" xr:uid="{0FE04B6C-460F-434F-8B6A-CD8F8EED800F}"/>
    <cellStyle name="Input 6 2 3 2" xfId="5043" xr:uid="{8FDFB460-7446-4C1E-B9AE-ACD7A6AE29A6}"/>
    <cellStyle name="Input 6 2 3 2 2" xfId="7629" xr:uid="{36D77FB8-8F08-4567-BAC9-1A34675E1419}"/>
    <cellStyle name="Input 6 2 3 2 2 2" xfId="16618" xr:uid="{48518AA0-0301-4876-B89B-06BAD1104BD8}"/>
    <cellStyle name="Input 6 2 3 2 2 2 2" xfId="22414" xr:uid="{6B3D71EB-3B09-44D0-A183-EC3F051E61EB}"/>
    <cellStyle name="Input 6 2 3 2 2 3" xfId="30702" xr:uid="{82CF5A51-10BB-4F5E-B0D9-9A47DA331C0B}"/>
    <cellStyle name="Input 6 2 3 2 2 4" xfId="56733" xr:uid="{9A73D2E2-5C13-4C2E-935F-6D846C8FFD6F}"/>
    <cellStyle name="Input 6 2 3 2 3" xfId="10266" xr:uid="{7E7B69A7-4702-4065-83A7-04E78F2CC8CF}"/>
    <cellStyle name="Input 6 2 3 2 3 2" xfId="19255" xr:uid="{06F13FC9-B69F-44B7-9536-A4DB4C878753}"/>
    <cellStyle name="Input 6 2 3 2 3 2 2" xfId="24539" xr:uid="{6F494924-9A48-4B6B-A037-C915BFE56332}"/>
    <cellStyle name="Input 6 2 3 2 3 3" xfId="39994" xr:uid="{A12FE8C0-D026-48FC-999A-28F646AF8189}"/>
    <cellStyle name="Input 6 2 3 2 4" xfId="14032" xr:uid="{9EE37967-F183-42A5-B1C0-589E70984BAC}"/>
    <cellStyle name="Input 6 2 3 2 4 2" xfId="35813" xr:uid="{E9764D99-ABFD-4B13-AB1F-1874CD51760E}"/>
    <cellStyle name="Input 6 2 3 2 5" xfId="34950" xr:uid="{EADB1A9B-F11C-41D8-A4D2-4C1FB13E55F7}"/>
    <cellStyle name="Input 6 2 3 2 6" xfId="49951" xr:uid="{C12FAD6E-2770-476B-A9BC-2C44C72E2498}"/>
    <cellStyle name="Input 6 2 3 3" xfId="3104" xr:uid="{DD600503-6824-4590-9E7A-2E0CFE7152C3}"/>
    <cellStyle name="Input 6 2 3 3 2" xfId="23581" xr:uid="{64A07B17-0D5D-4F0F-A6DF-137C8BACFDF4}"/>
    <cellStyle name="Input 6 2 3 3 2 2" xfId="58178" xr:uid="{BE1B3029-FBB8-4E66-B905-0E4F167BA8A1}"/>
    <cellStyle name="Input 6 2 3 3 3" xfId="51396" xr:uid="{8E5A4A53-3618-4307-92CA-F247145D928C}"/>
    <cellStyle name="Input 6 2 3 4" xfId="34342" xr:uid="{3DFF3CA9-C550-421D-B79C-AB3EB3C252AE}"/>
    <cellStyle name="Input 6 2 3 4 2" xfId="54860" xr:uid="{9431AEC5-FFD0-4791-A19D-B7BD1F499AC1}"/>
    <cellStyle name="Input 6 2 3 4 3" xfId="48068" xr:uid="{048DBF8A-2692-44ED-8A94-6AD849762F5C}"/>
    <cellStyle name="Input 6 2 3 5" xfId="53160" xr:uid="{13B9FB17-AA1E-48F2-A4C2-5AD46F9EE201}"/>
    <cellStyle name="Input 6 2 3 6" xfId="46454" xr:uid="{878F5231-56BF-4D73-B132-C55EAD94E6B6}"/>
    <cellStyle name="Input 6 2 4" xfId="1012" xr:uid="{3AD90159-FEAF-4E01-8B86-18FDA2DE1B51}"/>
    <cellStyle name="Input 6 2 4 2" xfId="5364" xr:uid="{E010F2A9-64A3-4F8C-AD16-667695E995EA}"/>
    <cellStyle name="Input 6 2 4 2 2" xfId="7950" xr:uid="{56202289-D1E4-4B23-AA2B-82133543103A}"/>
    <cellStyle name="Input 6 2 4 2 2 2" xfId="16939" xr:uid="{FC2EA379-2EDE-436C-9D7C-BA41EC6F0AA6}"/>
    <cellStyle name="Input 6 2 4 2 2 2 2" xfId="32609" xr:uid="{CDD86B8E-475F-4BD5-8116-CD521266B920}"/>
    <cellStyle name="Input 6 2 4 2 2 3" xfId="36782" xr:uid="{82B41C4D-17E1-4300-94F5-7C5B1002BB83}"/>
    <cellStyle name="Input 6 2 4 2 3" xfId="10587" xr:uid="{955B1520-4628-437E-A287-7EF27DBDDBCB}"/>
    <cellStyle name="Input 6 2 4 2 3 2" xfId="19576" xr:uid="{11D642AC-5206-407D-B032-C834E047EEA2}"/>
    <cellStyle name="Input 6 2 4 2 3 2 2" xfId="40788" xr:uid="{BD0D6B8E-ACCA-4A3B-9124-392A8F69F1C5}"/>
    <cellStyle name="Input 6 2 4 2 3 3" xfId="40275" xr:uid="{2D666F23-D4CF-4CF4-93CD-A1747E6FB9A7}"/>
    <cellStyle name="Input 6 2 4 2 4" xfId="14353" xr:uid="{369E3110-A210-4B29-9600-D297F5140E33}"/>
    <cellStyle name="Input 6 2 4 2 4 2" xfId="42423" xr:uid="{0534DBAF-6CE9-434E-A65B-9D8D3ADFA736}"/>
    <cellStyle name="Input 6 2 4 2 5" xfId="41962" xr:uid="{11691D2D-9D70-4E6C-8B0D-FF6A5D257275}"/>
    <cellStyle name="Input 6 2 4 2 6" xfId="55853" xr:uid="{B0660F29-924C-49F9-9E40-F5D4E0051AB3}"/>
    <cellStyle name="Input 6 2 4 3" xfId="3449" xr:uid="{2F52B226-64C3-4739-B56B-F954CA2BC2C5}"/>
    <cellStyle name="Input 6 2 4 3 2" xfId="39575" xr:uid="{F58C6AD7-964D-4E76-99BD-5D9075021E94}"/>
    <cellStyle name="Input 6 2 4 4" xfId="39420" xr:uid="{E4C72800-E3D5-4707-BECF-D61AE84A6B8E}"/>
    <cellStyle name="Input 6 2 4 5" xfId="49071" xr:uid="{111C3CA1-94FF-4164-AB38-489952FFE048}"/>
    <cellStyle name="Input 6 2 5" xfId="1356" xr:uid="{77864446-B1A5-42D2-B846-B108916510D9}"/>
    <cellStyle name="Input 6 2 5 2" xfId="5701" xr:uid="{70CE31DA-52C8-4D58-8200-BD9AA8817CE1}"/>
    <cellStyle name="Input 6 2 5 2 2" xfId="8287" xr:uid="{27D48455-4C6C-4825-8DE8-809F5583F671}"/>
    <cellStyle name="Input 6 2 5 2 2 2" xfId="17276" xr:uid="{6DADA3AD-2B3E-4AC2-B7C8-B8E1BD93B5E9}"/>
    <cellStyle name="Input 6 2 5 2 2 2 2" xfId="29202" xr:uid="{9CC6B837-37FB-49EF-B7A3-42DA71E83A11}"/>
    <cellStyle name="Input 6 2 5 2 2 3" xfId="36903" xr:uid="{96491F0B-397F-450F-A57B-546EBA4737AF}"/>
    <cellStyle name="Input 6 2 5 2 3" xfId="10924" xr:uid="{05AB4566-AF73-4F8C-9DDA-730C29F96363}"/>
    <cellStyle name="Input 6 2 5 2 3 2" xfId="19913" xr:uid="{B8BDF89A-99D3-41E8-9D03-EAD750EA9C53}"/>
    <cellStyle name="Input 6 2 5 2 3 2 2" xfId="32858" xr:uid="{848C3B71-6754-4935-BE28-642C996CC839}"/>
    <cellStyle name="Input 6 2 5 2 3 3" xfId="32225" xr:uid="{96ACD82B-DFC9-411D-8122-4335F0297956}"/>
    <cellStyle name="Input 6 2 5 2 4" xfId="14690" xr:uid="{99F9E88C-BE78-4C49-8977-1E147E629FAE}"/>
    <cellStyle name="Input 6 2 5 2 4 2" xfId="39039" xr:uid="{F5D6D13D-FBEB-40CA-A839-E1C2D9D7D6B3}"/>
    <cellStyle name="Input 6 2 5 2 5" xfId="27359" xr:uid="{76E4F6C0-CFDE-4133-B560-51C1E97412CC}"/>
    <cellStyle name="Input 6 2 5 2 6" xfId="57721" xr:uid="{33D4BF71-60B7-4610-94EE-9BFFB5764E2B}"/>
    <cellStyle name="Input 6 2 5 3" xfId="3793" xr:uid="{588DF090-6E87-40F8-BFA3-172814957EF9}"/>
    <cellStyle name="Input 6 2 5 3 2" xfId="40134" xr:uid="{7E084031-7799-48EC-B356-2E0756BC89EC}"/>
    <cellStyle name="Input 6 2 5 4" xfId="23898" xr:uid="{92588910-8A5C-4807-BA20-F26E15E644A6}"/>
    <cellStyle name="Input 6 2 5 5" xfId="50939" xr:uid="{92F5BAC1-AD1C-4B14-8D8E-3A7D9217DB08}"/>
    <cellStyle name="Input 6 2 6" xfId="1242" xr:uid="{40525535-603E-44D7-856F-2B52F2DE0CC5}"/>
    <cellStyle name="Input 6 2 6 2" xfId="5587" xr:uid="{AD42CEEA-A74A-45ED-8602-4FDF66B17BAB}"/>
    <cellStyle name="Input 6 2 6 2 2" xfId="8173" xr:uid="{520C2159-2B38-462D-A541-A788F3C06237}"/>
    <cellStyle name="Input 6 2 6 2 2 2" xfId="17162" xr:uid="{5BAF840D-9A5B-40D3-AE13-46A3D02C6F3E}"/>
    <cellStyle name="Input 6 2 6 2 2 2 2" xfId="34540" xr:uid="{58044BB4-DBDF-4F32-93F0-C32BBC208C3D}"/>
    <cellStyle name="Input 6 2 6 2 2 3" xfId="24824" xr:uid="{E38B83CC-C3FB-4177-BD22-D96488192C3B}"/>
    <cellStyle name="Input 6 2 6 2 3" xfId="10810" xr:uid="{D72CBF15-66BF-49CE-8D7F-CF652389F7EF}"/>
    <cellStyle name="Input 6 2 6 2 3 2" xfId="19799" xr:uid="{1E283788-B91D-482F-AF88-8167A4A6813A}"/>
    <cellStyle name="Input 6 2 6 2 3 2 2" xfId="35565" xr:uid="{CB77EE18-6F8A-43D8-95DA-9CC3AE088700}"/>
    <cellStyle name="Input 6 2 6 2 3 3" xfId="30957" xr:uid="{7EB6441A-CC54-4EF0-B662-592812BC80C9}"/>
    <cellStyle name="Input 6 2 6 2 4" xfId="14576" xr:uid="{73B23521-2B7D-4AFA-8B6E-72200DD8DCE7}"/>
    <cellStyle name="Input 6 2 6 2 4 2" xfId="40771" xr:uid="{DFCF3EE4-BF2F-4BB1-AA8D-0DDACDF2C1E1}"/>
    <cellStyle name="Input 6 2 6 2 5" xfId="34275" xr:uid="{9984328C-7704-4436-B85A-92B38A6AE130}"/>
    <cellStyle name="Input 6 2 6 2 6" xfId="54022" xr:uid="{4027AE26-AB34-4270-813C-704F2382F931}"/>
    <cellStyle name="Input 6 2 6 3" xfId="3679" xr:uid="{87528793-B8CC-4421-B1B6-47BAB49E377D}"/>
    <cellStyle name="Input 6 2 6 3 2" xfId="43832" xr:uid="{7EBC1D59-DCB7-42ED-9314-41E08B9D589C}"/>
    <cellStyle name="Input 6 2 6 4" xfId="30566" xr:uid="{0BFF063A-8123-4CAD-849B-90055ADB6AA1}"/>
    <cellStyle name="Input 6 2 6 5" xfId="47354" xr:uid="{8A7DF115-D745-42EA-A68C-832FBC61C241}"/>
    <cellStyle name="Input 6 2 7" xfId="1975" xr:uid="{9339B9A3-A793-4CD0-AFD2-126FA41DC2E2}"/>
    <cellStyle name="Input 6 2 7 2" xfId="6283" xr:uid="{E251D4AC-96E5-4BF5-A1BA-B49D1A238796}"/>
    <cellStyle name="Input 6 2 7 2 2" xfId="8869" xr:uid="{7EC4A61D-1243-4D73-B047-C9932B273A13}"/>
    <cellStyle name="Input 6 2 7 2 2 2" xfId="17858" xr:uid="{382DE3D0-40C2-485B-A644-F26783F5481C}"/>
    <cellStyle name="Input 6 2 7 2 2 2 2" xfId="37079" xr:uid="{D7F60375-3A0A-4D29-86CB-58F25095D0E8}"/>
    <cellStyle name="Input 6 2 7 2 2 3" xfId="40839" xr:uid="{2192EBFD-85C4-42D6-A79A-3A93F5B312FE}"/>
    <cellStyle name="Input 6 2 7 2 3" xfId="11506" xr:uid="{0E1654E5-092C-4394-9575-921940B2C57D}"/>
    <cellStyle name="Input 6 2 7 2 3 2" xfId="20495" xr:uid="{C1EDB574-C40A-4DF3-A8F4-7555C4EE8A81}"/>
    <cellStyle name="Input 6 2 7 2 3 2 2" xfId="43244" xr:uid="{12252F7E-E0F7-4C11-8DCF-3AE7ECA18B83}"/>
    <cellStyle name="Input 6 2 7 2 3 3" xfId="32244" xr:uid="{DFFA994F-4A92-42CE-A411-349F8A551E8A}"/>
    <cellStyle name="Input 6 2 7 2 4" xfId="15272" xr:uid="{62C046EF-44D2-49C1-95F8-74A40CC657CD}"/>
    <cellStyle name="Input 6 2 7 2 4 2" xfId="34850" xr:uid="{F9D7CF95-CCCA-4012-A06B-DECC95BED4EC}"/>
    <cellStyle name="Input 6 2 7 2 5" xfId="34295" xr:uid="{5F7EB8F2-5D3A-44F5-88B0-5D8AB678F75D}"/>
    <cellStyle name="Input 6 2 7 3" xfId="4412" xr:uid="{4BCA8361-3ED6-4716-8C67-5FE327B5A3A0}"/>
    <cellStyle name="Input 6 2 7 3 2" xfId="28298" xr:uid="{AB999F35-7710-4866-B4ED-577299896D47}"/>
    <cellStyle name="Input 6 2 7 4" xfId="39062" xr:uid="{6175FA57-5CC7-4949-8BF0-0A93342397B5}"/>
    <cellStyle name="Input 6 2 7 5" xfId="52655" xr:uid="{A81A6CCE-A5CC-44FA-B07C-880267B4DCF0}"/>
    <cellStyle name="Input 6 2 8" xfId="2786" xr:uid="{9BC1C0D7-CE08-4D30-819F-99232E286EEE}"/>
    <cellStyle name="Input 6 2 8 2" xfId="6936" xr:uid="{4504FCC5-018B-4E15-8DE3-71F8B5307E56}"/>
    <cellStyle name="Input 6 2 8 2 2" xfId="12065" xr:uid="{5C1B872F-9E54-4B5F-A60B-0B9292E4AEE8}"/>
    <cellStyle name="Input 6 2 8 2 2 2" xfId="21054" xr:uid="{391564D9-6DC2-41F4-9A96-47331CE936DE}"/>
    <cellStyle name="Input 6 2 8 2 2 2 2" xfId="28934" xr:uid="{4FF419B2-3DA9-4240-8458-42CC105D66C8}"/>
    <cellStyle name="Input 6 2 8 2 2 3" xfId="33324" xr:uid="{D17EB35C-E81E-4842-B397-1E3C40A1DA67}"/>
    <cellStyle name="Input 6 2 8 2 3" xfId="12891" xr:uid="{B349D7FE-872F-4CA7-A2D1-FC6369E76BB9}"/>
    <cellStyle name="Input 6 2 8 2 3 2" xfId="21880" xr:uid="{457AF7AA-19D7-4A2D-B444-C9FF4CA6CC75}"/>
    <cellStyle name="Input 6 2 8 2 3 2 2" xfId="34199" xr:uid="{F4C15D86-26C7-4E07-9288-B57AE416B22F}"/>
    <cellStyle name="Input 6 2 8 2 3 3" xfId="40725" xr:uid="{7E695EB2-6919-4F8D-B6D6-6C3A993F0C50}"/>
    <cellStyle name="Input 6 2 8 2 4" xfId="15925" xr:uid="{9F902343-59D3-4BAE-AD55-5434DA46269D}"/>
    <cellStyle name="Input 6 2 8 2 4 2" xfId="42325" xr:uid="{B4B78E48-DCCD-4389-B3D3-82B5DBAF0630}"/>
    <cellStyle name="Input 6 2 8 2 5" xfId="33571" xr:uid="{C832E9E2-B54E-4F21-BA00-892FD2D1F522}"/>
    <cellStyle name="Input 6 2 8 3" xfId="9499" xr:uid="{7D801DCB-073A-4C18-8772-3B6FAF53E498}"/>
    <cellStyle name="Input 6 2 8 3 2" xfId="18488" xr:uid="{2FE89CFF-C484-42C5-992C-ED05101298E7}"/>
    <cellStyle name="Input 6 2 8 3 2 2" xfId="28782" xr:uid="{7B7DD1D4-80CF-40D8-B357-F5238578F709}"/>
    <cellStyle name="Input 6 2 8 3 3" xfId="41067" xr:uid="{090E6360-98CE-4515-89CC-115940F5248E}"/>
    <cellStyle name="Input 6 2 8 4" xfId="23197" xr:uid="{319AC46E-008E-4369-8388-642385746AB8}"/>
    <cellStyle name="Input 6 2 9" xfId="4719" xr:uid="{1B9AD54C-A072-4922-8BED-8D0FB84CD4A7}"/>
    <cellStyle name="Input 6 2 9 2" xfId="7305" xr:uid="{BF82CA3B-2625-4FB8-A88F-B1798EC5C028}"/>
    <cellStyle name="Input 6 2 9 2 2" xfId="16294" xr:uid="{FCAF31A3-177E-4822-BB7B-401D56395297}"/>
    <cellStyle name="Input 6 2 9 2 2 2" xfId="41467" xr:uid="{C97E9BFA-625D-4141-94F9-B54B892024FA}"/>
    <cellStyle name="Input 6 2 9 2 3" xfId="30498" xr:uid="{B4E352D0-3C7C-45BF-9900-D93D5889752F}"/>
    <cellStyle name="Input 6 2 9 3" xfId="9942" xr:uid="{542B823C-FEFE-4533-8525-307101B23EC5}"/>
    <cellStyle name="Input 6 2 9 3 2" xfId="18931" xr:uid="{DB9CF207-06DD-4532-8766-79971D2D03AA}"/>
    <cellStyle name="Input 6 2 9 3 2 2" xfId="25284" xr:uid="{0108167F-DD48-4A66-AEBD-08A5512629D3}"/>
    <cellStyle name="Input 6 2 9 3 3" xfId="32276" xr:uid="{47DF7F6A-C85B-42D0-BF41-7E720DF1725C}"/>
    <cellStyle name="Input 6 2 9 4" xfId="13708" xr:uid="{B735C952-5504-4AA6-809F-93E9C19064B5}"/>
    <cellStyle name="Input 6 2 9 4 2" xfId="30787" xr:uid="{776419DD-279E-4B9E-B209-928DCF027D2A}"/>
    <cellStyle name="Input 6 2 9 5" xfId="39716" xr:uid="{EA4242CD-E1B6-4271-A896-A5BA7F64CAAE}"/>
    <cellStyle name="Input 6 20" xfId="44937" xr:uid="{61063691-AC20-4344-B4CC-F4DA68B36BD3}"/>
    <cellStyle name="Input 6 20 2" xfId="50303" xr:uid="{F6B2BD5D-2EF3-4969-AE4D-0A1A8A0010B8}"/>
    <cellStyle name="Input 6 20 2 2" xfId="57085" xr:uid="{4C595023-88FB-4EE7-9FFF-8668CED177FE}"/>
    <cellStyle name="Input 6 20 3" xfId="51909" xr:uid="{FDCB1DAB-02F5-41AD-9CF9-9FF9318C15B0}"/>
    <cellStyle name="Input 6 20 3 2" xfId="58690" xr:uid="{3A7AD716-69CF-4A3C-AA9E-12AEDD6A1208}"/>
    <cellStyle name="Input 6 20 4" xfId="50878" xr:uid="{333F1B6E-935D-4A7B-AF9D-5770EDC1EFF9}"/>
    <cellStyle name="Input 6 20 4 2" xfId="57660" xr:uid="{5ACBA4CE-650E-4543-8D83-45D63C611A3C}"/>
    <cellStyle name="Input 6 20 5" xfId="48420" xr:uid="{E6B4B89B-D8DD-484A-ADD6-476E86C52593}"/>
    <cellStyle name="Input 6 20 5 2" xfId="55212" xr:uid="{7DBA881D-BF34-414C-8164-38DBC2128C8F}"/>
    <cellStyle name="Input 6 20 6" xfId="53498" xr:uid="{EE091F28-A493-4B4A-ACB1-889D6F8BE3FF}"/>
    <cellStyle name="Input 6 20 7" xfId="46806" xr:uid="{0D3223C2-FC71-4748-8D9A-71D76DB0884F}"/>
    <cellStyle name="Input 6 21" xfId="44956" xr:uid="{B72BFAE7-C0F5-4CF0-9691-DC0D9CCBFBB4}"/>
    <cellStyle name="Input 6 21 2" xfId="50522" xr:uid="{6F2DF463-D2F4-488D-BAB5-73C666CC44F8}"/>
    <cellStyle name="Input 6 21 2 2" xfId="57304" xr:uid="{DDCB6691-C3A8-4B97-9DB0-EFD2964A3020}"/>
    <cellStyle name="Input 6 21 3" xfId="52124" xr:uid="{DD775447-EDAD-41DB-9156-0F8D2CABC208}"/>
    <cellStyle name="Input 6 21 3 2" xfId="58905" xr:uid="{72247702-453C-4CDD-B6BA-AF6962D55EF2}"/>
    <cellStyle name="Input 6 21 4" xfId="49425" xr:uid="{72DBDAAD-C023-46BA-B46E-A4A98AEC3756}"/>
    <cellStyle name="Input 6 21 4 2" xfId="56207" xr:uid="{45406D49-36D0-4C85-966D-2A0B53F05E19}"/>
    <cellStyle name="Input 6 21 5" xfId="48639" xr:uid="{B32FCA12-C863-41AC-8EC3-74D8AC2C41E0}"/>
    <cellStyle name="Input 6 21 5 2" xfId="55428" xr:uid="{435DE27D-AC8B-4111-8F1B-02A1C8C57A2B}"/>
    <cellStyle name="Input 6 21 6" xfId="53714" xr:uid="{CB2C8608-26D0-4C63-8FC5-F3BC4BA35A76}"/>
    <cellStyle name="Input 6 21 7" xfId="47025" xr:uid="{6C93F329-55CC-4329-AE3D-057F70F38C60}"/>
    <cellStyle name="Input 6 22" xfId="44948" xr:uid="{1AD19CE5-B13D-4784-8CDD-235A6E4D972A}"/>
    <cellStyle name="Input 6 22 2" xfId="50541" xr:uid="{8BC121BF-D684-43E2-BE47-4BF20F019330}"/>
    <cellStyle name="Input 6 22 2 2" xfId="57323" xr:uid="{B92BB858-AF33-4770-9A05-2336BCA79AED}"/>
    <cellStyle name="Input 6 22 3" xfId="52143" xr:uid="{6E5880C9-C1C4-4E7D-B9C8-C144A3DD097A}"/>
    <cellStyle name="Input 6 22 3 2" xfId="58924" xr:uid="{22EAEBB7-6C4B-442E-ABA9-E6BCF1843D5A}"/>
    <cellStyle name="Input 6 22 4" xfId="49026" xr:uid="{464492E1-1125-4AF5-B752-749F75F4870E}"/>
    <cellStyle name="Input 6 22 4 2" xfId="55809" xr:uid="{16CBD21B-21D0-46D8-A52B-485B4B20F6C9}"/>
    <cellStyle name="Input 6 22 5" xfId="48658" xr:uid="{657EED8B-788A-47E2-B714-E65D768E0829}"/>
    <cellStyle name="Input 6 22 5 2" xfId="55447" xr:uid="{AA6EF156-DD3A-46FE-BABE-63EF36FA30C2}"/>
    <cellStyle name="Input 6 22 6" xfId="53733" xr:uid="{0A2F9EE5-48D2-43F1-8F6A-79C4A7C9E4AD}"/>
    <cellStyle name="Input 6 22 7" xfId="47044" xr:uid="{46DEDDE5-668B-42CB-9625-5B44B3705556}"/>
    <cellStyle name="Input 6 23" xfId="44984" xr:uid="{458B536D-E3B4-4EB9-891D-3C0BAA7E955D}"/>
    <cellStyle name="Input 6 23 2" xfId="50591" xr:uid="{E2784E6D-1584-4975-AFE5-B28F85510CF2}"/>
    <cellStyle name="Input 6 23 2 2" xfId="57373" xr:uid="{ACF94A78-CE48-477E-BC26-23E5B616DB59}"/>
    <cellStyle name="Input 6 23 3" xfId="52405" xr:uid="{A1C4FBDE-B14E-4CEC-9489-21B432501F7D}"/>
    <cellStyle name="Input 6 23 3 2" xfId="59186" xr:uid="{F7A91945-1285-4040-BFA4-0D0E5F3E6FA0}"/>
    <cellStyle name="Input 6 23 4" xfId="48708" xr:uid="{C48A8437-0C5D-43B8-A502-2A7314E6FB86}"/>
    <cellStyle name="Input 6 23 4 2" xfId="55497" xr:uid="{C81CBABE-6FB3-4288-B5D3-73B44595C307}"/>
    <cellStyle name="Input 6 23 5" xfId="53783" xr:uid="{D2F4E8F4-EEB8-4F94-BBAF-5776A5FBC59B}"/>
    <cellStyle name="Input 6 23 6" xfId="47094" xr:uid="{48F2724D-4625-4BC4-9C85-86885975E7DF}"/>
    <cellStyle name="Input 6 24" xfId="45009" xr:uid="{D6580224-87C7-431B-87E2-25C16B942D88}"/>
    <cellStyle name="Input 6 24 2" xfId="50585" xr:uid="{4FD6E304-4ABC-405D-8F4E-B42D0E954F25}"/>
    <cellStyle name="Input 6 24 2 2" xfId="57367" xr:uid="{CD110654-4410-44DC-83B1-6B8B08F121DA}"/>
    <cellStyle name="Input 6 24 3" xfId="52399" xr:uid="{5698040C-8156-46E4-8772-AE30E6A7CB1D}"/>
    <cellStyle name="Input 6 24 3 2" xfId="59180" xr:uid="{36BD5991-071D-4E83-B9B0-61F6F8D238FB}"/>
    <cellStyle name="Input 6 24 4" xfId="48702" xr:uid="{A262FB42-781D-48D0-9D8B-52FF7B963EAA}"/>
    <cellStyle name="Input 6 24 4 2" xfId="55491" xr:uid="{4D3CF060-F2DC-4FA2-8B6E-A8B18B2781DE}"/>
    <cellStyle name="Input 6 24 5" xfId="53777" xr:uid="{0D1B59E7-F967-4D05-80E6-E280CF786084}"/>
    <cellStyle name="Input 6 24 6" xfId="47088" xr:uid="{82E88ECF-3E40-4308-857D-CD31C428C944}"/>
    <cellStyle name="Input 6 25" xfId="45021" xr:uid="{ED465846-82FB-4E6C-8522-92CD5D1FEB17}"/>
    <cellStyle name="Input 6 25 2" xfId="50623" xr:uid="{663E7D55-E2E0-4468-82DA-93EC4662D5DE}"/>
    <cellStyle name="Input 6 25 2 2" xfId="57405" xr:uid="{22920E2A-4E98-4E55-AE50-4CD78D22C62E}"/>
    <cellStyle name="Input 6 25 3" xfId="52437" xr:uid="{01933356-6C5D-4D30-B27A-9016AFA045EA}"/>
    <cellStyle name="Input 6 25 3 2" xfId="59218" xr:uid="{83AD728D-D8F2-463C-881A-81AA16EB81A6}"/>
    <cellStyle name="Input 6 25 4" xfId="48740" xr:uid="{1BF18888-DCD3-4D9A-B958-65D0E72683A4}"/>
    <cellStyle name="Input 6 25 4 2" xfId="55529" xr:uid="{D3C5491E-DFAB-4276-90CF-D35FBAEA1EC5}"/>
    <cellStyle name="Input 6 25 5" xfId="53815" xr:uid="{749F6190-9E74-4572-A9F4-B36C99C43F68}"/>
    <cellStyle name="Input 6 25 6" xfId="47126" xr:uid="{1AE55B1E-88A2-418A-BBE0-71DB27684472}"/>
    <cellStyle name="Input 6 26" xfId="45096" xr:uid="{99B0C51E-F6B7-46AE-B12C-86507AAA93F4}"/>
    <cellStyle name="Input 6 26 2" xfId="50570" xr:uid="{E7870726-8934-4918-976F-72ADC5003298}"/>
    <cellStyle name="Input 6 26 2 2" xfId="57352" xr:uid="{82437906-068E-4438-95ED-48308D8277F7}"/>
    <cellStyle name="Input 6 26 3" xfId="52384" xr:uid="{1FC23D4F-290D-4BB1-8605-003408E9B015}"/>
    <cellStyle name="Input 6 26 3 2" xfId="59165" xr:uid="{0476343B-0C94-47FC-BB05-62CBCD0D007D}"/>
    <cellStyle name="Input 6 26 4" xfId="48687" xr:uid="{B3029D53-4096-430D-B687-CF16AFD33967}"/>
    <cellStyle name="Input 6 26 4 2" xfId="55476" xr:uid="{E200BA05-1E9E-40FE-888A-A92C865B4422}"/>
    <cellStyle name="Input 6 26 5" xfId="53762" xr:uid="{3F221EFC-84ED-4908-BE24-9C76B491A649}"/>
    <cellStyle name="Input 6 26 6" xfId="47073" xr:uid="{9E8809F5-D1A7-4825-BDE5-3B8425D8550D}"/>
    <cellStyle name="Input 6 27" xfId="45128" xr:uid="{6E0E94E0-DAB2-41E6-B079-2A4C6C5C30DD}"/>
    <cellStyle name="Input 6 27 2" xfId="50698" xr:uid="{A49B56CC-F58B-4B3B-BBFB-5BA8BD9FAE0A}"/>
    <cellStyle name="Input 6 27 2 2" xfId="57480" xr:uid="{D4F0DA42-BEB8-411E-BE13-006610C7957B}"/>
    <cellStyle name="Input 6 27 3" xfId="52509" xr:uid="{519B6E38-C7EB-411E-B7DC-533A3E153D23}"/>
    <cellStyle name="Input 6 27 3 2" xfId="59290" xr:uid="{2BDF6753-C102-488A-A1AD-80E743D65DE6}"/>
    <cellStyle name="Input 6 27 4" xfId="48811" xr:uid="{A3BDC14E-04AE-4873-95B1-911833D53532}"/>
    <cellStyle name="Input 6 27 4 2" xfId="55597" xr:uid="{467265F9-1DEC-4636-AC86-BDE23C047086}"/>
    <cellStyle name="Input 6 27 5" xfId="53887" xr:uid="{1B8FD01B-9920-48DB-AFE0-0CF5CC4FB80E}"/>
    <cellStyle name="Input 6 27 6" xfId="47201" xr:uid="{9001CF6B-EB99-4005-A8F9-D87CFB718929}"/>
    <cellStyle name="Input 6 28" xfId="45149" xr:uid="{EDA37EDB-FC42-40B8-9756-5CBA94438B4D}"/>
    <cellStyle name="Input 6 28 2" xfId="50704" xr:uid="{E015C4C3-7BC2-4720-9F27-F36DC44B0ACB}"/>
    <cellStyle name="Input 6 28 2 2" xfId="57486" xr:uid="{A8BE6F83-62AD-4A13-BB2B-D99389308358}"/>
    <cellStyle name="Input 6 28 3" xfId="52515" xr:uid="{982CA8CE-5734-4E88-8B7B-6B8CB4C7CC9F}"/>
    <cellStyle name="Input 6 28 3 2" xfId="59296" xr:uid="{83C690F0-33E6-4CE9-8F00-731A1F1C528C}"/>
    <cellStyle name="Input 6 28 4" xfId="48816" xr:uid="{5D86BB37-A88C-4E01-955F-B38358FA7D93}"/>
    <cellStyle name="Input 6 28 4 2" xfId="55602" xr:uid="{18238AB8-17CE-4CE3-986F-126B0E45FEA4}"/>
    <cellStyle name="Input 6 28 5" xfId="53893" xr:uid="{69E59A1E-4A98-42A8-AC8B-9159D4CFB791}"/>
    <cellStyle name="Input 6 28 6" xfId="47207" xr:uid="{5B3720BB-293C-4803-BA50-170B5D959309}"/>
    <cellStyle name="Input 6 29" xfId="45212" xr:uid="{08ECF9DA-7A76-4FDC-A02C-924E87A9830E}"/>
    <cellStyle name="Input 6 29 2" xfId="50682" xr:uid="{C7FAA705-BDDB-48F3-9EB3-A4524781A9E5}"/>
    <cellStyle name="Input 6 29 2 2" xfId="57464" xr:uid="{985BC52D-87C4-428E-8AF4-C1CE727AAF7A}"/>
    <cellStyle name="Input 6 29 3" xfId="52493" xr:uid="{E1DFB88B-E37A-4445-A037-065F6982BFF4}"/>
    <cellStyle name="Input 6 29 3 2" xfId="59274" xr:uid="{C3520EE5-B6EB-4CC9-BB31-CFBB4CAFC721}"/>
    <cellStyle name="Input 6 29 4" xfId="53871" xr:uid="{699D77CC-5E99-415E-8A48-AEC9B27F7205}"/>
    <cellStyle name="Input 6 29 5" xfId="47185" xr:uid="{A87D7430-90A6-45D8-8AC0-439C6D177F5B}"/>
    <cellStyle name="Input 6 3" xfId="402" xr:uid="{415394F0-1BAF-4FEA-8DA2-8BEBC76FA8CD}"/>
    <cellStyle name="Input 6 3 10" xfId="9270" xr:uid="{D676CF04-9B53-4BE2-B9C1-0D2912B0E55F}"/>
    <cellStyle name="Input 6 3 10 2" xfId="18259" xr:uid="{F84C1EA4-3627-4B53-8F98-29F8FBD84637}"/>
    <cellStyle name="Input 6 3 10 2 2" xfId="24734" xr:uid="{C1D6A8EE-7BD9-4967-A1BA-FDBFDF62F143}"/>
    <cellStyle name="Input 6 3 10 3" xfId="42629" xr:uid="{D3CF3AEF-02BD-4055-91D8-CF6B3E5E90A7}"/>
    <cellStyle name="Input 6 3 11" xfId="12630" xr:uid="{550C38A0-6A24-48EC-A82E-C5B620F95441}"/>
    <cellStyle name="Input 6 3 11 2" xfId="21619" xr:uid="{DA0A449D-7635-489C-8614-9C52A34E000D}"/>
    <cellStyle name="Input 6 3 11 2 2" xfId="28864" xr:uid="{591B27B8-DD6C-4EB1-AB09-B95B613635C8}"/>
    <cellStyle name="Input 6 3 11 3" xfId="33739" xr:uid="{15621434-F969-4B19-8473-A991B2C2A763}"/>
    <cellStyle name="Input 6 3 12" xfId="2408" xr:uid="{959D6273-F9A1-4241-A3BD-FB064AD1BF98}"/>
    <cellStyle name="Input 6 3 12 2" xfId="33699" xr:uid="{8195AFC6-F470-400C-ADD4-721B311D68A4}"/>
    <cellStyle name="Input 6 3 13" xfId="13317" xr:uid="{64FC9168-B582-4BC4-9BE6-135DEEEF29A6}"/>
    <cellStyle name="Input 6 3 13 2" xfId="41883" xr:uid="{73FBAB1A-415C-4F43-A5B4-488A22E0A98F}"/>
    <cellStyle name="Input 6 3 14" xfId="25467" xr:uid="{FD62BA56-1890-448B-909A-9097A9E152B9}"/>
    <cellStyle name="Input 6 3 15" xfId="44265" xr:uid="{E3214E95-09E8-428C-8A39-17858719EBE8}"/>
    <cellStyle name="Input 6 3 16" xfId="45540" xr:uid="{A3E8B5C2-CC1D-4C06-BFDA-5C90185ADEF7}"/>
    <cellStyle name="Input 6 3 2" xfId="751" xr:uid="{3F4AC727-514A-49A5-9EF5-8F750F766818}"/>
    <cellStyle name="Input 6 3 2 2" xfId="5124" xr:uid="{CBC403AD-A4F5-4F66-B092-A04D550F7BB4}"/>
    <cellStyle name="Input 6 3 2 2 2" xfId="7710" xr:uid="{D0D9568C-2388-44E3-8A87-4B39BA9CCA02}"/>
    <cellStyle name="Input 6 3 2 2 2 2" xfId="16699" xr:uid="{1B0FC4C9-CF48-442B-8652-4A23C512BB65}"/>
    <cellStyle name="Input 6 3 2 2 2 2 2" xfId="28091" xr:uid="{106F23A2-ECDF-4E26-BB68-F04217E252F4}"/>
    <cellStyle name="Input 6 3 2 2 2 3" xfId="23602" xr:uid="{E53250A9-DDAB-4E3D-AC9A-9BC6785859EB}"/>
    <cellStyle name="Input 6 3 2 2 2 4" xfId="56328" xr:uid="{680AA066-15CE-416B-8F00-B760C6653C77}"/>
    <cellStyle name="Input 6 3 2 2 3" xfId="10347" xr:uid="{1078B435-9817-4F84-9646-F224E9FE397C}"/>
    <cellStyle name="Input 6 3 2 2 3 2" xfId="19336" xr:uid="{82ED6047-67DD-4B2E-AD8C-706DA625B6BA}"/>
    <cellStyle name="Input 6 3 2 2 3 2 2" xfId="26158" xr:uid="{01596516-8DE5-49A3-9153-ED38A62754BC}"/>
    <cellStyle name="Input 6 3 2 2 3 3" xfId="34672" xr:uid="{199CA1B5-99B8-4C6D-A0F5-53A93CE0CF9F}"/>
    <cellStyle name="Input 6 3 2 2 4" xfId="14113" xr:uid="{E00DA418-D0BF-498B-BAD9-0F337D214D44}"/>
    <cellStyle name="Input 6 3 2 2 4 2" xfId="23056" xr:uid="{809EE7B0-E256-47A0-A9CC-BBEBF5B8321B}"/>
    <cellStyle name="Input 6 3 2 2 5" xfId="43701" xr:uid="{A8F507B9-0532-4EBA-B566-99C2D56C8ECA}"/>
    <cellStyle name="Input 6 3 2 2 6" xfId="49546" xr:uid="{5A194B83-A168-419F-A3B2-ECA7AFA7CCCC}"/>
    <cellStyle name="Input 6 3 2 3" xfId="3188" xr:uid="{756CC5EA-5F0E-4AD6-AE24-3EC53F52E6F9}"/>
    <cellStyle name="Input 6 3 2 3 2" xfId="25433" xr:uid="{DD2DBCD7-A9F2-4C2C-8FE7-1EDD3340BE06}"/>
    <cellStyle name="Input 6 3 2 3 2 2" xfId="58965" xr:uid="{5D0A2324-379F-47FC-B5DC-5BFCB8D46B95}"/>
    <cellStyle name="Input 6 3 2 3 3" xfId="52184" xr:uid="{53FF8854-79C0-4F4B-8CC1-D079B4465DB9}"/>
    <cellStyle name="Input 6 3 2 4" xfId="23683" xr:uid="{2AB40B22-DC60-4962-8C15-85603821485D}"/>
    <cellStyle name="Input 6 3 2 4 2" xfId="54473" xr:uid="{70E1FE5A-3017-4964-96D7-6D109B51527B}"/>
    <cellStyle name="Input 6 3 2 4 3" xfId="47663" xr:uid="{E3DBF99B-B194-43CC-83C4-6AF5FEA64450}"/>
    <cellStyle name="Input 6 3 2 5" xfId="52921" xr:uid="{EB718468-9E39-4418-A5AE-FC3E5CED5909}"/>
    <cellStyle name="Input 6 3 2 6" xfId="46055" xr:uid="{977277A8-1229-4F0B-8FBA-FA619236B5BF}"/>
    <cellStyle name="Input 6 3 3" xfId="1096" xr:uid="{62BE9B21-3DEA-4D1E-AD51-34DF60DF423B}"/>
    <cellStyle name="Input 6 3 3 2" xfId="5445" xr:uid="{333CC0D7-498E-40A1-9E0B-F60882E651F0}"/>
    <cellStyle name="Input 6 3 3 2 2" xfId="8031" xr:uid="{A7F2E267-C39F-49A3-8CDB-E7AE3F0E5BBF}"/>
    <cellStyle name="Input 6 3 3 2 2 2" xfId="17020" xr:uid="{749F8BD0-8AA8-43C6-9578-062324266FB5}"/>
    <cellStyle name="Input 6 3 3 2 2 2 2" xfId="34585" xr:uid="{915C56DF-785E-473B-BFA7-F24C4BE40857}"/>
    <cellStyle name="Input 6 3 3 2 2 3" xfId="31777" xr:uid="{E86BBA35-3F60-418E-99EA-9ED5F19E24CE}"/>
    <cellStyle name="Input 6 3 3 2 2 4" xfId="56736" xr:uid="{B09AA601-3340-462B-A3EF-61BD6A36406A}"/>
    <cellStyle name="Input 6 3 3 2 3" xfId="10668" xr:uid="{E5591CC0-F50E-4671-AA99-81303FCBE660}"/>
    <cellStyle name="Input 6 3 3 2 3 2" xfId="19657" xr:uid="{B51080C0-75EB-41F8-BC5A-71E8FC7207B7}"/>
    <cellStyle name="Input 6 3 3 2 3 2 2" xfId="35622" xr:uid="{E6F91C8C-21FC-45E0-8D07-AA583AC55E52}"/>
    <cellStyle name="Input 6 3 3 2 3 3" xfId="40516" xr:uid="{47ED7C16-CFAD-4612-9D86-27FD68733E7A}"/>
    <cellStyle name="Input 6 3 3 2 4" xfId="14434" xr:uid="{DCE76585-FE08-4542-88AE-484515E1BB84}"/>
    <cellStyle name="Input 6 3 3 2 4 2" xfId="22663" xr:uid="{AF504553-A248-4814-A0AA-0EBBD84C01A4}"/>
    <cellStyle name="Input 6 3 3 2 5" xfId="43943" xr:uid="{E1A90A3B-9DD1-4910-B350-64E8D255BCE6}"/>
    <cellStyle name="Input 6 3 3 2 6" xfId="49954" xr:uid="{7EABE154-ED25-4EDA-908B-46D4BC4AD39E}"/>
    <cellStyle name="Input 6 3 3 3" xfId="3533" xr:uid="{3114A8E4-E936-4478-B365-5C45CFE098D9}"/>
    <cellStyle name="Input 6 3 3 3 2" xfId="41824" xr:uid="{3A3B7006-93D7-43C4-8786-C858F08E9CB6}"/>
    <cellStyle name="Input 6 3 3 3 2 2" xfId="58147" xr:uid="{F120A321-68B8-4611-952A-B885116ED4B1}"/>
    <cellStyle name="Input 6 3 3 3 3" xfId="51365" xr:uid="{2BBA173C-7E05-435B-8D36-081136D43253}"/>
    <cellStyle name="Input 6 3 3 4" xfId="26243" xr:uid="{0810E91C-2824-4C0F-8E4A-AAD6298A15C2}"/>
    <cellStyle name="Input 6 3 3 4 2" xfId="54863" xr:uid="{B8A2D626-FEB6-4706-A2D1-66557056D308}"/>
    <cellStyle name="Input 6 3 3 4 3" xfId="48071" xr:uid="{61AC318D-1C98-4FFA-9C52-187717D1E62D}"/>
    <cellStyle name="Input 6 3 3 5" xfId="53163" xr:uid="{B7D47845-C95D-4802-B264-F71164CA8EF8}"/>
    <cellStyle name="Input 6 3 3 6" xfId="46457" xr:uid="{A27FB963-4185-4A12-B48C-B76CEDA4533E}"/>
    <cellStyle name="Input 6 3 4" xfId="1440" xr:uid="{457A9FCC-3D11-4851-B656-BBFDE8C844F2}"/>
    <cellStyle name="Input 6 3 4 2" xfId="5785" xr:uid="{8669656E-CC3C-49F3-9CCE-E63B4FBA295E}"/>
    <cellStyle name="Input 6 3 4 2 2" xfId="8371" xr:uid="{C98B7342-29F4-4DFF-B647-26D113D2FA2E}"/>
    <cellStyle name="Input 6 3 4 2 2 2" xfId="17360" xr:uid="{C39EE808-1B04-42A9-BF03-B6DBF9AF946D}"/>
    <cellStyle name="Input 6 3 4 2 2 2 2" xfId="39059" xr:uid="{3872884C-726F-42C8-B79C-8BC9909CF5B7}"/>
    <cellStyle name="Input 6 3 4 2 2 3" xfId="43727" xr:uid="{3109E352-DF30-4192-BC19-03250D7B88CE}"/>
    <cellStyle name="Input 6 3 4 2 3" xfId="11008" xr:uid="{D036C34E-9FE9-4684-9C24-42C1F9B922B7}"/>
    <cellStyle name="Input 6 3 4 2 3 2" xfId="19997" xr:uid="{CF166379-4F68-47B1-8547-64A242444545}"/>
    <cellStyle name="Input 6 3 4 2 3 2 2" xfId="23411" xr:uid="{1734F9DB-760F-43E4-836E-606557F264BC}"/>
    <cellStyle name="Input 6 3 4 2 3 3" xfId="26636" xr:uid="{4C06F758-7E1A-4960-BB17-E4A83B4BC423}"/>
    <cellStyle name="Input 6 3 4 2 4" xfId="14774" xr:uid="{E4A12AD9-578C-49BC-987C-C084C6A7B2F5}"/>
    <cellStyle name="Input 6 3 4 2 4 2" xfId="39596" xr:uid="{BD4FF46F-E95B-4A0F-8111-4196D5229CF9}"/>
    <cellStyle name="Input 6 3 4 2 5" xfId="31992" xr:uid="{1260CC89-CB7C-4E62-ABAA-B3C58192918E}"/>
    <cellStyle name="Input 6 3 4 2 6" xfId="55856" xr:uid="{72BFFCD8-61F9-4BA8-89F8-74FD048533DD}"/>
    <cellStyle name="Input 6 3 4 3" xfId="3877" xr:uid="{5680D076-7D59-4A7E-A12D-E1E5C4967316}"/>
    <cellStyle name="Input 6 3 4 3 2" xfId="43313" xr:uid="{F7D3938E-0AE1-4FF1-89D4-9BF858940720}"/>
    <cellStyle name="Input 6 3 4 4" xfId="22665" xr:uid="{441A68AB-FA46-4EB2-BD55-764B4CBE5AC8}"/>
    <cellStyle name="Input 6 3 4 5" xfId="49074" xr:uid="{26320252-3DD2-4348-BED5-32AC6BFDD2B4}"/>
    <cellStyle name="Input 6 3 5" xfId="1753" xr:uid="{40FA2C67-C2D3-4AA9-A312-3355F77AC975}"/>
    <cellStyle name="Input 6 3 5 2" xfId="6077" xr:uid="{F9F5C699-7236-4710-82D5-F020BE35D7D8}"/>
    <cellStyle name="Input 6 3 5 2 2" xfId="8663" xr:uid="{72E03547-8F3D-4845-821F-6567698125AC}"/>
    <cellStyle name="Input 6 3 5 2 2 2" xfId="17652" xr:uid="{93157D7D-0403-402D-830D-D5064516E7A2}"/>
    <cellStyle name="Input 6 3 5 2 2 2 2" xfId="40568" xr:uid="{90A66E15-EC63-44F0-9CB0-0052FBF1D8A0}"/>
    <cellStyle name="Input 6 3 5 2 2 3" xfId="39889" xr:uid="{3AEB093C-D452-4AF2-9301-BC2092E47171}"/>
    <cellStyle name="Input 6 3 5 2 3" xfId="11300" xr:uid="{B86BC4D2-5DE8-4E3F-8DB2-DF00CA99E1A6}"/>
    <cellStyle name="Input 6 3 5 2 3 2" xfId="20289" xr:uid="{B62139A8-B51C-41F6-8762-8517F2C2CBAD}"/>
    <cellStyle name="Input 6 3 5 2 3 2 2" xfId="34829" xr:uid="{79948D5A-6749-431B-AD1C-F0B924720FB1}"/>
    <cellStyle name="Input 6 3 5 2 3 3" xfId="40497" xr:uid="{DCD8CAA3-66BF-41D8-87AB-708168495A0D}"/>
    <cellStyle name="Input 6 3 5 2 4" xfId="15066" xr:uid="{7646631A-50EB-43DA-AEDF-C606227374A2}"/>
    <cellStyle name="Input 6 3 5 2 4 2" xfId="28672" xr:uid="{CD7DB5FC-717A-4DC4-86F6-71BA565D4479}"/>
    <cellStyle name="Input 6 3 5 2 5" xfId="37062" xr:uid="{2551AB30-C45A-4EEE-84B1-F56DB6DA425F}"/>
    <cellStyle name="Input 6 3 5 2 6" xfId="57688" xr:uid="{1412C1FF-4332-4672-AC43-3367F1C369EF}"/>
    <cellStyle name="Input 6 3 5 3" xfId="4190" xr:uid="{A4EE64E7-886E-4CB5-9038-D2F4F796496B}"/>
    <cellStyle name="Input 6 3 5 3 2" xfId="34376" xr:uid="{8D321A5C-AA46-40DD-A417-5DA57C189138}"/>
    <cellStyle name="Input 6 3 5 4" xfId="25723" xr:uid="{B3BC1A59-83E4-42A7-BF50-34E78A0D3AC3}"/>
    <cellStyle name="Input 6 3 5 5" xfId="50906" xr:uid="{827E55B4-2469-4CB0-8AC7-6C44FC4BBF00}"/>
    <cellStyle name="Input 6 3 6" xfId="2059" xr:uid="{CE03C02F-CA45-4B86-B6A1-D77F4EE63666}"/>
    <cellStyle name="Input 6 3 6 2" xfId="6364" xr:uid="{8096C2D6-8BE9-4BBE-A39B-7C49E19C4CA3}"/>
    <cellStyle name="Input 6 3 6 2 2" xfId="8950" xr:uid="{7251CEF0-885C-445F-814D-65B52E1CC070}"/>
    <cellStyle name="Input 6 3 6 2 2 2" xfId="17939" xr:uid="{D984E2B5-C223-4980-9137-6A6C10DA92FF}"/>
    <cellStyle name="Input 6 3 6 2 2 2 2" xfId="24066" xr:uid="{EB3050D7-3742-4D46-8DEE-09B942B1559E}"/>
    <cellStyle name="Input 6 3 6 2 2 3" xfId="34184" xr:uid="{38507951-2C6F-4081-BE3E-793297445691}"/>
    <cellStyle name="Input 6 3 6 2 3" xfId="11587" xr:uid="{AE6912F7-253A-407F-B99C-1945F27E3B06}"/>
    <cellStyle name="Input 6 3 6 2 3 2" xfId="20576" xr:uid="{A7EF1BBC-95F4-4EAD-BD96-8F5968CB429F}"/>
    <cellStyle name="Input 6 3 6 2 3 2 2" xfId="31195" xr:uid="{1929FE67-9B10-41D1-86AB-58420578A07C}"/>
    <cellStyle name="Input 6 3 6 2 3 3" xfId="34813" xr:uid="{84A8EA8F-6B66-413A-8996-F63FEC503FEC}"/>
    <cellStyle name="Input 6 3 6 2 4" xfId="15353" xr:uid="{00B90DB0-D11B-4358-9F52-4B5F822D4DCE}"/>
    <cellStyle name="Input 6 3 6 2 4 2" xfId="42392" xr:uid="{C756D9AD-3449-4B89-8DD2-5CA95C2A6C12}"/>
    <cellStyle name="Input 6 3 6 2 5" xfId="31484" xr:uid="{5C6E19FB-5CD0-438F-9DD8-1ADFE58FDE69}"/>
    <cellStyle name="Input 6 3 6 2 6" xfId="54025" xr:uid="{3728B549-60C1-4664-B1F7-9EC9357A2D6D}"/>
    <cellStyle name="Input 6 3 6 3" xfId="4496" xr:uid="{2BE57880-72CC-47C8-9EB4-87886FC2EB90}"/>
    <cellStyle name="Input 6 3 6 3 2" xfId="25621" xr:uid="{971FCDDD-D3A7-48ED-8431-3AC6203C445A}"/>
    <cellStyle name="Input 6 3 6 4" xfId="35228" xr:uid="{940478A4-B62A-4F97-9B41-A4E457209205}"/>
    <cellStyle name="Input 6 3 6 5" xfId="47357" xr:uid="{80AA9502-0AE8-4520-A8B4-7FDD92A6442B}"/>
    <cellStyle name="Input 6 3 7" xfId="2869" xr:uid="{9491428C-842E-479B-9BA9-6F5F9F1C5D07}"/>
    <cellStyle name="Input 6 3 7 2" xfId="7019" xr:uid="{098199A1-F6D3-41CC-8D20-99A319784D18}"/>
    <cellStyle name="Input 6 3 7 2 2" xfId="12147" xr:uid="{0E4AF775-764A-4EFB-A94A-117448FB6611}"/>
    <cellStyle name="Input 6 3 7 2 2 2" xfId="21136" xr:uid="{1BF7A428-1178-4608-8E2A-BDC9F4A05D1F}"/>
    <cellStyle name="Input 6 3 7 2 2 2 2" xfId="39695" xr:uid="{E2BECD2A-CF13-4B2E-9556-9B996945F881}"/>
    <cellStyle name="Input 6 3 7 2 2 3" xfId="41115" xr:uid="{6C62E64F-0747-4999-B1DF-3BBFB3BB2800}"/>
    <cellStyle name="Input 6 3 7 2 3" xfId="12959" xr:uid="{066E8347-54DB-4561-A6A2-74D005A2F2F3}"/>
    <cellStyle name="Input 6 3 7 2 3 2" xfId="21948" xr:uid="{46AED304-0603-4744-B40B-A0FF12F06A21}"/>
    <cellStyle name="Input 6 3 7 2 3 2 2" xfId="26420" xr:uid="{2B3473A0-0C65-4522-9A9B-A8684EAE6B08}"/>
    <cellStyle name="Input 6 3 7 2 3 3" xfId="43587" xr:uid="{DFAF67EA-6950-4BFD-9FED-BF713B271BEB}"/>
    <cellStyle name="Input 6 3 7 2 4" xfId="16008" xr:uid="{72BB2594-BD70-4E3E-BA0A-2B8DE1217BBF}"/>
    <cellStyle name="Input 6 3 7 2 4 2" xfId="31277" xr:uid="{35345922-A43F-4E01-B117-685B96ADB417}"/>
    <cellStyle name="Input 6 3 7 2 5" xfId="37399" xr:uid="{0017149F-FC82-48CE-8EDF-6E07D82FD407}"/>
    <cellStyle name="Input 6 3 7 3" xfId="9582" xr:uid="{D15483EC-1007-455A-B9CA-428333FD09AC}"/>
    <cellStyle name="Input 6 3 7 3 2" xfId="18571" xr:uid="{DA9C31A0-277A-45FD-8567-AA305D32C158}"/>
    <cellStyle name="Input 6 3 7 3 2 2" xfId="42326" xr:uid="{236AB915-4A82-4391-9011-9B2469DEAF4C}"/>
    <cellStyle name="Input 6 3 7 3 3" xfId="24448" xr:uid="{8E1A7557-2898-43A4-B379-17AE39FA9105}"/>
    <cellStyle name="Input 6 3 7 4" xfId="33955" xr:uid="{09937014-C78C-47B7-8A7C-4D537DDCA901}"/>
    <cellStyle name="Input 6 3 7 5" xfId="52658" xr:uid="{1AEBCD03-660B-4162-BD93-5D0D18885303}"/>
    <cellStyle name="Input 6 3 8" xfId="4800" xr:uid="{83AF84BF-E170-4D5F-A8C6-CBD4AD22DDB1}"/>
    <cellStyle name="Input 6 3 8 2" xfId="7386" xr:uid="{4543C9C2-6AC4-4EEE-9A38-E45B5422F752}"/>
    <cellStyle name="Input 6 3 8 2 2" xfId="16375" xr:uid="{D90194B7-ACFF-4912-9FE5-FBF4BF86C162}"/>
    <cellStyle name="Input 6 3 8 2 2 2" xfId="22505" xr:uid="{58FD70F0-AACF-486D-89B9-0FC324105AD9}"/>
    <cellStyle name="Input 6 3 8 2 3" xfId="27171" xr:uid="{0AFD4397-9E24-4B5A-B3D7-1187D528926D}"/>
    <cellStyle name="Input 6 3 8 3" xfId="10023" xr:uid="{2A79146C-69F5-4451-809F-2213EF7E4A80}"/>
    <cellStyle name="Input 6 3 8 3 2" xfId="19012" xr:uid="{6AE0325B-D155-4229-A47B-087E2A54B3B1}"/>
    <cellStyle name="Input 6 3 8 3 2 2" xfId="31585" xr:uid="{219B6806-25E9-47FE-A27F-FEB2BE7529BB}"/>
    <cellStyle name="Input 6 3 8 3 3" xfId="34675" xr:uid="{693FEE53-B1D2-49DE-AD36-8F7D47198038}"/>
    <cellStyle name="Input 6 3 8 4" xfId="13789" xr:uid="{8599FF6B-7B48-4D66-9B30-C41117EF5903}"/>
    <cellStyle name="Input 6 3 8 4 2" xfId="43121" xr:uid="{7AE8B575-9718-448A-AA36-EF427D3F4CBF}"/>
    <cellStyle name="Input 6 3 8 5" xfId="36198" xr:uid="{73B08C7E-0921-49FE-88BA-682F969A071F}"/>
    <cellStyle name="Input 6 3 9" xfId="6704" xr:uid="{A1483EA7-9772-4CB6-A100-25B45137BBD1}"/>
    <cellStyle name="Input 6 3 9 2" xfId="11907" xr:uid="{B700FF3B-36FE-49D8-B4BB-2ABE48658081}"/>
    <cellStyle name="Input 6 3 9 2 2" xfId="20896" xr:uid="{D9F5C7CE-34B9-4B69-9A29-E48C7A84E706}"/>
    <cellStyle name="Input 6 3 9 2 2 2" xfId="38133" xr:uid="{66EE64EE-1307-4E18-AAC6-52EFE6734835}"/>
    <cellStyle name="Input 6 3 9 2 3" xfId="43822" xr:uid="{30414E3F-F864-439B-A22E-D67E46849C51}"/>
    <cellStyle name="Input 6 3 9 3" xfId="15693" xr:uid="{0A9ADE67-4146-4082-817A-380BA538FC3B}"/>
    <cellStyle name="Input 6 3 9 3 2" xfId="26889" xr:uid="{256238AB-0B89-4DB0-9C3E-3CA9FB6566DC}"/>
    <cellStyle name="Input 6 3 9 4" xfId="22436" xr:uid="{A097143E-8AA5-4292-A335-AC5E2D2269E9}"/>
    <cellStyle name="Input 6 30" xfId="45191" xr:uid="{CBDEF124-6FA3-4889-ADFB-708259594475}"/>
    <cellStyle name="Input 6 30 2" xfId="55710" xr:uid="{798F4253-53C5-4D30-AEFB-2E9EC82A7EDA}"/>
    <cellStyle name="Input 6 30 3" xfId="48927" xr:uid="{6D730726-3F51-4A18-8078-D2CAA7180EC6}"/>
    <cellStyle name="Input 6 31" xfId="45240" xr:uid="{E8040AF7-0F25-4A80-ABDF-80BDF5FE667A}"/>
    <cellStyle name="Input 6 31 2" xfId="58199" xr:uid="{723EE1A0-F14A-490F-9333-7FCA3CF5F0A0}"/>
    <cellStyle name="Input 6 31 3" xfId="51417" xr:uid="{AE612D35-FB10-4E65-94B2-0DD7B26AE85A}"/>
    <cellStyle name="Input 6 32" xfId="45288" xr:uid="{33043505-4109-4F78-8DCB-E72F8AB5EC56}"/>
    <cellStyle name="Input 6 32 2" xfId="52605" xr:uid="{0C413CCF-3F2B-4D49-A519-D7B9F037CBC2}"/>
    <cellStyle name="Input 6 33" xfId="45316" xr:uid="{64DA89B8-24C4-45D0-AA85-AA785D80FCE1}"/>
    <cellStyle name="Input 6 34" xfId="45310" xr:uid="{85F4F467-4EE1-4614-9AE9-0D11B46896D2}"/>
    <cellStyle name="Input 6 35" xfId="45400" xr:uid="{8F1D151E-47BE-4687-BBEF-A0BEE8E3D07A}"/>
    <cellStyle name="Input 6 36" xfId="45435" xr:uid="{C90511B1-7323-4AE6-94AB-A9826CB34A3C}"/>
    <cellStyle name="Input 6 37" xfId="44132" xr:uid="{49948281-2D5B-4712-93D3-06137596115E}"/>
    <cellStyle name="Input 6 38" xfId="45443" xr:uid="{6E58ED59-0BDC-4233-A3E1-8B51C6F247E5}"/>
    <cellStyle name="Input 6 39" xfId="45463" xr:uid="{C206D751-A097-4409-B0B2-DD7F42F48B8A}"/>
    <cellStyle name="Input 6 4" xfId="503" xr:uid="{78A31F31-179A-49D7-B55D-00FA6E1D9700}"/>
    <cellStyle name="Input 6 4 10" xfId="44389" xr:uid="{05131A96-8A36-467F-BD1F-209367E8C9EA}"/>
    <cellStyle name="Input 6 4 11" xfId="45591" xr:uid="{793BA0EC-F9F6-4302-9504-829AA25BF34D}"/>
    <cellStyle name="Input 6 4 2" xfId="852" xr:uid="{E17AC9D5-F5FA-491D-9AAF-34BC7AFF70F1}"/>
    <cellStyle name="Input 6 4 2 2" xfId="5221" xr:uid="{DEFC8017-2A15-40E5-9833-BE21595F6CBD}"/>
    <cellStyle name="Input 6 4 2 2 2" xfId="7807" xr:uid="{868BFF87-BDDC-47F4-ABB0-E4CB1605F174}"/>
    <cellStyle name="Input 6 4 2 2 2 2" xfId="16796" xr:uid="{A65E8A41-9C03-4055-9663-70CB257358A2}"/>
    <cellStyle name="Input 6 4 2 2 2 2 2" xfId="35909" xr:uid="{D1A7D983-133D-4F21-B4C9-A6BB426699E5}"/>
    <cellStyle name="Input 6 4 2 2 2 3" xfId="29542" xr:uid="{BF744EA7-803A-4F49-B1E0-83F1E31A5A90}"/>
    <cellStyle name="Input 6 4 2 2 2 4" xfId="56379" xr:uid="{F1F2DD4A-315B-421D-89C4-E0D3A6C994C8}"/>
    <cellStyle name="Input 6 4 2 2 3" xfId="10444" xr:uid="{127751FF-A090-42D2-B433-8E685A8DC43B}"/>
    <cellStyle name="Input 6 4 2 2 3 2" xfId="19433" xr:uid="{39108989-9A40-4458-B182-C50CA5D8347C}"/>
    <cellStyle name="Input 6 4 2 2 3 2 2" xfId="30169" xr:uid="{D3BACE62-3274-4541-9FAF-A4415D0D4C97}"/>
    <cellStyle name="Input 6 4 2 2 3 3" xfId="33300" xr:uid="{929DC2A9-893F-4307-B278-FF037E8F974E}"/>
    <cellStyle name="Input 6 4 2 2 4" xfId="14210" xr:uid="{97DF63D5-0F44-4F43-8EAA-E8E18AE8844F}"/>
    <cellStyle name="Input 6 4 2 2 4 2" xfId="30550" xr:uid="{C426F7BE-B4FA-4393-BD80-EBE52E60E39F}"/>
    <cellStyle name="Input 6 4 2 2 5" xfId="32603" xr:uid="{38671D02-9570-4597-B843-53869C5243BE}"/>
    <cellStyle name="Input 6 4 2 2 6" xfId="49597" xr:uid="{7523D3D7-8EAD-4FAB-9531-BB7AEAD4D41E}"/>
    <cellStyle name="Input 6 4 2 3" xfId="3289" xr:uid="{B1D2DE37-7B7F-4D07-A78E-7BF03FCA72B3}"/>
    <cellStyle name="Input 6 4 2 3 2" xfId="31612" xr:uid="{9A421D48-857D-4632-AA60-99273DF85A99}"/>
    <cellStyle name="Input 6 4 2 3 2 2" xfId="57986" xr:uid="{CB50F89B-4F5E-4F6C-BD58-18D2E1A8D3A8}"/>
    <cellStyle name="Input 6 4 2 3 3" xfId="51204" xr:uid="{80FC46AA-BAC1-4538-A970-4761029849D4}"/>
    <cellStyle name="Input 6 4 2 4" xfId="33558" xr:uid="{33091331-09BB-41F0-9380-D0278D84B9E6}"/>
    <cellStyle name="Input 6 4 2 4 2" xfId="54521" xr:uid="{BD49D988-5D62-431B-9D00-915FB806DE4D}"/>
    <cellStyle name="Input 6 4 2 4 3" xfId="47714" xr:uid="{DB4D2574-7A3F-4201-9514-C1274EC5BBB2}"/>
    <cellStyle name="Input 6 4 2 5" xfId="52950" xr:uid="{D2606AD3-59B6-4681-9EB6-78D158675E89}"/>
    <cellStyle name="Input 6 4 2 6" xfId="46103" xr:uid="{B04CA529-7138-40DE-8F0E-723443F106A0}"/>
    <cellStyle name="Input 6 4 3" xfId="1197" xr:uid="{87D1ADC6-C24A-4189-B24D-1D78135CD2CB}"/>
    <cellStyle name="Input 6 4 3 2" xfId="5542" xr:uid="{8DBCE54A-F629-4D4A-A08B-549739952900}"/>
    <cellStyle name="Input 6 4 3 2 2" xfId="8128" xr:uid="{7E95F06E-4B4C-40DA-BE14-319236A3D2C6}"/>
    <cellStyle name="Input 6 4 3 2 2 2" xfId="17117" xr:uid="{11BAE733-69CC-4F1A-9265-569AB153164A}"/>
    <cellStyle name="Input 6 4 3 2 2 2 2" xfId="23742" xr:uid="{3D721C8E-7C10-474C-9F46-D8B16DC2F4D1}"/>
    <cellStyle name="Input 6 4 3 2 2 3" xfId="36992" xr:uid="{B88BCCBA-FE2A-4EEE-8F32-065898E4B3D3}"/>
    <cellStyle name="Input 6 4 3 2 2 4" xfId="56784" xr:uid="{E26D86E9-DE5A-4408-89C1-31C0256302E0}"/>
    <cellStyle name="Input 6 4 3 2 3" xfId="10765" xr:uid="{9C04E91C-B8DC-4D3C-9D34-0E5C0D4B2B6E}"/>
    <cellStyle name="Input 6 4 3 2 3 2" xfId="19754" xr:uid="{F19DB10B-D290-4435-9FD9-0215A49FC48E}"/>
    <cellStyle name="Input 6 4 3 2 3 2 2" xfId="39402" xr:uid="{0AB185A1-5144-4690-A3D8-7F840A5CF1C6}"/>
    <cellStyle name="Input 6 4 3 2 3 3" xfId="40251" xr:uid="{98D036C0-45DD-43AD-8AF9-F202FCD80790}"/>
    <cellStyle name="Input 6 4 3 2 4" xfId="14531" xr:uid="{91B378CC-63EB-4566-B9C0-568964166647}"/>
    <cellStyle name="Input 6 4 3 2 4 2" xfId="35917" xr:uid="{8686B2EE-056B-4DF9-ADF2-0A45A6C27E21}"/>
    <cellStyle name="Input 6 4 3 2 5" xfId="37110" xr:uid="{2C97F8B8-3F6E-4A73-92C9-49CF24DEA75C}"/>
    <cellStyle name="Input 6 4 3 2 6" xfId="50002" xr:uid="{8A12E068-24C0-481F-A71C-BEC87B58EF55}"/>
    <cellStyle name="Input 6 4 3 3" xfId="3634" xr:uid="{1658405F-85A5-4C0B-9315-B0BE379E02C9}"/>
    <cellStyle name="Input 6 4 3 3 2" xfId="30784" xr:uid="{5CA5C30C-01AC-4593-AD4D-BCC36D497A23}"/>
    <cellStyle name="Input 6 4 3 3 2 2" xfId="58394" xr:uid="{75783D8A-A65F-484F-8782-40CA32140952}"/>
    <cellStyle name="Input 6 4 3 3 3" xfId="51613" xr:uid="{8E30704D-8177-4E4A-AE85-99DF29805F44}"/>
    <cellStyle name="Input 6 4 3 4" xfId="27602" xr:uid="{506A8BC3-6BAA-464F-B168-3A0CE7A3AA21}"/>
    <cellStyle name="Input 6 4 3 4 2" xfId="54911" xr:uid="{E83916CD-EDE8-4569-8BAF-C6F5502B8EBA}"/>
    <cellStyle name="Input 6 4 3 4 3" xfId="48119" xr:uid="{2E9A0C2F-6EDB-4CF2-8E2C-19C8EED8F071}"/>
    <cellStyle name="Input 6 4 3 5" xfId="53211" xr:uid="{ACDC2A1B-62AD-4855-96D3-C565F8E5D749}"/>
    <cellStyle name="Input 6 4 3 6" xfId="46505" xr:uid="{50127052-1FD4-4884-9CC2-7ACC5CF7C2E5}"/>
    <cellStyle name="Input 6 4 4" xfId="1541" xr:uid="{04C9388F-F8A7-4EC1-9C32-882C61A26061}"/>
    <cellStyle name="Input 6 4 4 2" xfId="5886" xr:uid="{6BE5F0AD-5C75-4BD3-8C81-06011359BF20}"/>
    <cellStyle name="Input 6 4 4 2 2" xfId="8472" xr:uid="{3A6F79C8-B675-45AB-87E9-43A527C89AE2}"/>
    <cellStyle name="Input 6 4 4 2 2 2" xfId="17461" xr:uid="{CE0E6230-EDBD-4504-9150-4EF32C9D4A3C}"/>
    <cellStyle name="Input 6 4 4 2 2 2 2" xfId="30440" xr:uid="{2CA089C0-494E-45F3-86E1-203B945CF186}"/>
    <cellStyle name="Input 6 4 4 2 2 3" xfId="23767" xr:uid="{8ACBCBD5-BC22-4144-8060-9520D41B4C01}"/>
    <cellStyle name="Input 6 4 4 2 3" xfId="11109" xr:uid="{5121CE36-3C78-4BD9-855C-0D6B87BA8838}"/>
    <cellStyle name="Input 6 4 4 2 3 2" xfId="20098" xr:uid="{DBD7493B-4817-4BFC-9FAC-69A1A576BCE8}"/>
    <cellStyle name="Input 6 4 4 2 3 2 2" xfId="33512" xr:uid="{98A83921-711C-4B34-8E3C-C9727DF7DA18}"/>
    <cellStyle name="Input 6 4 4 2 3 3" xfId="40228" xr:uid="{0D61BE70-9A6E-4F82-8D94-073AEDDB80BF}"/>
    <cellStyle name="Input 6 4 4 2 4" xfId="14875" xr:uid="{0F0F5AFD-DC70-4402-8313-3272A4512778}"/>
    <cellStyle name="Input 6 4 4 2 4 2" xfId="35124" xr:uid="{BDB95D8E-7D44-4452-9139-53004B019E3A}"/>
    <cellStyle name="Input 6 4 4 2 5" xfId="24405" xr:uid="{D1413403-09F1-4E4A-89AE-B1D8CE432196}"/>
    <cellStyle name="Input 6 4 4 2 6" xfId="55907" xr:uid="{81C21A1B-66F4-4EB7-9C2C-1A4758038622}"/>
    <cellStyle name="Input 6 4 4 3" xfId="3978" xr:uid="{AC74425E-A2F8-40B5-A6A1-09E6E9D679FC}"/>
    <cellStyle name="Input 6 4 4 3 2" xfId="26986" xr:uid="{2E76D0D7-BE58-42F2-8FC5-F33D9D2E4414}"/>
    <cellStyle name="Input 6 4 4 4" xfId="41738" xr:uid="{AF36B066-2418-45B9-8929-06BE7BF347B1}"/>
    <cellStyle name="Input 6 4 4 5" xfId="49125" xr:uid="{4D73D1D0-EBA7-4C88-89A9-5F390024DF25}"/>
    <cellStyle name="Input 6 4 5" xfId="1853" xr:uid="{13A2930F-B657-4477-A7CB-3E317F623421}"/>
    <cellStyle name="Input 6 4 5 2" xfId="6169" xr:uid="{A5E8DC9F-8857-42A0-AFD6-E05C74FE93CE}"/>
    <cellStyle name="Input 6 4 5 2 2" xfId="8755" xr:uid="{B3FF0623-8166-4A07-B3D4-F0E4A0337360}"/>
    <cellStyle name="Input 6 4 5 2 2 2" xfId="17744" xr:uid="{8EB605D3-76B7-4F1D-9C78-30434FF9CB65}"/>
    <cellStyle name="Input 6 4 5 2 2 2 2" xfId="38394" xr:uid="{D3589ED6-9A3E-4CF9-BCE3-FE88E78D8BB4}"/>
    <cellStyle name="Input 6 4 5 2 2 3" xfId="31655" xr:uid="{9F77AA52-EE4B-4097-B493-C45A9E11014E}"/>
    <cellStyle name="Input 6 4 5 2 3" xfId="11392" xr:uid="{CFD01AC9-EF0D-45E8-BC81-4F5BA79AE41C}"/>
    <cellStyle name="Input 6 4 5 2 3 2" xfId="20381" xr:uid="{802309F4-D74B-4E8F-A412-C0179392DC44}"/>
    <cellStyle name="Input 6 4 5 2 3 2 2" xfId="35517" xr:uid="{B7F95832-C041-4BB7-B904-9C0E0127AAB0}"/>
    <cellStyle name="Input 6 4 5 2 3 3" xfId="26646" xr:uid="{3595BBE9-2724-41F6-A849-81100D4B72B4}"/>
    <cellStyle name="Input 6 4 5 2 4" xfId="15158" xr:uid="{A0254A7F-CA5B-49AC-BE53-22CE9FB104B1}"/>
    <cellStyle name="Input 6 4 5 2 4 2" xfId="24900" xr:uid="{1A59A043-6F69-48F1-A252-946FC5F7C2F1}"/>
    <cellStyle name="Input 6 4 5 2 5" xfId="29841" xr:uid="{ADE45A1B-35C2-4EF7-8E76-6272E8FD70FB}"/>
    <cellStyle name="Input 6 4 5 2 6" xfId="58448" xr:uid="{023EE58C-1B5D-4778-87D7-E466D34A3B2A}"/>
    <cellStyle name="Input 6 4 5 3" xfId="4290" xr:uid="{B29B876E-17E1-41A4-9141-C5CC308B9DFB}"/>
    <cellStyle name="Input 6 4 5 3 2" xfId="37411" xr:uid="{0E25346D-1C42-40C8-9334-F470C9138D05}"/>
    <cellStyle name="Input 6 4 5 4" xfId="29808" xr:uid="{453C5232-0B8D-4D93-9830-2E292671F455}"/>
    <cellStyle name="Input 6 4 5 5" xfId="51667" xr:uid="{783DEF12-B82C-4A94-8EAF-0FE07013C775}"/>
    <cellStyle name="Input 6 4 6" xfId="2160" xr:uid="{27673416-72E3-4F70-A51B-0096CC581E00}"/>
    <cellStyle name="Input 6 4 6 2" xfId="6461" xr:uid="{A5F0AEC6-A44C-49CA-85BE-0EE5C2EBAF75}"/>
    <cellStyle name="Input 6 4 6 2 2" xfId="9047" xr:uid="{1CCFCFA0-90A8-4C4E-ACD3-0EEE40C2FA5F}"/>
    <cellStyle name="Input 6 4 6 2 2 2" xfId="18036" xr:uid="{CF38F61C-137F-4873-BBFF-2A7BB3F77BA2}"/>
    <cellStyle name="Input 6 4 6 2 2 2 2" xfId="23992" xr:uid="{64DDA533-EEF3-4848-9120-273AC713FE6E}"/>
    <cellStyle name="Input 6 4 6 2 2 3" xfId="40909" xr:uid="{FDCEE889-9FAA-403C-985D-40BE82C34437}"/>
    <cellStyle name="Input 6 4 6 2 3" xfId="11684" xr:uid="{FB2582CE-F1E4-4F5C-B064-CD63FBF4A15E}"/>
    <cellStyle name="Input 6 4 6 2 3 2" xfId="20673" xr:uid="{5FD26811-CD74-4210-8DE3-FE17CF7D0159}"/>
    <cellStyle name="Input 6 4 6 2 3 2 2" xfId="23880" xr:uid="{79194EA0-5903-4AA5-BB42-331D1FBE3FE0}"/>
    <cellStyle name="Input 6 4 6 2 3 3" xfId="44050" xr:uid="{626492D7-2423-48F9-925B-F36EE9F56E0B}"/>
    <cellStyle name="Input 6 4 6 2 4" xfId="15450" xr:uid="{58FCC551-F7CE-45FB-B4B2-D3F43A0D80E7}"/>
    <cellStyle name="Input 6 4 6 2 4 2" xfId="27161" xr:uid="{64364D81-F121-4DF4-B9CC-EF4F17419081}"/>
    <cellStyle name="Input 6 4 6 2 5" xfId="31225" xr:uid="{8BE4B215-382B-4F54-AFD5-FBCA46763830}"/>
    <cellStyle name="Input 6 4 6 2 6" xfId="54073" xr:uid="{ACFDDCBE-AC3B-4E57-9D9D-4DDC49ED1FA4}"/>
    <cellStyle name="Input 6 4 6 3" xfId="4597" xr:uid="{0E1AFC98-1EA8-4710-81E9-B86B9B3C82D9}"/>
    <cellStyle name="Input 6 4 6 3 2" xfId="41574" xr:uid="{78C1B360-785B-4FC2-9D2B-7CDD972DBC12}"/>
    <cellStyle name="Input 6 4 6 4" xfId="41469" xr:uid="{76DEBCBF-514B-4CAA-A2E8-3ADE28EA8346}"/>
    <cellStyle name="Input 6 4 6 5" xfId="47396" xr:uid="{DA23A1D9-6739-4BD1-98EB-190BEA22CBE8}"/>
    <cellStyle name="Input 6 4 7" xfId="4897" xr:uid="{2F34AEB5-4BF1-4B00-A407-D13CF52BFB44}"/>
    <cellStyle name="Input 6 4 7 2" xfId="7483" xr:uid="{092B1622-42FF-4100-82C8-DED846C522F9}"/>
    <cellStyle name="Input 6 4 7 2 2" xfId="16472" xr:uid="{81CC9F60-805F-43A8-B816-BA3F3A09B943}"/>
    <cellStyle name="Input 6 4 7 2 2 2" xfId="26311" xr:uid="{01BA9B34-C098-4BA8-8ECE-A44076C4A16E}"/>
    <cellStyle name="Input 6 4 7 2 3" xfId="35680" xr:uid="{F6347076-0365-4022-82F7-6D658F24021C}"/>
    <cellStyle name="Input 6 4 7 3" xfId="10120" xr:uid="{59534B39-A82B-41FD-9B8E-D05DF00919F4}"/>
    <cellStyle name="Input 6 4 7 3 2" xfId="19109" xr:uid="{D72C526E-6389-4B36-AFAB-4B35EA44C434}"/>
    <cellStyle name="Input 6 4 7 3 2 2" xfId="34865" xr:uid="{A33408ED-A640-497A-AFFD-9D5BE20F7A3E}"/>
    <cellStyle name="Input 6 4 7 3 3" xfId="33335" xr:uid="{43B28970-FF58-4EBC-AE28-7E2650D1B392}"/>
    <cellStyle name="Input 6 4 7 4" xfId="13886" xr:uid="{B8EE9B0E-AA35-4943-B24B-00AC4F020485}"/>
    <cellStyle name="Input 6 4 7 4 2" xfId="42861" xr:uid="{0D016311-1EE2-486A-87FC-57637DE60F73}"/>
    <cellStyle name="Input 6 4 7 5" xfId="27907" xr:uid="{737B8EBB-9460-4D98-B0F3-11BB69ADBCCA}"/>
    <cellStyle name="Input 6 4 7 6" xfId="52687" xr:uid="{7AF55271-DDEE-4AA9-9CDA-469CBCE3B543}"/>
    <cellStyle name="Input 6 4 8" xfId="2509" xr:uid="{CFE9F29F-E289-4DD2-8738-4BA3AF8E87A5}"/>
    <cellStyle name="Input 6 4 8 2" xfId="31197" xr:uid="{1C0D6106-75CC-4340-8199-CB25DD76EB81}"/>
    <cellStyle name="Input 6 4 9" xfId="38448" xr:uid="{43698BB1-814A-4D04-9271-BC5DD32CFD17}"/>
    <cellStyle name="Input 6 5" xfId="265" xr:uid="{F8F2AB89-738C-4165-9AB8-6C5160D42C89}"/>
    <cellStyle name="Input 6 5 2" xfId="4675" xr:uid="{0E5A6E68-1642-400F-B853-9CBD8C6CC107}"/>
    <cellStyle name="Input 6 5 2 2" xfId="7261" xr:uid="{2ADB9A31-5AFF-4A9E-AEB2-34BAB672B8FE}"/>
    <cellStyle name="Input 6 5 2 2 2" xfId="16250" xr:uid="{585005B7-EA9B-407A-8599-2E09189AF6C3}"/>
    <cellStyle name="Input 6 5 2 2 2 2" xfId="36110" xr:uid="{E954B310-6ADC-4F9F-962E-7819CC189FB4}"/>
    <cellStyle name="Input 6 5 2 2 2 3" xfId="56377" xr:uid="{11CB5A2F-6EAC-4429-9A40-FCF5AB2BE52A}"/>
    <cellStyle name="Input 6 5 2 2 3" xfId="42197" xr:uid="{3ECEAE61-57A3-4CF0-AFA8-D43397C6B04F}"/>
    <cellStyle name="Input 6 5 2 2 4" xfId="49595" xr:uid="{1121F140-D2F4-47DC-B4D5-887524BF623F}"/>
    <cellStyle name="Input 6 5 2 3" xfId="9898" xr:uid="{F52A0D61-2AF6-4D7C-8B48-78E12BFD261D}"/>
    <cellStyle name="Input 6 5 2 3 2" xfId="18887" xr:uid="{FCB46ABC-492F-4D59-BCC8-0B358FA604A3}"/>
    <cellStyle name="Input 6 5 2 3 2 2" xfId="29616" xr:uid="{A2E5A262-C85A-493F-AA34-A633EF9753AC}"/>
    <cellStyle name="Input 6 5 2 3 2 3" xfId="55713" xr:uid="{2E498B1A-9A09-427F-97E6-3ACEA8DBE454}"/>
    <cellStyle name="Input 6 5 2 3 3" xfId="40476" xr:uid="{380C90D8-5B11-48EC-8C29-43C5738213B9}"/>
    <cellStyle name="Input 6 5 2 3 4" xfId="48930" xr:uid="{17FA8888-C8D9-4A05-AB03-69D22C10F976}"/>
    <cellStyle name="Input 6 5 2 4" xfId="13664" xr:uid="{C6DA6459-6AEC-4694-B3B2-91F32BC91A5A}"/>
    <cellStyle name="Input 6 5 2 4 2" xfId="42274" xr:uid="{5501DB3C-6819-49DD-96F7-F19435EF5D8E}"/>
    <cellStyle name="Input 6 5 2 4 2 2" xfId="54519" xr:uid="{59C20144-F59D-4AC2-AAFD-184B8CBEE5F2}"/>
    <cellStyle name="Input 6 5 2 4 3" xfId="47712" xr:uid="{87ACAE61-55D8-4CFB-AB23-5015698BF2A6}"/>
    <cellStyle name="Input 6 5 2 5" xfId="29222" xr:uid="{FC616C04-0D22-491C-936E-307C7443ED3D}"/>
    <cellStyle name="Input 6 5 2 5 2" xfId="52948" xr:uid="{F17C45BE-4DA6-47FF-8F4B-3935F65B5E5D}"/>
    <cellStyle name="Input 6 5 2 6" xfId="46101" xr:uid="{2C43D392-03FF-4C16-A951-DF30B4AC3BB2}"/>
    <cellStyle name="Input 6 5 3" xfId="2733" xr:uid="{15E7398C-FB10-4443-AC73-A2D22D631AC0}"/>
    <cellStyle name="Input 6 5 3 2" xfId="42331" xr:uid="{235B9F5F-02CC-447D-9DDB-D18362642848}"/>
    <cellStyle name="Input 6 5 3 2 2" xfId="56782" xr:uid="{26B5DAC0-0848-4801-8550-C1711C7333DF}"/>
    <cellStyle name="Input 6 5 3 2 3" xfId="50000" xr:uid="{5FD3B779-4504-4D96-A93D-B4262179CEA8}"/>
    <cellStyle name="Input 6 5 3 3" xfId="51297" xr:uid="{EDE7CF8E-0812-4DEE-A51A-83E003E6B46F}"/>
    <cellStyle name="Input 6 5 3 3 2" xfId="58079" xr:uid="{6A8A5D3B-C7FA-4A3E-89DB-C6EFF4150E9F}"/>
    <cellStyle name="Input 6 5 3 4" xfId="48117" xr:uid="{F761B5E3-7C59-4B61-B800-021F5AC7E3CA}"/>
    <cellStyle name="Input 6 5 3 4 2" xfId="54909" xr:uid="{F5970CC5-6FB5-4334-B3C0-98C94B8D0C72}"/>
    <cellStyle name="Input 6 5 3 5" xfId="53209" xr:uid="{DA4B4EA6-C029-4B10-A485-71988BA1C2E5}"/>
    <cellStyle name="Input 6 5 3 6" xfId="46503" xr:uid="{40783C0F-8D2E-4B2D-9A09-69BEEFF2D6F2}"/>
    <cellStyle name="Input 6 5 4" xfId="33109" xr:uid="{DCDF7C1E-DCDD-4CD2-BC99-D11CE7550985}"/>
    <cellStyle name="Input 6 5 4 2" xfId="55905" xr:uid="{4F97BCC2-D128-47D1-AC9E-54F798D73E47}"/>
    <cellStyle name="Input 6 5 4 3" xfId="49123" xr:uid="{59E64564-8FE6-4072-8EFB-725F4BC2DBBA}"/>
    <cellStyle name="Input 6 5 5" xfId="44427" xr:uid="{84DD1725-A27B-4821-A769-F2F4C91B6D83}"/>
    <cellStyle name="Input 6 5 5 2" xfId="58107" xr:uid="{AAE99F20-198B-4AB8-B07C-5B8CD6B6FD9E}"/>
    <cellStyle name="Input 6 5 5 3" xfId="51325" xr:uid="{21C5F0C1-E04B-4729-BA73-34819A787173}"/>
    <cellStyle name="Input 6 5 6" xfId="45589" xr:uid="{B444F868-FB83-41A1-9F73-48C151243D86}"/>
    <cellStyle name="Input 6 5 6 2" xfId="54071" xr:uid="{AD55E009-65A8-46A3-9B7E-37F94F0E6C84}"/>
    <cellStyle name="Input 6 5 7" xfId="52685" xr:uid="{42A95B4D-F243-497B-8A17-A346DDFD6EF3}"/>
    <cellStyle name="Input 6 6" xfId="614" xr:uid="{D871F484-0626-4EBD-9735-A4E712D85B52}"/>
    <cellStyle name="Input 6 6 2" xfId="4999" xr:uid="{ED9E362C-2B5E-477D-ABC5-8614CE056524}"/>
    <cellStyle name="Input 6 6 2 2" xfId="7585" xr:uid="{BDD4DD93-12E5-4FDD-9065-A7C1931AFC2D}"/>
    <cellStyle name="Input 6 6 2 2 2" xfId="16574" xr:uid="{B34CA62F-EAF4-447E-A23D-2B12EB1EAFDE}"/>
    <cellStyle name="Input 6 6 2 2 2 2" xfId="41043" xr:uid="{7388A37C-1AAE-487F-B850-AF1CF5389ADB}"/>
    <cellStyle name="Input 6 6 2 2 2 3" xfId="56442" xr:uid="{54882D03-D617-43E5-9AF9-E16063D684FF}"/>
    <cellStyle name="Input 6 6 2 2 3" xfId="35330" xr:uid="{09B6E5E6-30DC-4EB7-8583-05A58603ADFE}"/>
    <cellStyle name="Input 6 6 2 2 4" xfId="49660" xr:uid="{8FA69F47-BB6D-43DF-8DA9-834A43AB1997}"/>
    <cellStyle name="Input 6 6 2 3" xfId="10222" xr:uid="{925BE814-0822-41B4-A60F-41F349E4E5C1}"/>
    <cellStyle name="Input 6 6 2 3 2" xfId="19211" xr:uid="{F70CC6A0-AD00-4A39-AF03-1ABF8899D003}"/>
    <cellStyle name="Input 6 6 2 3 2 2" xfId="39895" xr:uid="{4F0A0433-7A72-4889-81B4-15BB9580B862}"/>
    <cellStyle name="Input 6 6 2 3 2 3" xfId="57639" xr:uid="{140370EA-FEDA-45E5-9331-9FA0168CC825}"/>
    <cellStyle name="Input 6 6 2 3 3" xfId="44068" xr:uid="{0810C0DA-4C53-44E4-8D34-3D7C07C2E4CB}"/>
    <cellStyle name="Input 6 6 2 3 4" xfId="50857" xr:uid="{31DC46D7-A3EC-4EC8-8372-6D754B0BDF3D}"/>
    <cellStyle name="Input 6 6 2 4" xfId="13988" xr:uid="{259EA380-698C-42EA-B38C-704E26E90DAA}"/>
    <cellStyle name="Input 6 6 2 4 2" xfId="34135" xr:uid="{4BC00361-EA94-47F8-AE8E-BD9EAFA51F09}"/>
    <cellStyle name="Input 6 6 2 4 2 2" xfId="54581" xr:uid="{5FA3736D-C9D9-4F24-B55A-9BD52DFFEF1D}"/>
    <cellStyle name="Input 6 6 2 4 3" xfId="47777" xr:uid="{BC786CD9-FCAC-4EB4-A02D-2022235A38C7}"/>
    <cellStyle name="Input 6 6 2 5" xfId="35944" xr:uid="{DD951B77-214D-4C6F-8B08-7149905DF0DD}"/>
    <cellStyle name="Input 6 6 2 5 2" xfId="52984" xr:uid="{55193A17-FA9B-4A9E-97C4-FA97B99297A2}"/>
    <cellStyle name="Input 6 6 2 6" xfId="46163" xr:uid="{B9A97F0B-3C09-481E-B5DC-6307C4FCCBFB}"/>
    <cellStyle name="Input 6 6 3" xfId="3051" xr:uid="{DE457C67-DA12-4503-B356-2CF0F8B1FAD6}"/>
    <cellStyle name="Input 6 6 3 2" xfId="31226" xr:uid="{690338E8-223B-447E-A18F-5BE96F7D364D}"/>
    <cellStyle name="Input 6 6 3 2 2" xfId="56844" xr:uid="{F695FF8B-2E6D-474D-8FA7-C60BA28595B7}"/>
    <cellStyle name="Input 6 6 3 2 3" xfId="50062" xr:uid="{22EA08DF-1297-4311-BBAB-E5E0D9AC2473}"/>
    <cellStyle name="Input 6 6 3 3" xfId="51078" xr:uid="{B5E665F9-E392-47B4-B2A8-B06D207F331B}"/>
    <cellStyle name="Input 6 6 3 3 2" xfId="57860" xr:uid="{4C9A674D-1D2E-4CB8-AD85-EA61C7214EC6}"/>
    <cellStyle name="Input 6 6 3 4" xfId="48179" xr:uid="{964CAE81-0B44-4C60-B68A-D3F9CE1237CF}"/>
    <cellStyle name="Input 6 6 3 4 2" xfId="54971" xr:uid="{4ACC6693-6B93-4FAC-AA5C-557E3456F8E2}"/>
    <cellStyle name="Input 6 6 3 5" xfId="53271" xr:uid="{7405E17E-7869-4EF4-858F-8DE81814EC54}"/>
    <cellStyle name="Input 6 6 3 6" xfId="46565" xr:uid="{9D78F104-0543-4C96-9B23-E25131F090A5}"/>
    <cellStyle name="Input 6 6 4" xfId="25888" xr:uid="{440AEAAD-9542-48E5-9F26-A409F0968244}"/>
    <cellStyle name="Input 6 6 4 2" xfId="55970" xr:uid="{7CFC76F6-E772-429C-B0F3-EFCA9592FBBB}"/>
    <cellStyle name="Input 6 6 4 3" xfId="49188" xr:uid="{100E4BE1-5BD8-42D8-BEFF-BB388AF49D70}"/>
    <cellStyle name="Input 6 6 5" xfId="44450" xr:uid="{D3660F4D-0424-45D7-B592-46D5AD24112D}"/>
    <cellStyle name="Input 6 6 5 2" xfId="55667" xr:uid="{3CAAA241-089C-4A50-96EA-064A8A0668AF}"/>
    <cellStyle name="Input 6 6 5 3" xfId="48886" xr:uid="{FA08211E-B97F-445C-AA1D-953E4CCEDCE8}"/>
    <cellStyle name="Input 6 6 6" xfId="45654" xr:uid="{BCBD68E3-0582-473F-BC50-24E571A91327}"/>
    <cellStyle name="Input 6 6 6 2" xfId="54133" xr:uid="{F44F4B6B-7043-49BD-8BF8-AAC0450DC70C}"/>
    <cellStyle name="Input 6 6 7" xfId="52721" xr:uid="{6906B461-6A4C-4B5B-824D-5A6EA51969B2}"/>
    <cellStyle name="Input 6 7" xfId="959" xr:uid="{D071E0CF-71C3-4BAA-A2C6-94EBFA85F899}"/>
    <cellStyle name="Input 6 7 2" xfId="5320" xr:uid="{FBAF4210-FA4B-4446-A9A0-FFB8CFC4C04A}"/>
    <cellStyle name="Input 6 7 2 2" xfId="7906" xr:uid="{1F96E86C-0388-44F8-9EF7-A7A8D23371BE}"/>
    <cellStyle name="Input 6 7 2 2 2" xfId="16895" xr:uid="{CAA8004D-20C9-478A-A48A-FD02BEC0CF6E}"/>
    <cellStyle name="Input 6 7 2 2 2 2" xfId="39955" xr:uid="{D23AE255-1785-4834-BDC9-A4C6EED6E367}"/>
    <cellStyle name="Input 6 7 2 2 2 3" xfId="56478" xr:uid="{1801F6E9-A475-48C0-A49A-53E8A04BBE67}"/>
    <cellStyle name="Input 6 7 2 2 3" xfId="39663" xr:uid="{0960C693-2AC9-4202-A1BF-962840ADAD2E}"/>
    <cellStyle name="Input 6 7 2 2 4" xfId="49696" xr:uid="{E925E26B-E62C-4B3D-BD1E-CF9C5620935A}"/>
    <cellStyle name="Input 6 7 2 3" xfId="10543" xr:uid="{43E3023F-1D57-4C64-BA85-8CC41CAEC6BC}"/>
    <cellStyle name="Input 6 7 2 3 2" xfId="19532" xr:uid="{4D92C29D-8C74-4115-AD0C-E0B347F20D0B}"/>
    <cellStyle name="Input 6 7 2 3 2 2" xfId="25112" xr:uid="{23A5B175-A7DF-4F1B-86F6-6C21DB7E0611}"/>
    <cellStyle name="Input 6 7 2 3 2 3" xfId="58024" xr:uid="{D4179947-D511-476C-A105-400144FE9788}"/>
    <cellStyle name="Input 6 7 2 3 3" xfId="31090" xr:uid="{6EC96138-164D-4F31-9656-3599947BF666}"/>
    <cellStyle name="Input 6 7 2 3 4" xfId="51242" xr:uid="{6795AE55-736D-4056-97A5-2EF35581B624}"/>
    <cellStyle name="Input 6 7 2 4" xfId="14309" xr:uid="{DF014B2F-DF71-426B-A5DF-BBF5D7E4627D}"/>
    <cellStyle name="Input 6 7 2 4 2" xfId="36268" xr:uid="{02ACB802-FD82-4AB4-8567-DFF1FDD67774}"/>
    <cellStyle name="Input 6 7 2 4 2 2" xfId="54617" xr:uid="{696D640A-3D08-4627-B922-205A3AB4B2A3}"/>
    <cellStyle name="Input 6 7 2 4 3" xfId="47813" xr:uid="{328D100B-91B7-4771-A01F-9103AE84476D}"/>
    <cellStyle name="Input 6 7 2 5" xfId="28766" xr:uid="{1FF3B0C3-A2D9-43B6-A6A1-EE78113A4108}"/>
    <cellStyle name="Input 6 7 2 5 2" xfId="53005" xr:uid="{1C99D17C-00B1-45B2-940A-72EC8A085826}"/>
    <cellStyle name="Input 6 7 2 6" xfId="46199" xr:uid="{F247F142-E82A-44E8-9F56-A15EF7FE74DB}"/>
    <cellStyle name="Input 6 7 3" xfId="3396" xr:uid="{710D6EF3-16FD-4CE8-99C8-ED55CD9D956C}"/>
    <cellStyle name="Input 6 7 3 2" xfId="36857" xr:uid="{4A70B681-3109-4FB8-812B-CEEECAEC6DCB}"/>
    <cellStyle name="Input 6 7 3 2 2" xfId="56880" xr:uid="{35459B50-ADC1-4BCB-91CF-3635720637FB}"/>
    <cellStyle name="Input 6 7 3 2 3" xfId="50098" xr:uid="{B226C743-CF71-4B06-AC04-B35A9C617F67}"/>
    <cellStyle name="Input 6 7 3 3" xfId="51523" xr:uid="{DA8C8B74-C189-44BC-89C8-1EE2B8EAC8BD}"/>
    <cellStyle name="Input 6 7 3 3 2" xfId="58305" xr:uid="{29A92C79-0A36-4537-8200-B987CA3C9CE4}"/>
    <cellStyle name="Input 6 7 3 4" xfId="48215" xr:uid="{F10C0DE5-1184-4F99-ADFE-70391C9D7F76}"/>
    <cellStyle name="Input 6 7 3 4 2" xfId="55007" xr:uid="{DA833227-AF92-4C39-BE0D-4900053109AC}"/>
    <cellStyle name="Input 6 7 3 5" xfId="53307" xr:uid="{F345E048-3E55-49BA-9C51-142D871E39E9}"/>
    <cellStyle name="Input 6 7 3 6" xfId="46601" xr:uid="{A427C90E-6A41-44FC-BF3D-F6631732B6FA}"/>
    <cellStyle name="Input 6 7 4" xfId="35742" xr:uid="{9A2B13C9-D829-4F97-8C62-476987F3B169}"/>
    <cellStyle name="Input 6 7 4 2" xfId="56006" xr:uid="{027F286D-CD40-48DB-A2C7-31063B6760A6}"/>
    <cellStyle name="Input 6 7 4 3" xfId="49224" xr:uid="{91822344-663B-4DE6-A881-1CD494DD64F4}"/>
    <cellStyle name="Input 6 7 5" xfId="44454" xr:uid="{0705843C-3E7D-49A2-8F83-8DE429A682A6}"/>
    <cellStyle name="Input 6 7 5 2" xfId="58303" xr:uid="{4BBE4FA8-A981-4B13-825E-CEFC171513B0}"/>
    <cellStyle name="Input 6 7 5 3" xfId="51521" xr:uid="{594DB411-6E83-4E32-A4FE-99D8A3C8B6BC}"/>
    <cellStyle name="Input 6 7 6" xfId="45690" xr:uid="{429A0960-D571-49C3-947B-95423D8D87C5}"/>
    <cellStyle name="Input 6 7 6 2" xfId="54169" xr:uid="{C3EECCC7-1A92-4A57-AB15-9922C10E359E}"/>
    <cellStyle name="Input 6 7 7" xfId="52742" xr:uid="{D747DF79-5964-4E31-B19B-1ABB2B567164}"/>
    <cellStyle name="Input 6 8" xfId="1303" xr:uid="{22EC2EDE-40C6-4394-9CEE-56A2A2609FFE}"/>
    <cellStyle name="Input 6 8 2" xfId="5648" xr:uid="{EF7A0705-938E-4DBB-894B-88E5B91D511F}"/>
    <cellStyle name="Input 6 8 2 2" xfId="8234" xr:uid="{8AF8E431-6368-4433-AD54-A22D7CAC251A}"/>
    <cellStyle name="Input 6 8 2 2 2" xfId="17223" xr:uid="{3200F5A1-16B7-4762-B63C-B77007BB8E5C}"/>
    <cellStyle name="Input 6 8 2 2 2 2" xfId="26479" xr:uid="{18810B10-1862-40E4-9783-55F64344FB8C}"/>
    <cellStyle name="Input 6 8 2 2 2 3" xfId="56525" xr:uid="{C4356CAC-3EAC-40D8-BB9C-D952F91E9C92}"/>
    <cellStyle name="Input 6 8 2 2 3" xfId="43582" xr:uid="{D4DBCEFB-BF1B-4947-9868-7D7409D90782}"/>
    <cellStyle name="Input 6 8 2 2 4" xfId="49743" xr:uid="{6105C0C0-CF34-49C6-A5E2-863B3685B2B8}"/>
    <cellStyle name="Input 6 8 2 3" xfId="10871" xr:uid="{C264AC78-ED48-4CBA-A9F6-AC71B74FB950}"/>
    <cellStyle name="Input 6 8 2 3 2" xfId="19860" xr:uid="{39650EE3-82E7-4238-81AB-3A1472D9D28C}"/>
    <cellStyle name="Input 6 8 2 3 2 2" xfId="25617" xr:uid="{7BE3AA7E-84F9-4E20-90E8-11916082198E}"/>
    <cellStyle name="Input 6 8 2 3 2 3" xfId="57833" xr:uid="{4DBFABF4-9405-4EF6-ADF1-6BB177129F30}"/>
    <cellStyle name="Input 6 8 2 3 3" xfId="40263" xr:uid="{782BDCB0-3164-40FF-96CC-CA51F705D7A5}"/>
    <cellStyle name="Input 6 8 2 3 4" xfId="51051" xr:uid="{FA1D7F06-B6F6-4E76-BF22-9161F2BCC540}"/>
    <cellStyle name="Input 6 8 2 4" xfId="14637" xr:uid="{F8C0D6AF-3717-473E-A73E-9272AF56D968}"/>
    <cellStyle name="Input 6 8 2 4 2" xfId="36501" xr:uid="{77D9BA18-A412-41AA-BBF9-0BD63B198AA7}"/>
    <cellStyle name="Input 6 8 2 4 2 2" xfId="54661" xr:uid="{1BEBE1C1-AA5E-4111-B2AB-06762D6D31D4}"/>
    <cellStyle name="Input 6 8 2 4 3" xfId="47860" xr:uid="{CF90D0DD-6065-4E20-AAD6-ABEB3FA39B89}"/>
    <cellStyle name="Input 6 8 2 5" xfId="23348" xr:uid="{AFEB1F33-D1D7-480F-95E8-2A2570FBD4D7}"/>
    <cellStyle name="Input 6 8 2 5 2" xfId="53029" xr:uid="{8F4C3413-8811-4141-AD23-E0FF4C2EF1D6}"/>
    <cellStyle name="Input 6 8 2 6" xfId="46246" xr:uid="{559798E2-06E9-459A-A0ED-968DA7A23818}"/>
    <cellStyle name="Input 6 8 3" xfId="3740" xr:uid="{0358E01D-351C-42B1-9EAE-017CB0E04C1D}"/>
    <cellStyle name="Input 6 8 3 2" xfId="37164" xr:uid="{5680ADC1-BADA-4C4B-9933-FE6A60A3935C}"/>
    <cellStyle name="Input 6 8 3 2 2" xfId="56924" xr:uid="{C07B9781-0026-45C7-9D90-882A432F7068}"/>
    <cellStyle name="Input 6 8 3 2 3" xfId="50142" xr:uid="{BA8D9E7B-098D-43ED-8D23-6F91DF49D0BC}"/>
    <cellStyle name="Input 6 8 3 3" xfId="51445" xr:uid="{AA0ACB83-DF0A-4EFD-89DF-22D2306DDABC}"/>
    <cellStyle name="Input 6 8 3 3 2" xfId="58227" xr:uid="{487DCD3A-51FD-4DF3-AE19-47653296256B}"/>
    <cellStyle name="Input 6 8 3 4" xfId="48259" xr:uid="{3AD6C13C-C2B0-4F48-927A-E1B30B1045A1}"/>
    <cellStyle name="Input 6 8 3 4 2" xfId="55051" xr:uid="{04B231D1-6FD4-4DD9-97C2-0CE452996E19}"/>
    <cellStyle name="Input 6 8 3 5" xfId="53351" xr:uid="{DE12E385-C6F4-41DA-86A9-47EE474C5CF2}"/>
    <cellStyle name="Input 6 8 3 6" xfId="46645" xr:uid="{86696810-BBA5-4F3F-AC38-AB8751C3AA8F}"/>
    <cellStyle name="Input 6 8 4" xfId="29060" xr:uid="{4BE73BFB-FFF9-4FE7-9834-5209F397BDCE}"/>
    <cellStyle name="Input 6 8 4 2" xfId="56053" xr:uid="{FF428219-7FA6-4663-B0B5-E492F9644A47}"/>
    <cellStyle name="Input 6 8 4 3" xfId="49271" xr:uid="{A1E3A747-8E33-4244-876F-B32C78711BCD}"/>
    <cellStyle name="Input 6 8 5" xfId="44531" xr:uid="{4137FCD7-5308-47FD-A667-3F57F93D58A0}"/>
    <cellStyle name="Input 6 8 5 2" xfId="57879" xr:uid="{9A348937-FCB2-4BD1-99EB-EAA7878BD558}"/>
    <cellStyle name="Input 6 8 5 3" xfId="51097" xr:uid="{D5948923-C285-4B35-8F3D-4BB4EAF7AD5C}"/>
    <cellStyle name="Input 6 8 6" xfId="45737" xr:uid="{3468A33B-DCC8-4214-AF37-B5864C48AD8E}"/>
    <cellStyle name="Input 6 8 6 2" xfId="54213" xr:uid="{55F6A7D8-131F-4D33-906C-FCF4D8FA925E}"/>
    <cellStyle name="Input 6 8 7" xfId="52766" xr:uid="{6B7F4C85-D571-4593-ACCD-E265CA3A9FC2}"/>
    <cellStyle name="Input 6 9" xfId="1782" xr:uid="{C45A7A06-1513-4915-81B6-27D40C90A540}"/>
    <cellStyle name="Input 6 9 2" xfId="6100" xr:uid="{1EEB6F22-46DF-4941-AD02-19C8469E827F}"/>
    <cellStyle name="Input 6 9 2 2" xfId="8686" xr:uid="{E9EE91C8-6C55-48B6-BE31-887633DD523B}"/>
    <cellStyle name="Input 6 9 2 2 2" xfId="17675" xr:uid="{217A028F-5C78-437E-A02E-FC0009B214E6}"/>
    <cellStyle name="Input 6 9 2 2 2 2" xfId="39927" xr:uid="{DEBDD7FA-2342-4E7D-92F4-437F1325C685}"/>
    <cellStyle name="Input 6 9 2 2 2 3" xfId="56566" xr:uid="{FDDD0E2E-1AA3-4DA9-85AD-7707CD5B9A87}"/>
    <cellStyle name="Input 6 9 2 2 3" xfId="33464" xr:uid="{71A54630-2B31-4644-AD85-24866F570515}"/>
    <cellStyle name="Input 6 9 2 2 4" xfId="49784" xr:uid="{1BB1872E-0D83-40C9-98B2-6851BF1980B9}"/>
    <cellStyle name="Input 6 9 2 3" xfId="11323" xr:uid="{65C3EF49-5829-4730-A4F9-6573BD1038CE}"/>
    <cellStyle name="Input 6 9 2 3 2" xfId="20312" xr:uid="{5216D854-5FA4-49CF-BE40-C9E6F1F622BE}"/>
    <cellStyle name="Input 6 9 2 3 2 2" xfId="38068" xr:uid="{CAFB537A-0BB5-4CE2-A095-09B532A2C68B}"/>
    <cellStyle name="Input 6 9 2 3 2 3" xfId="58966" xr:uid="{47D377D8-6254-4D47-B996-5129A5174A70}"/>
    <cellStyle name="Input 6 9 2 3 3" xfId="34692" xr:uid="{A2212C80-52A0-4544-B3E9-72F872E43A9E}"/>
    <cellStyle name="Input 6 9 2 3 4" xfId="52185" xr:uid="{03195D84-EAB1-4CF0-A56B-238A05DF0D0A}"/>
    <cellStyle name="Input 6 9 2 4" xfId="15089" xr:uid="{A40573DB-E1EA-4FD5-B370-3DD5417540CE}"/>
    <cellStyle name="Input 6 9 2 4 2" xfId="24032" xr:uid="{F26A3648-EE13-4971-B616-77FD9A33EF47}"/>
    <cellStyle name="Input 6 9 2 4 2 2" xfId="54699" xr:uid="{E920FC56-FE0F-4590-B801-C59EDA8FFAF4}"/>
    <cellStyle name="Input 6 9 2 4 3" xfId="47901" xr:uid="{BBE936CA-93BA-42CA-AADD-F9C4FE011B6D}"/>
    <cellStyle name="Input 6 9 2 5" xfId="22292" xr:uid="{D665A4C2-8DF9-4073-A25F-8130B3BCA02E}"/>
    <cellStyle name="Input 6 9 2 5 2" xfId="53052" xr:uid="{4A5E76DF-F9DE-4507-A208-8C0B8C3CDD24}"/>
    <cellStyle name="Input 6 9 2 6" xfId="46287" xr:uid="{72B900E0-0220-413F-BA74-14BF50DB979C}"/>
    <cellStyle name="Input 6 9 3" xfId="4219" xr:uid="{92886974-7AA4-4E89-9FA1-5A1051A1CC9E}"/>
    <cellStyle name="Input 6 9 3 2" xfId="23483" xr:uid="{7FEBF3C9-B5B2-41F4-BDD0-DCBB379CEE03}"/>
    <cellStyle name="Input 6 9 3 2 2" xfId="56962" xr:uid="{95696CFB-474D-4602-AD37-5FF29F63672D}"/>
    <cellStyle name="Input 6 9 3 2 3" xfId="50180" xr:uid="{C3305272-D7FD-43AF-9D71-0FB13BB8D4B5}"/>
    <cellStyle name="Input 6 9 3 3" xfId="51639" xr:uid="{124CC36F-BB1B-4A15-A237-02BAB392C610}"/>
    <cellStyle name="Input 6 9 3 3 2" xfId="58420" xr:uid="{690691CE-6B70-443F-A28C-7329C6DFDCF9}"/>
    <cellStyle name="Input 6 9 3 4" xfId="48297" xr:uid="{4F1AC6EE-EB2D-4375-9E21-DB857AE7A81D}"/>
    <cellStyle name="Input 6 9 3 4 2" xfId="55089" xr:uid="{6CD4540A-EF73-48F6-8646-CCE433218898}"/>
    <cellStyle name="Input 6 9 3 5" xfId="53389" xr:uid="{03FC9F5E-0E1A-4099-99F8-DEB25A4FC4F7}"/>
    <cellStyle name="Input 6 9 3 6" xfId="46683" xr:uid="{A08649E0-6FDE-4974-96D1-A324F9019901}"/>
    <cellStyle name="Input 6 9 4" xfId="36366" xr:uid="{104228EB-1573-42C9-A46A-F8218F4D2314}"/>
    <cellStyle name="Input 6 9 4 2" xfId="56094" xr:uid="{DC71483A-3C6A-4540-83CF-980BEE8708B8}"/>
    <cellStyle name="Input 6 9 4 3" xfId="49312" xr:uid="{6522B68A-879E-4272-B1E9-E55344A4D78F}"/>
    <cellStyle name="Input 6 9 5" xfId="44548" xr:uid="{0885630A-A800-4D19-BD1D-371A7F5B3DAB}"/>
    <cellStyle name="Input 6 9 5 2" xfId="55808" xr:uid="{83571FF7-91CA-4E4E-9D70-D1B36EAB7329}"/>
    <cellStyle name="Input 6 9 5 3" xfId="49025" xr:uid="{FCAA5CF9-01B4-443B-A8F9-AC527D88AB9A}"/>
    <cellStyle name="Input 6 9 6" xfId="45778" xr:uid="{F5987560-E003-481C-8FA1-F1120BE2C101}"/>
    <cellStyle name="Input 6 9 6 2" xfId="54251" xr:uid="{D49D678C-EFF7-4F67-909A-1CC7C3269FE8}"/>
    <cellStyle name="Input 6 9 7" xfId="52789" xr:uid="{98639EB1-EF87-44BD-8DAC-BD279D572CC1}"/>
    <cellStyle name="Input 7" xfId="132" xr:uid="{ADC4846D-C206-47CB-9E23-421B64E25B39}"/>
    <cellStyle name="Input 7 10" xfId="1943" xr:uid="{809CE48C-3D48-4983-92D6-26E482044B04}"/>
    <cellStyle name="Input 7 10 2" xfId="6254" xr:uid="{59524DF7-96B3-4297-B522-1F0DD9D8AB5F}"/>
    <cellStyle name="Input 7 10 2 2" xfId="8840" xr:uid="{7F9FB818-AFCB-4AA7-AB8E-C4878EAAE073}"/>
    <cellStyle name="Input 7 10 2 2 2" xfId="17829" xr:uid="{C6F80775-E3FB-46A3-B7EA-8A0D7A242616}"/>
    <cellStyle name="Input 7 10 2 2 2 2" xfId="28939" xr:uid="{8F381851-EEDD-4307-B665-ECB895FF8A4F}"/>
    <cellStyle name="Input 7 10 2 2 3" xfId="32431" xr:uid="{FB21F67C-1B65-4DD2-B6A8-7A2583849AD9}"/>
    <cellStyle name="Input 7 10 2 3" xfId="11477" xr:uid="{A2C236BC-00C7-4218-B9A3-121B39A3D82B}"/>
    <cellStyle name="Input 7 10 2 3 2" xfId="20466" xr:uid="{9B3C050F-9FD4-459B-9996-9FA295C2DD43}"/>
    <cellStyle name="Input 7 10 2 3 2 2" xfId="34984" xr:uid="{E5B74789-BD76-4CCD-9D09-74845AD41197}"/>
    <cellStyle name="Input 7 10 2 3 3" xfId="30916" xr:uid="{75AC55C3-FE58-440F-8749-B93F9ECF8787}"/>
    <cellStyle name="Input 7 10 2 4" xfId="15243" xr:uid="{6325FF05-0066-4CD3-A404-41D6FEC69DC6}"/>
    <cellStyle name="Input 7 10 2 4 2" xfId="33062" xr:uid="{269D84C8-EEB2-45DB-AE59-D0890E44DEC3}"/>
    <cellStyle name="Input 7 10 2 5" xfId="31549" xr:uid="{B068B55F-55F7-48BC-A306-7FDBD0299131}"/>
    <cellStyle name="Input 7 10 3" xfId="4380" xr:uid="{75B32DAE-8024-493B-BDA3-7E6CC1387BF5}"/>
    <cellStyle name="Input 7 10 3 2" xfId="23566" xr:uid="{A517D791-B854-4E8F-93F6-A11BF1372D48}"/>
    <cellStyle name="Input 7 10 4" xfId="27561" xr:uid="{3F06AFA4-6185-4CFF-B8FF-7B12DDC62B14}"/>
    <cellStyle name="Input 7 11" xfId="2979" xr:uid="{836EC410-FB62-433E-864F-204E7B56022B}"/>
    <cellStyle name="Input 7 11 2" xfId="7129" xr:uid="{6B423C10-99BE-4D9D-9DAE-22F603137C24}"/>
    <cellStyle name="Input 7 11 2 2" xfId="16118" xr:uid="{AD919ED5-29DC-44B6-8F1E-77466241F9C6}"/>
    <cellStyle name="Input 7 11 2 2 2" xfId="33049" xr:uid="{6A3DB274-6017-4C91-A69F-75A06D81D1F3}"/>
    <cellStyle name="Input 7 11 2 3" xfId="37182" xr:uid="{B1664EB1-626D-4B96-BFA3-3061DBDDD6B7}"/>
    <cellStyle name="Input 7 11 3" xfId="9692" xr:uid="{8654AFC6-6715-4014-9C81-91E940C00CB6}"/>
    <cellStyle name="Input 7 11 3 2" xfId="18681" xr:uid="{4D5E5AA3-6D42-4313-9442-3DAF2F4268FF}"/>
    <cellStyle name="Input 7 11 3 2 2" xfId="23585" xr:uid="{280189A6-54C3-47BB-9741-3DC1E47FB0A8}"/>
    <cellStyle name="Input 7 11 3 3" xfId="44046" xr:uid="{092E6F47-BE5F-402B-8E3E-F904536CE4A3}"/>
    <cellStyle name="Input 7 11 4" xfId="13532" xr:uid="{F80AD2BC-F3A6-496D-BAA6-9D728E2FCC67}"/>
    <cellStyle name="Input 7 11 4 2" xfId="23724" xr:uid="{B3EEECD4-6FA1-439F-BEDF-4568A22F8622}"/>
    <cellStyle name="Input 7 11 5" xfId="35313" xr:uid="{DF36401E-B6D8-4549-B622-6DAF1791DBAF}"/>
    <cellStyle name="Input 7 12" xfId="6588" xr:uid="{12E74F14-8DE4-4693-A409-00C88EE3BF49}"/>
    <cellStyle name="Input 7 12 2" xfId="11797" xr:uid="{E86D23F2-3F9F-40EB-A048-19AA97AC3554}"/>
    <cellStyle name="Input 7 12 2 2" xfId="20786" xr:uid="{5A5A4DB4-D0B5-4F7F-BE6E-9294673EF070}"/>
    <cellStyle name="Input 7 12 2 2 2" xfId="43317" xr:uid="{044EBC2E-6AC8-40B8-9440-DB09A7D3AD1C}"/>
    <cellStyle name="Input 7 12 2 3" xfId="43783" xr:uid="{0C3F783E-CD30-4827-B8AB-5C972DA928CA}"/>
    <cellStyle name="Input 7 12 3" xfId="15577" xr:uid="{1EE8530F-104A-40B6-9E58-7CE725A41910}"/>
    <cellStyle name="Input 7 12 3 2" xfId="27839" xr:uid="{91A78BC6-1473-4ABC-8825-536685C31815}"/>
    <cellStyle name="Input 7 12 4" xfId="34905" xr:uid="{931827E5-D7BB-4EA4-9422-255E931086A4}"/>
    <cellStyle name="Input 7 13" xfId="9160" xr:uid="{6F90A18A-4B1B-45A3-AB15-3DE60505940A}"/>
    <cellStyle name="Input 7 13 2" xfId="18149" xr:uid="{D709E72A-5AC5-4413-A69F-6D01EA1C297B}"/>
    <cellStyle name="Input 7 13 2 2" xfId="37359" xr:uid="{C289BCAE-E22A-4007-BCF6-56A692C88A37}"/>
    <cellStyle name="Input 7 13 3" xfId="32451" xr:uid="{22C53549-37F7-4400-AF8C-3F94FB4828F4}"/>
    <cellStyle name="Input 7 14" xfId="12633" xr:uid="{23300573-6D2E-44C4-8B86-862A304B297A}"/>
    <cellStyle name="Input 7 14 2" xfId="21622" xr:uid="{F5D1DF44-B0F5-4960-965E-94C46188B038}"/>
    <cellStyle name="Input 7 14 2 2" xfId="33554" xr:uid="{17ACF18E-4038-44F4-BE75-40C6303762D4}"/>
    <cellStyle name="Input 7 14 3" xfId="39302" xr:uid="{8EC2AF7A-6AB6-4022-A8AD-B59CE977BA07}"/>
    <cellStyle name="Input 7 15" xfId="2292" xr:uid="{75C7AC6B-4EBE-41A4-A786-F2AEF5940F95}"/>
    <cellStyle name="Input 7 15 2" xfId="37206" xr:uid="{A93FD7E7-5973-4924-8412-5FDC9466D2F9}"/>
    <cellStyle name="Input 7 16" xfId="13201" xr:uid="{29AFABB3-97EF-4242-A800-8B0465214851}"/>
    <cellStyle name="Input 7 16 2" xfId="29318" xr:uid="{C4695597-84F9-4824-AE3C-19A6A24DB6EE}"/>
    <cellStyle name="Input 7 17" xfId="41220" xr:uid="{262510AD-86C1-4A26-ADB1-8FADA32E62D1}"/>
    <cellStyle name="Input 7 18" xfId="44233" xr:uid="{07FCD108-A68B-47B3-BBCF-652DB41D782A}"/>
    <cellStyle name="Input 7 19" xfId="45504" xr:uid="{B9974310-F4FD-4B8F-A42D-2605E7C08EB5}"/>
    <cellStyle name="Input 7 2" xfId="347" xr:uid="{3F0DF308-A46C-441B-8158-BF20057BB571}"/>
    <cellStyle name="Input 7 2 10" xfId="6649" xr:uid="{B5E1514B-75E4-40B3-8CAB-9473FE0FCECB}"/>
    <cellStyle name="Input 7 2 10 2" xfId="11855" xr:uid="{261B5C81-83B5-4764-A4A9-FDD9DAD6FA27}"/>
    <cellStyle name="Input 7 2 10 2 2" xfId="20844" xr:uid="{A07D8252-BA0C-4944-BA86-708AE816C944}"/>
    <cellStyle name="Input 7 2 10 2 2 2" xfId="39074" xr:uid="{CC9C7952-B178-42F1-B6E4-DCCC2AD72873}"/>
    <cellStyle name="Input 7 2 10 2 3" xfId="31128" xr:uid="{1BD236BC-31F5-4367-876B-2E49FC230451}"/>
    <cellStyle name="Input 7 2 10 3" xfId="15638" xr:uid="{213BE847-F96B-464B-9AC2-D5B77D8F1311}"/>
    <cellStyle name="Input 7 2 10 3 2" xfId="35417" xr:uid="{3408745C-0108-4DBF-A633-F1764250E01D}"/>
    <cellStyle name="Input 7 2 10 4" xfId="32697" xr:uid="{3C5E53B8-957E-4B6C-8407-C6CC169BDFF9}"/>
    <cellStyle name="Input 7 2 11" xfId="9218" xr:uid="{3F3CB8EF-2C92-4557-B4D7-E719864C959A}"/>
    <cellStyle name="Input 7 2 11 2" xfId="18207" xr:uid="{1BE736EB-7188-4F8F-93A1-8BFB135C40A5}"/>
    <cellStyle name="Input 7 2 11 2 2" xfId="27800" xr:uid="{A0A737E9-9700-451C-A770-EEC8818A5748}"/>
    <cellStyle name="Input 7 2 11 3" xfId="42288" xr:uid="{EC9B1111-F327-4458-85C1-257160B76A1F}"/>
    <cellStyle name="Input 7 2 12" xfId="9760" xr:uid="{627B7C65-41D5-402E-8EC1-5D5F43CC18DE}"/>
    <cellStyle name="Input 7 2 12 2" xfId="18749" xr:uid="{C1AE4CE8-1370-4E55-B0B2-EBFCB1ABAD12}"/>
    <cellStyle name="Input 7 2 12 2 2" xfId="31031" xr:uid="{AF90E86E-07D3-4AA6-B3EB-4EA6D404966B}"/>
    <cellStyle name="Input 7 2 12 3" xfId="23982" xr:uid="{B73C9CCF-B0DA-4BC1-A2C4-E0A1B9C1E4C6}"/>
    <cellStyle name="Input 7 2 13" xfId="2353" xr:uid="{16727C77-EC59-4713-BB8A-674BE83296D6}"/>
    <cellStyle name="Input 7 2 13 2" xfId="29694" xr:uid="{6BE787EA-386E-47D6-A2F2-F30E0CC4358C}"/>
    <cellStyle name="Input 7 2 14" xfId="13262" xr:uid="{660892F9-3B9F-45A5-A26D-7241C6463E65}"/>
    <cellStyle name="Input 7 2 14 2" xfId="25424" xr:uid="{250A3577-F964-4802-BF14-E732359C857B}"/>
    <cellStyle name="Input 7 2 15" xfId="39527" xr:uid="{81F643F9-AEA9-4276-BCF1-C22E834A4426}"/>
    <cellStyle name="Input 7 2 16" xfId="46019" xr:uid="{8E09C3B8-DB52-4AB0-A8AF-8F0601B193F4}"/>
    <cellStyle name="Input 7 2 2" xfId="479" xr:uid="{447D15D6-0FAE-436A-A836-F9F683770329}"/>
    <cellStyle name="Input 7 2 2 10" xfId="9343" xr:uid="{D49D1232-AA10-451A-A749-C79577343ED2}"/>
    <cellStyle name="Input 7 2 2 10 2" xfId="18332" xr:uid="{60887252-B60C-431E-8EEA-CE1D4E4B6B62}"/>
    <cellStyle name="Input 7 2 2 10 2 2" xfId="42632" xr:uid="{F9A38301-1C16-45C8-B830-CA474F721200}"/>
    <cellStyle name="Input 7 2 2 10 3" xfId="22834" xr:uid="{7AC2F497-EF37-41EA-9B84-0599849061B2}"/>
    <cellStyle name="Input 7 2 2 11" xfId="12442" xr:uid="{1158218B-D628-46E7-9E5D-D38597BA8BEE}"/>
    <cellStyle name="Input 7 2 2 11 2" xfId="21431" xr:uid="{2B526A4B-795D-41C6-82CE-EA320E5892C7}"/>
    <cellStyle name="Input 7 2 2 11 2 2" xfId="27669" xr:uid="{F6B68DBD-C09D-4587-91FF-37EC21AB2E2D}"/>
    <cellStyle name="Input 7 2 2 11 3" xfId="40660" xr:uid="{F7B9E596-4D69-4B1C-99E3-670188EDE620}"/>
    <cellStyle name="Input 7 2 2 12" xfId="2485" xr:uid="{C59A9AC1-B25E-4570-B094-AAC10C0E454F}"/>
    <cellStyle name="Input 7 2 2 12 2" xfId="43973" xr:uid="{7D8B0994-4329-4292-B6F3-7DE2FF6223EB}"/>
    <cellStyle name="Input 7 2 2 13" xfId="13394" xr:uid="{7915086C-D1DB-42A7-9DCE-DFE73DD973C5}"/>
    <cellStyle name="Input 7 2 2 13 2" xfId="29404" xr:uid="{09924DD7-DCB2-4215-A404-FDF8D6DC6B4E}"/>
    <cellStyle name="Input 7 2 2 14" xfId="23691" xr:uid="{86D10794-64AD-4B09-B349-C4D7E5D72777}"/>
    <cellStyle name="Input 7 2 2 15" xfId="49510" xr:uid="{1855EA5B-702B-4116-B06E-4140B9A41F36}"/>
    <cellStyle name="Input 7 2 2 2" xfId="828" xr:uid="{74E5021E-0F1C-4814-BEA8-387A54011109}"/>
    <cellStyle name="Input 7 2 2 2 2" xfId="5197" xr:uid="{56492FBA-2982-4CED-BF1B-DE4D06FB6A43}"/>
    <cellStyle name="Input 7 2 2 2 2 2" xfId="7783" xr:uid="{33F9C2E0-349E-4408-9668-C8BF4D17B190}"/>
    <cellStyle name="Input 7 2 2 2 2 2 2" xfId="16772" xr:uid="{3E08FFD1-6CD8-4A29-993B-4BAD2DA58F90}"/>
    <cellStyle name="Input 7 2 2 2 2 2 2 2" xfId="31276" xr:uid="{15479AAE-75E1-4A3F-87F8-48D6DA99B359}"/>
    <cellStyle name="Input 7 2 2 2 2 2 3" xfId="33221" xr:uid="{DC87F592-B8F3-40D0-AE1B-272AFFBA3C7F}"/>
    <cellStyle name="Input 7 2 2 2 2 3" xfId="10420" xr:uid="{FFE33ED8-9C0A-4EA7-ACBA-076D4F62F3CA}"/>
    <cellStyle name="Input 7 2 2 2 2 3 2" xfId="19409" xr:uid="{18545364-3F1A-4FB3-84A1-46AE7536C3F1}"/>
    <cellStyle name="Input 7 2 2 2 2 3 2 2" xfId="28989" xr:uid="{DE78B303-D5EF-4D97-8C7B-1ACA0B94157A}"/>
    <cellStyle name="Input 7 2 2 2 2 3 3" xfId="44043" xr:uid="{F79144C0-7E5C-47AC-AD33-A33F11F03671}"/>
    <cellStyle name="Input 7 2 2 2 2 4" xfId="14186" xr:uid="{906A424E-A2B3-4517-B4A8-B265901C6144}"/>
    <cellStyle name="Input 7 2 2 2 2 4 2" xfId="28375" xr:uid="{09086289-EF7E-4CB5-AC00-8E8CA531D91C}"/>
    <cellStyle name="Input 7 2 2 2 2 5" xfId="40361" xr:uid="{47A47400-16A5-4736-A080-76065678ACA6}"/>
    <cellStyle name="Input 7 2 2 2 3" xfId="3265" xr:uid="{B5A29611-21F0-4CB3-8CA5-192F7CC8BE15}"/>
    <cellStyle name="Input 7 2 2 2 3 2" xfId="25732" xr:uid="{9C9FFC02-EFAF-4A14-90CD-AD1A14B20934}"/>
    <cellStyle name="Input 7 2 2 2 4" xfId="32317" xr:uid="{959BC5D8-B157-43DC-97C7-5D676289D6BD}"/>
    <cellStyle name="Input 7 2 2 2 5" xfId="56292" xr:uid="{F4061CE5-7A13-443E-B5F4-953BF84B6F48}"/>
    <cellStyle name="Input 7 2 2 3" xfId="1173" xr:uid="{DF4DA5FA-E308-42BD-A041-C5CA925F3B6A}"/>
    <cellStyle name="Input 7 2 2 3 2" xfId="5518" xr:uid="{4B8D5177-2741-4864-9C3E-683BA1A1C298}"/>
    <cellStyle name="Input 7 2 2 3 2 2" xfId="8104" xr:uid="{88084F55-BEFA-4192-999F-1F7F21159285}"/>
    <cellStyle name="Input 7 2 2 3 2 2 2" xfId="17093" xr:uid="{4E58653E-FE0D-4A4E-B3E5-9E355CAE8BE5}"/>
    <cellStyle name="Input 7 2 2 3 2 2 2 2" xfId="36991" xr:uid="{A5E9A4CC-730B-47BE-8EEF-80B1A440E89D}"/>
    <cellStyle name="Input 7 2 2 3 2 2 3" xfId="29900" xr:uid="{5C76D067-E152-40B4-BF33-9D73A51F91C7}"/>
    <cellStyle name="Input 7 2 2 3 2 3" xfId="10741" xr:uid="{7098A806-2D3A-4420-81F3-6B354C93EAFF}"/>
    <cellStyle name="Input 7 2 2 3 2 3 2" xfId="19730" xr:uid="{7E5838DC-1E71-4032-BAA6-11CE47CA0181}"/>
    <cellStyle name="Input 7 2 2 3 2 3 2 2" xfId="38153" xr:uid="{3CDB2EFB-1359-4543-9E15-CF916D2508D3}"/>
    <cellStyle name="Input 7 2 2 3 2 3 3" xfId="35007" xr:uid="{10775943-5FD0-4E13-ACA5-836646D3C914}"/>
    <cellStyle name="Input 7 2 2 3 2 4" xfId="14507" xr:uid="{AAED21F6-D46D-402F-BB79-395BDDED0E1A}"/>
    <cellStyle name="Input 7 2 2 3 2 4 2" xfId="27627" xr:uid="{EB2B3F53-64E3-4165-B89E-42F088DFA3AD}"/>
    <cellStyle name="Input 7 2 2 3 2 5" xfId="30016" xr:uid="{286F43BF-12DB-4560-9AA4-060EAE4A2DE5}"/>
    <cellStyle name="Input 7 2 2 3 3" xfId="3610" xr:uid="{6FC44081-B468-4D17-A575-5A989015F6EC}"/>
    <cellStyle name="Input 7 2 2 3 3 2" xfId="29299" xr:uid="{9A1D6AD4-18A2-4460-849A-E6CAA4DE91B8}"/>
    <cellStyle name="Input 7 2 2 3 4" xfId="38741" xr:uid="{1A386E87-4D73-42E9-9588-6913E607E0B1}"/>
    <cellStyle name="Input 7 2 2 4" xfId="1517" xr:uid="{B0C38AE9-46DE-401B-B869-16D5A3756223}"/>
    <cellStyle name="Input 7 2 2 4 2" xfId="5862" xr:uid="{C49147A4-AF4E-489B-9724-0FB6E2AE6FC3}"/>
    <cellStyle name="Input 7 2 2 4 2 2" xfId="8448" xr:uid="{AAFC2F09-8592-4ADB-AE93-A20BFC981986}"/>
    <cellStyle name="Input 7 2 2 4 2 2 2" xfId="17437" xr:uid="{525A1CBC-E6B9-45FD-8823-660750607588}"/>
    <cellStyle name="Input 7 2 2 4 2 2 2 2" xfId="28607" xr:uid="{9D997B9E-62C4-4A1B-8EE1-4F98F4D152DB}"/>
    <cellStyle name="Input 7 2 2 4 2 2 3" xfId="36984" xr:uid="{6CD5A9F4-7B27-4AC0-B5E8-09214913372D}"/>
    <cellStyle name="Input 7 2 2 4 2 3" xfId="11085" xr:uid="{42181CEE-9A5B-464D-85A7-ACDAF8A77424}"/>
    <cellStyle name="Input 7 2 2 4 2 3 2" xfId="20074" xr:uid="{95EA9638-EF58-42B1-8B2D-860C168BC9C7}"/>
    <cellStyle name="Input 7 2 2 4 2 3 2 2" xfId="25050" xr:uid="{55777B17-7CCA-4B43-BCE2-74B6793D2272}"/>
    <cellStyle name="Input 7 2 2 4 2 3 3" xfId="34866" xr:uid="{7961918E-9DE1-43DC-B6FA-C8BEE5550189}"/>
    <cellStyle name="Input 7 2 2 4 2 4" xfId="14851" xr:uid="{1068321C-A2DC-48DA-B4B9-2F1D5F02223B}"/>
    <cellStyle name="Input 7 2 2 4 2 4 2" xfId="40721" xr:uid="{D9945D22-6BFA-4892-AE11-0182FA45E9B7}"/>
    <cellStyle name="Input 7 2 2 4 2 5" xfId="37342" xr:uid="{E3E8A43D-62FA-4982-B411-CB546C18A43B}"/>
    <cellStyle name="Input 7 2 2 4 3" xfId="3954" xr:uid="{9ACFF8F0-81C7-4CE5-91A2-02CDC5903735}"/>
    <cellStyle name="Input 7 2 2 4 3 2" xfId="38730" xr:uid="{8B2061AB-BC94-4FD5-B6C2-8F95D9D6F116}"/>
    <cellStyle name="Input 7 2 2 4 4" xfId="24139" xr:uid="{3F79888B-4457-48A5-93B3-98090B1755E7}"/>
    <cellStyle name="Input 7 2 2 5" xfId="1908" xr:uid="{41FC6A5C-E292-48F9-A989-CC1B96CFF084}"/>
    <cellStyle name="Input 7 2 2 5 2" xfId="6224" xr:uid="{D3D7A5D0-C763-482B-9822-548436857F8F}"/>
    <cellStyle name="Input 7 2 2 5 2 2" xfId="8810" xr:uid="{A1875DA8-F58F-4AA8-B17C-E2727FF1DBCA}"/>
    <cellStyle name="Input 7 2 2 5 2 2 2" xfId="17799" xr:uid="{3B9AEAF9-9EB1-4C46-B686-543C6CD94933}"/>
    <cellStyle name="Input 7 2 2 5 2 2 2 2" xfId="24354" xr:uid="{870FA6CB-5CDB-4AB9-ACE2-28FCDEE7DA65}"/>
    <cellStyle name="Input 7 2 2 5 2 2 3" xfId="39065" xr:uid="{5776FCB5-CCF9-4372-BFCD-9F8804660869}"/>
    <cellStyle name="Input 7 2 2 5 2 3" xfId="11447" xr:uid="{105134B7-B60D-45C1-B796-252B354D3B62}"/>
    <cellStyle name="Input 7 2 2 5 2 3 2" xfId="20436" xr:uid="{8F3CBBCC-FAFB-451D-8042-F4AFBC3A6FF7}"/>
    <cellStyle name="Input 7 2 2 5 2 3 2 2" xfId="27801" xr:uid="{0C826A9C-4CD2-42A7-9378-80D37A5CBF49}"/>
    <cellStyle name="Input 7 2 2 5 2 3 3" xfId="34687" xr:uid="{E19DC247-45BF-4D35-86CB-FE3A4746DF6E}"/>
    <cellStyle name="Input 7 2 2 5 2 4" xfId="15213" xr:uid="{2C4D62FE-6F18-4DB2-83D4-76B5D080D79A}"/>
    <cellStyle name="Input 7 2 2 5 2 4 2" xfId="29631" xr:uid="{35D2DE22-049F-4072-8065-56888EEF03D6}"/>
    <cellStyle name="Input 7 2 2 5 2 5" xfId="23599" xr:uid="{CF997876-9A3A-40C7-A1B4-245F25D4E632}"/>
    <cellStyle name="Input 7 2 2 5 3" xfId="4345" xr:uid="{50F25FC9-EE52-4FB7-9741-E685922FD6E3}"/>
    <cellStyle name="Input 7 2 2 5 3 2" xfId="41830" xr:uid="{DD2E6E43-874F-4B73-8224-FD23728DEA3E}"/>
    <cellStyle name="Input 7 2 2 5 4" xfId="22866" xr:uid="{2B8D867E-0219-48DD-BE1C-FB6168F3E7A1}"/>
    <cellStyle name="Input 7 2 2 6" xfId="2136" xr:uid="{74AB26D3-4738-4C86-AB60-23CE63A18879}"/>
    <cellStyle name="Input 7 2 2 6 2" xfId="6437" xr:uid="{8E35BAFE-939A-489D-8E99-6504CCFDA76A}"/>
    <cellStyle name="Input 7 2 2 6 2 2" xfId="9023" xr:uid="{8319136B-208D-4899-87D2-462A5F6BC3E7}"/>
    <cellStyle name="Input 7 2 2 6 2 2 2" xfId="18012" xr:uid="{2A64D43F-59F9-46D9-BF37-5556E1A91AD9}"/>
    <cellStyle name="Input 7 2 2 6 2 2 2 2" xfId="34189" xr:uid="{3F83719C-8ACA-4651-9581-CE014E33FE76}"/>
    <cellStyle name="Input 7 2 2 6 2 2 3" xfId="33613" xr:uid="{4DFBAF73-7300-404E-B701-43D85C1B8745}"/>
    <cellStyle name="Input 7 2 2 6 2 3" xfId="11660" xr:uid="{6A7D1AAF-A976-45DB-BA5B-646011B4A76E}"/>
    <cellStyle name="Input 7 2 2 6 2 3 2" xfId="20649" xr:uid="{85A69339-95A3-4BB4-B37C-A18DFBC51150}"/>
    <cellStyle name="Input 7 2 2 6 2 3 2 2" xfId="37189" xr:uid="{72E974B3-F7B9-4798-A131-31383D20AF07}"/>
    <cellStyle name="Input 7 2 2 6 2 3 3" xfId="23976" xr:uid="{90F4F040-9115-4FA6-8932-9084146476F0}"/>
    <cellStyle name="Input 7 2 2 6 2 4" xfId="15426" xr:uid="{ECE97EC1-F60C-44BC-A095-B1B8DC743CF5}"/>
    <cellStyle name="Input 7 2 2 6 2 4 2" xfId="39100" xr:uid="{B914838F-1DAD-4703-98B3-1792258A3B45}"/>
    <cellStyle name="Input 7 2 2 6 2 5" xfId="44001" xr:uid="{51010290-8AF3-40F3-AF32-28F53FB3279E}"/>
    <cellStyle name="Input 7 2 2 6 3" xfId="4573" xr:uid="{1F41F81D-12BB-479D-87EC-AF168E3F7BA8}"/>
    <cellStyle name="Input 7 2 2 6 3 2" xfId="34115" xr:uid="{0EB0C63B-ADE9-439A-8D21-9CF46521C096}"/>
    <cellStyle name="Input 7 2 2 6 4" xfId="40277" xr:uid="{09281723-CD5C-4290-A80E-9B03CAA8C8B7}"/>
    <cellStyle name="Input 7 2 2 7" xfId="2946" xr:uid="{606948C4-E5F9-4453-B10E-B88E09CBF196}"/>
    <cellStyle name="Input 7 2 2 7 2" xfId="7096" xr:uid="{87576100-A5D1-4D62-A6C1-BA64EDCD5443}"/>
    <cellStyle name="Input 7 2 2 7 2 2" xfId="12222" xr:uid="{EB6D441F-A2A9-4C72-AAE8-6E7006CD8C08}"/>
    <cellStyle name="Input 7 2 2 7 2 2 2" xfId="21211" xr:uid="{2C4F4823-5C34-4558-A0F2-116E8132881F}"/>
    <cellStyle name="Input 7 2 2 7 2 2 2 2" xfId="23474" xr:uid="{60F8DECA-6919-4B2C-ABA7-9A163943B4B9}"/>
    <cellStyle name="Input 7 2 2 7 2 2 3" xfId="30423" xr:uid="{10C8900F-F803-4F34-8B8D-80E805054733}"/>
    <cellStyle name="Input 7 2 2 7 2 3" xfId="13014" xr:uid="{A5C53502-B632-49EA-80CA-1CAD18D87082}"/>
    <cellStyle name="Input 7 2 2 7 2 3 2" xfId="22003" xr:uid="{A71BFB8B-9E8D-4BA5-9F44-5BC967078B7C}"/>
    <cellStyle name="Input 7 2 2 7 2 3 2 2" xfId="29203" xr:uid="{3A6C6796-1F8F-46E6-AEA6-3C0BFAB622FE}"/>
    <cellStyle name="Input 7 2 2 7 2 3 3" xfId="36078" xr:uid="{7E23D0CC-7A17-4D50-989A-2B2EE3D146E6}"/>
    <cellStyle name="Input 7 2 2 7 2 4" xfId="16085" xr:uid="{ABD02D06-6C92-44A4-9F21-0FA9CDAE9E7E}"/>
    <cellStyle name="Input 7 2 2 7 2 4 2" xfId="31767" xr:uid="{6C8B8768-5A28-4F9F-B2E4-5B11E0AB2324}"/>
    <cellStyle name="Input 7 2 2 7 2 5" xfId="23495" xr:uid="{EA5B9570-2F7C-4BD0-9B1A-4512B7BCA6E5}"/>
    <cellStyle name="Input 7 2 2 7 3" xfId="9659" xr:uid="{519EA005-DD21-47B0-BBC2-7BABEAC1A9DF}"/>
    <cellStyle name="Input 7 2 2 7 3 2" xfId="18648" xr:uid="{3C6AF1DE-9130-4E19-A730-A64F4121FE79}"/>
    <cellStyle name="Input 7 2 2 7 3 2 2" xfId="38002" xr:uid="{59D9732C-43D3-4116-88E7-9E5ECB22FFC0}"/>
    <cellStyle name="Input 7 2 2 7 3 3" xfId="43857" xr:uid="{BCA3EAAA-647D-416F-A9FC-7C99F5761A6A}"/>
    <cellStyle name="Input 7 2 2 7 4" xfId="42025" xr:uid="{ED58E240-F146-46AB-BA4F-709389BB8364}"/>
    <cellStyle name="Input 7 2 2 8" xfId="4873" xr:uid="{469BAC89-5D62-4035-B05A-C5C06E1217E2}"/>
    <cellStyle name="Input 7 2 2 8 2" xfId="7459" xr:uid="{ADE560CB-FC2E-4E86-81D2-84D797CE9D2B}"/>
    <cellStyle name="Input 7 2 2 8 2 2" xfId="16448" xr:uid="{2CC03CEA-B5AC-4735-BFD2-67A080032670}"/>
    <cellStyle name="Input 7 2 2 8 2 2 2" xfId="27551" xr:uid="{30B063A0-D71A-484F-9BA5-631DC1DCDDAE}"/>
    <cellStyle name="Input 7 2 2 8 2 3" xfId="40432" xr:uid="{4ECDCCCB-3D7E-4FA1-986A-4ABB33277137}"/>
    <cellStyle name="Input 7 2 2 8 3" xfId="10096" xr:uid="{9328E6F6-6783-41DC-B58A-6B95629FC6D5}"/>
    <cellStyle name="Input 7 2 2 8 3 2" xfId="19085" xr:uid="{5D772964-035D-4C77-A00A-936DF61356EB}"/>
    <cellStyle name="Input 7 2 2 8 3 2 2" xfId="25446" xr:uid="{8B7AA750-FB74-4415-AAB4-6B85132D779C}"/>
    <cellStyle name="Input 7 2 2 8 3 3" xfId="44039" xr:uid="{9DDF4C7A-9A0D-47F2-93E1-5FC185187C8B}"/>
    <cellStyle name="Input 7 2 2 8 4" xfId="13862" xr:uid="{CC3EC9D7-59BB-4B14-A53D-0801D726F6F8}"/>
    <cellStyle name="Input 7 2 2 8 4 2" xfId="39876" xr:uid="{39B079B0-CD5A-4730-BCCA-824AC383854B}"/>
    <cellStyle name="Input 7 2 2 8 5" xfId="25228" xr:uid="{DFE5FCB7-B5D7-465D-A15B-EDE3B2A0B7A8}"/>
    <cellStyle name="Input 7 2 2 9" xfId="6781" xr:uid="{92FC980E-6998-448A-A4C2-3C7E7AC983F8}"/>
    <cellStyle name="Input 7 2 2 9 2" xfId="11980" xr:uid="{B1CB3687-8B36-4B02-9C35-4E4334F99377}"/>
    <cellStyle name="Input 7 2 2 9 2 2" xfId="20969" xr:uid="{63EB95A2-86E9-44E3-9268-058A489AAA46}"/>
    <cellStyle name="Input 7 2 2 9 2 2 2" xfId="32194" xr:uid="{35CA453F-3AB9-4ED7-922F-383EAA3AE3CC}"/>
    <cellStyle name="Input 7 2 2 9 2 3" xfId="35878" xr:uid="{CCA54E58-BF15-4C74-8689-69A7150983D7}"/>
    <cellStyle name="Input 7 2 2 9 3" xfId="15770" xr:uid="{A4BE4290-3C42-4D61-A8A8-7012D6992C5B}"/>
    <cellStyle name="Input 7 2 2 9 3 2" xfId="39406" xr:uid="{8DDA2ACF-2E4D-45A8-8C4A-779F13446145}"/>
    <cellStyle name="Input 7 2 2 9 4" xfId="26857" xr:uid="{3D29B1E3-9AF1-4AAE-82D0-4EEAE46B4C9B}"/>
    <cellStyle name="Input 7 2 3" xfId="696" xr:uid="{641F495D-FB78-464A-A83F-190626989B80}"/>
    <cellStyle name="Input 7 2 3 2" xfId="5072" xr:uid="{7F18AB46-3E09-43F2-807D-979D595F48B0}"/>
    <cellStyle name="Input 7 2 3 2 2" xfId="7658" xr:uid="{B08F6A42-C5E0-4DC9-A07C-FCD232427D8F}"/>
    <cellStyle name="Input 7 2 3 2 2 2" xfId="16647" xr:uid="{49502DCA-C604-423E-B371-1B5F32839394}"/>
    <cellStyle name="Input 7 2 3 2 2 2 2" xfId="33481" xr:uid="{D3C83B4F-455B-41D1-9121-24B9A9316547}"/>
    <cellStyle name="Input 7 2 3 2 2 3" xfId="40652" xr:uid="{07428A07-3669-41A5-A978-FC4699F2F0C9}"/>
    <cellStyle name="Input 7 2 3 2 3" xfId="10295" xr:uid="{E7EC04CF-F6C3-4475-B4FB-41F177F56A25}"/>
    <cellStyle name="Input 7 2 3 2 3 2" xfId="19284" xr:uid="{69CB9CDB-571F-4DD1-A32F-2AD4E5D0DCFF}"/>
    <cellStyle name="Input 7 2 3 2 3 2 2" xfId="31524" xr:uid="{E18CD203-84D3-49C7-9C89-E719D3F93F97}"/>
    <cellStyle name="Input 7 2 3 2 3 3" xfId="40106" xr:uid="{CC27F02B-1304-4CB2-B0F6-393352C4FD14}"/>
    <cellStyle name="Input 7 2 3 2 4" xfId="14061" xr:uid="{E65B513B-8F5D-4F07-9DB1-8F36FDD71C57}"/>
    <cellStyle name="Input 7 2 3 2 4 2" xfId="28960" xr:uid="{D1EDA05C-326D-4D4B-9250-1E20EE7BBEC0}"/>
    <cellStyle name="Input 7 2 3 2 5" xfId="43217" xr:uid="{BBA43B16-4CB6-4F3F-974D-D34AAFC2051B}"/>
    <cellStyle name="Input 7 2 3 2 6" xfId="58156" xr:uid="{A63EB0FC-2E88-45EF-AF3A-9D499ABD7A7C}"/>
    <cellStyle name="Input 7 2 3 3" xfId="3133" xr:uid="{55978D2E-9668-4C59-A02C-E52E85D4B041}"/>
    <cellStyle name="Input 7 2 3 3 2" xfId="39511" xr:uid="{B437C88D-213B-42DB-8439-8EF7485E88F8}"/>
    <cellStyle name="Input 7 2 3 4" xfId="39042" xr:uid="{38779F25-0412-43FB-84E4-F7A144BF7D45}"/>
    <cellStyle name="Input 7 2 3 5" xfId="51374" xr:uid="{C97B94E6-2153-4342-AF3B-32AD09F7A8ED}"/>
    <cellStyle name="Input 7 2 4" xfId="1041" xr:uid="{756AFB3A-87D0-4A78-9900-5DBA94B765DE}"/>
    <cellStyle name="Input 7 2 4 2" xfId="5393" xr:uid="{15F5ACE4-1335-4AD2-A539-1C4481F40C3C}"/>
    <cellStyle name="Input 7 2 4 2 2" xfId="7979" xr:uid="{24F035F8-CA8E-46E6-9204-09BCA70D934C}"/>
    <cellStyle name="Input 7 2 4 2 2 2" xfId="16968" xr:uid="{814DDAF7-06BD-4A81-B748-E4156682CD8E}"/>
    <cellStyle name="Input 7 2 4 2 2 2 2" xfId="41024" xr:uid="{9AA10F5D-22F8-4004-AF3E-736EE977E852}"/>
    <cellStyle name="Input 7 2 4 2 2 3" xfId="36126" xr:uid="{1F298F52-F221-4713-8D0C-711CEBCFAD28}"/>
    <cellStyle name="Input 7 2 4 2 3" xfId="10616" xr:uid="{6326961B-D18A-4710-BFD6-2DC4233955E3}"/>
    <cellStyle name="Input 7 2 4 2 3 2" xfId="19605" xr:uid="{A207AAA2-2FEC-4BA4-878B-C6653822728B}"/>
    <cellStyle name="Input 7 2 4 2 3 2 2" xfId="42186" xr:uid="{D4E1A00D-7492-492C-975E-7B48AE4CA466}"/>
    <cellStyle name="Input 7 2 4 2 3 3" xfId="22359" xr:uid="{F3F9BB61-AB04-45CF-9138-D890A542A5C0}"/>
    <cellStyle name="Input 7 2 4 2 4" xfId="14382" xr:uid="{67025C09-ED05-4B60-8D07-48D9B0D836F3}"/>
    <cellStyle name="Input 7 2 4 2 4 2" xfId="28691" xr:uid="{B2BCD253-67A1-4CA2-A62B-1A06AB4391FC}"/>
    <cellStyle name="Input 7 2 4 2 5" xfId="28111" xr:uid="{C8D3CCDA-18B5-4DC4-BD5B-AFEA993908BA}"/>
    <cellStyle name="Input 7 2 4 2 6" xfId="54437" xr:uid="{7B5A2A32-1DAB-4F5B-A3AC-4DB5742493E2}"/>
    <cellStyle name="Input 7 2 4 3" xfId="3478" xr:uid="{D2BB7208-EF57-4CFC-95B9-4427520FFC41}"/>
    <cellStyle name="Input 7 2 4 3 2" xfId="26300" xr:uid="{794B8E08-026F-4E22-BFA2-124C2029EB33}"/>
    <cellStyle name="Input 7 2 4 4" xfId="24999" xr:uid="{61E829C7-84FE-4BDC-A0B2-F923B37808A1}"/>
    <cellStyle name="Input 7 2 4 5" xfId="47627" xr:uid="{6D1E0193-928E-465E-AFE8-37A1AFB18ADC}"/>
    <cellStyle name="Input 7 2 5" xfId="1385" xr:uid="{370B1170-612F-4B60-8011-99D95FE76A21}"/>
    <cellStyle name="Input 7 2 5 2" xfId="5730" xr:uid="{235C3DBD-BDFE-4017-A0FE-953FE9DA2D9E}"/>
    <cellStyle name="Input 7 2 5 2 2" xfId="8316" xr:uid="{8A69884F-CEDE-49AE-9E13-37899EEC25E9}"/>
    <cellStyle name="Input 7 2 5 2 2 2" xfId="17305" xr:uid="{474E8F94-D062-4E39-BBD9-70C56808940D}"/>
    <cellStyle name="Input 7 2 5 2 2 2 2" xfId="37368" xr:uid="{E79807FA-A6C3-4914-8FDC-E3A96522140B}"/>
    <cellStyle name="Input 7 2 5 2 2 3" xfId="38301" xr:uid="{E44FAEAF-7D13-4A7F-8751-3D9FC2588FB0}"/>
    <cellStyle name="Input 7 2 5 2 3" xfId="10953" xr:uid="{31F38510-37AA-4492-98D7-F276EB2E7441}"/>
    <cellStyle name="Input 7 2 5 2 3 2" xfId="19942" xr:uid="{22969422-E53E-49E5-A96F-57EFD4BDAC53}"/>
    <cellStyle name="Input 7 2 5 2 3 2 2" xfId="41277" xr:uid="{3099628A-0D29-4FA3-BA95-86AC8A3E5F48}"/>
    <cellStyle name="Input 7 2 5 2 3 3" xfId="34919" xr:uid="{FA87127C-560A-454B-8E7D-A236590536E4}"/>
    <cellStyle name="Input 7 2 5 2 4" xfId="14719" xr:uid="{8D907127-1D63-4752-BABB-B7A7211A3B6B}"/>
    <cellStyle name="Input 7 2 5 2 4 2" xfId="40809" xr:uid="{CC9FE967-C9AD-4758-B399-FAC8EF072FDC}"/>
    <cellStyle name="Input 7 2 5 2 5" xfId="26099" xr:uid="{EBF33232-EEA8-4EE1-9B95-C1DA9AFA18C2}"/>
    <cellStyle name="Input 7 2 5 3" xfId="3822" xr:uid="{125F7C3D-61DD-405B-914E-B7457ED57FB9}"/>
    <cellStyle name="Input 7 2 5 3 2" xfId="43627" xr:uid="{2C724C72-E7AD-4ECB-BCCD-CD41B6CE2B11}"/>
    <cellStyle name="Input 7 2 5 4" xfId="40177" xr:uid="{0E4D75A5-431E-4538-8E08-E031124F74CC}"/>
    <cellStyle name="Input 7 2 5 5" xfId="52899" xr:uid="{954E8C3B-B1E3-40D3-B35E-517135D6CE5E}"/>
    <cellStyle name="Input 7 2 6" xfId="1613" xr:uid="{30658D0A-B7E7-4DE4-A4E1-7A409361E20C}"/>
    <cellStyle name="Input 7 2 6 2" xfId="5955" xr:uid="{B0919E70-6B02-4D72-8011-51119C6677BD}"/>
    <cellStyle name="Input 7 2 6 2 2" xfId="8541" xr:uid="{E38E05C9-DFDE-419B-A1ED-33E6D49FBE01}"/>
    <cellStyle name="Input 7 2 6 2 2 2" xfId="17530" xr:uid="{682E405B-733B-46BB-A909-8E1C08C656D7}"/>
    <cellStyle name="Input 7 2 6 2 2 2 2" xfId="25545" xr:uid="{7BCAEE62-70DB-48CE-8F9C-1FA271EA7163}"/>
    <cellStyle name="Input 7 2 6 2 2 3" xfId="38968" xr:uid="{450DEF01-005A-4ECB-B438-DDEADDB6EFDE}"/>
    <cellStyle name="Input 7 2 6 2 3" xfId="11178" xr:uid="{92337097-AC5B-4DD2-A66A-2B16352F0877}"/>
    <cellStyle name="Input 7 2 6 2 3 2" xfId="20167" xr:uid="{C168E3F0-EC6B-4426-AAD9-DAECB232B1ED}"/>
    <cellStyle name="Input 7 2 6 2 3 2 2" xfId="23589" xr:uid="{B531DCDF-60F0-4F71-ABBF-314AAE2D80E6}"/>
    <cellStyle name="Input 7 2 6 2 3 3" xfId="43957" xr:uid="{42D70DBC-2E5C-46DD-A5C5-676BC68137FF}"/>
    <cellStyle name="Input 7 2 6 2 4" xfId="14944" xr:uid="{8DE9355B-879E-448B-95BF-9BA0048DE8A5}"/>
    <cellStyle name="Input 7 2 6 2 4 2" xfId="42537" xr:uid="{87F514E7-9703-4660-803B-5E687CB0E51D}"/>
    <cellStyle name="Input 7 2 6 2 5" xfId="41093" xr:uid="{3630521C-2FA2-4604-B192-CD9D74D00D6D}"/>
    <cellStyle name="Input 7 2 6 3" xfId="4050" xr:uid="{F0743C86-15EE-42E5-BF36-F41117E1909E}"/>
    <cellStyle name="Input 7 2 6 3 2" xfId="39621" xr:uid="{C2F619CC-47FC-4B42-B8BF-DB6FA11D446A}"/>
    <cellStyle name="Input 7 2 6 4" xfId="38241" xr:uid="{F67DC54B-5D15-401B-BD8C-AE0B4A62F267}"/>
    <cellStyle name="Input 7 2 7" xfId="2004" xr:uid="{1A565061-3944-451A-B80B-ED0F3D1D5AA7}"/>
    <cellStyle name="Input 7 2 7 2" xfId="6312" xr:uid="{9BBAC6E6-7B72-4251-B3C5-8AC302A301C0}"/>
    <cellStyle name="Input 7 2 7 2 2" xfId="8898" xr:uid="{33E17384-3F9A-4F92-BBA0-18E7E0A7FE74}"/>
    <cellStyle name="Input 7 2 7 2 2 2" xfId="17887" xr:uid="{1581C69D-FB27-4140-ADB0-E2E8CEB8F304}"/>
    <cellStyle name="Input 7 2 7 2 2 2 2" xfId="38469" xr:uid="{947C354F-CB89-4254-BA0B-19062D16D887}"/>
    <cellStyle name="Input 7 2 7 2 2 3" xfId="42271" xr:uid="{ECB3922D-DDB5-497D-8750-CCA01B37E362}"/>
    <cellStyle name="Input 7 2 7 2 3" xfId="11535" xr:uid="{01465BC6-8E06-4D45-B203-584C7D36E1F5}"/>
    <cellStyle name="Input 7 2 7 2 3 2" xfId="20524" xr:uid="{0F82B4D4-CC81-45E0-A36A-ECB130703905}"/>
    <cellStyle name="Input 7 2 7 2 3 2 2" xfId="23083" xr:uid="{2032DC49-E223-4690-B738-76BB3F99601A}"/>
    <cellStyle name="Input 7 2 7 2 3 3" xfId="35462" xr:uid="{3F4D12F0-99B1-4B9D-87FB-A4813B150A1B}"/>
    <cellStyle name="Input 7 2 7 2 4" xfId="15301" xr:uid="{ACBEED94-5AA8-4E22-95C4-3CCE42EC3AE8}"/>
    <cellStyle name="Input 7 2 7 2 4 2" xfId="43128" xr:uid="{3D310540-38EC-4C6C-B763-B921EBED2AA8}"/>
    <cellStyle name="Input 7 2 7 2 5" xfId="38996" xr:uid="{3EDEFCF6-59A1-4AA4-87AE-97E2B703E49C}"/>
    <cellStyle name="Input 7 2 7 3" xfId="4441" xr:uid="{606C8740-2A03-4148-B2C7-3FEC4B87B191}"/>
    <cellStyle name="Input 7 2 7 3 2" xfId="30635" xr:uid="{D6172975-FCEC-4091-B8CC-5C88B2E92198}"/>
    <cellStyle name="Input 7 2 7 4" xfId="24425" xr:uid="{C53E27B0-2E9A-4F95-AEB4-9BC7F05B3C50}"/>
    <cellStyle name="Input 7 2 8" xfId="2815" xr:uid="{314DDC06-DB74-453B-A9B4-061942822576}"/>
    <cellStyle name="Input 7 2 8 2" xfId="6965" xr:uid="{F427E270-03AA-45BB-ADCF-FACA49096282}"/>
    <cellStyle name="Input 7 2 8 2 2" xfId="12094" xr:uid="{11D25C4E-D4CB-47B2-A54E-B492EBCC00DA}"/>
    <cellStyle name="Input 7 2 8 2 2 2" xfId="21083" xr:uid="{9B92EBB8-EE25-4370-BD4C-7D30E3AF12CA}"/>
    <cellStyle name="Input 7 2 8 2 2 2 2" xfId="37074" xr:uid="{956E9DAF-2BAE-473B-9B89-7A3C929BBBC5}"/>
    <cellStyle name="Input 7 2 8 2 2 3" xfId="35649" xr:uid="{597390B0-C8F6-439A-A20D-C0A8A965AD9B}"/>
    <cellStyle name="Input 7 2 8 2 3" xfId="12914" xr:uid="{5D435AA2-8609-4064-AA2E-9B7FC114FC5B}"/>
    <cellStyle name="Input 7 2 8 2 3 2" xfId="21903" xr:uid="{1F6B12A1-E2EC-4F14-8F98-0CF1DFD16011}"/>
    <cellStyle name="Input 7 2 8 2 3 2 2" xfId="22178" xr:uid="{B90420F0-390D-4A49-8A07-43937AFAF1F9}"/>
    <cellStyle name="Input 7 2 8 2 3 3" xfId="36202" xr:uid="{A82A4D96-CCDD-489A-8CCC-4E955436FFFB}"/>
    <cellStyle name="Input 7 2 8 2 4" xfId="15954" xr:uid="{37D7EE52-F647-4669-9245-7B4C57F3C517}"/>
    <cellStyle name="Input 7 2 8 2 4 2" xfId="28459" xr:uid="{AC1E9A2A-CD05-46C2-9F6A-1CFAAC6B0120}"/>
    <cellStyle name="Input 7 2 8 2 5" xfId="35142" xr:uid="{CFE9AD5F-B655-4C0A-B3F3-D276ACC21E9C}"/>
    <cellStyle name="Input 7 2 8 3" xfId="9528" xr:uid="{B9BF60E0-F7B2-4E28-BC9F-291ECCE94147}"/>
    <cellStyle name="Input 7 2 8 3 2" xfId="18517" xr:uid="{85450DE1-AC48-4082-9A58-163D71B82BE9}"/>
    <cellStyle name="Input 7 2 8 3 2 2" xfId="25653" xr:uid="{82E639E8-48CD-4AB0-B6F1-F80CCE75F735}"/>
    <cellStyle name="Input 7 2 8 3 3" xfId="42439" xr:uid="{67E3F996-838E-4618-8843-7EADCDE2977E}"/>
    <cellStyle name="Input 7 2 8 4" xfId="39119" xr:uid="{D00E194D-EF2F-4E75-8680-DC16A520FF84}"/>
    <cellStyle name="Input 7 2 9" xfId="4748" xr:uid="{38A0C4D5-4729-4963-A656-C3F3F53C27B9}"/>
    <cellStyle name="Input 7 2 9 2" xfId="7334" xr:uid="{D39E164F-98E7-4B1A-9DFA-5F6484704E71}"/>
    <cellStyle name="Input 7 2 9 2 2" xfId="16323" xr:uid="{7AA4A24B-77FB-4F93-A0F0-17479C024D94}"/>
    <cellStyle name="Input 7 2 9 2 2 2" xfId="28435" xr:uid="{53F71358-3522-449F-BC52-81909FE1B538}"/>
    <cellStyle name="Input 7 2 9 2 3" xfId="24318" xr:uid="{A21A6946-1C4B-47DA-9FB2-177F8491D3F5}"/>
    <cellStyle name="Input 7 2 9 3" xfId="9971" xr:uid="{C51A5E8A-D5BB-4541-A51D-7C2E93BAF5B1}"/>
    <cellStyle name="Input 7 2 9 3 2" xfId="18960" xr:uid="{F423576B-58CF-4E2F-A382-1DE430C7F3CB}"/>
    <cellStyle name="Input 7 2 9 3 2 2" xfId="28564" xr:uid="{2B938906-734E-46E2-A118-4107C8B542E5}"/>
    <cellStyle name="Input 7 2 9 3 3" xfId="40109" xr:uid="{7328A9E6-B2E4-4F10-B131-C2170C7BEB76}"/>
    <cellStyle name="Input 7 2 9 4" xfId="13737" xr:uid="{336D2FD3-14D3-490F-8655-15C52620095D}"/>
    <cellStyle name="Input 7 2 9 4 2" xfId="34168" xr:uid="{851956D6-4FC1-46D8-9F0F-75FD3EFC7EB7}"/>
    <cellStyle name="Input 7 2 9 5" xfId="32316" xr:uid="{1BE05C7C-3B91-4256-81EF-A9DF580FC9F2}"/>
    <cellStyle name="Input 7 3" xfId="419" xr:uid="{A3F6F713-6FFD-49CB-AE97-13E10D9C7167}"/>
    <cellStyle name="Input 7 3 10" xfId="9285" xr:uid="{5AB056AF-00EB-4B5B-9A15-649F20978834}"/>
    <cellStyle name="Input 7 3 10 2" xfId="18274" xr:uid="{4AD3CCCA-DE3C-40B4-90A7-7F29A5F7B99B}"/>
    <cellStyle name="Input 7 3 10 2 2" xfId="36353" xr:uid="{1F7AAC32-1C3B-4EAF-AD0E-A41C27C17984}"/>
    <cellStyle name="Input 7 3 10 3" xfId="31191" xr:uid="{F082B578-355B-4C19-B6FC-83858BCCEFE7}"/>
    <cellStyle name="Input 7 3 11" xfId="9712" xr:uid="{997A02BB-BF91-41F9-9FC6-6C14F14C8116}"/>
    <cellStyle name="Input 7 3 11 2" xfId="18701" xr:uid="{0B48CA8E-8D1B-4DFB-8C50-74D999D9FA10}"/>
    <cellStyle name="Input 7 3 11 2 2" xfId="24841" xr:uid="{901BA2F2-834C-43BF-AFAE-6206BBF6C1F1}"/>
    <cellStyle name="Input 7 3 11 3" xfId="32237" xr:uid="{6D68A3D1-0001-4416-8CD5-CD5AB8617711}"/>
    <cellStyle name="Input 7 3 12" xfId="2425" xr:uid="{6B193736-5273-4ED7-96B2-7DE1DA7FBDA1}"/>
    <cellStyle name="Input 7 3 12 2" xfId="38286" xr:uid="{40E2D5EC-0FF8-427F-B1C8-B36A6785E61D}"/>
    <cellStyle name="Input 7 3 13" xfId="13334" xr:uid="{D32B0519-7BDC-48AE-B3B0-755F2962744A}"/>
    <cellStyle name="Input 7 3 13 2" xfId="24618" xr:uid="{E07EA064-4CBF-48C3-87B3-53C9A5747010}"/>
    <cellStyle name="Input 7 3 14" xfId="28535" xr:uid="{F8D56F45-5157-4E42-B933-D94AE4385BAA}"/>
    <cellStyle name="Input 7 3 15" xfId="46421" xr:uid="{1CB5F132-FC60-43C7-AE9C-8FE48040EFE6}"/>
    <cellStyle name="Input 7 3 2" xfId="768" xr:uid="{534985B1-17EA-4690-9B00-EF7B16846553}"/>
    <cellStyle name="Input 7 3 2 2" xfId="5139" xr:uid="{1CC3F651-C51D-4D44-B657-715439324534}"/>
    <cellStyle name="Input 7 3 2 2 2" xfId="7725" xr:uid="{87BB5247-2B99-4619-AC24-86457F4756AB}"/>
    <cellStyle name="Input 7 3 2 2 2 2" xfId="16714" xr:uid="{C6DCA82F-1C7E-466C-803E-0DAA63FD24F4}"/>
    <cellStyle name="Input 7 3 2 2 2 2 2" xfId="30272" xr:uid="{5A96BD47-E3A5-4C51-AE9E-71F3A72439FB}"/>
    <cellStyle name="Input 7 3 2 2 2 3" xfId="27346" xr:uid="{DEBE262A-9CC2-4533-A449-CF446375EAB7}"/>
    <cellStyle name="Input 7 3 2 2 3" xfId="10362" xr:uid="{7DFA163E-29D3-42EF-8304-5775D2E7CA20}"/>
    <cellStyle name="Input 7 3 2 2 3 2" xfId="19351" xr:uid="{6918B6F7-19CC-4702-AF40-1683F9AF01F2}"/>
    <cellStyle name="Input 7 3 2 2 3 2 2" xfId="41805" xr:uid="{48FE214A-32DB-48F8-A53D-0C20720A47C2}"/>
    <cellStyle name="Input 7 3 2 2 3 3" xfId="22981" xr:uid="{A3E50148-9FC2-42C3-B756-989D2EFA5008}"/>
    <cellStyle name="Input 7 3 2 2 4" xfId="14128" xr:uid="{E9230DA6-3C51-4AF3-AF2B-9F4295415CEA}"/>
    <cellStyle name="Input 7 3 2 2 4 2" xfId="37375" xr:uid="{066EA110-53DB-46E3-9FE5-1AD2A81C80D8}"/>
    <cellStyle name="Input 7 3 2 2 5" xfId="29629" xr:uid="{B47D4A3B-FF9E-4AC4-80E7-F54DE58EC4DE}"/>
    <cellStyle name="Input 7 3 2 2 6" xfId="56700" xr:uid="{8C7EFD5D-8C1A-49A6-BEF3-BFF250AB97AA}"/>
    <cellStyle name="Input 7 3 2 3" xfId="3205" xr:uid="{04A39366-0F40-4EC6-BEEF-D414DE93C05A}"/>
    <cellStyle name="Input 7 3 2 3 2" xfId="41346" xr:uid="{AE19E31E-6B4F-4247-BDA9-94CF32A57ECD}"/>
    <cellStyle name="Input 7 3 2 4" xfId="35361" xr:uid="{E3186867-DAF8-4EE6-A1D9-AF8C69A87307}"/>
    <cellStyle name="Input 7 3 2 5" xfId="49918" xr:uid="{7E6C6D48-CB61-4314-B5E5-933AADCE1583}"/>
    <cellStyle name="Input 7 3 3" xfId="1113" xr:uid="{C6CE05A8-D559-4B10-8A1E-0A2E52D22D72}"/>
    <cellStyle name="Input 7 3 3 2" xfId="5460" xr:uid="{A1F9916A-782A-4DB2-8C4A-1CB50E0A0612}"/>
    <cellStyle name="Input 7 3 3 2 2" xfId="8046" xr:uid="{6744EB06-F64C-47C7-977E-A67699827E3C}"/>
    <cellStyle name="Input 7 3 3 2 2 2" xfId="17035" xr:uid="{1C25FD5D-1095-4A7A-88DE-518A7E51B1BE}"/>
    <cellStyle name="Input 7 3 3 2 2 2 2" xfId="24364" xr:uid="{60479E83-3870-4918-9744-07CEC6B9667B}"/>
    <cellStyle name="Input 7 3 3 2 2 3" xfId="34138" xr:uid="{E41F961D-AEE6-49AE-B62F-7692D1C679FF}"/>
    <cellStyle name="Input 7 3 3 2 3" xfId="10683" xr:uid="{0147B92D-8B1C-4757-99F5-D581793F3121}"/>
    <cellStyle name="Input 7 3 3 2 3 2" xfId="19672" xr:uid="{44C29590-5A2F-4030-829D-B589B768E79D}"/>
    <cellStyle name="Input 7 3 3 2 3 2 2" xfId="28695" xr:uid="{941CC1BA-F627-4F55-A84A-239896B7FBEF}"/>
    <cellStyle name="Input 7 3 3 2 3 3" xfId="27476" xr:uid="{2E895E29-0514-43A6-B68F-782F14332339}"/>
    <cellStyle name="Input 7 3 3 2 4" xfId="14449" xr:uid="{60198C59-018B-47E7-A84A-796D7853BE8B}"/>
    <cellStyle name="Input 7 3 3 2 4 2" xfId="37018" xr:uid="{336706C4-B66B-421B-BB18-BC92CBA2CD2F}"/>
    <cellStyle name="Input 7 3 3 2 5" xfId="32294" xr:uid="{4B8B7444-76A6-4697-A489-6E8E8F5CC624}"/>
    <cellStyle name="Input 7 3 3 2 6" xfId="58381" xr:uid="{98CC6DB9-85F0-4711-AD28-8EF7CA0B5425}"/>
    <cellStyle name="Input 7 3 3 3" xfId="3550" xr:uid="{43F1B10A-0F94-4B3D-AC3F-6A4BB3ACC153}"/>
    <cellStyle name="Input 7 3 3 3 2" xfId="24559" xr:uid="{B6135791-35FF-4CE9-A5CE-0CE9BC061662}"/>
    <cellStyle name="Input 7 3 3 4" xfId="33540" xr:uid="{EAAE7E90-3E68-45BC-B841-13832C83F480}"/>
    <cellStyle name="Input 7 3 3 5" xfId="51599" xr:uid="{C42722FD-591A-402E-B0A7-89A1D530F522}"/>
    <cellStyle name="Input 7 3 4" xfId="1457" xr:uid="{9060C5A5-8F62-4AD1-8CE7-2E7E7B5DC8EF}"/>
    <cellStyle name="Input 7 3 4 2" xfId="5802" xr:uid="{54D638D0-170F-4BE0-A67A-11C974E30458}"/>
    <cellStyle name="Input 7 3 4 2 2" xfId="8388" xr:uid="{77E7C5FB-A305-482B-8E81-E4E7F7B13104}"/>
    <cellStyle name="Input 7 3 4 2 2 2" xfId="17377" xr:uid="{7B2E4F95-C239-40EA-A9C1-4705B6304B0B}"/>
    <cellStyle name="Input 7 3 4 2 2 2 2" xfId="24477" xr:uid="{3791681C-1FDE-4B80-ADB8-AE0AB904177D}"/>
    <cellStyle name="Input 7 3 4 2 2 3" xfId="35933" xr:uid="{E031E32F-BC5C-4A75-A222-F4CB3241A49F}"/>
    <cellStyle name="Input 7 3 4 2 3" xfId="11025" xr:uid="{292371FF-FE8D-4442-A53F-C8F47BD0D9ED}"/>
    <cellStyle name="Input 7 3 4 2 3 2" xfId="20014" xr:uid="{F15A6760-26EF-4D38-BA14-D21ACADA59F8}"/>
    <cellStyle name="Input 7 3 4 2 3 2 2" xfId="35065" xr:uid="{DE0A15C9-2C2B-4424-87F7-C8D6D3DCC731}"/>
    <cellStyle name="Input 7 3 4 2 3 3" xfId="24237" xr:uid="{D406B2FA-B7F4-4837-8E48-29CE8A9DBB8C}"/>
    <cellStyle name="Input 7 3 4 2 4" xfId="14791" xr:uid="{631F41F9-950E-446C-A8CE-318D728DFA23}"/>
    <cellStyle name="Input 7 3 4 2 4 2" xfId="43561" xr:uid="{6092B8E8-5FC0-4994-8096-45B868D5D89B}"/>
    <cellStyle name="Input 7 3 4 2 5" xfId="31389" xr:uid="{D90EE13E-F8AB-4379-A442-DE0BE3CD8705}"/>
    <cellStyle name="Input 7 3 4 2 6" xfId="54827" xr:uid="{5969A6DC-2BC7-4C65-9130-EBD9AAB332C5}"/>
    <cellStyle name="Input 7 3 4 3" xfId="3894" xr:uid="{00A7C02D-0BDB-45F8-BA3B-22B061F7745D}"/>
    <cellStyle name="Input 7 3 4 3 2" xfId="26039" xr:uid="{EF466276-C9F9-4F90-AC94-2B6D52BDF6D5}"/>
    <cellStyle name="Input 7 3 4 4" xfId="36213" xr:uid="{690AF1BC-3073-4683-AEC0-743433B4630B}"/>
    <cellStyle name="Input 7 3 4 5" xfId="48035" xr:uid="{D08660E8-B15E-4C1F-A952-1D6F355D9C7F}"/>
    <cellStyle name="Input 7 3 5" xfId="1736" xr:uid="{53D1BB8D-D11B-465F-9E87-914765A55479}"/>
    <cellStyle name="Input 7 3 5 2" xfId="6062" xr:uid="{23993E45-F010-4CC6-9452-34E4395807EA}"/>
    <cellStyle name="Input 7 3 5 2 2" xfId="8648" xr:uid="{98B8F7CB-EB60-4EDF-842B-8B8209B37162}"/>
    <cellStyle name="Input 7 3 5 2 2 2" xfId="17637" xr:uid="{0E88C772-4F85-420C-9594-83033E5E0B53}"/>
    <cellStyle name="Input 7 3 5 2 2 2 2" xfId="29618" xr:uid="{200168F8-1195-43B2-93A8-B5C4B1D9CB4D}"/>
    <cellStyle name="Input 7 3 5 2 2 3" xfId="30458" xr:uid="{CCDE3C5E-2E25-481C-B803-491734B1E598}"/>
    <cellStyle name="Input 7 3 5 2 3" xfId="11285" xr:uid="{A895FB0D-DAC9-4383-AE95-B2666F2EB16E}"/>
    <cellStyle name="Input 7 3 5 2 3 2" xfId="20274" xr:uid="{A4288591-D681-4477-8ECD-B8D01514F5CB}"/>
    <cellStyle name="Input 7 3 5 2 3 2 2" xfId="37543" xr:uid="{27A416CA-F4C9-41A2-98EA-6C2DAAAAB41D}"/>
    <cellStyle name="Input 7 3 5 2 3 3" xfId="24233" xr:uid="{A9E11D65-33A3-488D-9F2D-A39280503499}"/>
    <cellStyle name="Input 7 3 5 2 4" xfId="15051" xr:uid="{D7B7E938-BDA8-4770-858E-DCD72EBF936E}"/>
    <cellStyle name="Input 7 3 5 2 4 2" xfId="35598" xr:uid="{9586C913-9FB3-47BE-BF1B-56BFD302050D}"/>
    <cellStyle name="Input 7 3 5 2 5" xfId="22714" xr:uid="{F2FF29B8-87A2-499C-BCC0-07AFB8CC0170}"/>
    <cellStyle name="Input 7 3 5 3" xfId="4173" xr:uid="{C9EFD296-3BD6-4A19-A7A9-0D53711871DB}"/>
    <cellStyle name="Input 7 3 5 3 2" xfId="26394" xr:uid="{CA286037-94A0-4A02-9379-CF1EAC54F11E}"/>
    <cellStyle name="Input 7 3 5 4" xfId="42989" xr:uid="{878C5177-60B9-4719-89CC-09737B9A1651}"/>
    <cellStyle name="Input 7 3 5 5" xfId="53127" xr:uid="{2BD7F847-9F92-4DF5-8D14-672032A1575B}"/>
    <cellStyle name="Input 7 3 6" xfId="2076" xr:uid="{D6710C24-46E0-4206-A310-D985DE9A2B03}"/>
    <cellStyle name="Input 7 3 6 2" xfId="6379" xr:uid="{3F3BA9C9-4532-4530-B984-24583E9A5ED8}"/>
    <cellStyle name="Input 7 3 6 2 2" xfId="8965" xr:uid="{617EBF30-3D56-4717-B35A-AFAE59F48E18}"/>
    <cellStyle name="Input 7 3 6 2 2 2" xfId="17954" xr:uid="{C9006428-A568-47F9-81ED-4F23F6145C2C}"/>
    <cellStyle name="Input 7 3 6 2 2 2 2" xfId="35861" xr:uid="{60D78996-6C55-420D-8DE2-29A4E72E584C}"/>
    <cellStyle name="Input 7 3 6 2 2 3" xfId="43772" xr:uid="{F5FCB94C-133E-4F0B-8EDC-0906F7993B14}"/>
    <cellStyle name="Input 7 3 6 2 3" xfId="11602" xr:uid="{9BFA0188-2876-4F02-8375-8C718E764A88}"/>
    <cellStyle name="Input 7 3 6 2 3 2" xfId="20591" xr:uid="{6B8BF02D-4394-4228-BEA3-D2516CC6B6A0}"/>
    <cellStyle name="Input 7 3 6 2 3 2 2" xfId="26836" xr:uid="{101C2B7F-353E-44CB-9626-2064E71E0EFB}"/>
    <cellStyle name="Input 7 3 6 2 3 3" xfId="36040" xr:uid="{BC6BE7A4-5660-4F85-9147-34F72157B311}"/>
    <cellStyle name="Input 7 3 6 2 4" xfId="15368" xr:uid="{DB42EF4F-80EB-4C8C-9265-A84F0E40F9A9}"/>
    <cellStyle name="Input 7 3 6 2 4 2" xfId="22388" xr:uid="{9DB27469-BE3F-41CB-B871-48A0657361DF}"/>
    <cellStyle name="Input 7 3 6 2 5" xfId="33864" xr:uid="{1973BD92-466D-4038-9E55-323D2DB98107}"/>
    <cellStyle name="Input 7 3 6 3" xfId="4513" xr:uid="{6ADD4338-BA06-406D-8D04-BF81354304E3}"/>
    <cellStyle name="Input 7 3 6 3 2" xfId="29047" xr:uid="{E847B955-112F-48D4-B943-9BB34FD7A222}"/>
    <cellStyle name="Input 7 3 6 4" xfId="27506" xr:uid="{5E57EC06-03CE-4A96-BB7E-64DCDA7C6AD4}"/>
    <cellStyle name="Input 7 3 7" xfId="2886" xr:uid="{6F1318DE-C62A-43B3-8A46-B4CC494B9513}"/>
    <cellStyle name="Input 7 3 7 2" xfId="7036" xr:uid="{20ADE9CE-6DD7-4479-840C-64A61EF86ADA}"/>
    <cellStyle name="Input 7 3 7 2 2" xfId="12163" xr:uid="{0D17B677-D1DB-4342-BE38-1C26A570FEDC}"/>
    <cellStyle name="Input 7 3 7 2 2 2" xfId="21152" xr:uid="{3F2F414C-1A7D-4970-812F-66AD363AD6D6}"/>
    <cellStyle name="Input 7 3 7 2 2 2 2" xfId="34618" xr:uid="{0E4A714C-A03A-4746-92FA-E29CFBCA0BDD}"/>
    <cellStyle name="Input 7 3 7 2 2 3" xfId="30414" xr:uid="{AF19FBD6-5BB4-48DD-8890-95935FEDDEAD}"/>
    <cellStyle name="Input 7 3 7 2 3" xfId="12970" xr:uid="{848C2BF5-75C9-4D38-AE1A-2EF3967B5509}"/>
    <cellStyle name="Input 7 3 7 2 3 2" xfId="21959" xr:uid="{2D5AE068-D699-4E07-B890-272710A0A804}"/>
    <cellStyle name="Input 7 3 7 2 3 2 2" xfId="43036" xr:uid="{ABA89799-7848-4344-BE57-3FD600FC516A}"/>
    <cellStyle name="Input 7 3 7 2 3 3" xfId="38627" xr:uid="{501172F1-FC4F-468F-94E8-7D050711146E}"/>
    <cellStyle name="Input 7 3 7 2 4" xfId="16025" xr:uid="{55AB7AD1-AF38-4356-A90F-75DA2C8A68A2}"/>
    <cellStyle name="Input 7 3 7 2 4 2" xfId="43065" xr:uid="{048A9DF9-0302-4421-8C76-2AD90CFDF3D6}"/>
    <cellStyle name="Input 7 3 7 2 5" xfId="41535" xr:uid="{3A974065-9873-4B61-8416-8C48C21FCACB}"/>
    <cellStyle name="Input 7 3 7 3" xfId="9599" xr:uid="{52099675-5ECD-48E1-B7B2-3F407893E31B}"/>
    <cellStyle name="Input 7 3 7 3 2" xfId="18588" xr:uid="{C569405B-24FD-445C-A6E1-CE3F8020CE45}"/>
    <cellStyle name="Input 7 3 7 3 2 2" xfId="25048" xr:uid="{2F84F58F-B6F7-482B-8D0A-890AA46A81D8}"/>
    <cellStyle name="Input 7 3 7 3 3" xfId="22630" xr:uid="{552F0C9B-4044-45B2-93CD-F7004304B557}"/>
    <cellStyle name="Input 7 3 7 4" xfId="30543" xr:uid="{8469B47A-C89E-434C-9D2B-8A825E826787}"/>
    <cellStyle name="Input 7 3 8" xfId="4815" xr:uid="{6D3454CB-0E7C-4775-BDBD-805B2669B820}"/>
    <cellStyle name="Input 7 3 8 2" xfId="7401" xr:uid="{A0E071C6-D558-487D-84C2-1982530BF1EF}"/>
    <cellStyle name="Input 7 3 8 2 2" xfId="16390" xr:uid="{271233B3-3DD7-45DE-BB4F-FC1A11DA5389}"/>
    <cellStyle name="Input 7 3 8 2 2 2" xfId="36883" xr:uid="{A8AEDB9C-E61D-4301-B9D7-880295CB47D8}"/>
    <cellStyle name="Input 7 3 8 2 3" xfId="31565" xr:uid="{09CADAD8-5B37-4BBD-8E21-AD1456A15831}"/>
    <cellStyle name="Input 7 3 8 3" xfId="10038" xr:uid="{A6F9943E-6B58-48BC-90D7-FA7AC98E0F60}"/>
    <cellStyle name="Input 7 3 8 3 2" xfId="19027" xr:uid="{58C0E80C-9206-485F-BE30-42311E8FA24A}"/>
    <cellStyle name="Input 7 3 8 3 2 2" xfId="33783" xr:uid="{F1E90301-CB85-4AAD-B304-1AA3E8A00B05}"/>
    <cellStyle name="Input 7 3 8 3 3" xfId="22988" xr:uid="{583DBBB4-72CF-4BA3-9D26-DC61A3C2B475}"/>
    <cellStyle name="Input 7 3 8 4" xfId="13804" xr:uid="{F840E0A4-28BA-4CE1-99ED-20D0D987D462}"/>
    <cellStyle name="Input 7 3 8 4 2" xfId="29157" xr:uid="{A744521F-E47A-47A7-B883-64E8976F58FA}"/>
    <cellStyle name="Input 7 3 8 5" xfId="40989" xr:uid="{3AF57C2F-F992-4C2B-A0FA-1D49CDD3F4BF}"/>
    <cellStyle name="Input 7 3 9" xfId="6721" xr:uid="{288D4379-1CD4-48D7-AE2E-6862613489F4}"/>
    <cellStyle name="Input 7 3 9 2" xfId="11922" xr:uid="{3F54A8B1-26FD-49A1-AA24-3BD16BBF6966}"/>
    <cellStyle name="Input 7 3 9 2 2" xfId="20911" xr:uid="{626A2E80-6DA4-4CF7-BD01-97B3D9D4187E}"/>
    <cellStyle name="Input 7 3 9 2 2 2" xfId="24719" xr:uid="{23625385-AA06-450D-9538-6C4A45AE3A71}"/>
    <cellStyle name="Input 7 3 9 2 3" xfId="37829" xr:uid="{33A80E1F-F8E2-4446-83FF-10965CDA8592}"/>
    <cellStyle name="Input 7 3 9 3" xfId="15710" xr:uid="{494C1FE8-9017-487E-B4CB-3E18378AB360}"/>
    <cellStyle name="Input 7 3 9 3 2" xfId="38666" xr:uid="{944C4D29-DE88-4584-9664-68F35723D5F9}"/>
    <cellStyle name="Input 7 3 9 4" xfId="34183" xr:uid="{D4A054C5-C7B8-4E50-A512-E57AA1493B4A}"/>
    <cellStyle name="Input 7 4" xfId="518" xr:uid="{F77F1AD8-AD40-414F-AF81-BF7F8F119A4B}"/>
    <cellStyle name="Input 7 4 10" xfId="49038" xr:uid="{A2B64B6C-39B9-4AFB-9A03-FF38903334D3}"/>
    <cellStyle name="Input 7 4 2" xfId="867" xr:uid="{E0CD6862-ADA9-490F-8E1D-DB7287C7FB32}"/>
    <cellStyle name="Input 7 4 2 2" xfId="5236" xr:uid="{6E5F3DA4-0909-4712-AAD5-A3CC0A369F4F}"/>
    <cellStyle name="Input 7 4 2 2 2" xfId="7822" xr:uid="{2FC962D3-001A-4E5D-8B83-EC5DEEF4F88C}"/>
    <cellStyle name="Input 7 4 2 2 2 2" xfId="16811" xr:uid="{82171A1A-57F7-472E-B156-DCCB7883C264}"/>
    <cellStyle name="Input 7 4 2 2 2 2 2" xfId="40726" xr:uid="{5C1A54F8-990E-48C8-B009-1873DB07F1B8}"/>
    <cellStyle name="Input 7 4 2 2 2 3" xfId="32480" xr:uid="{F2B2D5F7-C49C-427C-8076-E55A21A5AF44}"/>
    <cellStyle name="Input 7 4 2 2 3" xfId="10459" xr:uid="{1E926067-2641-479E-A4DA-D4CF05BCC407}"/>
    <cellStyle name="Input 7 4 2 2 3 2" xfId="19448" xr:uid="{C2446E62-DC91-41B2-9157-B2863B7D4555}"/>
    <cellStyle name="Input 7 4 2 2 3 2 2" xfId="38442" xr:uid="{04E1FE90-ED9F-485E-8D58-2F109A49467E}"/>
    <cellStyle name="Input 7 4 2 2 3 3" xfId="41664" xr:uid="{EADE3B15-CDF5-4762-AD95-4EEFDC933C73}"/>
    <cellStyle name="Input 7 4 2 2 4" xfId="14225" xr:uid="{DB907846-8548-43D8-8FED-CFCD2D965C3C}"/>
    <cellStyle name="Input 7 4 2 2 4 2" xfId="40006" xr:uid="{AF501753-BE38-4908-99D8-A77D985AF011}"/>
    <cellStyle name="Input 7 4 2 2 5" xfId="35156" xr:uid="{8A1D0D6E-EF65-4E63-96F4-F4E5684F4C67}"/>
    <cellStyle name="Input 7 4 2 3" xfId="3304" xr:uid="{1351917E-E5D8-40F7-953E-7AC0BDEEA172}"/>
    <cellStyle name="Input 7 4 2 3 2" xfId="33825" xr:uid="{1D43F7FF-AA1E-458E-8CC7-CB8D87BB8E80}"/>
    <cellStyle name="Input 7 4 2 4" xfId="41985" xr:uid="{5AFD89D4-C43B-4805-85DA-9FE9C2E8884A}"/>
    <cellStyle name="Input 7 4 2 5" xfId="55820" xr:uid="{9E616D39-22AF-4AB0-82FA-B49DCF75550C}"/>
    <cellStyle name="Input 7 4 3" xfId="1212" xr:uid="{19C2B5F9-FE44-4E76-9F4C-054BAF80DA18}"/>
    <cellStyle name="Input 7 4 3 2" xfId="5557" xr:uid="{E4CE0272-2532-47C9-876B-DB25626AA2A9}"/>
    <cellStyle name="Input 7 4 3 2 2" xfId="8143" xr:uid="{787EA0F5-E8A5-4105-8176-2669A1922985}"/>
    <cellStyle name="Input 7 4 3 2 2 2" xfId="17132" xr:uid="{55367215-5945-4C54-A08D-DC93CA72FACA}"/>
    <cellStyle name="Input 7 4 3 2 2 2 2" xfId="27505" xr:uid="{7FD0B0D4-A1EA-4209-971E-889EF6F8D274}"/>
    <cellStyle name="Input 7 4 3 2 2 3" xfId="39368" xr:uid="{10882884-C857-41BA-B6C1-5DA04E87610B}"/>
    <cellStyle name="Input 7 4 3 2 3" xfId="10780" xr:uid="{5DED51A2-77DD-4AC0-B14D-A7BB6425E35E}"/>
    <cellStyle name="Input 7 4 3 2 3 2" xfId="19769" xr:uid="{1258799D-1F49-457B-939A-C5112120AE7F}"/>
    <cellStyle name="Input 7 4 3 2 3 2 2" xfId="25942" xr:uid="{EB7EAB32-5BC0-41C2-8B50-40E276E1306C}"/>
    <cellStyle name="Input 7 4 3 2 3 3" xfId="26720" xr:uid="{932FE249-5CC8-43B5-9728-B02DD0F71527}"/>
    <cellStyle name="Input 7 4 3 2 4" xfId="14546" xr:uid="{ED90B244-3F12-43EF-AEF0-7AAEC32CB261}"/>
    <cellStyle name="Input 7 4 3 2 4 2" xfId="36758" xr:uid="{3686F042-D039-4E09-AA78-2B3E5ABF06C0}"/>
    <cellStyle name="Input 7 4 3 2 5" xfId="39553" xr:uid="{244AD62B-04FE-4892-9EAC-D1F91150BFE4}"/>
    <cellStyle name="Input 7 4 3 3" xfId="3649" xr:uid="{ABF71BAA-C52C-449B-8F4C-66A564498F6B}"/>
    <cellStyle name="Input 7 4 3 3 2" xfId="41459" xr:uid="{08B2400F-37D7-4BFE-BAAA-1EA83F9BD556}"/>
    <cellStyle name="Input 7 4 3 4" xfId="32099" xr:uid="{D158FAC4-568C-422D-B152-FF421BB52F84}"/>
    <cellStyle name="Input 7 4 4" xfId="1556" xr:uid="{6BFCCF05-D908-4BB6-A2FE-3628D5FA628D}"/>
    <cellStyle name="Input 7 4 4 2" xfId="5901" xr:uid="{B5AF7D9F-28FA-4555-A59E-724BC3EB1C89}"/>
    <cellStyle name="Input 7 4 4 2 2" xfId="8487" xr:uid="{05316B0D-A89E-4DB1-9FE0-C94D1EBDCA1E}"/>
    <cellStyle name="Input 7 4 4 2 2 2" xfId="17476" xr:uid="{BC90AD35-3BED-48B4-A4AB-0168CF13E338}"/>
    <cellStyle name="Input 7 4 4 2 2 2 2" xfId="39871" xr:uid="{AC1B9861-877D-45DE-ACFC-3F8269FE2776}"/>
    <cellStyle name="Input 7 4 4 2 2 3" xfId="27539" xr:uid="{EA94669C-99DE-4287-B17C-6B058C097320}"/>
    <cellStyle name="Input 7 4 4 2 3" xfId="11124" xr:uid="{0A2922FF-62DF-4D08-AD33-DC7280EC6560}"/>
    <cellStyle name="Input 7 4 4 2 3 2" xfId="20113" xr:uid="{C57AA288-0E1C-42C5-AD4A-F34F12B8B340}"/>
    <cellStyle name="Input 7 4 4 2 3 2 2" xfId="41721" xr:uid="{F8B52D86-C6B3-44FE-B996-EE312BCFEADA}"/>
    <cellStyle name="Input 7 4 4 2 3 3" xfId="26705" xr:uid="{7EE8F59E-7790-4844-BBFE-15CAE93AA823}"/>
    <cellStyle name="Input 7 4 4 2 4" xfId="14890" xr:uid="{3FA57B68-D321-4425-8DF6-4942C9D652BF}"/>
    <cellStyle name="Input 7 4 4 2 4 2" xfId="28134" xr:uid="{D1D67BF5-8620-4496-A82C-2E62F5BC3978}"/>
    <cellStyle name="Input 7 4 4 2 5" xfId="35790" xr:uid="{6DB18E41-C590-499A-934E-752E9D4DE7B8}"/>
    <cellStyle name="Input 7 4 4 3" xfId="3993" xr:uid="{2D4AA5AA-2E9D-41DC-A880-F0E6FEE41396}"/>
    <cellStyle name="Input 7 4 4 3 2" xfId="39215" xr:uid="{D2E230E1-7B48-410A-BFD9-FB5B425FA01F}"/>
    <cellStyle name="Input 7 4 4 4" xfId="42464" xr:uid="{141C183D-2DD7-48E5-93CC-DC594C3374A8}"/>
    <cellStyle name="Input 7 4 5" xfId="1868" xr:uid="{F6019324-D5C1-4CB5-8921-E0E46458E7B6}"/>
    <cellStyle name="Input 7 4 5 2" xfId="6184" xr:uid="{003D455C-6481-4B0E-871B-AD67BD6477A2}"/>
    <cellStyle name="Input 7 4 5 2 2" xfId="8770" xr:uid="{6F709FD5-857C-473C-815C-2716703CEF6E}"/>
    <cellStyle name="Input 7 4 5 2 2 2" xfId="17759" xr:uid="{6E3CEC02-CD15-45A6-B16C-F290D98AD4F4}"/>
    <cellStyle name="Input 7 4 5 2 2 2 2" xfId="24990" xr:uid="{4E93C05C-86FC-4BAD-925A-38BDDECC0933}"/>
    <cellStyle name="Input 7 4 5 2 2 3" xfId="34021" xr:uid="{8DEAB867-18C1-4755-93F8-232328F8B599}"/>
    <cellStyle name="Input 7 4 5 2 3" xfId="11407" xr:uid="{1DFCAC3C-2752-4669-9DCE-659B10DB62AF}"/>
    <cellStyle name="Input 7 4 5 2 3 2" xfId="20396" xr:uid="{226BA378-C369-451B-82C6-04B2550DF2D5}"/>
    <cellStyle name="Input 7 4 5 2 3 2 2" xfId="28438" xr:uid="{CE677782-C5F1-4793-A3D3-3E07611A889B}"/>
    <cellStyle name="Input 7 4 5 2 3 3" xfId="34961" xr:uid="{CF743C56-C27C-4090-9731-3AF5B5F3A277}"/>
    <cellStyle name="Input 7 4 5 2 4" xfId="15173" xr:uid="{5738A0F9-55DA-4B45-AFC4-3F7A4CAA91ED}"/>
    <cellStyle name="Input 7 4 5 2 4 2" xfId="36547" xr:uid="{BA1D233A-ED27-4DD3-95BF-14F48F3F397A}"/>
    <cellStyle name="Input 7 4 5 2 5" xfId="37596" xr:uid="{D3A5742E-1D74-472B-A37A-E0E699797683}"/>
    <cellStyle name="Input 7 4 5 3" xfId="4305" xr:uid="{059FF7A2-9D86-46D2-9A2A-92133583EC6C}"/>
    <cellStyle name="Input 7 4 5 3 2" xfId="40140" xr:uid="{8691D3C8-FC21-47B0-AF86-CF5CEA9DF40F}"/>
    <cellStyle name="Input 7 4 5 4" xfId="37556" xr:uid="{F1A3FAF6-179E-424A-9C32-4185050B27C7}"/>
    <cellStyle name="Input 7 4 6" xfId="2175" xr:uid="{99FFCE17-6B69-42B9-969A-68BE1A1AA700}"/>
    <cellStyle name="Input 7 4 6 2" xfId="6476" xr:uid="{12D520A2-C54D-46AC-9A5A-4FC42B112C1C}"/>
    <cellStyle name="Input 7 4 6 2 2" xfId="9062" xr:uid="{4A87DE78-5B73-438F-8AFA-BF6755BB4290}"/>
    <cellStyle name="Input 7 4 6 2 2 2" xfId="18051" xr:uid="{0AEC46A4-CCBF-4A92-B2C1-21AF79891599}"/>
    <cellStyle name="Input 7 4 6 2 2 2 2" xfId="26430" xr:uid="{415D5D74-9FC6-417F-B441-51111079D825}"/>
    <cellStyle name="Input 7 4 6 2 2 3" xfId="43290" xr:uid="{4D9AC62D-4EA1-4991-A505-7C9A72F4A97A}"/>
    <cellStyle name="Input 7 4 6 2 3" xfId="11699" xr:uid="{555B1946-540A-4161-B1AB-65F265D51B36}"/>
    <cellStyle name="Input 7 4 6 2 3 2" xfId="20688" xr:uid="{0DC38233-195A-4878-928B-7DB068C277A2}"/>
    <cellStyle name="Input 7 4 6 2 3 2 2" xfId="27666" xr:uid="{4B217D03-297D-4987-AA2E-F9B7E2EC24CB}"/>
    <cellStyle name="Input 7 4 6 2 3 3" xfId="24255" xr:uid="{30690CC7-3A27-49D5-BD48-6C23C28E97ED}"/>
    <cellStyle name="Input 7 4 6 2 4" xfId="15465" xr:uid="{8A22CFB8-0AB8-446C-B33A-647E9E2335B9}"/>
    <cellStyle name="Input 7 4 6 2 4 2" xfId="31557" xr:uid="{591B78E7-F5C8-42DA-A712-34DE97EDC94F}"/>
    <cellStyle name="Input 7 4 6 2 5" xfId="22583" xr:uid="{7A2B2D6D-816C-480F-B1DF-CBA758C7DB97}"/>
    <cellStyle name="Input 7 4 6 3" xfId="4612" xr:uid="{CB21AFC0-2045-4DED-BA48-AF132D93ACD9}"/>
    <cellStyle name="Input 7 4 6 3 2" xfId="25492" xr:uid="{50C8B7D0-6BE1-45D3-8D22-47590A21FF6C}"/>
    <cellStyle name="Input 7 4 6 4" xfId="43604" xr:uid="{90B1C595-4CDE-4352-ABE8-B163D89629AE}"/>
    <cellStyle name="Input 7 4 7" xfId="4912" xr:uid="{F90E388B-B3D8-45E2-B488-B2375B2FB9D2}"/>
    <cellStyle name="Input 7 4 7 2" xfId="7498" xr:uid="{A92BA02C-C15F-4DF5-9420-AC86BA94A205}"/>
    <cellStyle name="Input 7 4 7 2 2" xfId="16487" xr:uid="{A063C309-1EA9-4C18-9549-EC79E074DA91}"/>
    <cellStyle name="Input 7 4 7 2 2 2" xfId="33220" xr:uid="{1C18617D-E9CD-4CEC-A833-EB62C1235D77}"/>
    <cellStyle name="Input 7 4 7 2 3" xfId="25105" xr:uid="{C34EB3B8-36AF-4E20-9832-AFF3CE9263E7}"/>
    <cellStyle name="Input 7 4 7 3" xfId="10135" xr:uid="{E953A946-209D-4B7A-8B61-18DE807FED4F}"/>
    <cellStyle name="Input 7 4 7 3 2" xfId="19124" xr:uid="{C704B225-D32D-4EA1-990C-1EB12BE1A009}"/>
    <cellStyle name="Input 7 4 7 3 2 2" xfId="27912" xr:uid="{A8E60936-E2CB-4259-8457-540C9AEDDDE6}"/>
    <cellStyle name="Input 7 4 7 3 3" xfId="41660" xr:uid="{0C1C141E-4CE0-436B-BDA7-C7E8CF126793}"/>
    <cellStyle name="Input 7 4 7 4" xfId="13901" xr:uid="{E334DDE3-B6A6-457D-8C97-E2FEFDD57151}"/>
    <cellStyle name="Input 7 4 7 4 2" xfId="28533" xr:uid="{6ACED4A9-A94F-47B5-9CAE-0A38AB82D595}"/>
    <cellStyle name="Input 7 4 7 5" xfId="30082" xr:uid="{AA532279-18E3-464D-867D-4FECF43DACAF}"/>
    <cellStyle name="Input 7 4 8" xfId="2524" xr:uid="{2F3E404E-1F79-4557-9080-EBDB54B91B6D}"/>
    <cellStyle name="Input 7 4 8 2" xfId="26841" xr:uid="{F122EACC-F425-4F5C-A5EC-AE579F9D4B75}"/>
    <cellStyle name="Input 7 4 9" xfId="26294" xr:uid="{D3596720-451E-47F1-B2B7-00D6A5E44F01}"/>
    <cellStyle name="Input 7 5" xfId="286" xr:uid="{0C17F91E-236A-426A-A9BD-50C43FB4FF45}"/>
    <cellStyle name="Input 7 5 2" xfId="4690" xr:uid="{DE102124-0170-42FA-BA7D-CEF4F951C7E6}"/>
    <cellStyle name="Input 7 5 2 2" xfId="7276" xr:uid="{D2AEFF94-A2D2-4107-93A7-651E8EC28CF3}"/>
    <cellStyle name="Input 7 5 2 2 2" xfId="16265" xr:uid="{A31DB7A2-F5EB-4FF5-A6E8-E50843C2DF35}"/>
    <cellStyle name="Input 7 5 2 2 2 2" xfId="40910" xr:uid="{6485B6CD-57F3-433D-B817-200662D29CDC}"/>
    <cellStyle name="Input 7 5 2 2 3" xfId="23023" xr:uid="{E22BE615-1940-4DB5-B47D-B391A573EA27}"/>
    <cellStyle name="Input 7 5 2 3" xfId="9913" xr:uid="{06B2B5BA-8B9F-4437-984B-16249EAC8E31}"/>
    <cellStyle name="Input 7 5 2 3 2" xfId="18902" xr:uid="{D57CB735-176F-46F1-9607-D2B886EA07CB}"/>
    <cellStyle name="Input 7 5 2 3 2 2" xfId="38569" xr:uid="{43462DB8-84AF-4EFD-8ADE-E6E93B69F8DB}"/>
    <cellStyle name="Input 7 5 2 3 3" xfId="27143" xr:uid="{4365F9B8-4304-4C0B-AABF-D2A0777C2C75}"/>
    <cellStyle name="Input 7 5 2 4" xfId="13679" xr:uid="{B98C8AA7-BF53-4704-9EAC-DB5ED4E39630}"/>
    <cellStyle name="Input 7 5 2 4 2" xfId="22948" xr:uid="{BDF3A122-B627-4AD3-9F66-C88128945248}"/>
    <cellStyle name="Input 7 5 2 5" xfId="23805" xr:uid="{1A895E3D-290E-47D4-963D-D4661D68871E}"/>
    <cellStyle name="Input 7 5 2 6" xfId="59106" xr:uid="{2BF2951D-CCBC-4EBB-A9AA-6FEB6F90A7C4}"/>
    <cellStyle name="Input 7 5 3" xfId="2754" xr:uid="{54E5592E-1872-4ECF-A5B7-6791885D2FD5}"/>
    <cellStyle name="Input 7 5 3 2" xfId="38602" xr:uid="{2E647755-B231-415D-9F0F-9F2FF7D6D578}"/>
    <cellStyle name="Input 7 5 4" xfId="25596" xr:uid="{5AE1C1F1-93EE-4002-A748-3C45757BED68}"/>
    <cellStyle name="Input 7 5 5" xfId="52325" xr:uid="{E2D5D904-85BE-4B4E-B7EF-3DE6F2168199}"/>
    <cellStyle name="Input 7 6" xfId="635" xr:uid="{B99B9E6F-47EE-4D54-9A2E-48D5D059E6C6}"/>
    <cellStyle name="Input 7 6 2" xfId="5014" xr:uid="{EDC807EC-D020-42A4-B9C7-BAA9DDA54826}"/>
    <cellStyle name="Input 7 6 2 2" xfId="7600" xr:uid="{BE1B03E5-D660-438A-B973-909FD960ABC7}"/>
    <cellStyle name="Input 7 6 2 2 2" xfId="16589" xr:uid="{14C129FC-D086-4403-8312-1AC9BC5F358B}"/>
    <cellStyle name="Input 7 6 2 2 2 2" xfId="43355" xr:uid="{503E24C8-CD99-4590-A0E2-01BA01E0DE0E}"/>
    <cellStyle name="Input 7 6 2 2 3" xfId="27962" xr:uid="{B1779C83-CFCD-4D26-B7FE-B41ACFF95AA7}"/>
    <cellStyle name="Input 7 6 2 3" xfId="10237" xr:uid="{B2BF8245-2B4C-434F-B0E5-515CC3AC83DC}"/>
    <cellStyle name="Input 7 6 2 3 2" xfId="19226" xr:uid="{F46BE743-A125-4490-B1EC-9153A56FB9A0}"/>
    <cellStyle name="Input 7 6 2 3 2 2" xfId="35949" xr:uid="{D5565D39-A51B-453E-B2B0-806CE0B61D57}"/>
    <cellStyle name="Input 7 6 2 3 3" xfId="24270" xr:uid="{3C290845-3F83-4BFE-A92D-0322C05A4E83}"/>
    <cellStyle name="Input 7 6 2 4" xfId="14003" xr:uid="{EDF5BE13-2473-4488-B23F-0CE4AD819A30}"/>
    <cellStyle name="Input 7 6 2 4 2" xfId="28808" xr:uid="{03E05D9F-A085-4A7E-8EAA-F3946620B20F}"/>
    <cellStyle name="Input 7 6 2 5" xfId="36784" xr:uid="{011AE45A-3FFC-4F48-9C69-BCA1CBA7FC7A}"/>
    <cellStyle name="Input 7 6 2 6" xfId="53989" xr:uid="{1D41EC58-4AE7-4F3E-9390-D5F95034FB7D}"/>
    <cellStyle name="Input 7 6 3" xfId="3072" xr:uid="{EE719ED4-327A-41BD-868F-D53BB72DD8D5}"/>
    <cellStyle name="Input 7 6 3 2" xfId="25562" xr:uid="{22790ACC-3B5B-4E8E-9589-33634BC9E325}"/>
    <cellStyle name="Input 7 6 4" xfId="43404" xr:uid="{9C94C26D-DDBB-48B0-AACE-E4D46FD353E4}"/>
    <cellStyle name="Input 7 6 5" xfId="47321" xr:uid="{54EC5C36-9227-4F01-92AF-1256170933B2}"/>
    <cellStyle name="Input 7 7" xfId="980" xr:uid="{CD786966-59DD-4D02-A5AA-6736A8B786B6}"/>
    <cellStyle name="Input 7 7 2" xfId="5335" xr:uid="{43F7D50F-3B62-42B3-B27C-69BACD460502}"/>
    <cellStyle name="Input 7 7 2 2" xfId="7921" xr:uid="{C05BFD43-8200-4E80-914A-5DD09F103904}"/>
    <cellStyle name="Input 7 7 2 2 2" xfId="16910" xr:uid="{2558CB63-7E07-41A4-882A-55DDBF429DD1}"/>
    <cellStyle name="Input 7 7 2 2 2 2" xfId="30730" xr:uid="{188512F1-34FA-4C50-AFDB-80A453E3CDE1}"/>
    <cellStyle name="Input 7 7 2 2 3" xfId="26600" xr:uid="{76AFC699-5250-44D3-9867-30327E3821C5}"/>
    <cellStyle name="Input 7 7 2 3" xfId="10558" xr:uid="{86CB23A7-2674-4573-8DCA-BA0B53EA1BD9}"/>
    <cellStyle name="Input 7 7 2 3 2" xfId="19547" xr:uid="{CFE4DD61-0F39-43EE-A32E-0080B96D77AF}"/>
    <cellStyle name="Input 7 7 2 3 2 2" xfId="22232" xr:uid="{442DAB5E-3138-40C1-B7B8-4D0917577E8B}"/>
    <cellStyle name="Input 7 7 2 3 3" xfId="38911" xr:uid="{033566C2-7A44-432F-8CEE-ECDB8707DA41}"/>
    <cellStyle name="Input 7 7 2 4" xfId="14324" xr:uid="{1115C898-4B3F-49AF-BF95-63376C8058AE}"/>
    <cellStyle name="Input 7 7 2 4 2" xfId="41051" xr:uid="{31A5CD36-96D4-4586-86EC-FF2FE4FD2EFB}"/>
    <cellStyle name="Input 7 7 2 5" xfId="30582" xr:uid="{C8F4D25E-3E54-47E7-BD1A-14D5F6302E89}"/>
    <cellStyle name="Input 7 7 3" xfId="3417" xr:uid="{E5F75884-DBB8-4F30-8AE7-C052F49CD8D4}"/>
    <cellStyle name="Input 7 7 3 2" xfId="36168" xr:uid="{9F60F29B-14FA-47C1-8AB0-DCB99DD02C1B}"/>
    <cellStyle name="Input 7 7 4" xfId="36080" xr:uid="{73F5DC17-FD0A-461F-8FDB-31A5452418FF}"/>
    <cellStyle name="Input 7 7 5" xfId="52636" xr:uid="{39077E52-48E5-4ECF-8542-CF14F11735FC}"/>
    <cellStyle name="Input 7 8" xfId="1324" xr:uid="{A0F1946C-0146-4943-B1B9-2F9B469D800B}"/>
    <cellStyle name="Input 7 8 2" xfId="5669" xr:uid="{A79B7F08-EF19-438B-8595-2FB5401E55EE}"/>
    <cellStyle name="Input 7 8 2 2" xfId="8255" xr:uid="{62342AEE-9A64-44F0-8D57-C69BB32517E6}"/>
    <cellStyle name="Input 7 8 2 2 2" xfId="17244" xr:uid="{EA31A58D-1B38-458B-8962-554E86C92B7E}"/>
    <cellStyle name="Input 7 8 2 2 2 2" xfId="39188" xr:uid="{7593F36A-441B-4983-9064-95238ABDF446}"/>
    <cellStyle name="Input 7 8 2 2 3" xfId="34783" xr:uid="{AE6F1237-A94F-4089-8AA9-A205EA55D565}"/>
    <cellStyle name="Input 7 8 2 3" xfId="10892" xr:uid="{2DEDC80E-4AF2-4057-9D66-FF6475A1494B}"/>
    <cellStyle name="Input 7 8 2 3 2" xfId="19881" xr:uid="{5FB76A22-A336-498E-ACDB-13EB869EAE89}"/>
    <cellStyle name="Input 7 8 2 3 2 2" xfId="43144" xr:uid="{AA5F8603-1211-44DE-B18B-437CF2983C03}"/>
    <cellStyle name="Input 7 8 2 3 3" xfId="25379" xr:uid="{EF6B6A6B-D978-41B9-A677-798543A4FF98}"/>
    <cellStyle name="Input 7 8 2 4" xfId="14658" xr:uid="{137127A4-30FC-41C5-9282-8A29AE3282D0}"/>
    <cellStyle name="Input 7 8 2 4 2" xfId="22409" xr:uid="{8E507B7F-8077-4F6B-8B6F-0C6C8ED95B9E}"/>
    <cellStyle name="Input 7 8 2 5" xfId="32596" xr:uid="{B9B66FC7-B55A-4138-BDC8-A95656E87B1A}"/>
    <cellStyle name="Input 7 8 3" xfId="3761" xr:uid="{23548FC9-C400-40E2-B79C-5CAA82B89346}"/>
    <cellStyle name="Input 7 8 3 2" xfId="36463" xr:uid="{779068BD-2DAB-4015-8C22-CBF7E8C539EF}"/>
    <cellStyle name="Input 7 8 4" xfId="25900" xr:uid="{522E9702-336B-4E1A-853A-12BF8A64F095}"/>
    <cellStyle name="Input 7 9" xfId="1590" xr:uid="{EA7AD404-7220-4406-A79B-4EB5B5CFA3D7}"/>
    <cellStyle name="Input 7 9 2" xfId="5935" xr:uid="{E7F1E70E-A16B-4008-996A-246AF330BA94}"/>
    <cellStyle name="Input 7 9 2 2" xfId="8521" xr:uid="{7386101E-F103-4A81-9BA6-2A5DAA7D8CE1}"/>
    <cellStyle name="Input 7 9 2 2 2" xfId="17510" xr:uid="{F666BDC3-E540-4E87-A57B-821B0989264E}"/>
    <cellStyle name="Input 7 9 2 2 2 2" xfId="42466" xr:uid="{C0B96E34-93A9-4454-B4B4-F515F86372A7}"/>
    <cellStyle name="Input 7 9 2 2 3" xfId="32093" xr:uid="{49D49AB1-CA71-4258-B737-50AA5859A81B}"/>
    <cellStyle name="Input 7 9 2 3" xfId="11158" xr:uid="{E2CAFBC8-16E2-4661-8199-4C8651121600}"/>
    <cellStyle name="Input 7 9 2 3 2" xfId="20147" xr:uid="{DF6EC3E3-8063-403D-ACC1-B9F8AFCE36C0}"/>
    <cellStyle name="Input 7 9 2 3 2 2" xfId="22645" xr:uid="{1FA684A6-DA98-40E8-8B2E-6398ACF37E80}"/>
    <cellStyle name="Input 7 9 2 3 3" xfId="24030" xr:uid="{D89291B3-38E1-4A5F-96FC-9816FD2780FB}"/>
    <cellStyle name="Input 7 9 2 4" xfId="14924" xr:uid="{E6C03A35-60E6-4E24-BF7F-0091702F756B}"/>
    <cellStyle name="Input 7 9 2 4 2" xfId="28501" xr:uid="{4E852B9A-999F-475B-AB46-400BDF9A0200}"/>
    <cellStyle name="Input 7 9 2 5" xfId="40688" xr:uid="{3AABDE3C-03E4-416C-A802-6926E175FDAF}"/>
    <cellStyle name="Input 7 9 3" xfId="4027" xr:uid="{19027F6C-F185-4189-AAE4-45103472D2CC}"/>
    <cellStyle name="Input 7 9 3 2" xfId="25938" xr:uid="{2214B262-4ABE-42C2-82CE-9E75FAD325B7}"/>
    <cellStyle name="Input 7 9 4" xfId="24561" xr:uid="{0C08B78B-DB78-4D5F-8E8D-16D213BC9E2A}"/>
    <cellStyle name="Input 8" xfId="127" xr:uid="{D3EF0D48-2339-4BFF-8FF3-4745E2BCAE97}"/>
    <cellStyle name="Input 8 10" xfId="1938" xr:uid="{B266CDC7-2B3E-40C2-8DED-51A278EB4FC3}"/>
    <cellStyle name="Input 8 10 2" xfId="6249" xr:uid="{B57C9644-85F6-46CE-8EFF-CFEF3A4E5818}"/>
    <cellStyle name="Input 8 10 2 2" xfId="8835" xr:uid="{B39940BB-9CE9-4964-9844-D9731FC292E6}"/>
    <cellStyle name="Input 8 10 2 2 2" xfId="17824" xr:uid="{028D354A-8E32-4FF8-9BF2-D7B17AE3E73B}"/>
    <cellStyle name="Input 8 10 2 2 2 2" xfId="22577" xr:uid="{A7127330-2CD2-4E64-839E-50040D402064}"/>
    <cellStyle name="Input 8 10 2 2 3" xfId="35881" xr:uid="{72CBBA2D-5E81-4759-A4AD-2616BEFE0DD0}"/>
    <cellStyle name="Input 8 10 2 3" xfId="11472" xr:uid="{5090ED75-937F-402B-85EC-FA6495CB2814}"/>
    <cellStyle name="Input 8 10 2 3 2" xfId="20461" xr:uid="{C1307838-1669-413D-BC48-ACCC85CCCF38}"/>
    <cellStyle name="Input 8 10 2 3 2 2" xfId="40733" xr:uid="{14FB7064-A3EA-45DC-996D-66D45C813C2A}"/>
    <cellStyle name="Input 8 10 2 3 3" xfId="43884" xr:uid="{5B95C491-5FF5-49EB-BACF-BF448C62514C}"/>
    <cellStyle name="Input 8 10 2 4" xfId="15238" xr:uid="{19DF509C-8D5D-48D5-A563-80C22B2B591A}"/>
    <cellStyle name="Input 8 10 2 4 2" xfId="31936" xr:uid="{DEF9944F-EBFD-4F54-B63A-169837AD9CA8}"/>
    <cellStyle name="Input 8 10 2 5" xfId="25805" xr:uid="{B08A82A9-B31B-4242-8366-0D6E9547B679}"/>
    <cellStyle name="Input 8 10 3" xfId="4375" xr:uid="{79494B51-8D4D-4A52-AFD3-3105240A20A1}"/>
    <cellStyle name="Input 8 10 3 2" xfId="36983" xr:uid="{2C244A40-88F3-4162-9E5B-D5C806C00962}"/>
    <cellStyle name="Input 8 10 4" xfId="39581" xr:uid="{E2B9C376-896B-45FA-A7AE-800385E50C0F}"/>
    <cellStyle name="Input 8 11" xfId="2965" xr:uid="{E85E1DE9-70D1-4A79-B02D-186C98F70821}"/>
    <cellStyle name="Input 8 11 2" xfId="7115" xr:uid="{DFC82B2B-85ED-450F-A0D7-98AB3A3B6BBC}"/>
    <cellStyle name="Input 8 11 2 2" xfId="16104" xr:uid="{4250716C-05D6-4CAB-8C45-8E1F3E5F6AD9}"/>
    <cellStyle name="Input 8 11 2 2 2" xfId="40467" xr:uid="{75EA5CE6-E1C9-43C0-A28C-9C235E1F3B9F}"/>
    <cellStyle name="Input 8 11 2 3" xfId="23632" xr:uid="{B3EE6508-62D4-4AEF-A2A8-EE4AC1105D8C}"/>
    <cellStyle name="Input 8 11 3" xfId="9678" xr:uid="{7B6C97DD-6E90-4AE1-AC08-97A350C90832}"/>
    <cellStyle name="Input 8 11 3 2" xfId="18667" xr:uid="{553EC07A-6052-40EB-BE59-1AB2AAD3E87B}"/>
    <cellStyle name="Input 8 11 3 2 2" xfId="38132" xr:uid="{8D96B24A-1970-4013-B64F-B386BE8D83BA}"/>
    <cellStyle name="Input 8 11 3 3" xfId="37677" xr:uid="{999D157E-3281-4548-AC4E-A38542BC6B0C}"/>
    <cellStyle name="Input 8 11 4" xfId="13518" xr:uid="{EB0B8DB5-3683-49EF-9A98-89AB2A86A935}"/>
    <cellStyle name="Input 8 11 4 2" xfId="37639" xr:uid="{F1C6D33B-186D-4257-BE63-132E3B2FFB2A}"/>
    <cellStyle name="Input 8 11 5" xfId="42162" xr:uid="{B435A157-34A0-4FA8-BEB9-DFB4B86DF15F}"/>
    <cellStyle name="Input 8 12" xfId="6583" xr:uid="{913A130D-F533-433F-9824-8DFCDBB41420}"/>
    <cellStyle name="Input 8 12 2" xfId="11792" xr:uid="{9A3C178A-5445-4FB5-897A-56BB5089EACE}"/>
    <cellStyle name="Input 8 12 2 2" xfId="20781" xr:uid="{488D81EF-1878-40AC-897C-657288A7DEE2}"/>
    <cellStyle name="Input 8 12 2 2 2" xfId="42204" xr:uid="{8F206B5A-048D-4FDD-A095-AEEA2BC47852}"/>
    <cellStyle name="Input 8 12 2 3" xfId="32205" xr:uid="{BB703767-9346-4DDF-AB48-F15FADA66797}"/>
    <cellStyle name="Input 8 12 3" xfId="15572" xr:uid="{E400A07E-2F41-488E-9F03-3108990DB6F3}"/>
    <cellStyle name="Input 8 12 3 2" xfId="42936" xr:uid="{974D5CCD-ACEE-42B1-A0EC-EDFDA0D3A97D}"/>
    <cellStyle name="Input 8 12 4" xfId="40672" xr:uid="{99F3A7A8-9569-40E1-BCE4-1687998F6525}"/>
    <cellStyle name="Input 8 13" xfId="9155" xr:uid="{628EAF7F-1694-4F21-BDDE-F94BED1398F7}"/>
    <cellStyle name="Input 8 13 2" xfId="18144" xr:uid="{95115CCA-BDB8-4CD2-8628-4FCAC7D45F22}"/>
    <cellStyle name="Input 8 13 2 2" xfId="30396" xr:uid="{07B8F812-F39F-4A92-B5AA-CAA6963F452B}"/>
    <cellStyle name="Input 8 13 3" xfId="28566" xr:uid="{3DF8F491-5FD1-4D7A-8CF4-210295FB88D6}"/>
    <cellStyle name="Input 8 14" xfId="12324" xr:uid="{48DE4325-B580-4725-92C6-4060DBC7904F}"/>
    <cellStyle name="Input 8 14 2" xfId="21313" xr:uid="{FB50A8C9-BEE1-4C42-BF2E-3E825282E0EB}"/>
    <cellStyle name="Input 8 14 2 2" xfId="37896" xr:uid="{58E65C4E-D44E-4B73-8D01-732530DEB849}"/>
    <cellStyle name="Input 8 14 3" xfId="39186" xr:uid="{D611C4D0-3143-460F-B1A9-3B5730946EA7}"/>
    <cellStyle name="Input 8 15" xfId="2287" xr:uid="{016039B8-CCAC-496B-8D7B-2116C869CD9A}"/>
    <cellStyle name="Input 8 15 2" xfId="30243" xr:uid="{AA268F42-0BA8-4BD7-A401-2320E56CB981}"/>
    <cellStyle name="Input 8 16" xfId="13196" xr:uid="{D6C488E4-D65B-42FE-B963-7BE4B8611632}"/>
    <cellStyle name="Input 8 16 2" xfId="23007" xr:uid="{EEC774EB-55D5-46EB-B003-26D6C9ACA3A4}"/>
    <cellStyle name="Input 8 17" xfId="34054" xr:uid="{9BDBE988-8E35-42A5-AAB8-D377C5C54976}"/>
    <cellStyle name="Input 8 18" xfId="44648" xr:uid="{CE0703A2-716B-4138-A86E-AEE94D2CBDA7}"/>
    <cellStyle name="Input 8 19" xfId="45732" xr:uid="{60184BD8-DB42-47C7-AD58-2C4ACA1DE9B7}"/>
    <cellStyle name="Input 8 2" xfId="335" xr:uid="{4E54FCCB-7C74-4A24-83F4-B5F2C977BFBB}"/>
    <cellStyle name="Input 8 2 10" xfId="6637" xr:uid="{29054CE3-2FC5-4A5A-A60E-78B0DE269AF0}"/>
    <cellStyle name="Input 8 2 10 2" xfId="11843" xr:uid="{6ED45552-2BD0-481C-BA38-075BB739F470}"/>
    <cellStyle name="Input 8 2 10 2 2" xfId="20832" xr:uid="{D2BCF4BF-C3F9-4697-AF3C-42D61432A271}"/>
    <cellStyle name="Input 8 2 10 2 2 2" xfId="36712" xr:uid="{7C5A46BB-2F5F-440E-ADBD-74E34176D558}"/>
    <cellStyle name="Input 8 2 10 2 3" xfId="34682" xr:uid="{7D9C218B-EA98-4A58-87BF-5235AF4BCA70}"/>
    <cellStyle name="Input 8 2 10 3" xfId="15626" xr:uid="{2458E5BE-C704-45E9-BC48-7EDF58F9E57F}"/>
    <cellStyle name="Input 8 2 10 3 2" xfId="38402" xr:uid="{3FC400EC-FAAA-4AA1-B343-33A71F410632}"/>
    <cellStyle name="Input 8 2 10 4" xfId="30035" xr:uid="{0086B5E8-8DDC-41BB-A244-5C0D8547D5B1}"/>
    <cellStyle name="Input 8 2 11" xfId="9206" xr:uid="{71BCD0E0-8B95-4664-BC9E-A1D8B97C598B}"/>
    <cellStyle name="Input 8 2 11 2" xfId="18195" xr:uid="{42E6FB80-E9A5-484B-AF2A-3F6427F09A45}"/>
    <cellStyle name="Input 8 2 11 2 2" xfId="24389" xr:uid="{655396A9-A026-4A2A-8C3E-BECD512C8D91}"/>
    <cellStyle name="Input 8 2 11 3" xfId="39393" xr:uid="{7988AB6A-FD2E-4852-B9C1-1633C0A9B854}"/>
    <cellStyle name="Input 8 2 12" xfId="12350" xr:uid="{9FB13703-B350-4BAA-B136-B4A4379FCDF6}"/>
    <cellStyle name="Input 8 2 12 2" xfId="21339" xr:uid="{9C7602E5-56B6-468C-BB86-667BA4CB3FAD}"/>
    <cellStyle name="Input 8 2 12 2 2" xfId="22551" xr:uid="{B3ED1A01-7774-4A2D-A05B-EF6D20FD9571}"/>
    <cellStyle name="Input 8 2 12 3" xfId="35201" xr:uid="{229FE16D-48BF-4321-A790-31D1E3874641}"/>
    <cellStyle name="Input 8 2 13" xfId="2341" xr:uid="{C9CF71ED-B7C5-4CC4-9A02-C470C5D21D09}"/>
    <cellStyle name="Input 8 2 13 2" xfId="26627" xr:uid="{85B2E1A9-143C-4480-8E76-C494A027E439}"/>
    <cellStyle name="Input 8 2 14" xfId="13250" xr:uid="{4A56766E-3F1A-4D58-B711-32ABEDC70ED0}"/>
    <cellStyle name="Input 8 2 14 2" xfId="25222" xr:uid="{F9A94591-C9F5-4190-BBB8-DC18073BF31C}"/>
    <cellStyle name="Input 8 2 15" xfId="35297" xr:uid="{ECF60B9F-B058-498D-929C-567C6C9434D6}"/>
    <cellStyle name="Input 8 2 16" xfId="46241" xr:uid="{AAAE1342-893B-4DD6-B4A9-B8FC34048184}"/>
    <cellStyle name="Input 8 2 2" xfId="467" xr:uid="{B8537AA5-7559-4C80-9AD3-F42AE980E094}"/>
    <cellStyle name="Input 8 2 2 10" xfId="9331" xr:uid="{DE3ED257-8C1E-4303-B291-D984FB425C6F}"/>
    <cellStyle name="Input 8 2 2 10 2" xfId="18320" xr:uid="{1818C6AA-AEB8-4B6C-BF1C-7723C789C774}"/>
    <cellStyle name="Input 8 2 2 10 2 2" xfId="39862" xr:uid="{CDEE683E-496C-42B6-B71B-C59DB73899BE}"/>
    <cellStyle name="Input 8 2 2 10 3" xfId="25740" xr:uid="{0CA45F3E-9CCB-445B-B4FA-15EA54B1D426}"/>
    <cellStyle name="Input 8 2 2 11" xfId="9775" xr:uid="{A7D1D346-5B27-4FE2-8527-2A84D8BCE870}"/>
    <cellStyle name="Input 8 2 2 11 2" xfId="18764" xr:uid="{FDC51FA2-7099-47BE-85FC-668889D303B5}"/>
    <cellStyle name="Input 8 2 2 11 2 2" xfId="33074" xr:uid="{43313696-7468-4292-BE75-89E5990C0C38}"/>
    <cellStyle name="Input 8 2 2 11 3" xfId="34777" xr:uid="{ABF7DE31-95FE-4AD5-B996-A4DAD39B6068}"/>
    <cellStyle name="Input 8 2 2 12" xfId="2473" xr:uid="{6F5E6666-53FD-40B6-98CC-1F58486E655D}"/>
    <cellStyle name="Input 8 2 2 12 2" xfId="27628" xr:uid="{B9C33BB0-B318-4170-AB90-02A882F54217}"/>
    <cellStyle name="Input 8 2 2 13" xfId="13382" xr:uid="{A2FE6406-3E93-4939-A691-AAE4B322E64F}"/>
    <cellStyle name="Input 8 2 2 13 2" xfId="31573" xr:uid="{918FAB42-1556-4FB7-9D95-8032BA96E3A9}"/>
    <cellStyle name="Input 8 2 2 14" xfId="33795" xr:uid="{7B43C194-5010-415E-8291-D80D619F70F4}"/>
    <cellStyle name="Input 8 2 2 15" xfId="49738" xr:uid="{4A7CC065-F804-4880-8B93-AD92A414CD2E}"/>
    <cellStyle name="Input 8 2 2 2" xfId="816" xr:uid="{9C72A8C2-F525-4DA7-A5FE-A6BD8CECFD04}"/>
    <cellStyle name="Input 8 2 2 2 2" xfId="5185" xr:uid="{9542CAF8-5214-4D91-A18B-25DD9DBB0B33}"/>
    <cellStyle name="Input 8 2 2 2 2 2" xfId="7771" xr:uid="{E369403D-1649-40EA-A496-05D698BFCC11}"/>
    <cellStyle name="Input 8 2 2 2 2 2 2" xfId="16760" xr:uid="{08B28EDF-66C6-40E4-BEAA-3E6ED2474704}"/>
    <cellStyle name="Input 8 2 2 2 2 2 2 2" xfId="35648" xr:uid="{A81CB8AA-C41D-4488-B909-7756E03DCB93}"/>
    <cellStyle name="Input 8 2 2 2 2 2 3" xfId="30651" xr:uid="{D45CBAE4-59A9-42F5-94D3-EE480F920841}"/>
    <cellStyle name="Input 8 2 2 2 2 3" xfId="10408" xr:uid="{B4961362-31A5-4EC5-99C5-B32BEEC836F3}"/>
    <cellStyle name="Input 8 2 2 2 2 3 2" xfId="19397" xr:uid="{9DCD169C-97A2-409B-8BA5-6D1DB66DDE3C}"/>
    <cellStyle name="Input 8 2 2 2 2 3 2 2" xfId="31306" xr:uid="{4C60433A-8EEC-479F-9884-28154117EDC1}"/>
    <cellStyle name="Input 8 2 2 2 2 3 3" xfId="34411" xr:uid="{0CCE22E8-15D5-4C06-B00B-237E0C256EC9}"/>
    <cellStyle name="Input 8 2 2 2 2 4" xfId="14174" xr:uid="{1F639114-15FA-4AFF-9D86-EE00E151D47E}"/>
    <cellStyle name="Input 8 2 2 2 2 4 2" xfId="24963" xr:uid="{17CB719C-010B-4EF4-98B6-9F05383636EC}"/>
    <cellStyle name="Input 8 2 2 2 2 5" xfId="33112" xr:uid="{0EC8252A-DDD8-4731-8930-FBB542FE084B}"/>
    <cellStyle name="Input 8 2 2 2 3" xfId="3253" xr:uid="{17B9171B-2E1D-4038-B88E-3A914BE0C349}"/>
    <cellStyle name="Input 8 2 2 2 3 2" xfId="27901" xr:uid="{768173ED-51F6-408E-A444-96F47D75C01B}"/>
    <cellStyle name="Input 8 2 2 2 4" xfId="29875" xr:uid="{0F2563D3-5D62-4143-BA06-C02AC4CB3BE6}"/>
    <cellStyle name="Input 8 2 2 2 5" xfId="56520" xr:uid="{A3719C92-2AFA-4B2A-B9EC-8EF6C2350423}"/>
    <cellStyle name="Input 8 2 2 3" xfId="1161" xr:uid="{95799CE1-AB1C-42FA-8C91-5240AE396C9C}"/>
    <cellStyle name="Input 8 2 2 3 2" xfId="5506" xr:uid="{3DF2D601-4DAE-4F9E-AEB9-2CD755FD06B2}"/>
    <cellStyle name="Input 8 2 2 3 2 2" xfId="8092" xr:uid="{A878300F-0B5B-4BEE-B3D8-E783BFBE11BC}"/>
    <cellStyle name="Input 8 2 2 3 2 2 2" xfId="17081" xr:uid="{1F4D536B-20AB-47D5-86BE-52BE1272E3C0}"/>
    <cellStyle name="Input 8 2 2 3 2 2 2 2" xfId="32559" xr:uid="{71CA500A-312D-4D68-9E7C-E39C3CEC173D}"/>
    <cellStyle name="Input 8 2 2 3 2 2 3" xfId="35880" xr:uid="{CC53CDE8-479D-4646-923F-EAA2F2E72865}"/>
    <cellStyle name="Input 8 2 2 3 2 3" xfId="10729" xr:uid="{1BEA19F2-55EE-46C4-8D32-E4F7E7863B08}"/>
    <cellStyle name="Input 8 2 2 3 2 3 2" xfId="19718" xr:uid="{C3C07321-43E8-4B82-AAFA-2373991A4E57}"/>
    <cellStyle name="Input 8 2 2 3 2 3 2 2" xfId="40738" xr:uid="{F2262EA9-184E-46EB-AE75-2E528711FAC1}"/>
    <cellStyle name="Input 8 2 2 3 2 3 3" xfId="40201" xr:uid="{7C3A8A7D-9E21-434C-98E5-D2F19DACDA18}"/>
    <cellStyle name="Input 8 2 2 3 2 4" xfId="14495" xr:uid="{C161D1E5-030E-410E-96AD-E35760071522}"/>
    <cellStyle name="Input 8 2 2 3 2 4 2" xfId="42373" xr:uid="{EB67E05A-9DAA-4550-9F16-8AF731434155}"/>
    <cellStyle name="Input 8 2 2 3 2 5" xfId="36002" xr:uid="{9B6B89EB-0E96-4B1E-A1CD-80461EA953A0}"/>
    <cellStyle name="Input 8 2 2 3 3" xfId="3598" xr:uid="{B7F69888-4DCF-4E53-98F6-742DECEDDDDC}"/>
    <cellStyle name="Input 8 2 2 3 3 2" xfId="31698" xr:uid="{0488D672-778C-4D4A-80C6-35939C2AE5A0}"/>
    <cellStyle name="Input 8 2 2 3 4" xfId="35251" xr:uid="{C4613367-572B-4EB7-9980-535B0A3D6D55}"/>
    <cellStyle name="Input 8 2 2 4" xfId="1505" xr:uid="{EA334890-CCD5-4508-A957-E27CBA694D44}"/>
    <cellStyle name="Input 8 2 2 4 2" xfId="5850" xr:uid="{C71C0EB5-5DC2-454B-A271-39A1F8350655}"/>
    <cellStyle name="Input 8 2 2 4 2 2" xfId="8436" xr:uid="{8944E799-05F2-49F4-8FDB-023E6F2425E8}"/>
    <cellStyle name="Input 8 2 2 4 2 2 2" xfId="17425" xr:uid="{62A44594-396F-462D-B6E1-2263E230CBC8}"/>
    <cellStyle name="Input 8 2 2 4 2 2 2 2" xfId="31599" xr:uid="{39A6E3F2-7318-41D7-B2D5-AD21FE5FD836}"/>
    <cellStyle name="Input 8 2 2 4 2 2 3" xfId="32552" xr:uid="{F51D7EB0-4C10-46D2-B209-83429F56AD0E}"/>
    <cellStyle name="Input 8 2 2 4 2 3" xfId="11073" xr:uid="{48A707B0-4424-4623-B7B6-2519706AEBCD}"/>
    <cellStyle name="Input 8 2 2 4 2 3 2" xfId="20062" xr:uid="{49CC274E-C0E8-4C35-BDE5-1EE98CBD118B}"/>
    <cellStyle name="Input 8 2 2 4 2 3 2 2" xfId="43441" xr:uid="{663647AD-1689-4AA6-A71D-367C400DCB75}"/>
    <cellStyle name="Input 8 2 2 4 2 3 3" xfId="27593" xr:uid="{E6CEF100-E353-4969-A889-0E6BEBF508AD}"/>
    <cellStyle name="Input 8 2 2 4 2 4" xfId="14839" xr:uid="{55DDDCEC-0944-4EA1-827D-530FF3900336}"/>
    <cellStyle name="Input 8 2 2 4 2 4 2" xfId="23325" xr:uid="{20658C18-A65E-47E9-B45F-AEC4A2B991B3}"/>
    <cellStyle name="Input 8 2 2 4 2 5" xfId="32909" xr:uid="{1DE5E4A6-40FE-4E54-9C72-46CAF89A7DC6}"/>
    <cellStyle name="Input 8 2 2 4 3" xfId="3942" xr:uid="{B435A8F3-7FB3-4D2E-89AA-6AC0BFDBBEF0}"/>
    <cellStyle name="Input 8 2 2 4 3 2" xfId="34906" xr:uid="{94AAF3CE-CA61-4D9A-82CF-BD8593FEE630}"/>
    <cellStyle name="Input 8 2 2 4 4" xfId="34078" xr:uid="{8B9FB31C-3E9E-4753-A249-3B44973C769D}"/>
    <cellStyle name="Input 8 2 2 5" xfId="1896" xr:uid="{50CE2159-458A-4241-AA5B-5ACD84FB56CB}"/>
    <cellStyle name="Input 8 2 2 5 2" xfId="6212" xr:uid="{B093F3D8-7A85-4769-9CBF-FB28A201E118}"/>
    <cellStyle name="Input 8 2 2 5 2 2" xfId="8798" xr:uid="{BE0EE326-BED5-4DE2-8292-1F12A3DC0D35}"/>
    <cellStyle name="Input 8 2 2 5 2 2 2" xfId="17787" xr:uid="{D8929AE2-6E29-474F-9907-C679E6CA93D6}"/>
    <cellStyle name="Input 8 2 2 5 2 2 2 2" xfId="40138" xr:uid="{7BCBF437-741A-4D39-B2B7-EFA19947BE22}"/>
    <cellStyle name="Input 8 2 2 5 2 2 3" xfId="36703" xr:uid="{B53F0F4B-12B1-4458-BFFA-AA824EE54738}"/>
    <cellStyle name="Input 8 2 2 5 2 3" xfId="11435" xr:uid="{AFC1652D-1AD1-400E-921A-4091B014C96E}"/>
    <cellStyle name="Input 8 2 2 5 2 3 2" xfId="20424" xr:uid="{39D9482E-6421-4832-BAA6-A5C011BD606B}"/>
    <cellStyle name="Input 8 2 2 5 2 3 2 2" xfId="24390" xr:uid="{D4DD056D-67B0-42D2-9B96-D94735FDAE05}"/>
    <cellStyle name="Input 8 2 2 5 2 3 3" xfId="25169" xr:uid="{3F5CAF65-04AD-4EDA-B470-EAF188ADF32D}"/>
    <cellStyle name="Input 8 2 2 5 2 4" xfId="15201" xr:uid="{8CC4D37D-8C68-4BA3-B96C-39191A20AE75}"/>
    <cellStyle name="Input 8 2 2 5 2 4 2" xfId="26563" xr:uid="{41F2FE11-E338-4710-8096-830D25900C38}"/>
    <cellStyle name="Input 8 2 2 5 2 5" xfId="33692" xr:uid="{1014D2D8-95CE-413E-B399-0E9C5227BAA7}"/>
    <cellStyle name="Input 8 2 2 5 3" xfId="4333" xr:uid="{22FF416A-F6EC-460A-A038-9028973D604F}"/>
    <cellStyle name="Input 8 2 2 5 3 2" xfId="34223" xr:uid="{0DAC75E3-56B8-4154-97F3-8259ADBD86FB}"/>
    <cellStyle name="Input 8 2 2 5 4" xfId="25772" xr:uid="{37BB6464-C7C4-4859-A103-E4618C20CC38}"/>
    <cellStyle name="Input 8 2 2 6" xfId="2124" xr:uid="{270240E8-A27E-4524-881C-E93123A9EB98}"/>
    <cellStyle name="Input 8 2 2 6 2" xfId="6425" xr:uid="{C0804F27-3AA6-48FF-839B-2DDE7E6AB2E1}"/>
    <cellStyle name="Input 8 2 2 6 2 2" xfId="9011" xr:uid="{F083BF8A-5D69-4B21-B41B-5068F72529A6}"/>
    <cellStyle name="Input 8 2 2 6 2 2 2" xfId="18000" xr:uid="{A038B944-7737-4E68-A038-69B821E41FEC}"/>
    <cellStyle name="Input 8 2 2 6 2 2 2 2" xfId="37610" xr:uid="{C02B7EF0-B8F0-4F07-A227-169C784E5435}"/>
    <cellStyle name="Input 8 2 2 6 2 2 3" xfId="35771" xr:uid="{F42D8AB2-DCBB-45BB-BFC2-867DA0E84BB2}"/>
    <cellStyle name="Input 8 2 2 6 2 3" xfId="11648" xr:uid="{4DBA3083-03BC-44ED-9DC5-ECAAA28EF8CD}"/>
    <cellStyle name="Input 8 2 2 6 2 3 2" xfId="20637" xr:uid="{6AD1DDF6-1B89-472E-B1A9-4FE1ACD0FA25}"/>
    <cellStyle name="Input 8 2 2 6 2 3 2 2" xfId="32756" xr:uid="{D4F3405E-69DB-4743-8C51-2F1E0E59CA24}"/>
    <cellStyle name="Input 8 2 2 6 2 3 3" xfId="32280" xr:uid="{320A6984-6743-4C13-90BE-855642589FE3}"/>
    <cellStyle name="Input 8 2 2 6 2 4" xfId="15414" xr:uid="{1D1C8F58-B1A6-40DF-BC6C-7C9F8997A054}"/>
    <cellStyle name="Input 8 2 2 6 2 4 2" xfId="37564" xr:uid="{8104AF82-8B83-45BC-9A9D-3FBCEABEDA99}"/>
    <cellStyle name="Input 8 2 2 6 2 5" xfId="27658" xr:uid="{8B9A87A5-84C2-49A5-9E3E-1B247EC79C7B}"/>
    <cellStyle name="Input 8 2 2 6 3" xfId="4561" xr:uid="{A9708EA3-9AB8-4314-8A1C-2FD909F606E4}"/>
    <cellStyle name="Input 8 2 2 6 3 2" xfId="37248" xr:uid="{E7773763-B3D3-4253-B732-DBCAA1F19170}"/>
    <cellStyle name="Input 8 2 2 6 4" xfId="33045" xr:uid="{783CAC18-C041-4D5C-BB3A-F7D2E431F98D}"/>
    <cellStyle name="Input 8 2 2 7" xfId="2934" xr:uid="{A99FFE21-DC6B-42F8-AB1E-296BBADD75E0}"/>
    <cellStyle name="Input 8 2 2 7 2" xfId="7084" xr:uid="{091433DD-403A-4049-A21F-6B6B6B78A749}"/>
    <cellStyle name="Input 8 2 2 7 2 2" xfId="12210" xr:uid="{495FD377-3198-4B97-8073-F825C731AE65}"/>
    <cellStyle name="Input 8 2 2 7 2 2 2" xfId="21199" xr:uid="{21166C98-DB9E-4024-9FBC-E6C13790B820}"/>
    <cellStyle name="Input 8 2 2 7 2 2 2 2" xfId="33574" xr:uid="{014EA8DD-3527-4939-B0F9-C574A6C47E55}"/>
    <cellStyle name="Input 8 2 2 7 2 2 3" xfId="40282" xr:uid="{0E52E445-3305-4746-B1EC-0325F3399DF4}"/>
    <cellStyle name="Input 8 2 2 7 2 3" xfId="13004" xr:uid="{F8BB7B3E-AFD8-4D79-ABDA-B1FDC2F42B2E}"/>
    <cellStyle name="Input 8 2 2 7 2 3 2" xfId="21993" xr:uid="{C72DDA52-92B9-47F7-AD08-95A22EF97CD4}"/>
    <cellStyle name="Input 8 2 2 7 2 3 2 2" xfId="22864" xr:uid="{ECB57A05-7FBA-466D-9EE2-B353B9FC6326}"/>
    <cellStyle name="Input 8 2 2 7 2 3 3" xfId="25603" xr:uid="{248385FA-1028-4F15-B8C8-0BF02068C639}"/>
    <cellStyle name="Input 8 2 2 7 2 4" xfId="16073" xr:uid="{4132F148-381C-44D9-9637-7130361DA58E}"/>
    <cellStyle name="Input 8 2 2 7 2 4 2" xfId="23009" xr:uid="{1C985EC8-DDC7-4B9F-9981-F300A2B96E08}"/>
    <cellStyle name="Input 8 2 2 7 2 5" xfId="33595" xr:uid="{4EE41B56-D994-4667-BBC3-8043316B136A}"/>
    <cellStyle name="Input 8 2 2 7 3" xfId="9647" xr:uid="{6EFE24C5-A806-4C09-B7AD-F280ED752AF3}"/>
    <cellStyle name="Input 8 2 2 7 3 2" xfId="18636" xr:uid="{FA85DB5B-2543-43B4-A1A1-54C852FF2504}"/>
    <cellStyle name="Input 8 2 2 7 3 2 2" xfId="40588" xr:uid="{6831E78B-D7E9-484E-AD91-9630238AF573}"/>
    <cellStyle name="Input 8 2 2 7 3 3" xfId="30364" xr:uid="{DAE9549F-7937-4C07-98D5-0E3AD78A6869}"/>
    <cellStyle name="Input 8 2 2 7 4" xfId="39161" xr:uid="{D46647D1-DE06-4065-A9A6-543D74944110}"/>
    <cellStyle name="Input 8 2 2 8" xfId="4861" xr:uid="{26E2BAF6-4B16-4FA2-ACCE-ADBAF72AC3D9}"/>
    <cellStyle name="Input 8 2 2 8 2" xfId="7447" xr:uid="{48436C95-FC86-41C7-B747-FCD91F8EC8A7}"/>
    <cellStyle name="Input 8 2 2 8 2 2" xfId="16436" xr:uid="{7D4503F4-233A-4D44-AAEB-2FE9AF4AAD65}"/>
    <cellStyle name="Input 8 2 2 8 2 2 2" xfId="42306" xr:uid="{99133E6F-5192-4950-909E-DBAE49263264}"/>
    <cellStyle name="Input 8 2 2 8 2 3" xfId="22281" xr:uid="{8E3A12DA-98B6-4938-BD56-DDDEAB02B7A9}"/>
    <cellStyle name="Input 8 2 2 8 3" xfId="10084" xr:uid="{75AB6290-D45A-4FDB-B1DA-132F92D3EEBC}"/>
    <cellStyle name="Input 8 2 2 8 3 2" xfId="19073" xr:uid="{C36770C4-CD1B-4859-94D4-3AEDBAFB785C}"/>
    <cellStyle name="Input 8 2 2 8 3 2 2" xfId="25231" xr:uid="{F0BCB35F-BF53-4264-A94B-6562B46EB5DC}"/>
    <cellStyle name="Input 8 2 2 8 3 3" xfId="33336" xr:uid="{2C4F3168-6757-440E-8C6D-7FBDA27DCFE1}"/>
    <cellStyle name="Input 8 2 2 8 4" xfId="13850" xr:uid="{61028989-47F3-4B52-8BB5-5D9AEB9C1686}"/>
    <cellStyle name="Input 8 2 2 8 4 2" xfId="41254" xr:uid="{B15AEF6D-2A31-4083-A392-2FB1E819BEF3}"/>
    <cellStyle name="Input 8 2 2 8 5" xfId="40048" xr:uid="{1C7BF414-1021-45AA-99BC-246D0AE273DC}"/>
    <cellStyle name="Input 8 2 2 9" xfId="6769" xr:uid="{E2CB52F7-05C0-431E-93C1-1929D66960C9}"/>
    <cellStyle name="Input 8 2 2 9 2" xfId="11968" xr:uid="{13E5FD30-738D-461D-B36F-DE4944F5234B}"/>
    <cellStyle name="Input 8 2 2 9 2 2" xfId="20957" xr:uid="{09F91FCC-3EC9-4DA8-9288-A5F10DE3CE0F}"/>
    <cellStyle name="Input 8 2 2 9 2 2 2" xfId="43471" xr:uid="{3543E9F0-BD82-4B7E-8318-FDD562F3159A}"/>
    <cellStyle name="Input 8 2 2 9 2 3" xfId="26553" xr:uid="{6109DF32-170F-4BBD-B830-7725FDFBEB72}"/>
    <cellStyle name="Input 8 2 2 9 3" xfId="15758" xr:uid="{0F459BF8-CC63-4F20-B353-952FFD314592}"/>
    <cellStyle name="Input 8 2 2 9 3 2" xfId="35147" xr:uid="{6452DC83-1981-4B44-B9A0-FAB7022F5E5F}"/>
    <cellStyle name="Input 8 2 2 9 4" xfId="34833" xr:uid="{8652E180-94C2-4A98-8E7C-48498658775C}"/>
    <cellStyle name="Input 8 2 3" xfId="684" xr:uid="{6C4847F2-AEA0-46D4-8535-59D6AC2DACDA}"/>
    <cellStyle name="Input 8 2 3 2" xfId="5060" xr:uid="{10A22F6A-9C41-43D1-88A9-1B59C8521467}"/>
    <cellStyle name="Input 8 2 3 2 2" xfId="7646" xr:uid="{95B2B6EA-5F06-45A1-A4D0-6DB87F13A8B4}"/>
    <cellStyle name="Input 8 2 3 2 2 2" xfId="16635" xr:uid="{A11F6AD0-ABF8-4A9A-8A4C-A0C737C6686C}"/>
    <cellStyle name="Input 8 2 3 2 2 2 2" xfId="33269" xr:uid="{D9C703E7-A2E6-46E4-AC5F-7FB950F41EA1}"/>
    <cellStyle name="Input 8 2 3 2 2 3" xfId="23256" xr:uid="{8E67BCA4-EB47-44CC-944C-FCCD18D430C7}"/>
    <cellStyle name="Input 8 2 3 2 3" xfId="10283" xr:uid="{DDCCFB2E-1DF4-43A7-BCB8-68BA8CD4EE9B}"/>
    <cellStyle name="Input 8 2 3 2 3 2" xfId="19272" xr:uid="{168B5FB4-FCB6-4AF4-81E2-B7AA59EBD0DB}"/>
    <cellStyle name="Input 8 2 3 2 3 2 2" xfId="22739" xr:uid="{603411E9-AD35-4DC0-B10A-2772AD7A4F9F}"/>
    <cellStyle name="Input 8 2 3 2 3 3" xfId="38778" xr:uid="{489D0E70-5CEC-4B11-BB3B-2E41D63DE217}"/>
    <cellStyle name="Input 8 2 3 2 4" xfId="14049" xr:uid="{BD230C0C-3C6D-40C4-BD59-C208E9D9FC4A}"/>
    <cellStyle name="Input 8 2 3 2 4 2" xfId="40690" xr:uid="{AA1F9FFC-1D94-4C3A-93F6-7F5CC26EDDC7}"/>
    <cellStyle name="Input 8 2 3 2 5" xfId="27170" xr:uid="{6F1ACF01-8FA6-4380-88BC-1BDBBE1FB405}"/>
    <cellStyle name="Input 8 2 3 2 6" xfId="58290" xr:uid="{6647A667-38F7-4233-A8FF-6A0D51B76CED}"/>
    <cellStyle name="Input 8 2 3 3" xfId="3121" xr:uid="{6D9C626C-086F-4153-A00D-A8ED3FFB602A}"/>
    <cellStyle name="Input 8 2 3 3 2" xfId="35259" xr:uid="{BB91E39C-B284-45E3-A87A-BB981ED78DAB}"/>
    <cellStyle name="Input 8 2 3 4" xfId="38830" xr:uid="{29964232-24E6-40A6-B54C-A334312D281D}"/>
    <cellStyle name="Input 8 2 3 5" xfId="51508" xr:uid="{6C4D07BE-061B-4227-8F5B-B61C0EBA4B20}"/>
    <cellStyle name="Input 8 2 4" xfId="1029" xr:uid="{148AF201-4E65-4623-9727-95277E22FA96}"/>
    <cellStyle name="Input 8 2 4 2" xfId="5381" xr:uid="{007E29E9-1919-4178-93B7-D64345B406FE}"/>
    <cellStyle name="Input 8 2 4 2 2" xfId="7967" xr:uid="{07961701-CA15-4558-A616-2692002B2CA8}"/>
    <cellStyle name="Input 8 2 4 2 2 2" xfId="16956" xr:uid="{A219721A-FDAF-4771-AD6A-1D5144B22C3E}"/>
    <cellStyle name="Input 8 2 4 2 2 2 2" xfId="23628" xr:uid="{A9891271-DEF2-4833-91C8-7E742264197A}"/>
    <cellStyle name="Input 8 2 4 2 2 3" xfId="28940" xr:uid="{E260BF94-C775-49DA-A06B-01A2DF4F7DE0}"/>
    <cellStyle name="Input 8 2 4 2 3" xfId="10604" xr:uid="{34D9F80C-7896-42B6-96FD-2DD9F126E4F4}"/>
    <cellStyle name="Input 8 2 4 2 3 2" xfId="19593" xr:uid="{96014E89-26C3-441F-837E-7B26594906E2}"/>
    <cellStyle name="Input 8 2 4 2 3 2 2" xfId="39315" xr:uid="{1C0C316F-078A-4A8C-9336-9DCD56317E1C}"/>
    <cellStyle name="Input 8 2 4 2 3 3" xfId="40081" xr:uid="{A0768497-ADC0-41E1-AF10-84FBB3C09D5E}"/>
    <cellStyle name="Input 8 2 4 2 4" xfId="14370" xr:uid="{64D575A8-289D-4549-9F21-C85092E81793}"/>
    <cellStyle name="Input 8 2 4 2 4 2" xfId="26366" xr:uid="{E82D16C1-2B19-4081-9DC1-EEC8659A1691}"/>
    <cellStyle name="Input 8 2 4 2 5" xfId="24699" xr:uid="{0C4E8552-1369-46A1-966D-E2B54B64EA4B}"/>
    <cellStyle name="Input 8 2 4 2 6" xfId="54656" xr:uid="{9DC17648-305B-4F89-80DE-E92F686A7456}"/>
    <cellStyle name="Input 8 2 4 3" xfId="3466" xr:uid="{FFB0C2E2-4458-4EF2-A704-4FDDCF241D01}"/>
    <cellStyle name="Input 8 2 4 3 2" xfId="43461" xr:uid="{6962E8CA-8BBC-4E32-98D1-53C1EAE7630D}"/>
    <cellStyle name="Input 8 2 4 4" xfId="43390" xr:uid="{EAC6BA30-945C-4F11-9B8A-557B13976D7C}"/>
    <cellStyle name="Input 8 2 4 5" xfId="47855" xr:uid="{ED96F405-C06D-46F0-8FB9-CAEBE5216AB1}"/>
    <cellStyle name="Input 8 2 5" xfId="1373" xr:uid="{49A7924C-CEC3-4FEB-BEF1-B34E5070201D}"/>
    <cellStyle name="Input 8 2 5 2" xfId="5718" xr:uid="{839CD7FA-C18B-4D58-9104-4A01BB0CDD38}"/>
    <cellStyle name="Input 8 2 5 2 2" xfId="8304" xr:uid="{1936C30E-0BD4-4956-9CD5-E2035D93DA0D}"/>
    <cellStyle name="Input 8 2 5 2 2 2" xfId="17293" xr:uid="{7257533E-F6A1-4664-B29E-F980EF184F65}"/>
    <cellStyle name="Input 8 2 5 2 2 2 2" xfId="32935" xr:uid="{3E9002D9-0860-4953-9CC7-6D156C64ED7D}"/>
    <cellStyle name="Input 8 2 5 2 2 3" xfId="40880" xr:uid="{DF55C468-5BAF-4469-B464-7C1AEC6000C5}"/>
    <cellStyle name="Input 8 2 5 2 3" xfId="10941" xr:uid="{1D33F450-17EA-48E8-876E-A6288BDA0D59}"/>
    <cellStyle name="Input 8 2 5 2 3 2" xfId="19930" xr:uid="{07962AB3-33C1-4048-8996-5B2ABEAF13BF}"/>
    <cellStyle name="Input 8 2 5 2 3 2 2" xfId="23881" xr:uid="{9E6B97C0-58B1-4DBF-B654-D4AD1D89FB69}"/>
    <cellStyle name="Input 8 2 5 2 3 3" xfId="40183" xr:uid="{3307405A-5B4C-4FD8-8E2C-35014BA9AAC8}"/>
    <cellStyle name="Input 8 2 5 2 4" xfId="14707" xr:uid="{ADB723D6-0D43-49AD-8720-4D42AD0362E9}"/>
    <cellStyle name="Input 8 2 5 2 4 2" xfId="23413" xr:uid="{7A7F88D5-4AA7-4CA3-BBDB-C49AE3FE3E33}"/>
    <cellStyle name="Input 8 2 5 2 5" xfId="28306" xr:uid="{20C854AB-C4B8-45C7-ABA7-58994F30FDCA}"/>
    <cellStyle name="Input 8 2 5 3" xfId="3810" xr:uid="{9C47C4CC-B701-4E7F-A732-7E9FDD877EF6}"/>
    <cellStyle name="Input 8 2 5 3 2" xfId="25462" xr:uid="{325C9C8C-1BAA-4A05-92B8-BEAA1480C843}"/>
    <cellStyle name="Input 8 2 5 4" xfId="35620" xr:uid="{9D540A32-C930-44E1-9764-B8F188E2E2A4}"/>
    <cellStyle name="Input 8 2 5 5" xfId="53026" xr:uid="{DB11A06D-4DD0-40FB-BF7B-96A9727EC71F}"/>
    <cellStyle name="Input 8 2 6" xfId="1801" xr:uid="{A8599754-2E1C-4AFA-BEE9-900B6EE48761}"/>
    <cellStyle name="Input 8 2 6 2" xfId="6118" xr:uid="{94C13AF3-C13C-49AC-9232-691DE8A33E6F}"/>
    <cellStyle name="Input 8 2 6 2 2" xfId="8704" xr:uid="{D4969C66-B7B7-4AB6-B34B-8B33035E654E}"/>
    <cellStyle name="Input 8 2 6 2 2 2" xfId="17693" xr:uid="{25AD4182-1782-4ADD-9069-7C4AD8D79347}"/>
    <cellStyle name="Input 8 2 6 2 2 2 2" xfId="31338" xr:uid="{B0E9288F-4CE3-498E-81BC-D616A013EBCB}"/>
    <cellStyle name="Input 8 2 6 2 2 3" xfId="22241" xr:uid="{DCE7FB97-2D53-4BBB-B4DC-9D2B734E8B19}"/>
    <cellStyle name="Input 8 2 6 2 3" xfId="11341" xr:uid="{0AF8ABAD-C2D0-473A-94E5-4D8AFFB5DB40}"/>
    <cellStyle name="Input 8 2 6 2 3 2" xfId="20330" xr:uid="{33AF6973-EF4C-4917-ADD2-DA67F4916460}"/>
    <cellStyle name="Input 8 2 6 2 3 2 2" xfId="29057" xr:uid="{61949159-A352-4E6D-81CA-AECD525779C3}"/>
    <cellStyle name="Input 8 2 6 2 3 3" xfId="34710" xr:uid="{C2F39D2E-8549-44BD-9449-6D03CB552D00}"/>
    <cellStyle name="Input 8 2 6 2 4" xfId="15107" xr:uid="{814AA95A-FEA0-4D61-A89C-BD518C2344BD}"/>
    <cellStyle name="Input 8 2 6 2 4 2" xfId="33550" xr:uid="{2E0F4C4B-3A26-4FA8-B413-D19DF88218A3}"/>
    <cellStyle name="Input 8 2 6 2 5" xfId="34751" xr:uid="{52AC617F-3671-405D-B759-B5182D946DC9}"/>
    <cellStyle name="Input 8 2 6 3" xfId="4238" xr:uid="{FC431CCE-984D-44BF-BCD7-AF374B2C2BEC}"/>
    <cellStyle name="Input 8 2 6 3 2" xfId="23620" xr:uid="{C0F656D7-7BC9-48CA-9D6D-456A46FD08B5}"/>
    <cellStyle name="Input 8 2 6 4" xfId="36559" xr:uid="{C7F88308-4A1A-4617-90EB-44FE012CA240}"/>
    <cellStyle name="Input 8 2 7" xfId="1992" xr:uid="{01E7EB0C-9D90-45C3-B044-C09B9E1D9CD8}"/>
    <cellStyle name="Input 8 2 7 2" xfId="6300" xr:uid="{1920A28A-596B-472D-B6B5-11A77351E9AB}"/>
    <cellStyle name="Input 8 2 7 2 2" xfId="8886" xr:uid="{322BDFB9-C53F-4966-9CE3-1FF689546F00}"/>
    <cellStyle name="Input 8 2 7 2 2 2" xfId="17875" xr:uid="{D097AF22-3078-4C9A-9894-884E43E8027D}"/>
    <cellStyle name="Input 8 2 7 2 2 2 2" xfId="41062" xr:uid="{7A75C3D9-B6D9-4D7D-8EC8-B589E91BC9D4}"/>
    <cellStyle name="Input 8 2 7 2 2 3" xfId="39369" xr:uid="{BDBFF3B7-253F-4F60-9478-1C2B411643B3}"/>
    <cellStyle name="Input 8 2 7 2 3" xfId="11523" xr:uid="{241EB647-6D3A-4A05-B226-C81D1279406B}"/>
    <cellStyle name="Input 8 2 7 2 3 2" xfId="20512" xr:uid="{4B5FEAC6-D3E3-447B-83B8-36A4565028B5}"/>
    <cellStyle name="Input 8 2 7 2 3 2 2" xfId="26013" xr:uid="{349A8C7F-5D11-4561-9FC2-1939468BB2EE}"/>
    <cellStyle name="Input 8 2 7 2 3 3" xfId="40257" xr:uid="{8A01B9AA-0CCB-433F-AEC2-596EED2E9831}"/>
    <cellStyle name="Input 8 2 7 2 4" xfId="15289" xr:uid="{DF66AD0B-6F47-4023-9379-22F4A5EB20CC}"/>
    <cellStyle name="Input 8 2 7 2 4 2" xfId="27069" xr:uid="{7C595F3D-B73F-4518-9A43-024A20FF490C}"/>
    <cellStyle name="Input 8 2 7 2 5" xfId="38781" xr:uid="{D72C6EEE-7F3E-44CB-885F-F9A3D1598B36}"/>
    <cellStyle name="Input 8 2 7 3" xfId="4429" xr:uid="{B6369779-1D05-436A-A056-334C68A2F812}"/>
    <cellStyle name="Input 8 2 7 3 2" xfId="31773" xr:uid="{D79C48F6-CDE5-4CD2-A4D8-B99F0D87D04A}"/>
    <cellStyle name="Input 8 2 7 4" xfId="42575" xr:uid="{A1970870-C6DC-445B-98C6-F8C11A793F7C}"/>
    <cellStyle name="Input 8 2 8" xfId="2803" xr:uid="{BC1EDE2F-168D-4AD4-A8D0-89FD97C29DF2}"/>
    <cellStyle name="Input 8 2 8 2" xfId="6953" xr:uid="{96612FB9-AE79-420B-BFB3-ECCC32128FF7}"/>
    <cellStyle name="Input 8 2 8 2 2" xfId="12082" xr:uid="{0409A8AC-074C-44A3-A64D-48B6F03533E3}"/>
    <cellStyle name="Input 8 2 8 2 2 2" xfId="21071" xr:uid="{0341D574-A760-45D2-8E97-EA20925BC7E4}"/>
    <cellStyle name="Input 8 2 8 2 2 2 2" xfId="32642" xr:uid="{D21A3112-C59E-494E-A37E-A247A2AD3BA7}"/>
    <cellStyle name="Input 8 2 8 2 2 3" xfId="29593" xr:uid="{E757ACE4-ADBA-4522-9601-2A3278DF2024}"/>
    <cellStyle name="Input 8 2 8 2 3" xfId="12904" xr:uid="{560E7879-F3C8-4AD7-902E-91E157C44397}"/>
    <cellStyle name="Input 8 2 8 2 3 2" xfId="21893" xr:uid="{69203604-6187-49BB-8900-18291E7F7689}"/>
    <cellStyle name="Input 8 2 8 2 3 2 2" xfId="25401" xr:uid="{8C9AB6B1-D02D-493A-A50D-8975A04B18D0}"/>
    <cellStyle name="Input 8 2 8 2 3 3" xfId="25703" xr:uid="{0A80E1A5-214F-42D0-A192-7908B632EAD6}"/>
    <cellStyle name="Input 8 2 8 2 4" xfId="15942" xr:uid="{DBD4A198-B495-44D4-9455-23CAEBAB2786}"/>
    <cellStyle name="Input 8 2 8 2 4 2" xfId="25047" xr:uid="{F8F5D8BB-4D03-4AA6-8DE7-36A9ED09810E}"/>
    <cellStyle name="Input 8 2 8 2 5" xfId="38152" xr:uid="{75F778CD-2D8B-4C34-A9DE-20560EDD090D}"/>
    <cellStyle name="Input 8 2 8 3" xfId="9516" xr:uid="{FC622FC2-E69A-4D80-AF66-99BD3EB28DD2}"/>
    <cellStyle name="Input 8 2 8 3 2" xfId="18505" xr:uid="{DF5EDF01-63C4-4A0F-B574-D88467475303}"/>
    <cellStyle name="Input 8 2 8 3 2 2" xfId="32020" xr:uid="{343036E9-F4B1-4282-9D05-63636FAB1E34}"/>
    <cellStyle name="Input 8 2 8 3 3" xfId="39587" xr:uid="{7223D670-A479-45C1-93DD-A5162BEA8219}"/>
    <cellStyle name="Input 8 2 8 4" xfId="34816" xr:uid="{8A57A0B6-A57F-499E-A8AE-D927DB470BBD}"/>
    <cellStyle name="Input 8 2 9" xfId="4736" xr:uid="{145A794B-9CCE-4993-A331-532320FD3C9E}"/>
    <cellStyle name="Input 8 2 9 2" xfId="7322" xr:uid="{7E9315B1-ABD3-4C5E-83D3-660A9BD5DC6F}"/>
    <cellStyle name="Input 8 2 9 2 2" xfId="16311" xr:uid="{63B1E0B6-5027-4762-8397-197629B416C7}"/>
    <cellStyle name="Input 8 2 9 2 2 2" xfId="25023" xr:uid="{FC2D977A-6C8F-4360-9EA9-779F9C9B21E7}"/>
    <cellStyle name="Input 8 2 9 2 3" xfId="42914" xr:uid="{C9D2387B-4F0A-454B-9E9E-FFBF05C4DE12}"/>
    <cellStyle name="Input 8 2 9 3" xfId="9959" xr:uid="{73208414-2B19-4F18-B4D6-6550FA0617CF}"/>
    <cellStyle name="Input 8 2 9 3 2" xfId="18948" xr:uid="{343595EE-40B3-4994-AD8F-02E93C3B6FE1}"/>
    <cellStyle name="Input 8 2 9 3 2 2" xfId="31239" xr:uid="{98541EBF-3C63-4FCD-9550-B5AC146D2631}"/>
    <cellStyle name="Input 8 2 9 3 3" xfId="31918" xr:uid="{6AEB5B87-DACD-4650-8250-4839EE8FD266}"/>
    <cellStyle name="Input 8 2 9 4" xfId="13725" xr:uid="{08C670FF-72D7-4D7F-815F-BD87AB73BBAA}"/>
    <cellStyle name="Input 8 2 9 4 2" xfId="37627" xr:uid="{17C334D7-D7B9-4039-8E04-6B555B836069}"/>
    <cellStyle name="Input 8 2 9 5" xfId="29874" xr:uid="{FE7AC24E-7539-4B96-B1D0-EF85CCB9F653}"/>
    <cellStyle name="Input 8 3" xfId="414" xr:uid="{CBC3591D-76A4-4FF1-A403-366E982EB4DE}"/>
    <cellStyle name="Input 8 3 10" xfId="9280" xr:uid="{3CE4DF3A-5703-4218-A030-75FC8BD18484}"/>
    <cellStyle name="Input 8 3 10 2" xfId="18269" xr:uid="{39715BF3-F0FF-4895-AA1A-043A57AA5B33}"/>
    <cellStyle name="Input 8 3 10 2 2" xfId="31590" xr:uid="{92FB7737-4B6E-49D6-99D8-8436F2894077}"/>
    <cellStyle name="Input 8 3 10 3" xfId="25448" xr:uid="{2B601ABD-0084-48B2-AD1B-7D1A83EAC8C7}"/>
    <cellStyle name="Input 8 3 11" xfId="12594" xr:uid="{D52C44A2-C807-4D2B-AF72-5324A59E1224}"/>
    <cellStyle name="Input 8 3 11 2" xfId="21583" xr:uid="{F04EED29-073A-4D9E-BE25-E1306498E060}"/>
    <cellStyle name="Input 8 3 11 2 2" xfId="25527" xr:uid="{0434046C-F0AB-4343-9A7B-6BB67095AA20}"/>
    <cellStyle name="Input 8 3 11 3" xfId="34441" xr:uid="{8589EF6E-2A80-4D86-99A6-2E19747F3D4F}"/>
    <cellStyle name="Input 8 3 12" xfId="2420" xr:uid="{EA237B42-9844-4DED-9808-3C8511AF1DA8}"/>
    <cellStyle name="Input 8 3 12 2" xfId="23606" xr:uid="{63AE76A4-A843-463E-A177-61F23B332347}"/>
    <cellStyle name="Input 8 3 13" xfId="13329" xr:uid="{AF97D749-9F34-4684-8BFF-46BEE4263113}"/>
    <cellStyle name="Input 8 3 13 2" xfId="27068" xr:uid="{F03E2BEF-AA67-4621-B70F-FE1A3E49C45E}"/>
    <cellStyle name="Input 8 3 14" xfId="43632" xr:uid="{4D250A59-2EC7-4482-B572-64EF3C20FBEB}"/>
    <cellStyle name="Input 8 3 15" xfId="46640" xr:uid="{6AB7B492-BB52-48C2-8F5C-7EC6C8DFD4DF}"/>
    <cellStyle name="Input 8 3 2" xfId="763" xr:uid="{53AE3242-BDE8-441F-9C34-B18A6580419E}"/>
    <cellStyle name="Input 8 3 2 2" xfId="5134" xr:uid="{11E05675-9EF3-447C-BEED-35D286CB1CCA}"/>
    <cellStyle name="Input 8 3 2 2 2" xfId="7720" xr:uid="{06C5C324-D498-48A8-AB4F-67271387B17C}"/>
    <cellStyle name="Input 8 3 2 2 2 2" xfId="16709" xr:uid="{E0CC078D-86BB-4F7E-92D2-ED4ADBDE58AD}"/>
    <cellStyle name="Input 8 3 2 2 2 2 2" xfId="29225" xr:uid="{A9A9C39B-8B8D-41BA-8A90-8CCC19DAFBAB}"/>
    <cellStyle name="Input 8 3 2 2 2 3" xfId="39395" xr:uid="{22F698D4-1FC9-4CA8-BA74-9016E3A80F11}"/>
    <cellStyle name="Input 8 3 2 2 3" xfId="10357" xr:uid="{AEFB9F27-26A7-4294-BAFA-9C024120C73D}"/>
    <cellStyle name="Input 8 3 2 2 3 2" xfId="19346" xr:uid="{6C54FB53-DBC5-46C8-8237-7541EB34C2A1}"/>
    <cellStyle name="Input 8 3 2 2 3 2 2" xfId="36709" xr:uid="{1DB92E11-4807-4260-867E-E3F2A86E7899}"/>
    <cellStyle name="Input 8 3 2 2 3 3" xfId="27450" xr:uid="{EE2DE56F-0062-4D1D-9358-395EC7DE2BAF}"/>
    <cellStyle name="Input 8 3 2 2 4" xfId="14123" xr:uid="{C7021E02-10EE-4962-830C-2FE2495FC294}"/>
    <cellStyle name="Input 8 3 2 2 4 2" xfId="30412" xr:uid="{93B5D0FE-A05A-4E5C-AAA2-39533F914C40}"/>
    <cellStyle name="Input 8 3 2 2 5" xfId="28628" xr:uid="{7398B268-7756-4D37-BFF0-682509705CD3}"/>
    <cellStyle name="Input 8 3 2 2 6" xfId="56919" xr:uid="{BDC13C09-4FF6-4CA3-8A9A-22811C3ACAD5}"/>
    <cellStyle name="Input 8 3 2 3" xfId="3200" xr:uid="{33B2ED63-817F-4E1D-8D24-69C14588D727}"/>
    <cellStyle name="Input 8 3 2 3 2" xfId="34176" xr:uid="{88C9B876-9185-4D70-B2FE-179C1C701CB5}"/>
    <cellStyle name="Input 8 3 2 4" xfId="41079" xr:uid="{23E01864-5ED4-4265-9966-5281964010FF}"/>
    <cellStyle name="Input 8 3 2 5" xfId="50137" xr:uid="{810A71FB-BD68-4388-8F08-8CF6819F4087}"/>
    <cellStyle name="Input 8 3 3" xfId="1108" xr:uid="{0869209E-08AD-45AD-9DF0-D1F266CEE87B}"/>
    <cellStyle name="Input 8 3 3 2" xfId="5455" xr:uid="{A9B49360-EC7E-4004-ABB4-BF8DB3CDE825}"/>
    <cellStyle name="Input 8 3 3 2 2" xfId="8041" xr:uid="{043620A1-7C5D-4125-8817-C8B62CD0149A}"/>
    <cellStyle name="Input 8 3 3 2 2 2" xfId="17030" xr:uid="{551DD4FC-7509-4F1F-AE91-45BE0483C429}"/>
    <cellStyle name="Input 8 3 3 2 2 2 2" xfId="42658" xr:uid="{809DE1BC-EB05-4E9F-9BB6-CAF33AA24B4A}"/>
    <cellStyle name="Input 8 3 3 2 2 3" xfId="33025" xr:uid="{51732F73-A79F-4D4B-AF47-9C565FB6DDF2}"/>
    <cellStyle name="Input 8 3 3 2 3" xfId="10678" xr:uid="{47955527-34BF-4FEB-A2CD-32EEF8A5C928}"/>
    <cellStyle name="Input 8 3 3 2 3 2" xfId="19667" xr:uid="{AED378AF-F7BD-4BDD-BAA0-F59B306A77BB}"/>
    <cellStyle name="Input 8 3 3 2 3 2 2" xfId="44026" xr:uid="{B6AB6E58-E7FE-4554-9C79-9EB43BABF292}"/>
    <cellStyle name="Input 8 3 3 2 3 3" xfId="37825" xr:uid="{147D8747-DE04-4095-A805-05F7D9B2734C}"/>
    <cellStyle name="Input 8 3 3 2 4" xfId="14444" xr:uid="{B100CF76-F504-4B4A-A551-0D66BFE2C7CF}"/>
    <cellStyle name="Input 8 3 3 2 4 2" xfId="30056" xr:uid="{AD131282-8C06-4AD1-824A-BB230BA90BD5}"/>
    <cellStyle name="Input 8 3 3 2 5" xfId="29622" xr:uid="{14DFB001-7E35-4ED2-B722-B260E6EA42E9}"/>
    <cellStyle name="Input 8 3 3 2 6" xfId="57985" xr:uid="{9A970FC4-D6C4-40CE-9ABB-614138ADC20B}"/>
    <cellStyle name="Input 8 3 3 3" xfId="3545" xr:uid="{D1EAACD7-AC4F-4DAA-ACCE-DCEEBB33D360}"/>
    <cellStyle name="Input 8 3 3 3 2" xfId="26994" xr:uid="{A74F0560-7933-471F-ABCA-4EEA883D5E80}"/>
    <cellStyle name="Input 8 3 3 4" xfId="32428" xr:uid="{D669F4D1-49E6-46DC-A7C2-CC0B486B0241}"/>
    <cellStyle name="Input 8 3 3 5" xfId="51203" xr:uid="{DF50A9B2-D70E-4C22-8ED7-0A49B7CED888}"/>
    <cellStyle name="Input 8 3 4" xfId="1452" xr:uid="{35C6DBC7-2076-4009-A7FF-33DB96167242}"/>
    <cellStyle name="Input 8 3 4 2" xfId="5797" xr:uid="{C801246B-D990-43C0-ADE4-0ADBE207BAFD}"/>
    <cellStyle name="Input 8 3 4 2 2" xfId="8383" xr:uid="{D11A5CD0-092C-4E53-97AA-4C544C08F629}"/>
    <cellStyle name="Input 8 3 4 2 2 2" xfId="17372" xr:uid="{B1FC68E5-BC5D-4CC6-AF2C-D89C83F86888}"/>
    <cellStyle name="Input 8 3 4 2 2 2 2" xfId="41455" xr:uid="{660C877A-6177-483A-A8A9-01834D7551AF}"/>
    <cellStyle name="Input 8 3 4 2 2 3" xfId="25254" xr:uid="{C02728B2-42D5-4C7D-8363-80AA99446C76}"/>
    <cellStyle name="Input 8 3 4 2 3" xfId="11020" xr:uid="{81AF5B6B-780C-4901-8A14-E680CC0A127A}"/>
    <cellStyle name="Input 8 3 4 2 3 2" xfId="20009" xr:uid="{33241368-53B6-4051-A332-38F9AFBEE207}"/>
    <cellStyle name="Input 8 3 4 2 3 2 2" xfId="40807" xr:uid="{8706AE31-7001-4B51-BC0D-8BD94386DE14}"/>
    <cellStyle name="Input 8 3 4 2 3 3" xfId="35997" xr:uid="{B6434B22-DA38-4478-B1E0-52D4BD7D59CD}"/>
    <cellStyle name="Input 8 3 4 2 4" xfId="14786" xr:uid="{324477F5-8DCD-46E6-81FF-3D43160642C0}"/>
    <cellStyle name="Input 8 3 4 2 4 2" xfId="42448" xr:uid="{B7F96B98-8D26-4615-9148-F366F6E36F4C}"/>
    <cellStyle name="Input 8 3 4 2 5" xfId="25646" xr:uid="{BD6AFD45-8957-42DA-8A9D-B074F6439E12}"/>
    <cellStyle name="Input 8 3 4 2 6" xfId="55046" xr:uid="{BC8AD340-5014-4FB4-8F65-13EB284B6780}"/>
    <cellStyle name="Input 8 3 4 3" xfId="3889" xr:uid="{131D642F-0FF2-47F1-B7C2-272583BA6197}"/>
    <cellStyle name="Input 8 3 4 3 2" xfId="24927" xr:uid="{4E71B551-CE5D-429C-A1E2-C884DF06A365}"/>
    <cellStyle name="Input 8 3 4 4" xfId="31457" xr:uid="{6A1D72DF-264A-4692-9E87-C69111E38C6A}"/>
    <cellStyle name="Input 8 3 4 5" xfId="48254" xr:uid="{0F96A42B-B79D-4BB8-98BD-DA67823794DB}"/>
    <cellStyle name="Input 8 3 5" xfId="1593" xr:uid="{6E93D131-AFCC-437B-B9EE-F99F144ECB07}"/>
    <cellStyle name="Input 8 3 5 2" xfId="5937" xr:uid="{098DE342-2586-464E-851C-3DF4A3558D8D}"/>
    <cellStyle name="Input 8 3 5 2 2" xfId="8523" xr:uid="{48C55256-5EF7-4B77-89C6-D5838AE2BD5B}"/>
    <cellStyle name="Input 8 3 5 2 2 2" xfId="17512" xr:uid="{22A6A941-F8EC-4CE6-9AB1-39BA57A145A8}"/>
    <cellStyle name="Input 8 3 5 2 2 2 2" xfId="38619" xr:uid="{0F0C20DB-5896-40CD-9104-AB8E5E903AFE}"/>
    <cellStyle name="Input 8 3 5 2 2 3" xfId="28620" xr:uid="{F20190A0-15BF-46A5-B59D-492DB8852D32}"/>
    <cellStyle name="Input 8 3 5 2 3" xfId="11160" xr:uid="{36028F11-A444-4AEF-B2FC-15F0E944DD8A}"/>
    <cellStyle name="Input 8 3 5 2 3 2" xfId="20149" xr:uid="{55356C05-6AFD-4E54-B1A3-D7B077E9146A}"/>
    <cellStyle name="Input 8 3 5 2 3 2 2" xfId="24585" xr:uid="{22033045-8FBE-4384-B8BD-440841C8F097}"/>
    <cellStyle name="Input 8 3 5 2 3 3" xfId="34515" xr:uid="{063C0546-7230-486B-95D7-D0835FC27AC5}"/>
    <cellStyle name="Input 8 3 5 2 4" xfId="14926" xr:uid="{AF99025B-D181-43AF-9F30-1FCB9603B9AD}"/>
    <cellStyle name="Input 8 3 5 2 4 2" xfId="25089" xr:uid="{373C37FB-943F-4C20-A8A4-B227EDA72B06}"/>
    <cellStyle name="Input 8 3 5 2 5" xfId="36841" xr:uid="{01E2703F-B276-4BA3-BE04-7D323D279E0D}"/>
    <cellStyle name="Input 8 3 5 3" xfId="4030" xr:uid="{D446E6A6-3E44-4E28-B7E3-B6CD16C3AFE0}"/>
    <cellStyle name="Input 8 3 5 3 2" xfId="30282" xr:uid="{656F585A-7018-4840-93A0-1311A30869FD}"/>
    <cellStyle name="Input 8 3 5 4" xfId="28969" xr:uid="{DBDD0411-3056-4147-A837-71AE7CC325CC}"/>
    <cellStyle name="Input 8 3 5 5" xfId="53346" xr:uid="{6F647CDE-9D68-4589-B8F5-977F9A7F74FB}"/>
    <cellStyle name="Input 8 3 6" xfId="2071" xr:uid="{485FCE4C-B95E-45C1-9751-32EB8F9FADCA}"/>
    <cellStyle name="Input 8 3 6 2" xfId="6374" xr:uid="{87C61CEB-049C-4B29-B972-61B9C4C34D69}"/>
    <cellStyle name="Input 8 3 6 2 2" xfId="8960" xr:uid="{96CCDFA2-F989-4972-8DE5-2722420AEA8B}"/>
    <cellStyle name="Input 8 3 6 2 2 2" xfId="17949" xr:uid="{DAC6404D-3E3C-430F-A7C5-2B25A0A3D903}"/>
    <cellStyle name="Input 8 3 6 2 2 2 2" xfId="31006" xr:uid="{4261836C-FE1D-43E4-A925-C1EB8AF9DD5B}"/>
    <cellStyle name="Input 8 3 6 2 2 3" xfId="42481" xr:uid="{836DBC37-684F-4F60-A318-7C12C4617A3D}"/>
    <cellStyle name="Input 8 3 6 2 3" xfId="11597" xr:uid="{9330C661-2852-4FB3-954A-ECB8C8121BAE}"/>
    <cellStyle name="Input 8 3 6 2 3 2" xfId="20586" xr:uid="{FF1670CB-36A1-4EC4-958F-655CAC5D78F6}"/>
    <cellStyle name="Input 8 3 6 2 3 2 2" xfId="26456" xr:uid="{BEA8700B-C5CF-4D86-B206-6A15CC677E17}"/>
    <cellStyle name="Input 8 3 6 2 3 3" xfId="26486" xr:uid="{2398C244-D0DB-4DCD-934D-548AF32A7460}"/>
    <cellStyle name="Input 8 3 6 2 4" xfId="15363" xr:uid="{4999E14D-22D2-4A7B-AFE6-940F3844BDF7}"/>
    <cellStyle name="Input 8 3 6 2 4 2" xfId="28408" xr:uid="{B83501A7-BDBC-4518-B5C3-981BC09B467B}"/>
    <cellStyle name="Input 8 3 6 2 5" xfId="32751" xr:uid="{04B2A677-E10E-4E10-B1D2-7AD99685614D}"/>
    <cellStyle name="Input 8 3 6 3" xfId="4508" xr:uid="{F3063100-4FE5-42FD-91E2-85402E87BB9F}"/>
    <cellStyle name="Input 8 3 6 3 2" xfId="22708" xr:uid="{E2876F31-B290-4432-8ADC-CB3EED25008C}"/>
    <cellStyle name="Input 8 3 6 4" xfId="39536" xr:uid="{E2B0439D-7488-44F1-B36A-CF5552F6403D}"/>
    <cellStyle name="Input 8 3 7" xfId="2881" xr:uid="{D6C39127-DD33-4C34-B094-557E051F62D6}"/>
    <cellStyle name="Input 8 3 7 2" xfId="7031" xr:uid="{E0938A12-A441-40FF-9961-2C06F10BD345}"/>
    <cellStyle name="Input 8 3 7 2 2" xfId="12158" xr:uid="{331B0D77-B474-4064-BEE1-3D950DAD3DDC}"/>
    <cellStyle name="Input 8 3 7 2 2 2" xfId="21147" xr:uid="{ECCB8977-0DDB-4C44-897F-63C54431EE4A}"/>
    <cellStyle name="Input 8 3 7 2 2 2 2" xfId="34358" xr:uid="{366DF5E0-A074-4AF6-9EE1-4D0AD6940013}"/>
    <cellStyle name="Input 8 3 7 2 2 3" xfId="29367" xr:uid="{17F491E1-7013-430B-963C-6BFCB97C52AA}"/>
    <cellStyle name="Input 8 3 7 2 3" xfId="12966" xr:uid="{B5BD76AE-94AF-44EC-A7CA-B3D374F42E49}"/>
    <cellStyle name="Input 8 3 7 2 3 2" xfId="21955" xr:uid="{475377BE-7F2C-4647-ABCE-46AC74A41742}"/>
    <cellStyle name="Input 8 3 7 2 3 2 2" xfId="28936" xr:uid="{7AE04A0C-35DD-47B7-BC90-5DF1518FE267}"/>
    <cellStyle name="Input 8 3 7 2 3 3" xfId="25078" xr:uid="{2AE2C116-7565-43CF-BFFD-CF63F66C2C95}"/>
    <cellStyle name="Input 8 3 7 2 4" xfId="16020" xr:uid="{6A26B894-0634-4D47-BD60-F6FC8CB2A37B}"/>
    <cellStyle name="Input 8 3 7 2 4 2" xfId="41951" xr:uid="{B8F49AF3-C052-49B2-80A0-F0C81FE40DA9}"/>
    <cellStyle name="Input 8 3 7 2 5" xfId="34565" xr:uid="{FD33FE1D-A5E0-4B74-A2CF-5FC9390B1721}"/>
    <cellStyle name="Input 8 3 7 3" xfId="9594" xr:uid="{4CADF028-1558-4E5C-A2B9-B3E53768B637}"/>
    <cellStyle name="Input 8 3 7 3 2" xfId="18583" xr:uid="{182D91A2-848C-411E-BADD-308289160C58}"/>
    <cellStyle name="Input 8 3 7 3 2 2" xfId="27572" xr:uid="{08E0C7A9-7962-47A5-B3DF-DC4B04997056}"/>
    <cellStyle name="Input 8 3 7 3 3" xfId="27859" xr:uid="{77033839-7041-491B-B8D0-EB3854B54AD9}"/>
    <cellStyle name="Input 8 3 7 4" xfId="22138" xr:uid="{EEB2207F-6DFF-4859-9662-EC6D2A54E9EF}"/>
    <cellStyle name="Input 8 3 8" xfId="4810" xr:uid="{95B80BE2-DB47-4F6C-9CDB-E2B64500F31F}"/>
    <cellStyle name="Input 8 3 8 2" xfId="7396" xr:uid="{23E529DD-235A-4DAF-B9B4-C95E87812CAA}"/>
    <cellStyle name="Input 8 3 8 2 2" xfId="16385" xr:uid="{319D6190-EAB0-4CDE-A582-7B00E1E03757}"/>
    <cellStyle name="Input 8 3 8 2 2 2" xfId="29922" xr:uid="{A6BF1713-3688-4F25-851B-F2A41FCFEA14}"/>
    <cellStyle name="Input 8 3 8 2 3" xfId="25821" xr:uid="{B0C02B1D-03A2-4497-A7D2-3DA456E270AE}"/>
    <cellStyle name="Input 8 3 8 3" xfId="10033" xr:uid="{F9803185-0B69-489A-9600-09DB4341FFD0}"/>
    <cellStyle name="Input 8 3 8 3 2" xfId="19022" xr:uid="{F1ADD976-8A2C-4912-9E18-F1ABC22DA61A}"/>
    <cellStyle name="Input 8 3 8 3 2 2" xfId="32670" xr:uid="{8550F794-97A9-436F-A9D3-C2DC1609312E}"/>
    <cellStyle name="Input 8 3 8 3 3" xfId="27454" xr:uid="{CCFEE3EE-2967-4359-8707-272AF67452A1}"/>
    <cellStyle name="Input 8 3 8 4" xfId="13799" xr:uid="{5DB2951C-FAD8-4B7C-8085-B705BBE84E36}"/>
    <cellStyle name="Input 8 3 8 4 2" xfId="22818" xr:uid="{1D4AD52F-E47B-4F0B-8557-2607F8D0FDE6}"/>
    <cellStyle name="Input 8 3 8 5" xfId="33823" xr:uid="{B36CEB22-1F3A-4C6A-A9DA-E80B27085D83}"/>
    <cellStyle name="Input 8 3 9" xfId="6716" xr:uid="{6A934BA3-ADFE-484A-BCBE-369B866FC304}"/>
    <cellStyle name="Input 8 3 9 2" xfId="11917" xr:uid="{332D0FA6-40A5-4E30-920D-3C4235B3EFF5}"/>
    <cellStyle name="Input 8 3 9 2 2" xfId="20906" xr:uid="{301084EA-CA33-4B12-929C-CF301CCC0D7C}"/>
    <cellStyle name="Input 8 3 9 2 2 2" xfId="27186" xr:uid="{215A69CA-6F3D-4909-ADE9-23D43DF05823}"/>
    <cellStyle name="Input 8 3 9 2 3" xfId="34689" xr:uid="{75E05FDE-FD93-4A4D-986F-96034E7C73B5}"/>
    <cellStyle name="Input 8 3 9 3" xfId="15705" xr:uid="{2098158D-FCBB-4C00-B70E-F3D8454A4AC6}"/>
    <cellStyle name="Input 8 3 9 3 2" xfId="22179" xr:uid="{0A781DA9-FBC0-4FE5-A46E-EB520C72CB9D}"/>
    <cellStyle name="Input 8 3 9 4" xfId="40468" xr:uid="{3D32CCB4-8B1F-4FC3-B821-D6C5C80523E1}"/>
    <cellStyle name="Input 8 4" xfId="513" xr:uid="{860A429B-E0A1-4A9B-B01C-ABF289000D3E}"/>
    <cellStyle name="Input 8 4 10" xfId="49266" xr:uid="{094B9C2F-CFEC-4CAE-9A54-4C3379CC6E78}"/>
    <cellStyle name="Input 8 4 2" xfId="862" xr:uid="{CE0F9CAF-AEEB-48FC-9805-B03D2B1B2C04}"/>
    <cellStyle name="Input 8 4 2 2" xfId="5231" xr:uid="{C0467A44-82C5-4989-8BC1-53263D471571}"/>
    <cellStyle name="Input 8 4 2 2 2" xfId="7817" xr:uid="{CD1B2449-467A-4215-A0FA-21AECA60F822}"/>
    <cellStyle name="Input 8 4 2 2 2 2" xfId="16806" xr:uid="{A7DA49FC-E555-4070-A51C-E18E4946FD85}"/>
    <cellStyle name="Input 8 4 2 2 2 2 2" xfId="33560" xr:uid="{5B2503B4-E52B-4C9B-9EBB-92CBD15F7584}"/>
    <cellStyle name="Input 8 4 2 2 2 3" xfId="40370" xr:uid="{D3AA5C83-62CA-4CA5-971F-A1E44C4C4201}"/>
    <cellStyle name="Input 8 4 2 2 3" xfId="10454" xr:uid="{4130F623-0F29-4289-B04B-448B39F0B853}"/>
    <cellStyle name="Input 8 4 2 2 3 2" xfId="19443" xr:uid="{E20B8D76-53AE-49B2-918C-FA121847B510}"/>
    <cellStyle name="Input 8 4 2 2 3 2 2" xfId="23762" xr:uid="{FFE94B5D-F845-4F91-AF47-084D818B0E63}"/>
    <cellStyle name="Input 8 4 2 2 3 3" xfId="26692" xr:uid="{60D359F4-888A-4FB4-BFA2-023CF311470B}"/>
    <cellStyle name="Input 8 4 2 2 4" xfId="14220" xr:uid="{766E09DA-F6E7-4270-B2D6-395387B8BDA7}"/>
    <cellStyle name="Input 8 4 2 2 4 2" xfId="38643" xr:uid="{845D8081-ECA9-4A2E-A4D6-57C85D810ED8}"/>
    <cellStyle name="Input 8 4 2 2 5" xfId="40881" xr:uid="{429467EE-18F1-4240-AAA0-5CFD8CED3BE1}"/>
    <cellStyle name="Input 8 4 2 3" xfId="3299" xr:uid="{A35B6090-191F-4B2B-B05E-07CBDAD9AA99}"/>
    <cellStyle name="Input 8 4 2 3 2" xfId="32712" xr:uid="{6F7D7E2D-CA2D-46C0-872E-EC62B55C4CEE}"/>
    <cellStyle name="Input 8 4 2 4" xfId="34973" xr:uid="{FA8CCAE7-0106-4C2A-9370-C806300D45B1}"/>
    <cellStyle name="Input 8 4 2 5" xfId="56048" xr:uid="{78C469E9-4219-4D04-BC61-029A48CE8A6C}"/>
    <cellStyle name="Input 8 4 3" xfId="1207" xr:uid="{0B10F0AB-B718-479F-A5F8-E3DD5EC43273}"/>
    <cellStyle name="Input 8 4 3 2" xfId="5552" xr:uid="{E867F66E-B6B1-4960-827F-4EE2B0DE8493}"/>
    <cellStyle name="Input 8 4 3 2 2" xfId="8138" xr:uid="{CB564CC5-0F0D-44A8-86D1-DA1BD161949C}"/>
    <cellStyle name="Input 8 4 3 2 2 2" xfId="17127" xr:uid="{CBCD1619-E5D4-41A5-BEED-CA1C3B52308F}"/>
    <cellStyle name="Input 8 4 3 2 2 2 2" xfId="39535" xr:uid="{F05F1C60-ECAD-4B03-88AD-770424EC66C3}"/>
    <cellStyle name="Input 8 4 3 2 2 3" xfId="38255" xr:uid="{5FC39DE8-BE7E-4C39-8E77-0035F6B44726}"/>
    <cellStyle name="Input 8 4 3 2 3" xfId="10775" xr:uid="{FCDBA7C9-FEA7-4BFF-8648-00BC33672B63}"/>
    <cellStyle name="Input 8 4 3 2 3 2" xfId="19764" xr:uid="{16A38FA8-1EAE-4EC4-83A9-91A7CC35F845}"/>
    <cellStyle name="Input 8 4 3 2 3 2 2" xfId="24830" xr:uid="{234CCE22-0B53-499F-91D2-437B8436A53F}"/>
    <cellStyle name="Input 8 4 3 2 3 3" xfId="31134" xr:uid="{BFC72B66-E3D6-4E1F-9327-D2758A010E5C}"/>
    <cellStyle name="Input 8 4 3 2 4" xfId="14541" xr:uid="{55915B4D-1BAA-4647-B379-570AE796AE52}"/>
    <cellStyle name="Input 8 4 3 2 4 2" xfId="29797" xr:uid="{852870A3-1A47-4F7C-B76F-F9A61F982382}"/>
    <cellStyle name="Input 8 4 3 2 5" xfId="38440" xr:uid="{15C3E311-FF8E-4197-B8E2-EF9BE916770D}"/>
    <cellStyle name="Input 8 4 3 3" xfId="3644" xr:uid="{1826C6FE-8091-47AD-A364-1E3A9691D9F3}"/>
    <cellStyle name="Input 8 4 3 3 2" xfId="38758" xr:uid="{D49DF6DD-DB69-4F6F-A894-F89CBE6F934D}"/>
    <cellStyle name="Input 8 4 3 4" xfId="26552" xr:uid="{085A67EB-5EEC-4382-B73D-26F574ABC305}"/>
    <cellStyle name="Input 8 4 4" xfId="1551" xr:uid="{E5C8DD21-2704-4B72-AECE-B3BCAE398AC8}"/>
    <cellStyle name="Input 8 4 4 2" xfId="5896" xr:uid="{D404CD65-9789-4781-B5ED-3C26FC25D62C}"/>
    <cellStyle name="Input 8 4 4 2 2" xfId="8482" xr:uid="{DCB58DF9-6031-4349-ADDD-4F71BC8A2064}"/>
    <cellStyle name="Input 8 4 4 2 2 2" xfId="17471" xr:uid="{D3DB30CE-63C6-492E-97BF-4D849239B90E}"/>
    <cellStyle name="Input 8 4 4 2 2 2 2" xfId="24144" xr:uid="{8F915F48-B139-4CE3-BD98-13D7298ACFF7}"/>
    <cellStyle name="Input 8 4 4 2 2 3" xfId="39560" xr:uid="{3836F71B-D5C5-4C7B-A0C3-632468284532}"/>
    <cellStyle name="Input 8 4 4 2 3" xfId="11119" xr:uid="{612E1B0A-F082-4661-A606-B0AFE7430188}"/>
    <cellStyle name="Input 8 4 4 2 3 2" xfId="20108" xr:uid="{04A26750-2968-4EF8-9CFB-5498A7FD12D3}"/>
    <cellStyle name="Input 8 4 4 2 3 2 2" xfId="34911" xr:uid="{436295F4-1DDF-47A1-A8EE-2B2D4B72DDFB}"/>
    <cellStyle name="Input 8 4 4 2 3 3" xfId="31111" xr:uid="{0D0151B1-4A96-40BF-8E11-5B9125FD28ED}"/>
    <cellStyle name="Input 8 4 4 2 4" xfId="14885" xr:uid="{0397D025-57CA-4D0E-88CC-50095203723F}"/>
    <cellStyle name="Input 8 4 4 2 4 2" xfId="43231" xr:uid="{88F50393-81F4-4978-A61D-85CF9C6E0152}"/>
    <cellStyle name="Input 8 4 4 2 5" xfId="31260" xr:uid="{675ECD66-DE6A-4BA6-B97A-BCD3DF30A14A}"/>
    <cellStyle name="Input 8 4 4 3" xfId="3988" xr:uid="{C39C0FDD-0265-4FB9-8461-5C0192FE5D33}"/>
    <cellStyle name="Input 8 4 4 3 2" xfId="38103" xr:uid="{23DE0EAC-969D-456B-AFE2-228CE27F214B}"/>
    <cellStyle name="Input 8 4 4 4" xfId="27754" xr:uid="{96056FD0-0258-4E15-BA4E-DA33B4B0A11D}"/>
    <cellStyle name="Input 8 4 5" xfId="1863" xr:uid="{F811E2BD-84EE-4F47-9DCA-9D6EB5477534}"/>
    <cellStyle name="Input 8 4 5 2" xfId="6179" xr:uid="{9C2E15A3-20A9-402D-AA22-C28CBEED42A0}"/>
    <cellStyle name="Input 8 4 5 2 2" xfId="8765" xr:uid="{F2E7403A-A276-495E-AA4F-F4F724A55323}"/>
    <cellStyle name="Input 8 4 5 2 2 2" xfId="17754" xr:uid="{F402E38A-5980-4D05-99D4-F725CF4D98DD}"/>
    <cellStyle name="Input 8 4 5 2 2 2 2" xfId="27473" xr:uid="{E77F8209-C478-4043-B5C6-0BAE3C69CF0A}"/>
    <cellStyle name="Input 8 4 5 2 2 3" xfId="32908" xr:uid="{4428D91D-0215-4290-B0C6-4026742EF9EC}"/>
    <cellStyle name="Input 8 4 5 2 3" xfId="11402" xr:uid="{5F79CC2F-E0B6-4F6A-9157-08E99FA8E66D}"/>
    <cellStyle name="Input 8 4 5 2 3 2" xfId="20391" xr:uid="{6BEC3D6A-A73C-46D3-AB2B-82EB63399464}"/>
    <cellStyle name="Input 8 4 5 2 3 2 2" xfId="43535" xr:uid="{4628581A-EBD8-4511-8BC4-C57638555A72}"/>
    <cellStyle name="Input 8 4 5 2 3 3" xfId="40002" xr:uid="{29937400-2455-4443-A4C0-C0F30AF84F73}"/>
    <cellStyle name="Input 8 4 5 2 4" xfId="15168" xr:uid="{62A231AB-940F-4E2F-A08A-224E4509BA11}"/>
    <cellStyle name="Input 8 4 5 2 4 2" xfId="31756" xr:uid="{9E51F9DE-14F8-4B73-957A-0F58D3E25AE2}"/>
    <cellStyle name="Input 8 4 5 2 5" xfId="30609" xr:uid="{6952EB76-E2B0-4382-92CA-64C48670DB32}"/>
    <cellStyle name="Input 8 4 5 3" xfId="4300" xr:uid="{154F212D-47E1-478B-ADC1-3FBBE50CBD44}"/>
    <cellStyle name="Input 8 4 5 3 2" xfId="39879" xr:uid="{03358B8B-7597-42B8-A4A3-5DAEA43D3233}"/>
    <cellStyle name="Input 8 4 5 4" xfId="30576" xr:uid="{EEFB7580-7CC1-448F-8173-9BD1F81FDC9E}"/>
    <cellStyle name="Input 8 4 6" xfId="2170" xr:uid="{FE7F3F29-9EC1-406C-A3CF-804A7DF0A2C3}"/>
    <cellStyle name="Input 8 4 6 2" xfId="6471" xr:uid="{AE6C8992-B1CD-4E74-A7A5-F94A740F901E}"/>
    <cellStyle name="Input 8 4 6 2 2" xfId="9057" xr:uid="{222EEC07-363E-4E66-8224-D3DCE154243A}"/>
    <cellStyle name="Input 8 4 6 2 2 2" xfId="18046" xr:uid="{1B18581B-9A5A-46F7-8816-ED8DB3116044}"/>
    <cellStyle name="Input 8 4 6 2 2 2 2" xfId="25106" xr:uid="{3929A5AD-1462-4285-827E-EF01C8797DEA}"/>
    <cellStyle name="Input 8 4 6 2 2 3" xfId="42177" xr:uid="{FD7A5697-0AF4-44A8-89DB-A2B745933406}"/>
    <cellStyle name="Input 8 4 6 2 3" xfId="11694" xr:uid="{025DDF23-1E1C-47DC-9895-1A374EDDE930}"/>
    <cellStyle name="Input 8 4 6 2 3 2" xfId="20683" xr:uid="{D4CAC942-65A2-4C9D-9A7D-19E2570DBADF}"/>
    <cellStyle name="Input 8 4 6 2 3 2 2" xfId="39673" xr:uid="{74C11A63-8621-4FB8-888F-982BB5E2D3A8}"/>
    <cellStyle name="Input 8 4 6 2 3 3" xfId="36090" xr:uid="{2F3E94AC-B74F-49AD-90EE-F8B0B058305C}"/>
    <cellStyle name="Input 8 4 6 2 4" xfId="15460" xr:uid="{70945856-E89B-4315-8FD2-4CC70194B138}"/>
    <cellStyle name="Input 8 4 6 2 4 2" xfId="25813" xr:uid="{449FF71C-40FD-4FBB-B861-92AF35B19D14}"/>
    <cellStyle name="Input 8 4 6 2 5" xfId="32013" xr:uid="{F60A4DFD-306F-4D46-B73D-C55AE621CC90}"/>
    <cellStyle name="Input 8 4 6 3" xfId="4607" xr:uid="{5342EB07-592B-4BB2-81E8-A9871C4EC500}"/>
    <cellStyle name="Input 8 4 6 3 2" xfId="24380" xr:uid="{FB4989CF-9A09-41F8-8F9C-915F9384CFA9}"/>
    <cellStyle name="Input 8 4 6 4" xfId="26898" xr:uid="{486B6D47-CB3E-4BD0-8002-A7D41C86A61D}"/>
    <cellStyle name="Input 8 4 7" xfId="4907" xr:uid="{1BC79CEF-4016-42AA-A231-F0F0D7B8F851}"/>
    <cellStyle name="Input 8 4 7 2" xfId="7493" xr:uid="{BF27C070-6F5F-44DB-8EC3-BFC7D9CF1622}"/>
    <cellStyle name="Input 8 4 7 2 2" xfId="16482" xr:uid="{0C689546-F075-4696-B2DF-CE686E7C74C6}"/>
    <cellStyle name="Input 8 4 7 2 2 2" xfId="32119" xr:uid="{B969C331-99EC-4C95-A914-5F6CCC7250AA}"/>
    <cellStyle name="Input 8 4 7 2 3" xfId="39767" xr:uid="{D1B8DD0B-C812-4690-B48A-51D1C8E61C97}"/>
    <cellStyle name="Input 8 4 7 3" xfId="10130" xr:uid="{A878867C-7E71-4829-85E4-D9AAD83BD041}"/>
    <cellStyle name="Input 8 4 7 3 2" xfId="19119" xr:uid="{3EAFC400-EB5A-4DBE-9B95-C46A8F56E7DF}"/>
    <cellStyle name="Input 8 4 7 3 2 2" xfId="43009" xr:uid="{895F8A19-2C4C-446E-BDB4-0F2B80F3DB05}"/>
    <cellStyle name="Input 8 4 7 3 3" xfId="26688" xr:uid="{6676E172-A216-4FA7-832F-BA60400FB53D}"/>
    <cellStyle name="Input 8 4 7 4" xfId="13896" xr:uid="{916B62B6-2EF9-4260-A5B7-10A5F1240678}"/>
    <cellStyle name="Input 8 4 7 4 2" xfId="43630" xr:uid="{4D405CAC-EFA3-4744-8834-47EABB7D37E2}"/>
    <cellStyle name="Input 8 4 7 5" xfId="29034" xr:uid="{1A74F2F6-A47C-4F99-AE50-D4BC918A6AE9}"/>
    <cellStyle name="Input 8 4 8" xfId="2519" xr:uid="{3A289FDE-3F6E-4777-9AF4-DC9EF9DB47E9}"/>
    <cellStyle name="Input 8 4 8 2" xfId="26493" xr:uid="{A275A121-9F32-4AF0-8EB1-0C256574B03A}"/>
    <cellStyle name="Input 8 4 9" xfId="27540" xr:uid="{677B66DF-DE61-4E45-9B65-CCE183512E41}"/>
    <cellStyle name="Input 8 5" xfId="281" xr:uid="{2C735430-CD5B-4059-9A32-7B99C7ECDCA5}"/>
    <cellStyle name="Input 8 5 2" xfId="4685" xr:uid="{BCF2B773-5716-4966-B098-332F63FF95F4}"/>
    <cellStyle name="Input 8 5 2 2" xfId="7271" xr:uid="{D0FF05BE-1927-4050-94B0-8CFAB7CBB1DF}"/>
    <cellStyle name="Input 8 5 2 2 2" xfId="16260" xr:uid="{23F77AC4-034A-4147-9442-BF7D1E8283B2}"/>
    <cellStyle name="Input 8 5 2 2 2 2" xfId="33744" xr:uid="{586AD377-F923-4670-9207-C58DFC1453F7}"/>
    <cellStyle name="Input 8 5 2 2 3" xfId="28213" xr:uid="{9B06572F-32E7-4DA8-848C-E9B96E551C0D}"/>
    <cellStyle name="Input 8 5 2 3" xfId="9908" xr:uid="{1142F393-242D-4FC7-B70D-8E79F12092B0}"/>
    <cellStyle name="Input 8 5 2 3 2" xfId="18897" xr:uid="{D22377E0-5D31-4C32-9C33-FF109062117F}"/>
    <cellStyle name="Input 8 5 2 3 2 2" xfId="23889" xr:uid="{6FCE8871-0B86-49DD-8466-88AC6D33E8E5}"/>
    <cellStyle name="Input 8 5 2 3 3" xfId="37785" xr:uid="{53BDA554-9F3D-4D17-96ED-774FC9C6D6A6}"/>
    <cellStyle name="Input 8 5 2 4" xfId="13674" xr:uid="{1C0F7E5B-4AC6-4346-BC5D-D70259FB693D}"/>
    <cellStyle name="Input 8 5 2 4 2" xfId="28290" xr:uid="{C885A0E4-E38F-4050-ABD1-47802BA6533F}"/>
    <cellStyle name="Input 8 5 2 5" xfId="37232" xr:uid="{E43974D3-5214-4F36-B5BE-581293898142}"/>
    <cellStyle name="Input 8 5 2 6" xfId="58677" xr:uid="{E82BC934-9B42-44AF-8EAA-09D44D28C6A7}"/>
    <cellStyle name="Input 8 5 3" xfId="2749" xr:uid="{BBC371CE-567F-492B-9E3C-D62E420C85B2}"/>
    <cellStyle name="Input 8 5 3 2" xfId="23922" xr:uid="{9E7518B6-6610-4074-9387-866D4DB4279A}"/>
    <cellStyle name="Input 8 5 4" xfId="24484" xr:uid="{7CAD52CF-FF7A-410C-9B61-1B2960AF6876}"/>
    <cellStyle name="Input 8 5 5" xfId="51896" xr:uid="{0D62559A-4FCF-4C61-8D8B-31EACAA0F3A8}"/>
    <cellStyle name="Input 8 6" xfId="630" xr:uid="{0AB9E79B-CFA4-4B51-A47C-E4EDC5CA1FCD}"/>
    <cellStyle name="Input 8 6 2" xfId="5009" xr:uid="{6270A137-DCF8-474E-B607-E27BEC8DA9AE}"/>
    <cellStyle name="Input 8 6 2 2" xfId="7595" xr:uid="{3807920D-1981-443A-A252-BF916BCACD1F}"/>
    <cellStyle name="Input 8 6 2 2 2" xfId="16584" xr:uid="{F6942B23-76DE-4AD1-AEE7-B48C97FB0F79}"/>
    <cellStyle name="Input 8 6 2 2 2 2" xfId="42242" xr:uid="{2EAE306E-2DFC-45C6-AF33-983E5EE1F2FF}"/>
    <cellStyle name="Input 8 6 2 2 3" xfId="43059" xr:uid="{6685463F-D583-4971-909C-490F914CDA3B}"/>
    <cellStyle name="Input 8 6 2 3" xfId="10232" xr:uid="{CAB2CB48-273C-4F26-BD17-248AEFE15B92}"/>
    <cellStyle name="Input 8 6 2 3 2" xfId="19221" xr:uid="{F139304E-A640-48DB-A912-77017665ABF6}"/>
    <cellStyle name="Input 8 6 2 3 2 2" xfId="25270" xr:uid="{4F2B6AE4-6D89-4E00-8041-D083D2EED481}"/>
    <cellStyle name="Input 8 6 2 3 3" xfId="36191" xr:uid="{64A8E56C-EBA7-4F4E-B07F-4698F958EA1E}"/>
    <cellStyle name="Input 8 6 2 4" xfId="13998" xr:uid="{62B6EE81-2E98-4312-ADD8-E104B2BE69B2}"/>
    <cellStyle name="Input 8 6 2 4 2" xfId="35627" xr:uid="{C29FE835-A2E8-4350-A867-D0F9A6054730}"/>
    <cellStyle name="Input 8 6 2 5" xfId="29823" xr:uid="{A0060441-4184-45F9-913E-D76CA28CFFEE}"/>
    <cellStyle name="Input 8 6 2 6" xfId="54208" xr:uid="{88CD799E-26A9-43B0-A624-D4A10C7CE272}"/>
    <cellStyle name="Input 8 6 3" xfId="3067" xr:uid="{F11510F5-E572-4A1A-B822-D234C9172B32}"/>
    <cellStyle name="Input 8 6 3 2" xfId="24450" xr:uid="{76DB656D-695A-48C3-BB26-7BD23DD0ABCC}"/>
    <cellStyle name="Input 8 6 4" xfId="42291" xr:uid="{201506AF-920E-4C5B-81AE-A058DC51345D}"/>
    <cellStyle name="Input 8 6 5" xfId="47455" xr:uid="{07EC1D65-337C-4D44-A33A-716FDE276911}"/>
    <cellStyle name="Input 8 7" xfId="975" xr:uid="{BE72F357-D64D-400F-ACC9-7CDB52D35E3A}"/>
    <cellStyle name="Input 8 7 2" xfId="5330" xr:uid="{A6EC510D-BF14-4DCE-B973-9583B3F0FA1E}"/>
    <cellStyle name="Input 8 7 2 2" xfId="7916" xr:uid="{27B2275A-9E36-4972-88BF-3C0D2333DC73}"/>
    <cellStyle name="Input 8 7 2 2 2" xfId="16905" xr:uid="{6824600D-EF51-4DE5-AD7C-42C0DF312A2F}"/>
    <cellStyle name="Input 8 7 2 2 2 2" xfId="29541" xr:uid="{AB50DEFB-7F69-4023-89CD-4EA2FD953DCD}"/>
    <cellStyle name="Input 8 7 2 2 3" xfId="26339" xr:uid="{D4749075-3A6F-4669-972B-FB56123F784C}"/>
    <cellStyle name="Input 8 7 2 3" xfId="10553" xr:uid="{BF761D19-457A-4C81-B8E2-60EF96D9FDBE}"/>
    <cellStyle name="Input 8 7 2 3 2" xfId="19542" xr:uid="{AD259315-EB8E-4313-9180-8E60C8068794}"/>
    <cellStyle name="Input 8 7 2 3 2 2" xfId="26800" xr:uid="{E3D19EFC-339B-4F4B-841C-A3E708557C3B}"/>
    <cellStyle name="Input 8 7 2 3 3" xfId="41654" xr:uid="{755544B6-47CF-40EA-A841-27D8F254F471}"/>
    <cellStyle name="Input 8 7 2 4" xfId="14319" xr:uid="{3457C421-AC40-4B6B-A73E-BB339BCE4F74}"/>
    <cellStyle name="Input 8 7 2 4 2" xfId="33885" xr:uid="{5C8391DC-273B-449D-9739-9761796580A3}"/>
    <cellStyle name="Input 8 7 2 5" xfId="36775" xr:uid="{1F5E0DA5-0474-412C-82C8-69192B1C9A74}"/>
    <cellStyle name="Input 8 7 3" xfId="3412" xr:uid="{6980C233-1CDA-471B-8CBF-F8EC7F7AFC45}"/>
    <cellStyle name="Input 8 7 3 2" xfId="31425" xr:uid="{67B12FD6-5D93-44E6-9C8C-053A25B01602}"/>
    <cellStyle name="Input 8 7 4" xfId="31347" xr:uid="{FDFFC9FB-58E0-4C6C-A8EA-BE92D790447E}"/>
    <cellStyle name="Input 8 7 5" xfId="52763" xr:uid="{66AD8278-DB7B-46E3-B686-BA323F85416C}"/>
    <cellStyle name="Input 8 8" xfId="1319" xr:uid="{B712FEE7-07D3-459A-A460-7A1B8A3FE6CD}"/>
    <cellStyle name="Input 8 8 2" xfId="5664" xr:uid="{84AD88C9-8741-4B50-9FA2-E465A48DF52F}"/>
    <cellStyle name="Input 8 8 2 2" xfId="8250" xr:uid="{584B94DB-22F4-4206-8A8E-1ED1384B1102}"/>
    <cellStyle name="Input 8 8 2 2 2" xfId="17239" xr:uid="{12F82FFB-BC89-4633-8580-6B578A3A98FF}"/>
    <cellStyle name="Input 8 8 2 2 2 2" xfId="38076" xr:uid="{41F2F42A-F9AD-4F4D-9ADE-32C974694B03}"/>
    <cellStyle name="Input 8 8 2 2 3" xfId="38957" xr:uid="{140C6181-97A3-4694-ADFF-D2CB765CBED5}"/>
    <cellStyle name="Input 8 8 2 3" xfId="10887" xr:uid="{B2947488-9A63-4718-9B93-5C67AA36D69F}"/>
    <cellStyle name="Input 8 8 2 3 2" xfId="19876" xr:uid="{511126B3-0BAB-4B17-8D25-3EE1AF4719BD}"/>
    <cellStyle name="Input 8 8 2 3 2 2" xfId="42030" xr:uid="{03280F19-859D-45BC-BCF9-CB83CB045235}"/>
    <cellStyle name="Input 8 8 2 3 3" xfId="43909" xr:uid="{210035C9-61C1-4C7F-8C80-F0AA3F300FCC}"/>
    <cellStyle name="Input 8 8 2 4" xfId="14653" xr:uid="{1A4CA8DF-83DF-4E77-9671-1250B685B5CA}"/>
    <cellStyle name="Input 8 8 2 4 2" xfId="28426" xr:uid="{04433553-3141-4C59-A593-902CAFABF36D}"/>
    <cellStyle name="Input 8 8 2 5" xfId="36067" xr:uid="{4715B7ED-163C-449A-AD92-B408E1213735}"/>
    <cellStyle name="Input 8 8 3" xfId="3756" xr:uid="{CE8BB205-112D-408F-86AA-57A44B8B7912}"/>
    <cellStyle name="Input 8 8 3 2" xfId="31691" xr:uid="{FDEEC198-B290-413C-82D7-B0E5CC280D01}"/>
    <cellStyle name="Input 8 8 4" xfId="24788" xr:uid="{37A95D4F-13FC-41FA-A12A-5AB83FF3424D}"/>
    <cellStyle name="Input 8 9" xfId="1770" xr:uid="{98F21D42-D657-4EE7-B9C2-54FFFB5567FC}"/>
    <cellStyle name="Input 8 9 2" xfId="6090" xr:uid="{6656951A-59EF-4090-A007-D01F41AC81E3}"/>
    <cellStyle name="Input 8 9 2 2" xfId="8676" xr:uid="{847DC1A8-3FEA-480D-B5F2-B40171982298}"/>
    <cellStyle name="Input 8 9 2 2 2" xfId="17665" xr:uid="{9F784B74-042D-4DFE-86DA-B9BE53BD7379}"/>
    <cellStyle name="Input 8 9 2 2 2 2" xfId="22184" xr:uid="{12A8B351-223A-486F-858C-42BF640FB523}"/>
    <cellStyle name="Input 8 9 2 2 3" xfId="29666" xr:uid="{AA8AE859-10C6-4730-AC05-4D2BC466541A}"/>
    <cellStyle name="Input 8 9 2 3" xfId="11313" xr:uid="{F324AF00-8690-49A9-91D0-BF98BC23C2C6}"/>
    <cellStyle name="Input 8 9 2 3 2" xfId="20302" xr:uid="{DDD7E78B-3DF2-4C8D-97C6-00756D0D272B}"/>
    <cellStyle name="Input 8 9 2 3 2 2" xfId="35775" xr:uid="{B99FFAFA-2C74-4D8B-82EF-0E19AB1BD55C}"/>
    <cellStyle name="Input 8 9 2 3 3" xfId="42731" xr:uid="{195675BA-7A17-4409-AAC9-0958ED207D69}"/>
    <cellStyle name="Input 8 9 2 4" xfId="15079" xr:uid="{DF39EC4F-8D33-4FB1-8F96-84E1180FEDD2}"/>
    <cellStyle name="Input 8 9 2 4 2" xfId="37922" xr:uid="{C38A509B-5687-479A-9F1A-CB4D919E388D}"/>
    <cellStyle name="Input 8 9 2 5" xfId="43289" xr:uid="{4F230C67-C788-4F3E-A71C-79D27AF95647}"/>
    <cellStyle name="Input 8 9 3" xfId="4207" xr:uid="{FCAC06A7-0AA9-47D0-B65F-F5847585281B}"/>
    <cellStyle name="Input 8 9 3 2" xfId="33583" xr:uid="{F1B079D0-770C-406E-97C7-7968328D57A2}"/>
    <cellStyle name="Input 8 9 4" xfId="29156" xr:uid="{427D49E2-75C9-466F-A8F8-A5A4106EF92C}"/>
    <cellStyle name="Input 9" xfId="140" xr:uid="{277AFAD3-A082-4E37-8DA7-A13995675CF9}"/>
    <cellStyle name="Input 9 10" xfId="1951" xr:uid="{AF3A7F7D-EECF-42B2-B2F7-B7A6C1E6ED73}"/>
    <cellStyle name="Input 9 10 2" xfId="6261" xr:uid="{3DF54966-3F18-46C1-B717-EB81FC06DDFA}"/>
    <cellStyle name="Input 9 10 2 2" xfId="8847" xr:uid="{923B9A5D-08CF-46DA-92FA-FD11939199ED}"/>
    <cellStyle name="Input 9 10 2 2 2" xfId="17836" xr:uid="{8894DA5F-A95F-4F01-B231-2292BDD6FDD0}"/>
    <cellStyle name="Input 9 10 2 2 2 2" xfId="31386" xr:uid="{E22353EF-7F98-44F9-B7D2-DE2F4B806608}"/>
    <cellStyle name="Input 9 10 2 2 3" xfId="29901" xr:uid="{D1207904-FD6F-4057-9A53-C4E92F8BB383}"/>
    <cellStyle name="Input 9 10 2 3" xfId="11484" xr:uid="{82EF2E06-7214-4527-A34D-7E595F6B5FA8}"/>
    <cellStyle name="Input 9 10 2 3 2" xfId="20473" xr:uid="{21F7FAD7-C799-462C-A04B-B1D970D68726}"/>
    <cellStyle name="Input 9 10 2 3 2 2" xfId="38148" xr:uid="{4B4F3569-3D94-4343-AC75-273541A39CD3}"/>
    <cellStyle name="Input 9 10 2 3 3" xfId="26657" xr:uid="{E40579DB-AB1B-4B6D-8583-AC365FA2DF64}"/>
    <cellStyle name="Input 9 10 2 4" xfId="15250" xr:uid="{9CD5C340-BF33-47B2-A996-E7A15EE72C20}"/>
    <cellStyle name="Input 9 10 2 4 2" xfId="29727" xr:uid="{AEB25D2A-C9F5-4037-9F44-998753BCF474}"/>
    <cellStyle name="Input 9 10 2 5" xfId="23078" xr:uid="{D4E44CEB-F701-4251-89F4-BB5D402192A8}"/>
    <cellStyle name="Input 9 10 3" xfId="4388" xr:uid="{DDCD2F24-E7F2-4037-81F9-FC03C6376B39}"/>
    <cellStyle name="Input 9 10 3 2" xfId="43206" xr:uid="{CC835F6E-FA52-4BAE-B85F-60A17526217A}"/>
    <cellStyle name="Input 9 10 4" xfId="29446" xr:uid="{704F3826-B3A7-4993-BFA1-ECBCCED65CD0}"/>
    <cellStyle name="Input 9 11" xfId="2978" xr:uid="{9312E066-F5CC-4881-8DE7-D9CBA3BFE077}"/>
    <cellStyle name="Input 9 11 2" xfId="7128" xr:uid="{6797A393-F7AB-49F7-8BE1-DDA966A29ACE}"/>
    <cellStyle name="Input 9 11 2 2" xfId="16117" xr:uid="{92516E83-0CA6-47C6-A00C-810F8EC5E71C}"/>
    <cellStyle name="Input 9 11 2 2 2" xfId="25063" xr:uid="{A90B4FCD-F82E-4BD8-8D77-7F43C55A1D06}"/>
    <cellStyle name="Input 9 11 2 3" xfId="28175" xr:uid="{DC66DD9A-98B2-4BB4-BA74-686CD4125EC2}"/>
    <cellStyle name="Input 9 11 3" xfId="9691" xr:uid="{22775CC5-0142-4406-B4CA-AD44A0CBDF8D}"/>
    <cellStyle name="Input 9 11 3 2" xfId="18680" xr:uid="{1F4EF0E2-B7EE-491E-AD90-DF9FCC2E2B27}"/>
    <cellStyle name="Input 9 11 3 2 2" xfId="22786" xr:uid="{7CA97E14-2CBD-4BBE-AC1A-1F69DF3C327F}"/>
    <cellStyle name="Input 9 11 3 3" xfId="34636" xr:uid="{93F45967-61A3-4CC0-9D77-E15CA4B025C0}"/>
    <cellStyle name="Input 9 11 4" xfId="13531" xr:uid="{121BF351-4B71-479A-B0A2-AB27D9BFB628}"/>
    <cellStyle name="Input 9 11 4 2" xfId="22943" xr:uid="{EA5AF496-CF5F-419C-89EE-6A13026A8EA1}"/>
    <cellStyle name="Input 9 11 5" xfId="36385" xr:uid="{5FBAE336-D318-4EF7-BCD2-C1763C96ABEC}"/>
    <cellStyle name="Input 9 12" xfId="6596" xr:uid="{F6B2FACE-7804-4324-A334-56EB80644B91}"/>
    <cellStyle name="Input 9 12 2" xfId="11804" xr:uid="{4762055B-89C6-4E0A-B65A-B275F5B94C95}"/>
    <cellStyle name="Input 9 12 2 2" xfId="20793" xr:uid="{FF493966-EDB3-4943-A731-9419669204F3}"/>
    <cellStyle name="Input 9 12 2 2 2" xfId="27421" xr:uid="{DAA800F2-AE7B-41BA-8693-E8639923B055}"/>
    <cellStyle name="Input 9 12 2 3" xfId="22634" xr:uid="{8B166E28-9EE1-41C5-9711-D6E79688F7DF}"/>
    <cellStyle name="Input 9 12 3" xfId="15585" xr:uid="{A298BD57-72C1-4090-B204-9DE36C90FE8E}"/>
    <cellStyle name="Input 9 12 3 2" xfId="32544" xr:uid="{894A83C3-A90D-4675-A82F-1F24BF4903D9}"/>
    <cellStyle name="Input 9 12 4" xfId="25432" xr:uid="{91961651-3DDA-4C4A-B3DB-AB3138E9CF72}"/>
    <cellStyle name="Input 9 13" xfId="9167" xr:uid="{41619B55-CAFD-434E-BAA0-84CEB90781F5}"/>
    <cellStyle name="Input 9 13 2" xfId="18156" xr:uid="{FEA35530-5D22-4C6C-AE24-D20EC5BB6CEF}"/>
    <cellStyle name="Input 9 13 2 2" xfId="33011" xr:uid="{2FDD9604-F348-40F3-830F-3706D028D91A}"/>
    <cellStyle name="Input 9 13 3" xfId="29921" xr:uid="{F7BD7AFD-AE1A-4849-849F-EB73BD47CE33}"/>
    <cellStyle name="Input 9 14" xfId="12773" xr:uid="{C6488B9D-9FBF-4CC2-A650-84FDE4DE0174}"/>
    <cellStyle name="Input 9 14 2" xfId="21762" xr:uid="{94F9248F-72D3-43B2-BAA7-936AC82EFC86}"/>
    <cellStyle name="Input 9 14 2 2" xfId="26920" xr:uid="{91A44F32-0FE4-4E53-969E-B8F50482A6E6}"/>
    <cellStyle name="Input 9 14 3" xfId="33777" xr:uid="{3DE0F0FC-5CB0-481D-82FC-78A2C97AF8B7}"/>
    <cellStyle name="Input 9 15" xfId="2300" xr:uid="{FC33678B-B975-4457-BD79-626E297E5BA7}"/>
    <cellStyle name="Input 9 15 2" xfId="42339" xr:uid="{C90B81A4-C25B-43BD-9441-ECC22D6628DB}"/>
    <cellStyle name="Input 9 16" xfId="13209" xr:uid="{DD81941C-F3C3-49EE-8A74-C4511E3B0E71}"/>
    <cellStyle name="Input 9 16 2" xfId="41174" xr:uid="{EFBF932D-8C2D-4C59-97DC-76E61E808A5F}"/>
    <cellStyle name="Input 9 17" xfId="32074" xr:uid="{375BD1BF-628F-4DCB-AC74-C10EF995110C}"/>
    <cellStyle name="Input 9 18" xfId="44703" xr:uid="{0ABAC570-DC12-4490-B391-AEE8927A76C4}"/>
    <cellStyle name="Input 9 19" xfId="45950" xr:uid="{554FA9A6-59B1-4A3C-A073-B1F0B78602E5}"/>
    <cellStyle name="Input 9 2" xfId="352" xr:uid="{561078DC-DDCF-4340-BE26-2E6ED91B4A2A}"/>
    <cellStyle name="Input 9 2 10" xfId="6654" xr:uid="{0DC7C3CE-B422-4DC9-B45F-1871E9FB5893}"/>
    <cellStyle name="Input 9 2 10 2" xfId="11860" xr:uid="{9CA4003C-18AF-40D6-A59F-0128C7EAD296}"/>
    <cellStyle name="Input 9 2 10 2 2" xfId="20849" xr:uid="{67BD427C-C611-4F56-A06D-C493C90109CF}"/>
    <cellStyle name="Input 9 2 10 2 2 2" xfId="26876" xr:uid="{681DD65C-9D18-4787-AF4E-49FB5291FE70}"/>
    <cellStyle name="Input 9 2 10 2 3" xfId="34502" xr:uid="{8873B8C1-975E-4E9F-8B20-EAB12E0D2586}"/>
    <cellStyle name="Input 9 2 10 3" xfId="15643" xr:uid="{567F5B27-282E-4B4F-BEEE-664CEA0A39DB}"/>
    <cellStyle name="Input 9 2 10 3 2" xfId="42250" xr:uid="{6A29EFF9-BA0B-4D7B-B342-5AF39F361948}"/>
    <cellStyle name="Input 9 2 10 4" xfId="33810" xr:uid="{92C64D8C-7657-424D-AD9C-10A3F466D772}"/>
    <cellStyle name="Input 9 2 11" xfId="9223" xr:uid="{097A2948-BC01-4205-8BC9-D626DA7D2723}"/>
    <cellStyle name="Input 9 2 11 2" xfId="18212" xr:uid="{8897610A-6587-4E57-9EF3-4ADBAD45944A}"/>
    <cellStyle name="Input 9 2 11 2 2" xfId="43666" xr:uid="{EBE57A28-EA90-4F1B-B3B8-57B1A7A485C8}"/>
    <cellStyle name="Input 9 2 11 3" xfId="43401" xr:uid="{15BDD60A-ABA4-4DE1-9D89-B031A70383C9}"/>
    <cellStyle name="Input 9 2 12" xfId="12767" xr:uid="{1B48E585-DEFE-494B-9340-D600D2265A51}"/>
    <cellStyle name="Input 9 2 12 2" xfId="21756" xr:uid="{8B56EC0F-6F14-47B4-AE89-CD2D1B100A4A}"/>
    <cellStyle name="Input 9 2 12 2 2" xfId="29590" xr:uid="{C8BB86B6-161E-4EE3-84C4-49026878033D}"/>
    <cellStyle name="Input 9 2 12 3" xfId="24679" xr:uid="{E96B91B6-2ED9-4081-9EB4-28D3D477F179}"/>
    <cellStyle name="Input 9 2 13" xfId="2358" xr:uid="{4B22944A-F592-4758-9DCC-6FAE3D774703}"/>
    <cellStyle name="Input 9 2 13 2" xfId="32378" xr:uid="{62F58912-D920-4BC7-84AD-D95A10C0B25B}"/>
    <cellStyle name="Input 9 2 14" xfId="13267" xr:uid="{C10EBA10-A533-436C-B1F7-F9C26FE0E5E9}"/>
    <cellStyle name="Input 9 2 14 2" xfId="31167" xr:uid="{751C4459-AF68-46CD-9BF6-02AC69985088}"/>
    <cellStyle name="Input 9 2 15" xfId="27497" xr:uid="{C24E561B-259B-4BF3-9C94-E5BED14E3A03}"/>
    <cellStyle name="Input 9 2 16" xfId="49441" xr:uid="{B043E77E-E687-4FA2-8B39-018E450BF288}"/>
    <cellStyle name="Input 9 2 2" xfId="484" xr:uid="{1A0DD147-036A-4094-B329-7F4A395F13A4}"/>
    <cellStyle name="Input 9 2 2 10" xfId="9348" xr:uid="{17359BCD-18B4-494E-8937-489DC4B2FD96}"/>
    <cellStyle name="Input 9 2 2 10 2" xfId="18337" xr:uid="{97502D6A-4A9B-47B3-AF79-3C642598B74E}"/>
    <cellStyle name="Input 9 2 2 10 2 2" xfId="24339" xr:uid="{E9FEBBC8-1E53-40FF-AB7B-7309890C0DFB}"/>
    <cellStyle name="Input 9 2 2 10 3" xfId="29173" xr:uid="{A5EEF68A-CCF5-417C-B94C-67BE4FD4A29B}"/>
    <cellStyle name="Input 9 2 2 11" xfId="12745" xr:uid="{2742F4F4-172A-43D2-A6A3-F166F641D348}"/>
    <cellStyle name="Input 9 2 2 11 2" xfId="21734" xr:uid="{42D71074-0FBC-492C-9E4A-585620A94038}"/>
    <cellStyle name="Input 9 2 2 11 2 2" xfId="31544" xr:uid="{C6C6ED07-63ED-4766-A51E-DE42BA6CC567}"/>
    <cellStyle name="Input 9 2 2 11 3" xfId="22257" xr:uid="{8984B3A1-CC35-4001-B358-0D2BE10661B1}"/>
    <cellStyle name="Input 9 2 2 12" xfId="2490" xr:uid="{0E3BB669-D191-4266-929C-CA7DA41F4CAE}"/>
    <cellStyle name="Input 9 2 2 12 2" xfId="28639" xr:uid="{693EC5E1-0650-4807-A5FD-F1C5239BFDC3}"/>
    <cellStyle name="Input 9 2 2 13" xfId="13399" xr:uid="{15B0F350-5097-4241-9751-1CFB22EE4DEE}"/>
    <cellStyle name="Input 9 2 2 13 2" xfId="30451" xr:uid="{E5C88F32-7707-4941-8367-AD052A5AAD4B}"/>
    <cellStyle name="Input 9 2 2 14" xfId="38371" xr:uid="{6EDB284D-0479-41C9-8461-5FE4692DF561}"/>
    <cellStyle name="Input 9 2 2 15" xfId="56223" xr:uid="{D907F771-A852-40BA-9717-D4772835F39B}"/>
    <cellStyle name="Input 9 2 2 2" xfId="833" xr:uid="{5C870B0D-BE02-4437-B847-F98E3EA86DA7}"/>
    <cellStyle name="Input 9 2 2 2 2" xfId="5202" xr:uid="{A119C21E-3DDC-4692-881B-8A575579836F}"/>
    <cellStyle name="Input 9 2 2 2 2 2" xfId="7788" xr:uid="{C552973B-8BDF-4606-BC86-62808BB94A3B}"/>
    <cellStyle name="Input 9 2 2 2 2 2 2" xfId="16777" xr:uid="{C4FD18A2-1A0C-47D6-B37F-E15F3F60DF6D}"/>
    <cellStyle name="Input 9 2 2 2 2 2 2 2" xfId="35806" xr:uid="{7C2D962A-CF34-4CCF-8908-8FAEFE658179}"/>
    <cellStyle name="Input 9 2 2 2 2 2 3" xfId="23206" xr:uid="{9ED91CBD-B888-4A4F-9914-34CDA60C2EE3}"/>
    <cellStyle name="Input 9 2 2 2 2 3" xfId="10425" xr:uid="{8B1ECB80-64BC-4ABA-AE0A-1C5A97803D81}"/>
    <cellStyle name="Input 9 2 2 2 2 3 2" xfId="19414" xr:uid="{0D2704E7-DDE5-4230-9D3E-62DAACA7DD79}"/>
    <cellStyle name="Input 9 2 2 2 2 3 2 2" xfId="30037" xr:uid="{8836A999-6BAC-4D05-B88E-B80E67C0B17B}"/>
    <cellStyle name="Input 9 2 2 2 2 3 3" xfId="25396" xr:uid="{28E1A9CC-4392-4CC0-BF75-12EFA75E0765}"/>
    <cellStyle name="Input 9 2 2 2 2 4" xfId="14191" xr:uid="{285DB531-6F73-47B1-82B0-5577B57DB038}"/>
    <cellStyle name="Input 9 2 2 2 2 4 2" xfId="22273" xr:uid="{4188BB47-740D-4542-A636-B015DEF757D3}"/>
    <cellStyle name="Input 9 2 2 2 2 5" xfId="32473" xr:uid="{46A149CB-8D4A-4051-9363-05D1B1224D3D}"/>
    <cellStyle name="Input 9 2 2 2 3" xfId="3270" xr:uid="{804C4237-41F5-49E5-B016-F77B1154DB62}"/>
    <cellStyle name="Input 9 2 2 2 3 2" xfId="31475" xr:uid="{C1AA5720-18C4-4DD1-B41D-88A33278BD9E}"/>
    <cellStyle name="Input 9 2 2 2 4" xfId="33429" xr:uid="{CF9F00D0-C3AD-4A40-9518-5786024A1C67}"/>
    <cellStyle name="Input 9 2 2 3" xfId="1178" xr:uid="{1CDBC5A3-F16E-4AF9-B4BF-F7FFC96D3EC2}"/>
    <cellStyle name="Input 9 2 2 3 2" xfId="5523" xr:uid="{4CC3137A-FA46-4F90-8041-19B5E70889E4}"/>
    <cellStyle name="Input 9 2 2 3 2 2" xfId="8109" xr:uid="{4B539944-85CF-4718-A471-D71813CB245A}"/>
    <cellStyle name="Input 9 2 2 3 2 2 2" xfId="17098" xr:uid="{C57400F2-1DFF-4432-AE8A-FAAF486265A1}"/>
    <cellStyle name="Input 9 2 2 3 2 2 2 2" xfId="23574" xr:uid="{3BFDAE73-AC78-42F5-BED6-9219CC32EBB5}"/>
    <cellStyle name="Input 9 2 2 3 2 2 3" xfId="36861" xr:uid="{8423CE22-2FB7-439E-A6C0-D7B08B8FAD1E}"/>
    <cellStyle name="Input 9 2 2 3 2 3" xfId="10746" xr:uid="{D5EF3A1F-6C6A-4ACE-98F9-C400BA991D9C}"/>
    <cellStyle name="Input 9 2 2 3 2 3 2" xfId="19735" xr:uid="{6E5F0CAF-98C0-4338-BF0A-24359A8AE828}"/>
    <cellStyle name="Input 9 2 2 3 2 3 2 2" xfId="39265" xr:uid="{F25A2E2A-8FBF-4421-B304-267007869ADB}"/>
    <cellStyle name="Input 9 2 2 3 2 3 3" xfId="44072" xr:uid="{A4DCFFFB-E2E5-42E4-9786-3DAFCF5800F6}"/>
    <cellStyle name="Input 9 2 2 3 2 4" xfId="14512" xr:uid="{60A5EAD0-DEB6-4408-B825-108675A89A5A}"/>
    <cellStyle name="Input 9 2 2 3 2 4 2" xfId="26315" xr:uid="{831B70B7-A83A-4E61-A4C3-623C0E797282}"/>
    <cellStyle name="Input 9 2 2 3 2 5" xfId="36978" xr:uid="{187A4B82-3A8E-4849-8FCD-E6A814F1FBC4}"/>
    <cellStyle name="Input 9 2 2 3 3" xfId="3615" xr:uid="{5DC66B20-7B19-4899-87CC-BDF543B9E8F7}"/>
    <cellStyle name="Input 9 2 2 3 3 2" xfId="30346" xr:uid="{690AE48D-D5B7-49F5-A8D6-172177ABFE80}"/>
    <cellStyle name="Input 9 2 2 3 4" xfId="26927" xr:uid="{A6999660-61C6-4957-BE5C-6BFC0D5B4849}"/>
    <cellStyle name="Input 9 2 2 4" xfId="1522" xr:uid="{EE48B3C5-497B-4869-841C-605179A2B432}"/>
    <cellStyle name="Input 9 2 2 4 2" xfId="5867" xr:uid="{20F898CA-5DCF-4B8E-8DF4-439F7106DED4}"/>
    <cellStyle name="Input 9 2 2 4 2 2" xfId="8453" xr:uid="{9136CE4B-34F0-47AB-8A4D-860692008F0D}"/>
    <cellStyle name="Input 9 2 2 4 2 2 2" xfId="17442" xr:uid="{66E67195-6D05-4E83-B8B6-11096DEEA00A}"/>
    <cellStyle name="Input 9 2 2 4 2 2 2 2" xfId="29606" xr:uid="{774D6EF3-5197-4219-B3EB-F0EB6BA5EB6A}"/>
    <cellStyle name="Input 9 2 2 4 2 2 3" xfId="23567" xr:uid="{892F34C0-CAE9-49E9-9F4A-57AF67982C15}"/>
    <cellStyle name="Input 9 2 2 4 2 3" xfId="11090" xr:uid="{11D454C6-83A3-4B76-BA3C-1499F7632EC5}"/>
    <cellStyle name="Input 9 2 2 4 2 3 2" xfId="20079" xr:uid="{F519C07A-075A-4E6C-A0BE-27330A0AF5EB}"/>
    <cellStyle name="Input 9 2 2 4 2 3 2 2" xfId="26162" xr:uid="{797CEE17-1913-4BE1-93AF-B5697E2A299F}"/>
    <cellStyle name="Input 9 2 2 4 2 3 3" xfId="44051" xr:uid="{8C71BC6C-FDE4-4B18-ADFB-CDC15E8BF49F}"/>
    <cellStyle name="Input 9 2 2 4 2 4" xfId="14856" xr:uid="{121BCAB9-E1C3-4D2A-819D-26C182F10823}"/>
    <cellStyle name="Input 9 2 2 4 2 4 2" xfId="34970" xr:uid="{06873DC9-42EC-4B81-A013-5C2CBD600274}"/>
    <cellStyle name="Input 9 2 2 4 2 5" xfId="23910" xr:uid="{C55F06E8-9ED5-4B19-B21F-72754A6D9027}"/>
    <cellStyle name="Input 9 2 2 4 3" xfId="3959" xr:uid="{AD40E33A-390B-43DC-A7AE-DDB7A18532C7}"/>
    <cellStyle name="Input 9 2 2 4 3 2" xfId="26933" xr:uid="{F54BB9A0-CFB5-45A4-A7A9-C7B7B1A8DFCB}"/>
    <cellStyle name="Input 9 2 2 4 4" xfId="39866" xr:uid="{20B2788E-A67C-42D8-ACEA-2F0E9FFC9995}"/>
    <cellStyle name="Input 9 2 2 5" xfId="1913" xr:uid="{18D635C6-C4B3-4D6B-897F-540D8C288148}"/>
    <cellStyle name="Input 9 2 2 5 2" xfId="6229" xr:uid="{0780BDA2-5813-4DA7-97C6-619C7AE5CB8D}"/>
    <cellStyle name="Input 9 2 2 5 2 2" xfId="8815" xr:uid="{72D85556-BA9F-4C15-B239-C4E6803F14FE}"/>
    <cellStyle name="Input 9 2 2 5 2 2 2" xfId="17804" xr:uid="{80555ED6-F558-4C41-823C-FD2AC3560E18}"/>
    <cellStyle name="Input 9 2 2 5 2 2 2 2" xfId="25466" xr:uid="{F2B12033-1A81-40D8-97E2-ADAF3EA0FA8F}"/>
    <cellStyle name="Input 9 2 2 5 2 2 3" xfId="26867" xr:uid="{5222A40C-689C-46CF-B62F-EDAB98DE906F}"/>
    <cellStyle name="Input 9 2 2 5 2 3" xfId="11452" xr:uid="{ADC83831-B72F-49AD-BC26-03DD7D551F46}"/>
    <cellStyle name="Input 9 2 2 5 2 3 2" xfId="20441" xr:uid="{92BDFCDA-E015-4CB8-9F8A-B07481DCE844}"/>
    <cellStyle name="Input 9 2 2 5 2 3 2 2" xfId="43667" xr:uid="{828E47D0-A2F9-450E-A278-374CBC878C3F}"/>
    <cellStyle name="Input 9 2 2 5 2 3 3" xfId="37827" xr:uid="{BDAEED57-7102-45D3-A156-E566B8296DFF}"/>
    <cellStyle name="Input 9 2 2 5 2 4" xfId="15218" xr:uid="{BA102D4F-64FE-4ABC-811B-A9881BF97A8A}"/>
    <cellStyle name="Input 9 2 2 5 2 4 2" xfId="32309" xr:uid="{7D5C89EE-0A48-4F22-A510-1758DB0055B5}"/>
    <cellStyle name="Input 9 2 2 5 2 5" xfId="38279" xr:uid="{D51FC739-B7EC-4C4E-9BA1-D115BE36FC21}"/>
    <cellStyle name="Input 9 2 2 5 3" xfId="4350" xr:uid="{68D7E434-47B4-487C-84A3-A661635950A4}"/>
    <cellStyle name="Input 9 2 2 5 3 2" xfId="42943" xr:uid="{CEA461D3-3C67-471C-AFF1-E8D96C3262F9}"/>
    <cellStyle name="Input 9 2 2 5 4" xfId="29205" xr:uid="{5A93938B-EB0B-4888-AB66-DC6A5C050EFB}"/>
    <cellStyle name="Input 9 2 2 6" xfId="2141" xr:uid="{BBDF4DAD-B557-47CC-AE3A-AF7D4A84A2D5}"/>
    <cellStyle name="Input 9 2 2 6 2" xfId="6442" xr:uid="{7906860B-D73D-4298-AE76-82BE9BA12892}"/>
    <cellStyle name="Input 9 2 2 6 2 2" xfId="9028" xr:uid="{2F680D28-CB59-450D-906F-31FCE177D068}"/>
    <cellStyle name="Input 9 2 2 6 2 2 2" xfId="18017" xr:uid="{A013D961-DF88-4151-B48E-D51FE1731C3A}"/>
    <cellStyle name="Input 9 2 2 6 2 2 2 2" xfId="41367" xr:uid="{364F5E53-162D-42C2-A585-333F4645470E}"/>
    <cellStyle name="Input 9 2 2 6 2 2 3" xfId="40779" xr:uid="{F1E46956-2424-4C07-963A-522EAAA8C91A}"/>
    <cellStyle name="Input 9 2 2 6 2 3" xfId="11665" xr:uid="{2E65A42A-B757-4ABE-8BCC-6FA4B18059EE}"/>
    <cellStyle name="Input 9 2 2 6 2 3 2" xfId="20654" xr:uid="{FA8E62F1-CAEA-4765-8718-345AAC6A6AC3}"/>
    <cellStyle name="Input 9 2 2 6 2 3 2 2" xfId="23690" xr:uid="{957DF8B9-DCA3-4025-A122-C5649C9B8151}"/>
    <cellStyle name="Input 9 2 2 6 2 3 3" xfId="31963" xr:uid="{2FE435BA-1FDB-407E-A941-E2951E1C8D16}"/>
    <cellStyle name="Input 9 2 2 6 2 4" xfId="15431" xr:uid="{CCFBFBC4-CEB4-444A-8126-AA86EF210427}"/>
    <cellStyle name="Input 9 2 2 6 2 4 2" xfId="27006" xr:uid="{EE3F9BD6-AC25-44E5-A520-C80D56134E63}"/>
    <cellStyle name="Input 9 2 2 6 2 5" xfId="28668" xr:uid="{B13515F2-2210-4822-926E-19BE0134F27C}"/>
    <cellStyle name="Input 9 2 2 6 3" xfId="4578" xr:uid="{A32BC93D-165E-421E-BA18-10871C1937A9}"/>
    <cellStyle name="Input 9 2 2 6 3 2" xfId="41281" xr:uid="{48771595-70E1-4E58-B8D6-F6F3BD9AD0B4}"/>
    <cellStyle name="Input 9 2 2 6 4" xfId="32950" xr:uid="{2D70DCA2-4716-41DD-8F34-9BAD7FA105DA}"/>
    <cellStyle name="Input 9 2 2 7" xfId="2951" xr:uid="{5F3076D9-4DF6-4767-8C04-0D117CAB1179}"/>
    <cellStyle name="Input 9 2 2 7 2" xfId="7101" xr:uid="{F9D8A6A2-9479-45B1-A758-7C06D98DFDF1}"/>
    <cellStyle name="Input 9 2 2 7 2 2" xfId="12227" xr:uid="{8C889D8C-E6F6-4682-ACF2-D00EB058E77C}"/>
    <cellStyle name="Input 9 2 2 7 2 2 2" xfId="21216" xr:uid="{263B88FA-12FD-4CDC-8ED0-AFD11BA58A5B}"/>
    <cellStyle name="Input 9 2 2 7 2 2 2 2" xfId="38155" xr:uid="{4B1110AF-72CC-4D56-AEF1-6976B7CC6DCB}"/>
    <cellStyle name="Input 9 2 2 7 2 2 3" xfId="37386" xr:uid="{A7A37A0D-46A1-4EE7-AE0E-DFF85284CDB4}"/>
    <cellStyle name="Input 9 2 2 7 2 3" xfId="13018" xr:uid="{A143607D-E935-4D40-9E18-71D56753F31E}"/>
    <cellStyle name="Input 9 2 2 7 2 3 2" xfId="22007" xr:uid="{32D59501-0DE1-4A8A-BD4F-C43BDD177502}"/>
    <cellStyle name="Input 9 2 2 7 2 3 2 2" xfId="43303" xr:uid="{2FD7B014-5071-43B6-8799-BBF774E6B816}"/>
    <cellStyle name="Input 9 2 2 7 2 3 3" xfId="24621" xr:uid="{B3950AEB-6A5E-41EF-A008-0B90AEC3A84D}"/>
    <cellStyle name="Input 9 2 2 7 2 4" xfId="16090" xr:uid="{4973AC6C-BDEE-45A0-9BE1-387207E9B804}"/>
    <cellStyle name="Input 9 2 2 7 2 4 2" xfId="36558" xr:uid="{4A6F75E1-FB0D-428A-965B-64302B19FBFD}"/>
    <cellStyle name="Input 9 2 2 7 2 5" xfId="38176" xr:uid="{2F8815AB-E6E9-4495-9404-A1D76801BDB4}"/>
    <cellStyle name="Input 9 2 2 7 3" xfId="9664" xr:uid="{CD62A7AC-D88B-45EB-A1B1-7A053BEB4FBA}"/>
    <cellStyle name="Input 9 2 2 7 3 2" xfId="18653" xr:uid="{D79FF38F-39DA-4107-ACCE-BFCCED1B7762}"/>
    <cellStyle name="Input 9 2 2 7 3 2 2" xfId="39114" xr:uid="{2DFCF0A8-12E4-4738-8A74-DFA69ECE12DD}"/>
    <cellStyle name="Input 9 2 2 7 3 3" xfId="40280" xr:uid="{A7FC70E4-B09F-4994-96D7-BE8185BB7679}"/>
    <cellStyle name="Input 9 2 2 7 4" xfId="43139" xr:uid="{B55654E4-0D4F-4D5A-843D-612A5D92CE82}"/>
    <cellStyle name="Input 9 2 2 8" xfId="4878" xr:uid="{D9F3954B-76DC-4A1F-B0EB-BF28EDBAE37F}"/>
    <cellStyle name="Input 9 2 2 8 2" xfId="7464" xr:uid="{AE715873-7A8F-46CD-9D26-4A58030B3558}"/>
    <cellStyle name="Input 9 2 2 8 2 2" xfId="16453" xr:uid="{C74E5E92-302A-4848-956B-6C2FDAA09CA8}"/>
    <cellStyle name="Input 9 2 2 8 2 2 2" xfId="24973" xr:uid="{DDCD0125-538B-4EEA-95B1-85DC70D102DD}"/>
    <cellStyle name="Input 9 2 2 8 2 3" xfId="34180" xr:uid="{5448120C-E2A8-4DD4-8F3F-C29762BEB027}"/>
    <cellStyle name="Input 9 2 2 8 3" xfId="10101" xr:uid="{60BAEDFB-F51B-4C08-B350-0C538C5DC96C}"/>
    <cellStyle name="Input 9 2 2 8 3 2" xfId="19090" xr:uid="{AF7F069F-BD00-4DB2-9DDB-01C5B9AB8583}"/>
    <cellStyle name="Input 9 2 2 8 3 2 2" xfId="31189" xr:uid="{2F03161E-2FB0-4B1A-996C-410FF5B79A78}"/>
    <cellStyle name="Input 9 2 2 8 3 3" xfId="25400" xr:uid="{C08DD732-C883-4773-B091-1655D5AFD2A9}"/>
    <cellStyle name="Input 9 2 2 8 4" xfId="13867" xr:uid="{3BB94699-7B98-40D4-8DFA-61C75DE60E63}"/>
    <cellStyle name="Input 9 2 2 8 4 2" xfId="40137" xr:uid="{F00203F0-5FA7-4AF4-9E4F-D3CF27B5C8CC}"/>
    <cellStyle name="Input 9 2 2 8 5" xfId="26825" xr:uid="{A4172844-4AA6-457F-9CD7-3BEAEE015885}"/>
    <cellStyle name="Input 9 2 2 9" xfId="6786" xr:uid="{0FE7464B-982E-4758-B3D1-0BF6DAF3273D}"/>
    <cellStyle name="Input 9 2 2 9 2" xfId="11985" xr:uid="{034CB0A1-1C69-449D-9851-D5AFEA56C1BF}"/>
    <cellStyle name="Input 9 2 2 9 2 2" xfId="20974" xr:uid="{01BD0073-FB09-4DA2-8C4D-E20B009DCDD8}"/>
    <cellStyle name="Input 9 2 2 9 2 2 2" xfId="33295" xr:uid="{82378006-C004-4440-9AAA-5E655B3B5180}"/>
    <cellStyle name="Input 9 2 2 9 2 3" xfId="24217" xr:uid="{77F96D07-7DB5-4DBD-AED1-045A5766C395}"/>
    <cellStyle name="Input 9 2 2 9 3" xfId="15775" xr:uid="{03D56740-FD15-4F74-932C-0AB519E6BB6E}"/>
    <cellStyle name="Input 9 2 2 9 3 2" xfId="27357" xr:uid="{11FBC55F-1FCB-4D5C-ABC4-64C67BF170F4}"/>
    <cellStyle name="Input 9 2 2 9 4" xfId="22569" xr:uid="{613F0A41-99B1-44BD-9D6F-2D32412B76C0}"/>
    <cellStyle name="Input 9 2 3" xfId="701" xr:uid="{2C59AA84-8AE9-4072-960C-D655ED1A9777}"/>
    <cellStyle name="Input 9 2 3 2" xfId="5077" xr:uid="{AB3A3353-5965-464E-8C18-70D4826F6882}"/>
    <cellStyle name="Input 9 2 3 2 2" xfId="7663" xr:uid="{98E1E471-F882-4EBE-A2C6-C22DC137133C}"/>
    <cellStyle name="Input 9 2 3 2 2 2" xfId="16652" xr:uid="{66467055-415F-41B1-9BF5-AE6EB0D8397F}"/>
    <cellStyle name="Input 9 2 3 2 2 2 2" xfId="40647" xr:uid="{FC304707-F8F3-4923-82EA-346DD86C2DAE}"/>
    <cellStyle name="Input 9 2 3 2 2 3" xfId="34255" xr:uid="{C0F2C6CE-EF8D-45DB-968D-E6A2946E1A76}"/>
    <cellStyle name="Input 9 2 3 2 3" xfId="10300" xr:uid="{4DF34D01-75FB-4355-8789-F1299F70449F}"/>
    <cellStyle name="Input 9 2 3 2 3 2" xfId="19289" xr:uid="{8BC53E62-76BD-4BC8-8A58-A08042CDA310}"/>
    <cellStyle name="Input 9 2 3 2 3 2 2" xfId="36287" xr:uid="{DB61D3F4-A32B-4B06-A2C9-0E6BB4F3FB42}"/>
    <cellStyle name="Input 9 2 3 2 3 3" xfId="34449" xr:uid="{FC8DB158-643A-4D70-A8C1-223D501CFCF8}"/>
    <cellStyle name="Input 9 2 3 2 4" xfId="14066" xr:uid="{7A3DEC83-B601-495B-8392-D175A827DD44}"/>
    <cellStyle name="Input 9 2 3 2 4 2" xfId="30008" xr:uid="{009853EB-EEAC-434B-8AC9-CD3D2BB2F5BA}"/>
    <cellStyle name="Input 9 2 3 2 5" xfId="28120" xr:uid="{FB11A3B2-A18F-4883-BA9D-E1FEE154B461}"/>
    <cellStyle name="Input 9 2 3 3" xfId="3138" xr:uid="{45A979E4-33F2-4F50-9696-B6063C737B07}"/>
    <cellStyle name="Input 9 2 3 3 2" xfId="27479" xr:uid="{E731E5FE-80E5-4BD2-9CE9-541ED240107A}"/>
    <cellStyle name="Input 9 2 3 4" xfId="24041" xr:uid="{4FC513EB-52E8-465B-82F2-640F46208295}"/>
    <cellStyle name="Input 9 2 4" xfId="1046" xr:uid="{6C2C891C-EB61-4044-8669-3CB28B440041}"/>
    <cellStyle name="Input 9 2 4 2" xfId="5398" xr:uid="{25998555-9E9B-4737-A4E6-C6EB5A0D06A6}"/>
    <cellStyle name="Input 9 2 4 2 2" xfId="7984" xr:uid="{BE873B41-125E-49C9-B940-3EA46C89FF56}"/>
    <cellStyle name="Input 9 2 4 2 2 2" xfId="16973" xr:uid="{0523E3BD-0747-4A2E-B34F-C29207BA90D2}"/>
    <cellStyle name="Input 9 2 4 2 2 2 2" xfId="35306" xr:uid="{AEC3B59D-B659-415E-BAC7-316FC5C5BC18}"/>
    <cellStyle name="Input 9 2 4 2 2 3" xfId="32648" xr:uid="{A3EE3602-8AA1-4003-AB32-17B29C8FD117}"/>
    <cellStyle name="Input 9 2 4 2 3" xfId="10621" xr:uid="{F78256AC-48B9-4C23-886C-24CBD3FB4829}"/>
    <cellStyle name="Input 9 2 4 2 3 2" xfId="19610" xr:uid="{9A32A648-BE2C-4842-95BB-5C1791331154}"/>
    <cellStyle name="Input 9 2 4 2 3 2 2" xfId="43299" xr:uid="{90F35C70-E930-4DE0-A244-D25C4878FD52}"/>
    <cellStyle name="Input 9 2 4 2 3 3" xfId="40117" xr:uid="{25B1AB09-F4B5-4C0E-A840-C4D32584411C}"/>
    <cellStyle name="Input 9 2 4 2 4" xfId="14387" xr:uid="{F90C25C8-51A5-4F16-B307-7E589CCDB317}"/>
    <cellStyle name="Input 9 2 4 2 4 2" xfId="29693" xr:uid="{627EC3E4-A6A1-4DE5-BFB9-A1C68BBFB053}"/>
    <cellStyle name="Input 9 2 4 2 5" xfId="22949" xr:uid="{1F9CD6B2-61CA-4CB4-AB66-C0CC3A982D4A}"/>
    <cellStyle name="Input 9 2 4 3" xfId="3483" xr:uid="{AD31F8A4-0E84-4769-BEB8-107DADF43E00}"/>
    <cellStyle name="Input 9 2 4 3 2" xfId="26550" xr:uid="{B22091C8-A557-4819-9794-E65A7D862570}"/>
    <cellStyle name="Input 9 2 4 4" xfId="26111" xr:uid="{8D84A119-8807-4FDC-8846-7EC3BCF0CF71}"/>
    <cellStyle name="Input 9 2 5" xfId="1390" xr:uid="{746DBBF7-2675-4BC5-A9C2-19808E386A84}"/>
    <cellStyle name="Input 9 2 5 2" xfId="5735" xr:uid="{957B5D2C-8712-4DA7-840C-BD0D8337D31C}"/>
    <cellStyle name="Input 9 2 5 2 2" xfId="8321" xr:uid="{17CAE746-325C-4E9C-804E-C418D1F2ECD8}"/>
    <cellStyle name="Input 9 2 5 2 2 2" xfId="17310" xr:uid="{96EAD27C-7556-46E0-89DD-65FBC9B0A526}"/>
    <cellStyle name="Input 9 2 5 2 2 2 2" xfId="23903" xr:uid="{2E2A7E72-6C2E-4A1E-8916-297E8DE80EAA}"/>
    <cellStyle name="Input 9 2 5 2 2 3" xfId="39414" xr:uid="{B1D7A5C8-CE25-4F90-8629-2F4E0E7A5959}"/>
    <cellStyle name="Input 9 2 5 2 3" xfId="10958" xr:uid="{0F03633A-2CC7-425F-81CC-170154595D3C}"/>
    <cellStyle name="Input 9 2 5 2 3 2" xfId="19947" xr:uid="{3FF7EEE2-1166-40F8-8570-DD36CFC51591}"/>
    <cellStyle name="Input 9 2 5 2 3 2 2" xfId="35601" xr:uid="{6FEE7166-AA62-4D3D-9B61-B30097BA272E}"/>
    <cellStyle name="Input 9 2 5 2 3 3" xfId="44096" xr:uid="{DD8E5386-FDF9-4A68-AFA7-290E58530E28}"/>
    <cellStyle name="Input 9 2 5 2 4" xfId="14724" xr:uid="{F6B2DBAC-A280-483F-BBF6-787AFDBF4600}"/>
    <cellStyle name="Input 9 2 5 2 4 2" xfId="35067" xr:uid="{CB91E001-876E-467D-996A-E17C80C457B4}"/>
    <cellStyle name="Input 9 2 5 2 5" xfId="31843" xr:uid="{A50687DC-BC01-4A4F-A70B-DA663EA7A243}"/>
    <cellStyle name="Input 9 2 5 3" xfId="3827" xr:uid="{96CA2562-34E6-4C04-9433-397D20647019}"/>
    <cellStyle name="Input 9 2 5 3 2" xfId="28530" xr:uid="{9998B000-860A-4C2A-AC6C-C65E840C2416}"/>
    <cellStyle name="Input 9 2 5 4" xfId="25293" xr:uid="{C1CB99AC-CE49-4135-8364-26328BC5FB7B}"/>
    <cellStyle name="Input 9 2 6" xfId="185" xr:uid="{78D5D33C-3A4A-433E-89D9-9B4ECDA2FA70}"/>
    <cellStyle name="Input 9 2 6 2" xfId="2963" xr:uid="{BF6CFEBC-8608-4A3F-8CAB-E37AEAF210B3}"/>
    <cellStyle name="Input 9 2 6 2 2" xfId="7113" xr:uid="{2CE85DF0-0692-4A62-8EC8-80CC3DE2E45C}"/>
    <cellStyle name="Input 9 2 6 2 2 2" xfId="16102" xr:uid="{37D9039C-B1CB-4626-838E-88459061ED9B}"/>
    <cellStyle name="Input 9 2 6 2 2 2 2" xfId="38853" xr:uid="{0B5F9C32-6759-4B97-BC18-C8DE0FFE2616}"/>
    <cellStyle name="Input 9 2 6 2 2 3" xfId="35168" xr:uid="{67FE3F2D-6C1A-4BAC-9DCF-C0000A1E9549}"/>
    <cellStyle name="Input 9 2 6 2 3" xfId="9676" xr:uid="{536C9E8B-C585-4606-AABE-609E811EC75C}"/>
    <cellStyle name="Input 9 2 6 2 3 2" xfId="18665" xr:uid="{077A183D-CEB6-4173-BCDA-B33303F1EDEF}"/>
    <cellStyle name="Input 9 2 6 2 3 2 2" xfId="41978" xr:uid="{D97D3EC6-E0C6-49F5-A3EC-2EEF1FC4B830}"/>
    <cellStyle name="Input 9 2 6 2 3 3" xfId="32114" xr:uid="{F9067C86-F0D8-4894-A7D6-5FC9463F452A}"/>
    <cellStyle name="Input 9 2 6 2 4" xfId="13516" xr:uid="{FFD86934-4AD7-4856-A8EF-728EE503787A}"/>
    <cellStyle name="Input 9 2 6 2 4 2" xfId="41485" xr:uid="{E6FF9CB1-BE77-4B8A-9759-9668CDCF6F50}"/>
    <cellStyle name="Input 9 2 6 2 5" xfId="24766" xr:uid="{2686E367-413E-4AE0-9DDD-4B05FA074BE5}"/>
    <cellStyle name="Input 9 2 6 3" xfId="2653" xr:uid="{0EB3E0D8-E2AC-4401-840D-04DE084DDBD2}"/>
    <cellStyle name="Input 9 2 6 3 2" xfId="33477" xr:uid="{22D7982B-B3E2-431D-AA97-2645EE3A706D}"/>
    <cellStyle name="Input 9 2 6 4" xfId="26078" xr:uid="{C3A82893-5149-404B-B7B8-F41B30107768}"/>
    <cellStyle name="Input 9 2 7" xfId="2009" xr:uid="{C4E1A792-875E-49CE-AEB1-D992F9E3A8B1}"/>
    <cellStyle name="Input 9 2 7 2" xfId="6317" xr:uid="{347CF7AA-C8FD-41F6-A296-9341020DFCC8}"/>
    <cellStyle name="Input 9 2 7 2 2" xfId="8903" xr:uid="{2964F1E0-4641-478C-9620-CD40E34A2F22}"/>
    <cellStyle name="Input 9 2 7 2 2 2" xfId="17892" xr:uid="{A5706A4F-D539-48DD-A447-9C6CA9D3DAA2}"/>
    <cellStyle name="Input 9 2 7 2 2 2 2" xfId="39582" xr:uid="{3E50064E-AC28-4E4C-B125-928A81ABBF41}"/>
    <cellStyle name="Input 9 2 7 2 2 3" xfId="43384" xr:uid="{7C842B3E-69B6-455C-A8BE-01CF45B469F9}"/>
    <cellStyle name="Input 9 2 7 2 3" xfId="11540" xr:uid="{827A3925-13B3-4A4B-A9CF-09769368C271}"/>
    <cellStyle name="Input 9 2 7 2 3 2" xfId="20529" xr:uid="{6BE4A612-E1E8-4679-9012-F9041D9E3AE0}"/>
    <cellStyle name="Input 9 2 7 2 3 2 2" xfId="29385" xr:uid="{612DDDCC-739D-4EBC-911C-56DB3C554412}"/>
    <cellStyle name="Input 9 2 7 2 3 3" xfId="44121" xr:uid="{D8D4601D-F29C-4DB3-819C-205383BDD67E}"/>
    <cellStyle name="Input 9 2 7 2 4" xfId="15306" xr:uid="{DA5F20EA-D24A-4F00-9C83-15DEBDBD1669}"/>
    <cellStyle name="Input 9 2 7 2 4 2" xfId="28030" xr:uid="{96639798-451B-4EB8-8F77-4A17B9C014A8}"/>
    <cellStyle name="Input 9 2 7 2 5" xfId="22202" xr:uid="{172DBDAB-E403-44A7-B45D-DC0C5AEB4119}"/>
    <cellStyle name="Input 9 2 7 3" xfId="4446" xr:uid="{28F8661C-8106-4CC2-9F2A-97903911B6C5}"/>
    <cellStyle name="Input 9 2 7 3 2" xfId="30790" xr:uid="{85FA9642-3F97-4517-AC31-BF4E8D314A66}"/>
    <cellStyle name="Input 9 2 7 4" xfId="25537" xr:uid="{0A86DF55-0AAA-425E-904A-B224D8416DF7}"/>
    <cellStyle name="Input 9 2 8" xfId="2820" xr:uid="{B36FD895-2AFE-488E-99A5-90C5B7C8A3C7}"/>
    <cellStyle name="Input 9 2 8 2" xfId="6970" xr:uid="{734FD82E-6660-42CC-A788-5682F132D9CC}"/>
    <cellStyle name="Input 9 2 8 2 2" xfId="12099" xr:uid="{AAF1A9A5-03F2-4BAA-8D7E-0B9C2B627E20}"/>
    <cellStyle name="Input 9 2 8 2 2 2" xfId="21088" xr:uid="{654C4D06-9EC1-404E-8D03-16E453ED5568}"/>
    <cellStyle name="Input 9 2 8 2 2 2 2" xfId="23661" xr:uid="{5071AD36-AC08-41E5-94ED-90B5192F6E15}"/>
    <cellStyle name="Input 9 2 8 2 2 3" xfId="32541" xr:uid="{5E92CB33-B9CA-4C37-ADE2-6A49B4AC67A6}"/>
    <cellStyle name="Input 9 2 8 2 3" xfId="12918" xr:uid="{C469F3A8-696F-4277-87D9-CA3A80E91F07}"/>
    <cellStyle name="Input 9 2 8 2 3 2" xfId="21907" xr:uid="{4C1D76D7-7E8B-4ABF-ACA7-2E26EF327FD7}"/>
    <cellStyle name="Input 9 2 8 2 3 2 2" xfId="43625" xr:uid="{43A20D61-2274-437A-95E4-66AEB5A61AE4}"/>
    <cellStyle name="Input 9 2 8 2 3 3" xfId="24727" xr:uid="{811893E0-050D-45E7-827F-F8CB11E1C779}"/>
    <cellStyle name="Input 9 2 8 2 4" xfId="15959" xr:uid="{1D97F08A-2B30-45D6-B2F3-4386FF3E1C8A}"/>
    <cellStyle name="Input 9 2 8 2 4 2" xfId="23279" xr:uid="{1BD54C86-E00F-447C-ABC1-FCFAED488EFB}"/>
    <cellStyle name="Input 9 2 8 2 5" xfId="42135" xr:uid="{18A29BFD-E761-4DBF-857B-E00527177710}"/>
    <cellStyle name="Input 9 2 8 3" xfId="9533" xr:uid="{5D051F03-8797-4DD1-9352-3AD7EC1C2DB0}"/>
    <cellStyle name="Input 9 2 8 3 2" xfId="18522" xr:uid="{A2831ABA-7418-4944-8D34-36226D6BB51B}"/>
    <cellStyle name="Input 9 2 8 3 2 2" xfId="31396" xr:uid="{73D5C0E1-9792-4D2D-9A11-620F0301443B}"/>
    <cellStyle name="Input 9 2 8 3 3" xfId="43552" xr:uid="{64E4862C-952F-4F07-A4D3-50A67A7E20C5}"/>
    <cellStyle name="Input 9 2 8 4" xfId="27036" xr:uid="{7B807F12-DF37-4A8D-91DC-0B645A6EAA14}"/>
    <cellStyle name="Input 9 2 9" xfId="4753" xr:uid="{55ABC449-3F7C-4D16-8184-D63FDB36D668}"/>
    <cellStyle name="Input 9 2 9 2" xfId="7339" xr:uid="{86DC5E06-8FC8-4396-843E-CB25824F6AE5}"/>
    <cellStyle name="Input 9 2 9 2 2" xfId="16328" xr:uid="{37090E47-B5D3-4F1A-A3A7-01B5ABB92DF5}"/>
    <cellStyle name="Input 9 2 9 2 2 2" xfId="22418" xr:uid="{46283986-DAA0-4AB1-B598-CD51A2DE0F40}"/>
    <cellStyle name="Input 9 2 9 2 3" xfId="25430" xr:uid="{2B0231A9-D648-4544-9D92-71BEC53600AE}"/>
    <cellStyle name="Input 9 2 9 3" xfId="9976" xr:uid="{BF00B24B-32B4-4FCA-90A6-09056CDA0143}"/>
    <cellStyle name="Input 9 2 9 3 2" xfId="18965" xr:uid="{7E0D32D0-92C7-475A-BB90-72C55FCB231F}"/>
    <cellStyle name="Input 9 2 9 3 2 2" xfId="32449" xr:uid="{B0160B25-AF09-4FD2-BFB2-98422F8FDD43}"/>
    <cellStyle name="Input 9 2 9 3 3" xfId="34405" xr:uid="{DC7C3497-6484-48F0-BF90-C53A3C57FB11}"/>
    <cellStyle name="Input 9 2 9 4" xfId="13742" xr:uid="{8A39D77E-8AD7-48AE-A175-FEC085BB2F73}"/>
    <cellStyle name="Input 9 2 9 4 2" xfId="41338" xr:uid="{A09C0617-770C-46AE-B2CF-08B1BF11FF4F}"/>
    <cellStyle name="Input 9 2 9 5" xfId="33428" xr:uid="{44E8C58E-1AE6-4486-AB2F-F180AB759A07}"/>
    <cellStyle name="Input 9 3" xfId="427" xr:uid="{FD8BCEC7-AACF-4E59-92D3-D4B23FF7ECA1}"/>
    <cellStyle name="Input 9 3 10" xfId="9292" xr:uid="{3156EE8E-BCCD-4B2A-B91A-ED407FF888D7}"/>
    <cellStyle name="Input 9 3 10 2" xfId="18281" xr:uid="{C102DDB3-EDFE-4EF3-B1FB-EDA79D7E1DA3}"/>
    <cellStyle name="Input 9 3 10 2 2" xfId="29249" xr:uid="{9EFD9CC6-00F0-493C-8117-815370E8C912}"/>
    <cellStyle name="Input 9 3 10 3" xfId="42533" xr:uid="{3A673959-626A-498D-80BC-4A496281B26C}"/>
    <cellStyle name="Input 9 3 11" xfId="12444" xr:uid="{E3AED2AA-9A2D-443C-8856-51ED54EDDBF3}"/>
    <cellStyle name="Input 9 3 11 2" xfId="21433" xr:uid="{E34ED86A-FBAF-4899-855D-1F1B70811F46}"/>
    <cellStyle name="Input 9 3 11 2 2" xfId="35603" xr:uid="{48EF1888-0FE0-4F5B-9553-97EFC749A6F7}"/>
    <cellStyle name="Input 9 3 11 3" xfId="36813" xr:uid="{81A56218-FE5C-4172-A3ED-D1FE96433AAC}"/>
    <cellStyle name="Input 9 3 12" xfId="2433" xr:uid="{AA7D2888-4AA1-4971-B404-1806D51F49F3}"/>
    <cellStyle name="Input 9 3 12 2" xfId="28149" xr:uid="{B8048E70-AB74-418C-A7BA-D992A9EE1975}"/>
    <cellStyle name="Input 9 3 13" xfId="13342" xr:uid="{76F60403-1D8F-4361-8473-49D5387AFA1C}"/>
    <cellStyle name="Input 9 3 13 2" xfId="30074" xr:uid="{8E95A462-1F9E-4289-AB1F-67673C1B3D51}"/>
    <cellStyle name="Input 9 3 14" xfId="37983" xr:uid="{49F81024-E59E-496A-A709-8BE9D74436E9}"/>
    <cellStyle name="Input 9 3 15" xfId="51887" xr:uid="{C9453194-47F6-455B-AE71-2BB986812743}"/>
    <cellStyle name="Input 9 3 2" xfId="776" xr:uid="{87F92975-CB86-40CC-949A-E0957833AD3F}"/>
    <cellStyle name="Input 9 3 2 2" xfId="5146" xr:uid="{C7F49BC2-B1B3-4538-BF49-C1DE05EF61ED}"/>
    <cellStyle name="Input 9 3 2 2 2" xfId="7732" xr:uid="{3E687A5C-8C9D-4C41-B672-5FFA975988D0}"/>
    <cellStyle name="Input 9 3 2 2 2 2" xfId="16721" xr:uid="{6C4C21D3-7DCD-435C-9121-297A85F517E8}"/>
    <cellStyle name="Input 9 3 2 2 2 2 2" xfId="36435" xr:uid="{7A7D4E29-62E3-450B-84B2-8A6CCAAC54F3}"/>
    <cellStyle name="Input 9 3 2 2 2 3" xfId="42285" xr:uid="{416BB22A-8C31-434B-BCD2-E14897835EB8}"/>
    <cellStyle name="Input 9 3 2 2 3" xfId="10369" xr:uid="{FA1F2F40-19E7-43B9-A1F3-9AA01658837A}"/>
    <cellStyle name="Input 9 3 2 2 3 2" xfId="19358" xr:uid="{DD86AAE3-82D1-4E9E-913D-4FB5CA2DEFC7}"/>
    <cellStyle name="Input 9 3 2 2 3 2 2" xfId="39071" xr:uid="{DE35FD0A-E000-4FD8-90E4-55442791F261}"/>
    <cellStyle name="Input 9 3 2 2 3 3" xfId="41679" xr:uid="{F8044A57-22DA-4DC8-B717-8BBB097CAB54}"/>
    <cellStyle name="Input 9 3 2 2 4" xfId="14135" xr:uid="{A3B8A2AE-27FA-4D33-A04A-E41E126FC3B1}"/>
    <cellStyle name="Input 9 3 2 2 4 2" xfId="41474" xr:uid="{AA95E805-A13B-4DC4-B37D-F263FA6CA011}"/>
    <cellStyle name="Input 9 3 2 2 5" xfId="28725" xr:uid="{2EAAA9F8-1332-4065-9D01-03C61F378212}"/>
    <cellStyle name="Input 9 3 2 3" xfId="3213" xr:uid="{7BD266C5-36B7-4D4F-80BF-CDB9F41F43B7}"/>
    <cellStyle name="Input 9 3 2 3 2" xfId="26414" xr:uid="{36CFFFD6-5929-4109-8139-E8DA7C34B208}"/>
    <cellStyle name="Input 9 3 2 4" xfId="26049" xr:uid="{E630E3CD-4D78-4E7D-89CA-72CF72EB7868}"/>
    <cellStyle name="Input 9 3 2 5" xfId="58668" xr:uid="{A2F4331A-9298-43CB-89F6-8F68A9D3AD89}"/>
    <cellStyle name="Input 9 3 3" xfId="1121" xr:uid="{09835FB3-18CE-4481-8212-1586D2098BDF}"/>
    <cellStyle name="Input 9 3 3 2" xfId="5467" xr:uid="{7670B9E5-24EF-4D50-A5D1-E4AFBF1ADC1F}"/>
    <cellStyle name="Input 9 3 3 2 2" xfId="8053" xr:uid="{C8AAE122-0A72-49A0-BEC3-AD1996B2A894}"/>
    <cellStyle name="Input 9 3 3 2 2 2" xfId="17042" xr:uid="{091868CC-6DFD-4AF5-8575-73044267637A}"/>
    <cellStyle name="Input 9 3 3 2 2 2 2" xfId="42872" xr:uid="{61DFCAE4-EEB4-4973-B35E-58A7EB8C1DB6}"/>
    <cellStyle name="Input 9 3 3 2 2 3" xfId="37458" xr:uid="{410E63EE-206D-40F8-A2CA-38808F74AF3E}"/>
    <cellStyle name="Input 9 3 3 2 3" xfId="10690" xr:uid="{416A1244-4A71-431C-BC4E-32ECD42A04E3}"/>
    <cellStyle name="Input 9 3 3 2 3 2" xfId="19679" xr:uid="{9C0B1802-2078-4C33-9E9C-470D880F7C09}"/>
    <cellStyle name="Input 9 3 3 2 3 2 2" xfId="35974" xr:uid="{FCD7591E-738F-4E55-91C8-A887C76B4C24}"/>
    <cellStyle name="Input 9 3 3 2 3 3" xfId="26719" xr:uid="{430448A0-D12A-4514-AB69-087F1C1C209C}"/>
    <cellStyle name="Input 9 3 3 2 4" xfId="14456" xr:uid="{2E255E25-2732-4D4D-A0DB-07D7F95EB0CF}"/>
    <cellStyle name="Input 9 3 3 2 4 2" xfId="32722" xr:uid="{9F04E08C-3F5B-4BD3-BD27-7F68B5178934}"/>
    <cellStyle name="Input 9 3 3 2 5" xfId="29764" xr:uid="{59064EEF-2FFA-4AC5-96A1-E12AEB388137}"/>
    <cellStyle name="Input 9 3 3 3" xfId="3558" xr:uid="{D4ADDE35-3691-44A9-A1C9-55F691DC859C}"/>
    <cellStyle name="Input 9 3 3 3 2" xfId="30015" xr:uid="{727E59AE-B592-45E2-96F5-F2771B8A6005}"/>
    <cellStyle name="Input 9 3 3 4" xfId="27010" xr:uid="{54F8C91E-7540-4B53-BF66-AC180AAC3DA9}"/>
    <cellStyle name="Input 9 3 4" xfId="1465" xr:uid="{DA1366F2-6382-4610-8C33-050576C74815}"/>
    <cellStyle name="Input 9 3 4 2" xfId="5810" xr:uid="{C57241E0-AE2F-42B7-8C2F-CDDD92C5D99B}"/>
    <cellStyle name="Input 9 3 4 2 2" xfId="8396" xr:uid="{EB42155D-5FB9-4BB5-9DDE-1F100C54032D}"/>
    <cellStyle name="Input 9 3 4 2 2 2" xfId="17385" xr:uid="{39004255-E464-46CB-B3D0-B3C4D38B7B57}"/>
    <cellStyle name="Input 9 3 4 2 2 2 2" xfId="29933" xr:uid="{F110129B-4AF9-4783-A812-42A69C7E6392}"/>
    <cellStyle name="Input 9 3 4 2 2 3" xfId="33455" xr:uid="{D4485ECA-F10C-495C-9FBD-E536335C7D3E}"/>
    <cellStyle name="Input 9 3 4 2 3" xfId="11033" xr:uid="{10387028-19FB-477C-9890-980E13D4797F}"/>
    <cellStyle name="Input 9 3 4 2 3 2" xfId="20022" xr:uid="{6BD2271E-E20E-44B4-AB00-710286488BEC}"/>
    <cellStyle name="Input 9 3 4 2 3 2 2" xfId="25785" xr:uid="{76360ADC-C6CA-4969-A065-0A623C1B5595}"/>
    <cellStyle name="Input 9 3 4 2 3 3" xfId="26448" xr:uid="{7897977B-BADD-4149-8463-DB270916E576}"/>
    <cellStyle name="Input 9 3 4 2 4" xfId="14799" xr:uid="{2830E2FC-D2A6-44AF-B2CF-8EF3D3057331}"/>
    <cellStyle name="Input 9 3 4 2 4 2" xfId="36715" xr:uid="{5BB27019-A680-4ADC-A17A-40D332CE0316}"/>
    <cellStyle name="Input 9 3 4 2 5" xfId="23532" xr:uid="{EEACB181-69F9-4CF4-8F53-32BE384782F4}"/>
    <cellStyle name="Input 9 3 4 3" xfId="3902" xr:uid="{9F5D3368-BC10-4A9A-9172-64339BE8683F}"/>
    <cellStyle name="Input 9 3 4 3 2" xfId="37346" xr:uid="{8F488F3D-CBD1-4C27-A99B-27BA954E87F8}"/>
    <cellStyle name="Input 9 3 4 4" xfId="38287" xr:uid="{131A60DA-C5F4-4590-A759-8D4109ABD94D}"/>
    <cellStyle name="Input 9 3 5" xfId="179" xr:uid="{477DE864-189E-42F1-B381-89D458E9B1C8}"/>
    <cellStyle name="Input 9 3 5 2" xfId="2960" xr:uid="{715503CD-B854-4D9B-BFA1-14BAA4176701}"/>
    <cellStyle name="Input 9 3 5 2 2" xfId="7110" xr:uid="{1CEFD604-F3AF-4762-90BC-2B2F537A1CE0}"/>
    <cellStyle name="Input 9 3 5 2 2 2" xfId="16099" xr:uid="{5C060D6C-83F9-4AE2-9E23-F154F86794F5}"/>
    <cellStyle name="Input 9 3 5 2 2 2 2" xfId="33290" xr:uid="{011BF47B-EEBE-4A4B-A64C-3C10EC323A8A}"/>
    <cellStyle name="Input 9 3 5 2 2 3" xfId="37045" xr:uid="{797464FE-4D67-486A-BE95-35CECF476A82}"/>
    <cellStyle name="Input 9 3 5 2 3" xfId="9673" xr:uid="{54089870-E04F-4948-8B6C-E9AD7770D2B4}"/>
    <cellStyle name="Input 9 3 5 2 3 2" xfId="18662" xr:uid="{0B4B6A23-9170-4488-A085-7DDBD507D508}"/>
    <cellStyle name="Input 9 3 5 2 3 2 2" xfId="23451" xr:uid="{70A5E3FF-910A-4405-B387-4287BC4FF702}"/>
    <cellStyle name="Input 9 3 5 2 3 3" xfId="34553" xr:uid="{8A84EFA1-45E5-4896-8FBD-976FFA1389FC}"/>
    <cellStyle name="Input 9 3 5 2 4" xfId="13513" xr:uid="{EA11656A-65E4-4116-9D00-E81AEA6E0C37}"/>
    <cellStyle name="Input 9 3 5 2 4 2" xfId="22288" xr:uid="{8158937A-A82D-4332-88C2-CA9DBB30B42A}"/>
    <cellStyle name="Input 9 3 5 2 5" xfId="35171" xr:uid="{13DAA45C-B733-4EBC-97A8-4E8575415613}"/>
    <cellStyle name="Input 9 3 5 3" xfId="2647" xr:uid="{221F6D60-F82A-4608-A53C-65574C774227}"/>
    <cellStyle name="Input 9 3 5 3 2" xfId="24379" xr:uid="{C75B9383-C0D5-4BFB-BA35-5BD076578AC5}"/>
    <cellStyle name="Input 9 3 5 4" xfId="23835" xr:uid="{F492A8D7-50A4-4B04-A8A2-7F1B336D650B}"/>
    <cellStyle name="Input 9 3 6" xfId="2084" xr:uid="{F1F4E90B-5D1E-448E-B09F-9E8B30637EC7}"/>
    <cellStyle name="Input 9 3 6 2" xfId="6386" xr:uid="{23930800-E7D6-42A2-8E76-030C7CA5724A}"/>
    <cellStyle name="Input 9 3 6 2 2" xfId="8972" xr:uid="{2170FFAC-0D75-49DF-A9ED-23629D07E183}"/>
    <cellStyle name="Input 9 3 6 2 2 2" xfId="17961" xr:uid="{1DAACC9F-966C-4943-8B9E-6DED8B8C39D7}"/>
    <cellStyle name="Input 9 3 6 2 2 2 2" xfId="28835" xr:uid="{68769EFB-8431-481D-8B6D-07936E2ED800}"/>
    <cellStyle name="Input 9 3 6 2 2 3" xfId="34723" xr:uid="{4BFBC4FA-3EB0-48F9-B3DE-DF6AD7CF6127}"/>
    <cellStyle name="Input 9 3 6 2 3" xfId="11609" xr:uid="{5DCC25F6-8DF5-4406-860B-ADAA83CF9F80}"/>
    <cellStyle name="Input 9 3 6 2 3 2" xfId="20598" xr:uid="{768992B8-1C62-4733-A2B8-349234C202BB}"/>
    <cellStyle name="Input 9 3 6 2 3 2 2" xfId="24504" xr:uid="{2FDAE30F-0EDE-43E1-A584-9E7549DEEED8}"/>
    <cellStyle name="Input 9 3 6 2 3 3" xfId="34659" xr:uid="{4A6C1BBE-402B-45DE-A7C5-6792BF9C42B2}"/>
    <cellStyle name="Input 9 3 6 2 4" xfId="15375" xr:uid="{659D9B6C-8835-4E4A-872E-913636970816}"/>
    <cellStyle name="Input 9 3 6 2 4 2" xfId="26595" xr:uid="{F078DE12-59D0-496E-BAD6-4EFA5B381F92}"/>
    <cellStyle name="Input 9 3 6 2 5" xfId="37184" xr:uid="{1307DBBB-FDEA-425B-B2AC-94F8F588E056}"/>
    <cellStyle name="Input 9 3 6 3" xfId="4521" xr:uid="{B03B5222-DE52-4C27-B9F7-2D536A4A8837}"/>
    <cellStyle name="Input 9 3 6 3 2" xfId="40903" xr:uid="{1998BA8A-33B0-4BD8-9CCF-692AC28DED0E}"/>
    <cellStyle name="Input 9 3 6 4" xfId="29360" xr:uid="{C0D60315-A5A6-4195-BC1E-3712C7E35B80}"/>
    <cellStyle name="Input 9 3 7" xfId="2894" xr:uid="{D5FE4B3C-D8AE-4541-BBBA-A8158B2024DF}"/>
    <cellStyle name="Input 9 3 7 2" xfId="7044" xr:uid="{C181FE73-AA11-422F-B3CD-76BF8EF0A2AD}"/>
    <cellStyle name="Input 9 3 7 2 2" xfId="12170" xr:uid="{6F9F3477-AC63-405D-BF64-FC531546FD88}"/>
    <cellStyle name="Input 9 3 7 2 2 2" xfId="21159" xr:uid="{DE181244-41F8-4101-A698-AFC1473DF25A}"/>
    <cellStyle name="Input 9 3 7 2 2 2 2" xfId="37745" xr:uid="{3E0376E6-F5EF-44F7-B1F2-0F8BDE182780}"/>
    <cellStyle name="Input 9 3 7 2 2 3" xfId="36609" xr:uid="{F5F56556-7C4D-4E12-AC1F-BC2E1AF068B9}"/>
    <cellStyle name="Input 9 3 7 2 3" xfId="12975" xr:uid="{AD29BFB4-764C-41E8-9EC5-1859386BBF2A}"/>
    <cellStyle name="Input 9 3 7 2 3 2" xfId="21964" xr:uid="{8EF8BCA1-A2C8-408F-9FA7-ECB1F2CF7294}"/>
    <cellStyle name="Input 9 3 7 2 3 2 2" xfId="27939" xr:uid="{A149D56F-C316-4C0E-BFC9-FDBEA7EBD9FA}"/>
    <cellStyle name="Input 9 3 7 2 3 3" xfId="40022" xr:uid="{B516CDA7-4427-4C59-B06D-2D53E6498D61}"/>
    <cellStyle name="Input 9 3 7 2 4" xfId="16033" xr:uid="{198B556B-2FB2-4498-9667-727EBE4EF0F2}"/>
    <cellStyle name="Input 9 3 7 2 4 2" xfId="36152" xr:uid="{221B43D1-E79B-43F5-9C78-B8EF1E4F435B}"/>
    <cellStyle name="Input 9 3 7 2 5" xfId="35920" xr:uid="{D0A9A85E-5653-415B-9195-75443B34AEE3}"/>
    <cellStyle name="Input 9 3 7 3" xfId="9607" xr:uid="{F1058FC2-8E48-414C-BBB1-113E0B545BE0}"/>
    <cellStyle name="Input 9 3 7 3 2" xfId="18596" xr:uid="{AC0A2FDC-2565-47C3-B617-0A610BFA5875}"/>
    <cellStyle name="Input 9 3 7 3 2 2" xfId="30504" xr:uid="{B60020DE-520F-41AE-853D-DC177B710BF4}"/>
    <cellStyle name="Input 9 3 7 3 3" xfId="33676" xr:uid="{AB7EF343-52E3-4440-B6E9-17F29D40ACF4}"/>
    <cellStyle name="Input 9 3 7 4" xfId="42483" xr:uid="{BB1FED98-34B0-4BAC-91AE-3B0C281FA7F2}"/>
    <cellStyle name="Input 9 3 8" xfId="4822" xr:uid="{801087D2-67BC-4DD3-BF9B-9E5B28899D27}"/>
    <cellStyle name="Input 9 3 8 2" xfId="7408" xr:uid="{A0CA24B4-E6A1-4FF5-BF60-EA1CA64894FC}"/>
    <cellStyle name="Input 9 3 8 2 2" xfId="16397" xr:uid="{05AFF65D-4BA9-4EA5-A7E4-2227B63BB1E4}"/>
    <cellStyle name="Input 9 3 8 2 2 2" xfId="32582" xr:uid="{9E6DD086-1A47-40DB-AB7F-FB8B64F544EA}"/>
    <cellStyle name="Input 9 3 8 2 3" xfId="22994" xr:uid="{00875E2B-CEF9-4265-BFBA-37D0CCA35673}"/>
    <cellStyle name="Input 9 3 8 3" xfId="10045" xr:uid="{4CBA5B5F-D5D8-41DE-B76E-06E55C42A371}"/>
    <cellStyle name="Input 9 3 8 3 2" xfId="19034" xr:uid="{1AD354BB-A31F-40C6-A1B0-6681BE201A93}"/>
    <cellStyle name="Input 9 3 8 3 2 2" xfId="37103" xr:uid="{A576290B-9AC2-4E4C-A46D-881E55475EFD}"/>
    <cellStyle name="Input 9 3 8 3 3" xfId="41681" xr:uid="{20701573-13B6-419A-A2C3-0B475E2AE19B}"/>
    <cellStyle name="Input 9 3 8 4" xfId="13811" xr:uid="{3C69C445-04BD-4670-A585-419D2E1BBA8D}"/>
    <cellStyle name="Input 9 3 8 4 2" xfId="31604" xr:uid="{1D26F6D7-42B1-4ECA-8394-F602FAD08EA4}"/>
    <cellStyle name="Input 9 3 8 5" xfId="23754" xr:uid="{3EEF5572-530A-4AF0-8022-0248B207A4A2}"/>
    <cellStyle name="Input 9 3 9" xfId="6729" xr:uid="{E9D0E625-005C-46E3-9765-4C097E35555C}"/>
    <cellStyle name="Input 9 3 9 2" xfId="11929" xr:uid="{422008D1-F181-4AD6-A018-F2ECA5D6AF35}"/>
    <cellStyle name="Input 9 3 9 2 2" xfId="20918" xr:uid="{4CC07C06-C56B-44C3-BD7E-B7934DC14E5B}"/>
    <cellStyle name="Input 9 3 9 2 2 2" xfId="43228" xr:uid="{8F2911C2-74B4-4DE7-A11F-CBD484F6BCC2}"/>
    <cellStyle name="Input 9 3 9 2 3" xfId="31135" xr:uid="{72EA15AB-A941-4419-99E3-24175AE7C56E}"/>
    <cellStyle name="Input 9 3 9 3" xfId="15718" xr:uid="{1C02D5F8-7DBE-4729-B10C-0BB129450AE6}"/>
    <cellStyle name="Input 9 3 9 3 2" xfId="30943" xr:uid="{EC7B6451-AEE2-449D-BC76-DF2B5002AEA5}"/>
    <cellStyle name="Input 9 3 9 4" xfId="25084" xr:uid="{58499014-7F79-4BDD-B191-E211EFE83123}"/>
    <cellStyle name="Input 9 4" xfId="525" xr:uid="{64742832-B403-45C0-B0CF-D81B7577027B}"/>
    <cellStyle name="Input 9 4 10" xfId="47560" xr:uid="{0F50C3D3-4E47-452F-BB84-41B859417ED8}"/>
    <cellStyle name="Input 9 4 2" xfId="874" xr:uid="{222660E6-E03D-4118-A0FE-AE74BEB6DB59}"/>
    <cellStyle name="Input 9 4 2 2" xfId="5243" xr:uid="{1C799EDB-6E3C-43BA-9907-35B8D4943269}"/>
    <cellStyle name="Input 9 4 2 2 2" xfId="7829" xr:uid="{0B40EE27-5C75-4F3F-A5CD-DD01F3D36E99}"/>
    <cellStyle name="Input 9 4 2 2 2 2" xfId="16818" xr:uid="{ED318011-5AA1-4C2E-A665-D75B72A42F35}"/>
    <cellStyle name="Input 9 4 2 2 2 2 2" xfId="23460" xr:uid="{FFDECF88-D058-4856-BBE8-1CC52D4DA58B}"/>
    <cellStyle name="Input 9 4 2 2 2 3" xfId="29950" xr:uid="{D664C3CB-1CDB-4EFC-9FBD-167FAE77A044}"/>
    <cellStyle name="Input 9 4 2 2 3" xfId="10466" xr:uid="{6D5009D7-D926-4E1E-861C-8DAC2B4F73EF}"/>
    <cellStyle name="Input 9 4 2 2 3 2" xfId="19455" xr:uid="{0A2748E9-FE7A-4C3C-873A-64C4240C2EA0}"/>
    <cellStyle name="Input 9 4 2 2 3 2 2" xfId="41158" xr:uid="{7E1B0901-5A09-4113-BB1A-9F7366D9F285}"/>
    <cellStyle name="Input 9 4 2 2 3 3" xfId="36465" xr:uid="{DD007DA4-2659-496C-9E57-6C1CC876AF29}"/>
    <cellStyle name="Input 9 4 2 2 4" xfId="14232" xr:uid="{DFBBFEC3-0A06-495F-92E9-BBDAC56A26B8}"/>
    <cellStyle name="Input 9 4 2 2 4 2" xfId="23994" xr:uid="{3271A4CA-43C2-4C74-83B0-73D11B8EFC2C}"/>
    <cellStyle name="Input 9 4 2 2 5" xfId="38302" xr:uid="{759A626B-06CB-494D-9F13-9FD05F4D038F}"/>
    <cellStyle name="Input 9 4 2 3" xfId="3311" xr:uid="{5B596BEE-A992-4F47-B10C-812F0AB42ED1}"/>
    <cellStyle name="Input 9 4 2 3 2" xfId="37145" xr:uid="{E7683900-B3A0-4F85-ABAE-1C94BEFD19D2}"/>
    <cellStyle name="Input 9 4 2 4" xfId="39251" xr:uid="{FF657D31-F423-46BF-8535-43E3F8C28499}"/>
    <cellStyle name="Input 9 4 2 5" xfId="54373" xr:uid="{671BB2DE-C12B-48D8-AFE5-3E047DA010DD}"/>
    <cellStyle name="Input 9 4 3" xfId="1219" xr:uid="{D82AB880-37FE-443F-AD0C-C1042BE321E6}"/>
    <cellStyle name="Input 9 4 3 2" xfId="5564" xr:uid="{AF48F02A-E05F-4EBB-874E-D758D1E84747}"/>
    <cellStyle name="Input 9 4 3 2 2" xfId="8150" xr:uid="{5266A7C1-EFE2-492D-B735-C34BAFA9D949}"/>
    <cellStyle name="Input 9 4 3 2 2 2" xfId="17139" xr:uid="{4804DCEB-DF3F-4472-B91D-75DCB75F65D5}"/>
    <cellStyle name="Input 9 4 3 2 2 2 2" xfId="42265" xr:uid="{8F86EC55-88D0-4F43-83F4-824F493D00D3}"/>
    <cellStyle name="Input 9 4 3 2 2 3" xfId="35253" xr:uid="{814694BF-3C71-4E60-AD4A-ED1E4EDEEEA0}"/>
    <cellStyle name="Input 9 4 3 2 3" xfId="10787" xr:uid="{CFAA1871-D899-476A-B58B-FAC7C070AB54}"/>
    <cellStyle name="Input 9 4 3 2 3 2" xfId="19776" xr:uid="{F29B9A11-50CE-4B24-B3F2-3532CAA3D566}"/>
    <cellStyle name="Input 9 4 3 2 3 2 2" xfId="28242" xr:uid="{00B2ECA8-861E-4D37-81EA-70F3E3DE31D5}"/>
    <cellStyle name="Input 9 4 3 2 3 3" xfId="26407" xr:uid="{59FF6C80-94B6-4571-BB9A-FC6CEE4EE0B9}"/>
    <cellStyle name="Input 9 4 3 2 4" xfId="14553" xr:uid="{5A1D9366-7918-4B7B-AAF0-FFDE6649B35B}"/>
    <cellStyle name="Input 9 4 3 2 4 2" xfId="26389" xr:uid="{56E9492B-69BE-45A8-B680-71B4D8E21132}"/>
    <cellStyle name="Input 9 4 3 2 5" xfId="35464" xr:uid="{509240F5-EBED-432E-A05C-BC97F10193E8}"/>
    <cellStyle name="Input 9 4 3 3" xfId="3656" xr:uid="{CE2D3E54-B6F8-4422-920F-874238D11DD0}"/>
    <cellStyle name="Input 9 4 3 3 2" xfId="38724" xr:uid="{53634F22-B8A0-49F3-B738-F5BF7B37EEB7}"/>
    <cellStyle name="Input 9 4 3 4" xfId="29627" xr:uid="{08BF8E5B-984E-4C64-9E36-7A3A565B575F}"/>
    <cellStyle name="Input 9 4 4" xfId="1563" xr:uid="{92A246E4-92C9-4295-AD88-54999CE92358}"/>
    <cellStyle name="Input 9 4 4 2" xfId="5908" xr:uid="{318A8CD7-F4DC-4DEE-ACC1-593B72F31DC0}"/>
    <cellStyle name="Input 9 4 4 2 2" xfId="8494" xr:uid="{8CF56157-C2A6-445D-8CDD-F88163C50CC7}"/>
    <cellStyle name="Input 9 4 4 2 2 2" xfId="17483" xr:uid="{F56EC6AD-778C-4BD2-9E98-C7B2A72FF82C}"/>
    <cellStyle name="Input 9 4 4 2 2 2 2" xfId="41539" xr:uid="{CA2E326A-9EA3-4D3F-BDBE-9036628D1E42}"/>
    <cellStyle name="Input 9 4 4 2 2 3" xfId="42298" xr:uid="{A89CBD97-8CA8-45DD-A162-8899845F8E46}"/>
    <cellStyle name="Input 9 4 4 2 3" xfId="11131" xr:uid="{3EA1133D-99FB-425B-BD58-5807777C21EA}"/>
    <cellStyle name="Input 9 4 4 2 3 2" xfId="20120" xr:uid="{19309BE1-5EB3-4BE1-BCD2-01B72CD01A9F}"/>
    <cellStyle name="Input 9 4 4 2 3 2 2" xfId="38987" xr:uid="{2F1B80A0-1226-4A9C-B4BC-EDDC5214AEBB}"/>
    <cellStyle name="Input 9 4 4 2 3 3" xfId="25399" xr:uid="{9A0E55FE-D79E-4A49-9065-7CF24CC3F13A}"/>
    <cellStyle name="Input 9 4 4 2 4" xfId="14897" xr:uid="{7A9D3BC6-4207-41D6-B6B7-8F23201AA448}"/>
    <cellStyle name="Input 9 4 4 2 4 2" xfId="24905" xr:uid="{DB8B891F-DFAA-4E43-B4A6-F5AAC94230F8}"/>
    <cellStyle name="Input 9 4 4 2 5" xfId="28587" xr:uid="{E36378B2-F523-4D42-95A9-1867D7652C1D}"/>
    <cellStyle name="Input 9 4 4 3" xfId="4000" xr:uid="{CB964BDF-6E82-4267-A9ED-EE61992771E4}"/>
    <cellStyle name="Input 9 4 4 3 2" xfId="35076" xr:uid="{A893DAA4-F8E2-429C-A20F-80890ED9F487}"/>
    <cellStyle name="Input 9 4 4 4" xfId="38865" xr:uid="{E3E248E0-04F0-41BC-B9A0-87F157F9F786}"/>
    <cellStyle name="Input 9 4 5" xfId="1875" xr:uid="{6074A1A9-E40B-4282-B2D1-1280C26EA2CA}"/>
    <cellStyle name="Input 9 4 5 2" xfId="6191" xr:uid="{F367ACF3-2F4B-40C1-984F-E74367415CB9}"/>
    <cellStyle name="Input 9 4 5 2 2" xfId="8777" xr:uid="{39479DDB-FB6F-48F2-8DC1-95FDFAA26A6C}"/>
    <cellStyle name="Input 9 4 5 2 2 2" xfId="17766" xr:uid="{C28107B7-8EFE-4551-8169-B3B073BF1C50}"/>
    <cellStyle name="Input 9 4 5 2 2 2 2" xfId="43499" xr:uid="{F43102F0-F60C-48B8-BB6C-4A2B327FFA54}"/>
    <cellStyle name="Input 9 4 5 2 2 3" xfId="37341" xr:uid="{8F91E44B-9EC0-40A8-87F1-AF319BFF1BDA}"/>
    <cellStyle name="Input 9 4 5 2 3" xfId="11414" xr:uid="{9A99AAE4-F81F-45CC-BF29-160E5121DB0D}"/>
    <cellStyle name="Input 9 4 5 2 3 2" xfId="20403" xr:uid="{9F77F642-66B9-4C4A-AC28-4FE1A0FF20B3}"/>
    <cellStyle name="Input 9 4 5 2 3 2 2" xfId="26365" xr:uid="{0F3EF24C-92B9-493F-A1B7-255854A7723C}"/>
    <cellStyle name="Input 9 4 5 2 3 3" xfId="32233" xr:uid="{CC4B114F-A197-44A9-ABF1-FBB1126AA225}"/>
    <cellStyle name="Input 9 4 5 2 4" xfId="15180" xr:uid="{410520FA-CEE8-48AF-9E4F-F3926A5C2BEA}"/>
    <cellStyle name="Input 9 4 5 2 4 2" xfId="29315" xr:uid="{E0E8CD7A-3118-49B0-9A79-F41029B59BBF}"/>
    <cellStyle name="Input 9 4 5 2 5" xfId="38013" xr:uid="{E721EE54-9C30-4033-83A6-D304F9758CB8}"/>
    <cellStyle name="Input 9 4 5 3" xfId="4312" xr:uid="{BC0F9D86-F15D-4904-AB66-356A21B4F3C3}"/>
    <cellStyle name="Input 9 4 5 3 2" xfId="42649" xr:uid="{7BEC3B02-26B5-4ABA-A962-0417415C557F}"/>
    <cellStyle name="Input 9 4 5 4" xfId="28938" xr:uid="{4B09826B-7CC0-468F-8400-AC8AEB1B4625}"/>
    <cellStyle name="Input 9 4 6" xfId="2182" xr:uid="{57B16E4D-C2BA-41A8-82D1-F94669AD4DB3}"/>
    <cellStyle name="Input 9 4 6 2" xfId="6483" xr:uid="{99A4C885-DAA0-4463-906E-5FA663F8F14F}"/>
    <cellStyle name="Input 9 4 6 2 2" xfId="9069" xr:uid="{A962534A-1EA6-4597-9BAC-3ACCC7912411}"/>
    <cellStyle name="Input 9 4 6 2 2 2" xfId="18058" xr:uid="{BF874493-59CD-41E3-88F5-91A62AFA3E72}"/>
    <cellStyle name="Input 9 4 6 2 2 2 2" xfId="30932" xr:uid="{5DB00026-513B-444F-9282-3D7C6BBB60A1}"/>
    <cellStyle name="Input 9 4 6 2 2 3" xfId="27394" xr:uid="{5D4537B5-5270-45F0-9C13-11CCB56D7695}"/>
    <cellStyle name="Input 9 4 6 2 3" xfId="11706" xr:uid="{963106B6-7074-4019-8547-1239C041A73E}"/>
    <cellStyle name="Input 9 4 6 2 3 2" xfId="20695" xr:uid="{5A697A52-9370-483B-8E7E-8057D5726FA0}"/>
    <cellStyle name="Input 9 4 6 2 3 2 2" xfId="43746" xr:uid="{90A221D2-1E66-4239-ADEC-56D9374CEC95}"/>
    <cellStyle name="Input 9 4 6 2 3 3" xfId="37804" xr:uid="{0636542D-238A-439C-A1D8-2F6DE791597B}"/>
    <cellStyle name="Input 9 4 6 2 4" xfId="15472" xr:uid="{FFFB79E9-1A0D-4C15-92C4-E991CFA6F691}"/>
    <cellStyle name="Input 9 4 6 2 4 2" xfId="22887" xr:uid="{8A2D0B13-7C74-4C56-8C10-C39A401332F2}"/>
    <cellStyle name="Input 9 4 6 2 5" xfId="25649" xr:uid="{6C2593A6-79C9-4F0B-9C4E-A741B60CFF41}"/>
    <cellStyle name="Input 9 4 6 3" xfId="4619" xr:uid="{10D240AD-DB3A-4DB9-B913-CC0EA1A39717}"/>
    <cellStyle name="Input 9 4 6 3 2" xfId="27791" xr:uid="{01375959-CC12-4C92-8B3F-F9B719A365E9}"/>
    <cellStyle name="Input 9 4 6 4" xfId="25095" xr:uid="{C8B30DBD-28FE-487F-963A-EBF3D7B3F7B7}"/>
    <cellStyle name="Input 9 4 7" xfId="4919" xr:uid="{F1F4C5FA-6A04-47DF-BD0C-505CD1122C15}"/>
    <cellStyle name="Input 9 4 7 2" xfId="7505" xr:uid="{FD64B80D-5D2A-4E1F-9043-66FD913E1FF2}"/>
    <cellStyle name="Input 9 4 7 2 2" xfId="16494" xr:uid="{2278E1CC-D869-491B-BD00-BA50C0F8B03B}"/>
    <cellStyle name="Input 9 4 7 2 2 2" xfId="32323" xr:uid="{570ED3C6-B98C-4302-8818-6F1EE1B7EC34}"/>
    <cellStyle name="Input 9 4 7 2 3" xfId="42777" xr:uid="{D01F1B83-A036-49B2-9DAE-F61DD0BDB9ED}"/>
    <cellStyle name="Input 9 4 7 3" xfId="10142" xr:uid="{8244E442-BE74-4AA9-BAF6-682596E269AE}"/>
    <cellStyle name="Input 9 4 7 3 2" xfId="19131" xr:uid="{E46C10E1-A1FA-46B4-81F0-F312E4626715}"/>
    <cellStyle name="Input 9 4 7 3 2 2" xfId="24631" xr:uid="{DBDD5548-084D-4504-A1B1-56C601F985BE}"/>
    <cellStyle name="Input 9 4 7 3 3" xfId="36459" xr:uid="{5CB1FF3D-397C-4F5C-9CEC-3DC3EDC0BE48}"/>
    <cellStyle name="Input 9 4 7 4" xfId="13908" xr:uid="{BCCB6EE4-718D-48B3-9B3A-EFC7A640ADE2}"/>
    <cellStyle name="Input 9 4 7 4 2" xfId="41924" xr:uid="{EAE991A7-537B-4C7C-A441-AC570FDAC633}"/>
    <cellStyle name="Input 9 4 7 5" xfId="36239" xr:uid="{C3E78738-1134-4003-934D-DF63499BB3DC}"/>
    <cellStyle name="Input 9 4 8" xfId="2531" xr:uid="{265EF61A-E0D4-44D7-83BA-6508A198B513}"/>
    <cellStyle name="Input 9 4 8 2" xfId="24508" xr:uid="{1428931A-0ABD-409A-B3DF-F587FF36B5EE}"/>
    <cellStyle name="Input 9 4 9" xfId="43940" xr:uid="{8C907968-7638-4E53-AAD7-2A9F081073B9}"/>
    <cellStyle name="Input 9 5" xfId="294" xr:uid="{DA8CD103-6E42-4478-B830-F751B103D08A}"/>
    <cellStyle name="Input 9 5 2" xfId="4697" xr:uid="{EC96E751-8CF6-4C80-BFC9-327267464D72}"/>
    <cellStyle name="Input 9 5 2 2" xfId="7283" xr:uid="{8B74F287-9441-45DB-88B8-ED60A07EF248}"/>
    <cellStyle name="Input 9 5 2 2 2" xfId="16272" xr:uid="{37207142-CED1-4A4B-9DF0-67C34060BDAD}"/>
    <cellStyle name="Input 9 5 2 2 2 2" xfId="23651" xr:uid="{90B1E563-3A59-4056-A48D-BA0536BDD9F3}"/>
    <cellStyle name="Input 9 5 2 2 3" xfId="26036" xr:uid="{4CDCE787-D150-437D-BB1B-A2A756E4294E}"/>
    <cellStyle name="Input 9 5 2 3" xfId="9920" xr:uid="{39859D5B-FBB9-4CD5-9929-0EE43833F290}"/>
    <cellStyle name="Input 9 5 2 3 2" xfId="18909" xr:uid="{49FBA338-6695-4F40-9A12-67DD85CC1EA8}"/>
    <cellStyle name="Input 9 5 2 3 2 2" xfId="41285" xr:uid="{4A57D58D-C6B1-45E7-B618-3E9F1C47F909}"/>
    <cellStyle name="Input 9 5 2 3 3" xfId="26533" xr:uid="{B1CF0141-B9A0-42C1-9AD5-01D4F7A87B5B}"/>
    <cellStyle name="Input 9 5 2 4" xfId="13686" xr:uid="{0EAA66E4-5233-456D-AEDB-294891C862D7}"/>
    <cellStyle name="Input 9 5 2 4 2" xfId="25971" xr:uid="{B3F07E1F-173A-4BAB-8F7E-2D67102779AF}"/>
    <cellStyle name="Input 9 5 2 5" xfId="34035" xr:uid="{4F18424B-FA57-467D-9563-94C81321DA7B}"/>
    <cellStyle name="Input 9 5 3" xfId="2762" xr:uid="{3D5FBCE8-CB67-45F9-B699-5F9D4F9E2501}"/>
    <cellStyle name="Input 9 5 3 2" xfId="28465" xr:uid="{9DB6643E-9FAE-4878-9528-C5A60727DBF8}"/>
    <cellStyle name="Input 9 5 4" xfId="36901" xr:uid="{386A9C78-EAF8-424A-AF1A-31E71EF20AAF}"/>
    <cellStyle name="Input 9 5 5" xfId="52857" xr:uid="{4A906271-642D-42EA-A450-030A3389383D}"/>
    <cellStyle name="Input 9 6" xfId="643" xr:uid="{9DC6ED9E-3111-47CF-B269-670EF494262A}"/>
    <cellStyle name="Input 9 6 2" xfId="5021" xr:uid="{4787BC14-72F2-4EB0-A56C-84DC8FCD14CC}"/>
    <cellStyle name="Input 9 6 2 2" xfId="7607" xr:uid="{7A55F514-C41B-4F81-A8B1-14FB2F20B293}"/>
    <cellStyle name="Input 9 6 2 2 2" xfId="16596" xr:uid="{8EF68CE7-837C-435A-9483-D9D721436013}"/>
    <cellStyle name="Input 9 6 2 2 2 2" xfId="27474" xr:uid="{CF0AC274-1970-4DC6-89C7-43E3558F64BE}"/>
    <cellStyle name="Input 9 6 2 2 3" xfId="25024" xr:uid="{E5208561-BF25-47F7-9D3D-17A7C4FBADCA}"/>
    <cellStyle name="Input 9 6 2 3" xfId="10244" xr:uid="{6A2745DF-8348-43DF-AD1E-E33B2F402682}"/>
    <cellStyle name="Input 9 6 2 3 2" xfId="19233" xr:uid="{1DBDC256-8B3C-4B5C-9CB9-53BF0810AFBD}"/>
    <cellStyle name="Input 9 6 2 3 2 2" xfId="25484" xr:uid="{C0829A31-9065-4B1C-9B31-25F9171DCE8D}"/>
    <cellStyle name="Input 9 6 2 3 3" xfId="37819" xr:uid="{473FF084-0C96-43CE-A950-0037C6C9117C}"/>
    <cellStyle name="Input 9 6 2 4" xfId="14010" xr:uid="{1DB4D1A3-FE71-469F-9C03-A5331809F7FB}"/>
    <cellStyle name="Input 9 6 2 4 2" xfId="31255" xr:uid="{0A6D0872-77C2-4F0D-BAC9-352FE44EFB7C}"/>
    <cellStyle name="Input 9 6 2 5" xfId="32010" xr:uid="{C946465C-2494-496B-B433-D31C30A5CD2C}"/>
    <cellStyle name="Input 9 6 3" xfId="3080" xr:uid="{8D71FAE5-65AA-4A97-BF09-DADC9C98F2D3}"/>
    <cellStyle name="Input 9 6 3 2" xfId="36867" xr:uid="{0BB40BAF-7E09-48C3-B972-F01CE7FC35F4}"/>
    <cellStyle name="Input 9 6 4" xfId="36541" xr:uid="{32205D1C-42B2-4324-AC2A-A812DE33320B}"/>
    <cellStyle name="Input 9 7" xfId="988" xr:uid="{75FC1663-C407-4265-A8FE-9A39C08173BD}"/>
    <cellStyle name="Input 9 7 2" xfId="5342" xr:uid="{970543ED-B4C7-439B-A3BD-84275A547EA3}"/>
    <cellStyle name="Input 9 7 2 2" xfId="7928" xr:uid="{B7E1714A-50E0-4DB2-8FC8-AF9C446BE691}"/>
    <cellStyle name="Input 9 7 2 2 2" xfId="16917" xr:uid="{A464EC67-8D25-42BC-9D3C-721DCC25035D}"/>
    <cellStyle name="Input 9 7 2 2 2 2" xfId="22534" xr:uid="{91EDCC52-7CF9-4A71-922C-C37668CCC2B4}"/>
    <cellStyle name="Input 9 7 2 2 3" xfId="28663" xr:uid="{F6C1AC8B-BAAD-4C0E-AFB4-6601B91AC8EF}"/>
    <cellStyle name="Input 9 7 2 3" xfId="10565" xr:uid="{ADD3FFB2-6280-4037-8EB8-07932AED6300}"/>
    <cellStyle name="Input 9 7 2 3 2" xfId="19554" xr:uid="{9408B400-83C3-411F-8082-6726E39B9CE4}"/>
    <cellStyle name="Input 9 7 2 3 2 2" xfId="34413" xr:uid="{62D5276E-7EDC-4382-ADCB-6C4590B60BAC}"/>
    <cellStyle name="Input 9 7 2 3 3" xfId="24287" xr:uid="{432CEE20-9B00-4E43-B645-C5F2F374D74E}"/>
    <cellStyle name="Input 9 7 2 4" xfId="14331" xr:uid="{F1171B92-9A34-41B0-A0DA-FB46EECE76E9}"/>
    <cellStyle name="Input 9 7 2 4 2" xfId="23811" xr:uid="{274E6316-560D-4B18-9155-C01808EBBDEC}"/>
    <cellStyle name="Input 9 7 2 5" xfId="23305" xr:uid="{898EC08A-1E0D-44E0-A336-6E762EDBDDA5}"/>
    <cellStyle name="Input 9 7 3" xfId="3425" xr:uid="{65BDA952-DCEA-4121-9921-127517ACBA3A}"/>
    <cellStyle name="Input 9 7 3 2" xfId="38251" xr:uid="{805AD903-4AFD-4536-A7FB-B7EF365A612E}"/>
    <cellStyle name="Input 9 7 4" xfId="38171" xr:uid="{E0FA0C3B-FF3A-474F-91F3-998F759FA0E1}"/>
    <cellStyle name="Input 9 8" xfId="1332" xr:uid="{7F27E148-C9D8-416A-896D-30869071BFB2}"/>
    <cellStyle name="Input 9 8 2" xfId="5677" xr:uid="{47E6202C-F677-4FAE-A942-27BB7D43B767}"/>
    <cellStyle name="Input 9 8 2 2" xfId="8263" xr:uid="{614F7730-78E5-4506-BAC6-425A54D499EB}"/>
    <cellStyle name="Input 9 8 2 2 2" xfId="17252" xr:uid="{46244FFB-AEB1-4B89-BD29-9240F9C0A6A5}"/>
    <cellStyle name="Input 9 8 2 2 2 2" xfId="22727" xr:uid="{2A191B6A-6D90-4287-9203-0B168EC15E98}"/>
    <cellStyle name="Input 9 8 2 2 3" xfId="33389" xr:uid="{253C8964-93B8-48F3-B052-49D47ED174E1}"/>
    <cellStyle name="Input 9 8 2 3" xfId="10900" xr:uid="{79DC28B6-679D-4785-B6F3-B33E194A4AC4}"/>
    <cellStyle name="Input 9 8 2 3 2" xfId="19889" xr:uid="{B66BC3AF-39C3-4E3D-BEC7-69092D1E5834}"/>
    <cellStyle name="Input 9 8 2 3 2 2" xfId="36251" xr:uid="{1E441DFD-DA35-4B11-842A-8A1955BC3A3F}"/>
    <cellStyle name="Input 9 8 2 3 3" xfId="22457" xr:uid="{8FCD7D60-C394-4722-A529-89C4594EF435}"/>
    <cellStyle name="Input 9 8 2 4" xfId="14666" xr:uid="{7A3024F9-C7B7-43A3-9D69-DA749FF31BD1}"/>
    <cellStyle name="Input 9 8 2 4 2" xfId="34599" xr:uid="{D4B077A3-74A5-4231-AB82-54272EF72556}"/>
    <cellStyle name="Input 9 8 2 5" xfId="39271" xr:uid="{896993E1-AA87-4314-8A36-33D3403DBC40}"/>
    <cellStyle name="Input 9 8 3" xfId="3769" xr:uid="{E03B7F28-3F28-463B-B8A3-68D32FFCFF8E}"/>
    <cellStyle name="Input 9 8 3 2" xfId="38535" xr:uid="{51DBC90C-22A9-4D43-A166-4BA04B22642B}"/>
    <cellStyle name="Input 9 8 4" xfId="37207" xr:uid="{E62A6D9B-2868-4823-87F1-5594A7967758}"/>
    <cellStyle name="Input 9 9" xfId="1669" xr:uid="{E08AF810-0028-4A76-8DE1-4DE58990E7B9}"/>
    <cellStyle name="Input 9 9 2" xfId="5997" xr:uid="{2816199A-5B51-46C4-A4E0-4DAE808991C0}"/>
    <cellStyle name="Input 9 9 2 2" xfId="8583" xr:uid="{3411EC90-EA7E-4F71-B5C5-AE6E018220D1}"/>
    <cellStyle name="Input 9 9 2 2 2" xfId="17572" xr:uid="{FCAA8A13-C328-4380-ADED-1F00C2BE5907}"/>
    <cellStyle name="Input 9 9 2 2 2 2" xfId="39357" xr:uid="{E924F23F-DA3D-4C04-9078-AD564D4A8F4D}"/>
    <cellStyle name="Input 9 9 2 2 3" xfId="24625" xr:uid="{ADF92FFE-6D3B-4169-9F61-338B47F6398E}"/>
    <cellStyle name="Input 9 9 2 3" xfId="11220" xr:uid="{6F60E4B0-34A4-4D73-88CF-70D17248BBE5}"/>
    <cellStyle name="Input 9 9 2 3 2" xfId="20209" xr:uid="{891EB54C-6BCD-4EBD-877E-1BF3348DFA79}"/>
    <cellStyle name="Input 9 9 2 3 2 2" xfId="42356" xr:uid="{B11746FE-AFAB-474E-AD37-CDAE476E28DF}"/>
    <cellStyle name="Input 9 9 2 3 3" xfId="33313" xr:uid="{2E24C973-0173-448B-AD07-2AEEF1430E5C}"/>
    <cellStyle name="Input 9 9 2 4" xfId="14986" xr:uid="{4568FB2A-3F8F-49D5-8641-434550C2560E}"/>
    <cellStyle name="Input 9 9 2 4 2" xfId="30088" xr:uid="{AE76FCB7-FAF7-40D7-81F8-4D098DD07E81}"/>
    <cellStyle name="Input 9 9 2 5" xfId="35685" xr:uid="{B0B00F2C-5F54-4BB6-9FB5-629D04388923}"/>
    <cellStyle name="Input 9 9 3" xfId="4106" xr:uid="{B7B02B99-74DD-404F-896E-515C564A4612}"/>
    <cellStyle name="Input 9 9 3 2" xfId="34064" xr:uid="{FCB3E43B-324A-4E28-89FE-0511050ECCB5}"/>
    <cellStyle name="Input 9 9 4" xfId="30631" xr:uid="{D65E9634-6068-4E16-8295-E156FC6BC1C4}"/>
    <cellStyle name="Linked Cell 10" xfId="45206" xr:uid="{A2EEBE9E-52BC-4A70-ACD2-AADEE1BBDFB3}"/>
    <cellStyle name="Linked Cell 11" xfId="45313" xr:uid="{BDDB8499-30F5-4846-A1D4-73B02CDC87D1}"/>
    <cellStyle name="Linked Cell 12" xfId="45433" xr:uid="{DCFB7C5C-93BC-44E9-82B5-1882DB4B8BD9}"/>
    <cellStyle name="Linked Cell 13" xfId="40" xr:uid="{E2888845-5E53-417B-8262-2BE98D993B1B}"/>
    <cellStyle name="Linked Cell 2" xfId="84" xr:uid="{C7EE5675-379D-410A-BB07-29CD0B12B696}"/>
    <cellStyle name="Linked Cell 2 2" xfId="47310" xr:uid="{DBD2EB9F-7E0A-416E-BE1B-C49F52B2C665}"/>
    <cellStyle name="Linked Cell 2 3" xfId="47319" xr:uid="{B65A3A27-38EF-4923-8905-147B2547381E}"/>
    <cellStyle name="Linked Cell 3" xfId="44832" xr:uid="{32BE2CD5-EA37-4D7F-B113-F4043E69529C}"/>
    <cellStyle name="Linked Cell 3 2" xfId="47314" xr:uid="{579A5663-B79A-484C-88A6-1FA0C520D3A7}"/>
    <cellStyle name="Linked Cell 3 3" xfId="47304" xr:uid="{C7ADB9C9-B4F6-43DF-8AB9-3AD4B29DD301}"/>
    <cellStyle name="Linked Cell 4" xfId="44869" xr:uid="{5E9C6D76-6119-46D9-BF98-E3B5C6D513BF}"/>
    <cellStyle name="Linked Cell 4 2" xfId="45853" xr:uid="{2EEDD613-D91D-44A7-B792-30B948C08A1E}"/>
    <cellStyle name="Linked Cell 5" xfId="44899" xr:uid="{F6AE0E8A-BC94-46EA-AAD9-B7E252D39D84}"/>
    <cellStyle name="Linked Cell 6" xfId="44917" xr:uid="{BF7AC955-3D3A-4913-BACC-9E1F77BE5712}"/>
    <cellStyle name="Linked Cell 7" xfId="45006" xr:uid="{D4739FC8-5343-4ED4-93EE-353CAE94AC80}"/>
    <cellStyle name="Linked Cell 8" xfId="45007" xr:uid="{9703CEFF-E666-4B28-9FCB-B9DE70C5ADC9}"/>
    <cellStyle name="Linked Cell 9" xfId="45124" xr:uid="{7D556799-EFCC-4EA5-A359-5AAB9776D99B}"/>
    <cellStyle name="Neutral 2" xfId="85" xr:uid="{EF287FC7-AE00-435E-AFE5-7E244D398FAD}"/>
    <cellStyle name="Neutral 3" xfId="41" xr:uid="{A5741636-E7B2-4E4D-AB4F-5D7812EC89BD}"/>
    <cellStyle name="Neutral 4" xfId="45854" xr:uid="{1A26291F-C07D-492A-9F33-0C4246F4A9D2}"/>
    <cellStyle name="Normal" xfId="0" builtinId="0"/>
    <cellStyle name="Normal 10" xfId="3" xr:uid="{7BD6DB69-6910-4AD2-9A59-29BBE6AFC896}"/>
    <cellStyle name="Normal 2" xfId="44123" xr:uid="{1FFE17D4-DE53-416D-9040-35A65786C615}"/>
    <cellStyle name="Normal 2 2" xfId="44178" xr:uid="{A3A6D57D-5E67-4ADA-A7EF-C1C3440BDD35}"/>
    <cellStyle name="Normal 2 3" xfId="44206" xr:uid="{8DCBD67D-EAAC-452A-8AF7-DBF78EE6B64A}"/>
    <cellStyle name="Normal 2 3 10" xfId="47145" xr:uid="{55AEEB30-9C49-48C8-ADAF-EEF79E9C762F}"/>
    <cellStyle name="Normal 2 3 10 2" xfId="48759" xr:uid="{6AF82946-5F12-4485-B87D-11523C89A117}"/>
    <cellStyle name="Normal 2 3 11" xfId="47237" xr:uid="{27149E48-2EBB-417F-9139-958BA154D188}"/>
    <cellStyle name="Normal 2 3 11 2" xfId="48841" xr:uid="{D9284B1F-992C-4968-9B2B-13CFF1C2C805}"/>
    <cellStyle name="Normal 2 3 12" xfId="47309" xr:uid="{5276FE59-42F0-4D97-9CFB-233864EC2FF7}"/>
    <cellStyle name="Normal 2 3 2" xfId="44264" xr:uid="{689786AB-FEBC-4E09-9670-4284E26A5BDF}"/>
    <cellStyle name="Normal 2 3 2 2" xfId="45577" xr:uid="{E38984C3-6603-414A-B302-BABCBA1FFBF8}"/>
    <cellStyle name="Normal 2 3 2 2 2" xfId="47700" xr:uid="{02EAFFB5-D8CA-4F4C-8627-4F773B4A66A0}"/>
    <cellStyle name="Normal 2 3 2 3" xfId="47386" xr:uid="{51B5EACC-E7B9-4EED-A21E-4969D6C6FB70}"/>
    <cellStyle name="Normal 2 3 3" xfId="45452" xr:uid="{D1537DB1-0499-4477-BE72-ADE9B1D3B924}"/>
    <cellStyle name="Normal 2 3 3 2" xfId="45636" xr:uid="{5A5C0E7C-0E24-4192-933A-64E4782222F8}"/>
    <cellStyle name="Normal 2 3 3 2 2" xfId="47759" xr:uid="{89A99C3A-93B7-45EC-89F7-DAE547604C91}"/>
    <cellStyle name="Normal 2 3 3 3" xfId="47428" xr:uid="{3686697E-89BA-4B7D-9B40-77673AA7BCE1}"/>
    <cellStyle name="Normal 2 3 4" xfId="45727" xr:uid="{9FD4B928-63AF-44A2-9426-7F676726C8E0}"/>
    <cellStyle name="Normal 2 3 4 2" xfId="46236" xr:uid="{C0FC2988-E0CE-409E-B5FB-DFA6062689BB}"/>
    <cellStyle name="Normal 2 3 4 2 2" xfId="47850" xr:uid="{7F8BA3D2-AC78-4FED-B284-DCF72A68FB04}"/>
    <cellStyle name="Normal 2 3 4 3" xfId="47453" xr:uid="{D1437C2C-6825-462B-8E30-E053303C2391}"/>
    <cellStyle name="Normal 2 3 5" xfId="45776" xr:uid="{AC6E8B94-89DD-4FC2-AC11-FBA0C81A5AB8}"/>
    <cellStyle name="Normal 2 3 5 2" xfId="46285" xr:uid="{58527CAF-B28F-4E48-AE62-6FBD71B37A13}"/>
    <cellStyle name="Normal 2 3 5 2 2" xfId="47899" xr:uid="{CBADFED0-23EF-41AA-8BC9-4B0DC6590B7D}"/>
    <cellStyle name="Normal 2 3 5 3" xfId="47461" xr:uid="{DDBA4BFA-8D5B-438E-8268-29E94EB4A7C3}"/>
    <cellStyle name="Normal 2 3 6" xfId="45465" xr:uid="{E9E689CA-5A39-4651-86BC-B0A7872B6877}"/>
    <cellStyle name="Normal 2 3 6 2" xfId="46363" xr:uid="{950EAC01-95B6-4363-A606-09C5FD1DC699}"/>
    <cellStyle name="Normal 2 3 6 2 2" xfId="47977" xr:uid="{FEF43D98-6F98-433C-BBA8-A67A86316F7E}"/>
    <cellStyle name="Normal 2 3 6 3" xfId="47508" xr:uid="{CC801B13-0402-4F4B-A487-5FEA8B247213}"/>
    <cellStyle name="Normal 2 3 7" xfId="45936" xr:uid="{0DCAEA5C-170F-47B2-94C2-3156159F31EE}"/>
    <cellStyle name="Normal 2 3 7 2" xfId="46402" xr:uid="{1121E12C-54BA-4A3F-925F-D94C0E8FB9D7}"/>
    <cellStyle name="Normal 2 3 7 2 2" xfId="48016" xr:uid="{324AAD34-F5FC-4045-8633-2A7EA8373026}"/>
    <cellStyle name="Normal 2 3 7 3" xfId="47547" xr:uid="{3A5C653E-8636-40B4-A06C-337F7620BBC0}"/>
    <cellStyle name="Normal 2 3 8" xfId="45962" xr:uid="{99133E28-AF66-45F8-A879-5B972EA77BE7}"/>
    <cellStyle name="Normal 2 3 8 2" xfId="47571" xr:uid="{6450F296-FA7C-4D9F-9644-3F0771F04B08}"/>
    <cellStyle name="Normal 2 3 9" xfId="46902" xr:uid="{9550E161-3123-4EA9-8A92-32D1B3DC7244}"/>
    <cellStyle name="Normal 2 3 9 2" xfId="48516" xr:uid="{C0CE0527-9834-4BE1-B4A1-56A1852D2AB3}"/>
    <cellStyle name="Normal 2 4" xfId="44153" xr:uid="{70D08252-D3EB-4D35-B34B-87F2B259BC96}"/>
    <cellStyle name="Normal 2 5" xfId="59388" xr:uid="{3D7A1FCC-C0F7-4483-9B1C-69D02B01DDAF}"/>
    <cellStyle name="Normal 3" xfId="44179" xr:uid="{D54F0943-2FC9-4E29-BE96-70295E511E1B}"/>
    <cellStyle name="Normal 3 2" xfId="59383" xr:uid="{176C2CA2-C87C-4D1D-A11D-C2664164A1AB}"/>
    <cellStyle name="Normal 3 2 2" xfId="59386" xr:uid="{773C6810-E6D5-48B1-91BA-C1955E3B7385}"/>
    <cellStyle name="Normal 3 3" xfId="59382" xr:uid="{9252C5F3-D601-4688-A172-5BFCCB94CA2E}"/>
    <cellStyle name="Normal 4" xfId="44180" xr:uid="{9A239043-1765-4CD8-9BFB-6EEECDC19703}"/>
    <cellStyle name="Normal 4 2" xfId="59384" xr:uid="{5CF67A7C-E190-400F-B68D-73076C80A53E}"/>
    <cellStyle name="Normal 5" xfId="44151" xr:uid="{DA6D95D2-FEB0-4FBC-B50D-0FF576EC2D21}"/>
    <cellStyle name="Normal 6" xfId="44204" xr:uid="{C6A69329-2E5E-4B55-B7DE-ABB004149D31}"/>
    <cellStyle name="Normal 6 10" xfId="47143" xr:uid="{891FB40A-DCDB-4902-886A-34FE82109EE4}"/>
    <cellStyle name="Normal 6 10 2" xfId="48757" xr:uid="{8514112B-CFCE-4468-8EE9-132DBFC81A1F}"/>
    <cellStyle name="Normal 6 11" xfId="47235" xr:uid="{992029C2-0A84-4D75-BC85-7B3FC31B1BD3}"/>
    <cellStyle name="Normal 6 11 2" xfId="48839" xr:uid="{AF6999CA-74A7-48E2-BC50-EB87D995EC71}"/>
    <cellStyle name="Normal 6 12" xfId="47315" xr:uid="{1DF95580-C24C-40FD-AA07-1E5B08CBDEF7}"/>
    <cellStyle name="Normal 6 2" xfId="44262" xr:uid="{823C11E7-7FF1-457E-B9C5-E3E914462264}"/>
    <cellStyle name="Normal 6 2 2" xfId="45575" xr:uid="{6A24807B-00EF-4355-BB37-E48DDC567C66}"/>
    <cellStyle name="Normal 6 2 2 2" xfId="47698" xr:uid="{60E08393-09FE-4010-AB87-98D5CFABD75E}"/>
    <cellStyle name="Normal 6 2 3" xfId="47384" xr:uid="{A025465C-D9D7-4798-BCEC-0E4C0547CEE6}"/>
    <cellStyle name="Normal 6 3" xfId="45450" xr:uid="{0C74D278-5267-47B6-BBD1-C010EB5F4275}"/>
    <cellStyle name="Normal 6 3 2" xfId="45634" xr:uid="{F9767767-CDD2-4466-ACF0-B818203C1ACD}"/>
    <cellStyle name="Normal 6 3 2 2" xfId="47757" xr:uid="{F295A336-39C6-48D3-8500-831001327B53}"/>
    <cellStyle name="Normal 6 3 3" xfId="47426" xr:uid="{39437F30-95CC-4B60-A21F-947C871F5C47}"/>
    <cellStyle name="Normal 6 4" xfId="45725" xr:uid="{1D12FBC1-7DF4-467C-9D6F-85D1B0DFCC1A}"/>
    <cellStyle name="Normal 6 4 2" xfId="46234" xr:uid="{F2CB8331-051E-42A4-BF05-4AB6DA66FAB7}"/>
    <cellStyle name="Normal 6 4 2 2" xfId="47848" xr:uid="{28922B95-DEDC-4749-814E-2313F37A87D0}"/>
    <cellStyle name="Normal 6 4 3" xfId="47451" xr:uid="{F77C3517-D781-4B74-A38D-12FB800DFC03}"/>
    <cellStyle name="Normal 6 5" xfId="45774" xr:uid="{5BFABE04-47A3-418F-9500-EE4241F20D5D}"/>
    <cellStyle name="Normal 6 5 2" xfId="46283" xr:uid="{FAFD992C-07E9-433D-A4C0-2557169B9F9E}"/>
    <cellStyle name="Normal 6 5 2 2" xfId="47897" xr:uid="{DAA1839F-AB9E-4C15-8F33-24A0DB2920C0}"/>
    <cellStyle name="Normal 6 5 3" xfId="47459" xr:uid="{1082976F-04D1-4455-921B-F1A44306B31C}"/>
    <cellStyle name="Normal 6 6" xfId="45483" xr:uid="{4C468020-7C85-46A0-B0F6-ECF1988121D5}"/>
    <cellStyle name="Normal 6 6 2" xfId="46361" xr:uid="{195B4721-E917-4E7E-A770-ACFAD3CB2B4F}"/>
    <cellStyle name="Normal 6 6 2 2" xfId="47975" xr:uid="{0C63D3DF-7809-4A5D-89DA-A2C0458A46E2}"/>
    <cellStyle name="Normal 6 6 3" xfId="47506" xr:uid="{CCC016C5-1154-44B9-858E-81F67A4ECDB8}"/>
    <cellStyle name="Normal 6 7" xfId="45934" xr:uid="{8E30F6D4-964C-4E27-B5A3-7461AB018B4E}"/>
    <cellStyle name="Normal 6 7 2" xfId="46400" xr:uid="{5312D6ED-BAF4-4132-8A0C-CEF024641E20}"/>
    <cellStyle name="Normal 6 7 2 2" xfId="48014" xr:uid="{8F747F86-1919-49AD-B5A8-BAC271762F31}"/>
    <cellStyle name="Normal 6 7 3" xfId="47545" xr:uid="{422E4992-4339-45C8-A6C4-460F34AC50CA}"/>
    <cellStyle name="Normal 6 8" xfId="45988" xr:uid="{0851FCA7-0726-4C7A-A8AE-415C684EE74B}"/>
    <cellStyle name="Normal 6 8 2" xfId="47597" xr:uid="{54D945F9-8617-43A0-8B31-EAB5F128845A}"/>
    <cellStyle name="Normal 6 9" xfId="46900" xr:uid="{1293D6AE-05D3-4324-8618-F618908E6476}"/>
    <cellStyle name="Normal 6 9 2" xfId="48514" xr:uid="{D25A40E2-BB2E-4DE5-B0EF-FA8CAA9C3FF6}"/>
    <cellStyle name="Normal 7" xfId="44181" xr:uid="{B6FE7475-C2D2-427A-8BF9-4453B5E73C8A}"/>
    <cellStyle name="Normal 8" xfId="44210" xr:uid="{894533E1-EE29-451C-8A97-EFA2619AC474}"/>
    <cellStyle name="Normal 9" xfId="44207" xr:uid="{02EFAF7A-F5A7-42C6-AA50-2D198F77A379}"/>
    <cellStyle name="Note 10" xfId="2203" xr:uid="{31B23FBD-F2E8-4050-8A46-F31F76A12304}"/>
    <cellStyle name="Note 10 2" xfId="39771" xr:uid="{23073639-A203-461B-93FF-88852CE6BCB5}"/>
    <cellStyle name="Note 10 2 2" xfId="56257" xr:uid="{F07F76D0-72BE-48AC-A693-513F1E15BFB1}"/>
    <cellStyle name="Note 10 2 3" xfId="49475" xr:uid="{E7BF42F6-98C6-4A65-B901-6FCAB160B4C6}"/>
    <cellStyle name="Note 10 3" xfId="52361" xr:uid="{619AA0A9-8952-4F5A-9E36-8CCA3C53197C}"/>
    <cellStyle name="Note 10 3 2" xfId="59142" xr:uid="{7E0CBB3E-19B1-4513-8541-BDB1899B0157}"/>
    <cellStyle name="Note 10 4" xfId="47593" xr:uid="{8909EA5E-584E-45FC-9FB3-432984980955}"/>
    <cellStyle name="Note 10 4 2" xfId="54405" xr:uid="{66A87D41-9C54-4B27-B622-59C73884DA1B}"/>
    <cellStyle name="Note 10 5" xfId="52879" xr:uid="{693F316F-365B-4B71-AFBA-6CFE3FF54199}"/>
    <cellStyle name="Note 10 6" xfId="45984" xr:uid="{F4AFAE82-CE00-4FA8-BDEC-BE3DCC277FBB}"/>
    <cellStyle name="Note 11" xfId="42079" xr:uid="{73E1C7BB-2D63-4A41-9D18-DB7636FFEEC9}"/>
    <cellStyle name="Note 11 2" xfId="50421" xr:uid="{517A075F-27E4-4F18-929C-C23A310F5E87}"/>
    <cellStyle name="Note 11 2 2" xfId="57203" xr:uid="{A21DC22C-4D7A-4549-A580-D435D44AF4AC}"/>
    <cellStyle name="Note 11 3" xfId="52023" xr:uid="{147C0678-2284-4048-B341-7A8DC854A99D}"/>
    <cellStyle name="Note 11 3 2" xfId="58804" xr:uid="{849CA1B0-200C-40C8-966D-40D7DD40E95B}"/>
    <cellStyle name="Note 11 4" xfId="51503" xr:uid="{1D8A1A25-53F0-421E-81B0-18215E70B48C}"/>
    <cellStyle name="Note 11 4 2" xfId="58285" xr:uid="{97D55A54-7D90-4EF2-99FF-7AEB52EFB493}"/>
    <cellStyle name="Note 11 5" xfId="48538" xr:uid="{7140EF0B-EAB9-4180-B672-5C6AD83DFCF6}"/>
    <cellStyle name="Note 11 5 2" xfId="55327" xr:uid="{7A98706C-124F-467C-92E6-E2A577B678AB}"/>
    <cellStyle name="Note 11 6" xfId="53613" xr:uid="{14ABBF64-1EE2-4F1D-9B5E-7660574711D3}"/>
    <cellStyle name="Note 11 7" xfId="46924" xr:uid="{034F1CE2-0315-45BA-8F53-3B832C4EA5AE}"/>
    <cellStyle name="Note 12" xfId="86" xr:uid="{D4B47A0D-A2E1-4BEE-8BBD-57985D694D0C}"/>
    <cellStyle name="Note 12 2" xfId="50455" xr:uid="{565C7D7A-A561-4E1A-A6DE-3839A363F896}"/>
    <cellStyle name="Note 12 2 2" xfId="57237" xr:uid="{48F2BC86-C0DE-48D8-BC7A-4D9C02EF1372}"/>
    <cellStyle name="Note 12 3" xfId="52057" xr:uid="{4DB862DA-3E06-4AB1-B81C-8CF1374C148D}"/>
    <cellStyle name="Note 12 3 2" xfId="58838" xr:uid="{6A4BA0E2-5DDF-4FC5-A0A9-DC1F7304B93E}"/>
    <cellStyle name="Note 12 4" xfId="52238" xr:uid="{E023A903-5424-423E-B404-8FEF1828D58D}"/>
    <cellStyle name="Note 12 4 2" xfId="59019" xr:uid="{1BE5015D-A371-4F64-828B-A3E16C3D97DA}"/>
    <cellStyle name="Note 12 5" xfId="48572" xr:uid="{2EC94741-D011-426B-ABBF-E82EE14BF2DF}"/>
    <cellStyle name="Note 12 5 2" xfId="55361" xr:uid="{D8914278-1F92-4316-BA9B-9D946A73BC44}"/>
    <cellStyle name="Note 12 6" xfId="53647" xr:uid="{281980A4-5155-42AF-902B-512A939F3857}"/>
    <cellStyle name="Note 12 7" xfId="46958" xr:uid="{3FFFFD7F-A80D-451B-A529-A9F1EAD2863F}"/>
    <cellStyle name="Note 13" xfId="44128" xr:uid="{934EB77C-235C-43F4-A86B-FADA5FBA9049}"/>
    <cellStyle name="Note 13 2" xfId="53980" xr:uid="{AA2D3B68-1BEB-42DC-9593-17C14FB73A6A}"/>
    <cellStyle name="Note 13 3" xfId="47305" xr:uid="{94555024-E2E6-43EE-B56A-699CA14B1EFB}"/>
    <cellStyle name="Note 14" xfId="45455" xr:uid="{C95FA384-03C7-4D48-AAEA-510279B72B9D}"/>
    <cellStyle name="Note 14 2" xfId="55692" xr:uid="{9D6C80DA-3D02-4294-96A6-D6A8479533A9}"/>
    <cellStyle name="Note 15" xfId="42" xr:uid="{BCBD6372-A791-462A-9668-8EFAA44D9BDF}"/>
    <cellStyle name="Note 15 2" xfId="45855" xr:uid="{5CC6617B-9143-484F-9B75-1CE2BDF8A138}"/>
    <cellStyle name="Note 2" xfId="94" xr:uid="{07CFD747-C9D4-4321-AB8C-43874222C5D4}"/>
    <cellStyle name="Note 2 10" xfId="902" xr:uid="{142E6406-9AF9-4BB1-9CA1-68710DCFB5FA}"/>
    <cellStyle name="Note 2 10 2" xfId="5269" xr:uid="{FC152153-BECE-4E63-9F95-A2BC8A0592F7}"/>
    <cellStyle name="Note 2 10 2 2" xfId="7855" xr:uid="{8ADC2429-8DCC-45D5-81A9-DC9903F4B482}"/>
    <cellStyle name="Note 2 10 2 2 2" xfId="12434" xr:uid="{189639F1-1074-4F1C-ACEE-D8EBF33793D2}"/>
    <cellStyle name="Note 2 10 2 2 2 2" xfId="21423" xr:uid="{95C80EB7-0A4F-4F9D-B4E4-FDD6F3A32864}"/>
    <cellStyle name="Note 2 10 2 2 2 2 2" xfId="34112" xr:uid="{88C0F727-D22D-46AF-A088-D6C6E6638F77}"/>
    <cellStyle name="Note 2 10 2 2 2 3" xfId="28804" xr:uid="{E9337DF7-C654-4695-A80B-CB5C77D2D25F}"/>
    <cellStyle name="Note 2 10 2 2 2 4" xfId="56482" xr:uid="{2E123559-0F37-47D3-809B-A2915BDA8ABA}"/>
    <cellStyle name="Note 2 10 2 2 3" xfId="16844" xr:uid="{8DA5E460-36BA-47FF-A91E-AED9B9BAADD1}"/>
    <cellStyle name="Note 2 10 2 2 3 2" xfId="33827" xr:uid="{2E9ABD0A-5A8F-4A4A-9D25-67246BF02D85}"/>
    <cellStyle name="Note 2 10 2 2 4" xfId="36237" xr:uid="{57E763EF-F8AE-4927-AE7F-C497CE835F98}"/>
    <cellStyle name="Note 2 10 2 2 5" xfId="49700" xr:uid="{63709331-48D6-424A-A21E-006FDB1D86D4}"/>
    <cellStyle name="Note 2 10 2 3" xfId="10492" xr:uid="{B07F5929-ED71-4915-9213-419EAA7B05DD}"/>
    <cellStyle name="Note 2 10 2 3 2" xfId="19481" xr:uid="{5E8D35CE-B817-4FBD-9EDE-46FB40EEE0DB}"/>
    <cellStyle name="Note 2 10 2 3 2 2" xfId="22441" xr:uid="{D02597E3-B1F6-4020-A505-1D2CA4A047D7}"/>
    <cellStyle name="Note 2 10 2 3 2 3" xfId="57596" xr:uid="{022D610A-C3D4-486E-ADFF-E0EC619160AE}"/>
    <cellStyle name="Note 2 10 2 3 3" xfId="40070" xr:uid="{50AA87CD-E113-46C7-8EB4-722D39F01935}"/>
    <cellStyle name="Note 2 10 2 3 4" xfId="50814" xr:uid="{E32FDECE-BC76-4503-B7AF-3B4A1D4143A8}"/>
    <cellStyle name="Note 2 10 2 4" xfId="14258" xr:uid="{CC81279D-9286-457B-8C3A-B6DCC8D97138}"/>
    <cellStyle name="Note 2 10 2 4 2" xfId="25159" xr:uid="{AC8BDF46-C040-4455-B8C0-25EBCC74353D}"/>
    <cellStyle name="Note 2 10 2 4 2 2" xfId="54621" xr:uid="{B5B99A06-EE3D-483F-804A-7825B4C0C7FC}"/>
    <cellStyle name="Note 2 10 2 4 3" xfId="47817" xr:uid="{6BFE101E-69A3-49D0-A1BF-B5E5788857F2}"/>
    <cellStyle name="Note 2 10 2 5" xfId="40983" xr:uid="{FC2549E9-53CB-4283-BB39-90E97F2C7EF9}"/>
    <cellStyle name="Note 2 10 2 5 2" xfId="53007" xr:uid="{D0F57D16-EEC5-4AB4-A8D8-B971CD7CF150}"/>
    <cellStyle name="Note 2 10 2 6" xfId="46203" xr:uid="{2E923203-DFFD-47C9-81CC-3333ACFC3B37}"/>
    <cellStyle name="Note 2 10 3" xfId="3339" xr:uid="{4457E969-118A-4D49-AEB4-9903F69F7326}"/>
    <cellStyle name="Note 2 10 3 2" xfId="30674" xr:uid="{CC57528C-78E5-40BD-A0B9-11126C10B8A9}"/>
    <cellStyle name="Note 2 10 3 2 2" xfId="56884" xr:uid="{9A5F422A-0B07-4265-9850-7B4BEAACF1D0}"/>
    <cellStyle name="Note 2 10 3 2 3" xfId="50102" xr:uid="{6C2CB8BE-FAB7-46B3-AF63-9B5080E19F87}"/>
    <cellStyle name="Note 2 10 3 3" xfId="51069" xr:uid="{B5D3F874-BD84-4CB3-85F6-A0DDD282DD4D}"/>
    <cellStyle name="Note 2 10 3 3 2" xfId="57851" xr:uid="{EFC4FE25-5394-413E-9607-6052C22A3B15}"/>
    <cellStyle name="Note 2 10 3 4" xfId="48219" xr:uid="{4C80345F-A37A-485F-9E14-37B0E77A2C9A}"/>
    <cellStyle name="Note 2 10 3 4 2" xfId="55011" xr:uid="{F5CBD3CF-E42E-48B5-899F-6BD1B95A9FFE}"/>
    <cellStyle name="Note 2 10 3 5" xfId="53311" xr:uid="{F652DAB9-515E-4893-838F-B42E8AB66EEA}"/>
    <cellStyle name="Note 2 10 3 6" xfId="46605" xr:uid="{F6A3938E-028D-431C-93DB-D57B1E6103E6}"/>
    <cellStyle name="Note 2 10 4" xfId="23705" xr:uid="{C7EBA94B-AA0B-445A-B8D1-5695C13B13D3}"/>
    <cellStyle name="Note 2 10 4 2" xfId="56010" xr:uid="{F9813FFA-8B69-45FD-910D-3A111588370B}"/>
    <cellStyle name="Note 2 10 4 3" xfId="49228" xr:uid="{4F448645-65E0-49AF-B680-4FAB1881E63D}"/>
    <cellStyle name="Note 2 10 5" xfId="44460" xr:uid="{03946AC8-7D74-4A36-9E33-2DC6FB10AEC0}"/>
    <cellStyle name="Note 2 10 5 2" xfId="57849" xr:uid="{DC294A46-31EF-4465-84D1-86E34B67154E}"/>
    <cellStyle name="Note 2 10 5 3" xfId="51067" xr:uid="{CB18DA32-01C6-4C06-88D8-38C720AE30D5}"/>
    <cellStyle name="Note 2 10 6" xfId="45694" xr:uid="{37051166-F7A1-4A5B-AAF5-8B99D6D9A90C}"/>
    <cellStyle name="Note 2 10 6 2" xfId="54173" xr:uid="{D7A776C3-94E9-4CEB-850E-8537F461536C}"/>
    <cellStyle name="Note 2 10 7" xfId="52744" xr:uid="{843A47FB-869B-4171-A713-CE7BD105C07C}"/>
    <cellStyle name="Note 2 11" xfId="1246" xr:uid="{32186A2F-20F7-46E3-858F-3F06D9AA8409}"/>
    <cellStyle name="Note 2 11 2" xfId="5591" xr:uid="{C1E22080-FECD-4563-96FB-7EBA36E03AF8}"/>
    <cellStyle name="Note 2 11 2 2" xfId="8177" xr:uid="{4ABD00FC-CB3B-4D81-8657-884EE7297E10}"/>
    <cellStyle name="Note 2 11 2 2 2" xfId="12532" xr:uid="{862AD798-0FEB-47F2-9FE0-CD2A230B2F26}"/>
    <cellStyle name="Note 2 11 2 2 2 2" xfId="21521" xr:uid="{05361837-A89F-499E-83FD-3722638CC042}"/>
    <cellStyle name="Note 2 11 2 2 2 2 2" xfId="23679" xr:uid="{AB29D5C3-6467-4A69-976C-DCDD89CA1682}"/>
    <cellStyle name="Note 2 11 2 2 2 3" xfId="23851" xr:uid="{1BC93F76-A05F-432A-BBEE-71E04E341DDE}"/>
    <cellStyle name="Note 2 11 2 2 2 4" xfId="56529" xr:uid="{77040E62-C9D5-421E-9245-B15CE427CF3F}"/>
    <cellStyle name="Note 2 11 2 2 3" xfId="17166" xr:uid="{1FA361D7-9569-425B-B2DA-285A850D6A0E}"/>
    <cellStyle name="Note 2 11 2 2 3 2" xfId="32101" xr:uid="{AA46DFC9-9DC0-4BBE-970A-A04EEC8443E5}"/>
    <cellStyle name="Note 2 11 2 2 4" xfId="38373" xr:uid="{A89747DC-3848-4A99-A93B-789770E1DE31}"/>
    <cellStyle name="Note 2 11 2 2 5" xfId="49747" xr:uid="{D3FA9EE4-0215-4AC2-AA9E-04132306E212}"/>
    <cellStyle name="Note 2 11 2 3" xfId="10814" xr:uid="{18499948-C907-4007-9EE0-C80A9833BE8B}"/>
    <cellStyle name="Note 2 11 2 3 2" xfId="19803" xr:uid="{EE6E766B-AA46-40F4-A867-02CEDF03B08B}"/>
    <cellStyle name="Note 2 11 2 3 2 2" xfId="34305" xr:uid="{8184CAAB-8662-454E-8AAB-AC1EFB050153}"/>
    <cellStyle name="Note 2 11 2 3 2 3" xfId="58527" xr:uid="{F1A4AB03-BA2C-4A18-BDFC-9A5C51E3FE4A}"/>
    <cellStyle name="Note 2 11 2 3 3" xfId="26639" xr:uid="{8A0C939F-E10E-4C67-BA3F-EFDFEBFEABA6}"/>
    <cellStyle name="Note 2 11 2 3 4" xfId="51746" xr:uid="{F3560DCB-EBE0-42A2-8EDC-273D4E9C0125}"/>
    <cellStyle name="Note 2 11 2 4" xfId="14580" xr:uid="{1D57CD27-D71D-4649-8836-9C2F90122CD3}"/>
    <cellStyle name="Note 2 11 2 4 2" xfId="36100" xr:uid="{B5A7E41E-7985-4393-A63F-5E41EF971309}"/>
    <cellStyle name="Note 2 11 2 4 2 2" xfId="54665" xr:uid="{B9FF6448-1CD5-49BC-AE83-767DDA2AAAD0}"/>
    <cellStyle name="Note 2 11 2 4 3" xfId="47864" xr:uid="{DE5F813A-F7D1-42EE-96FB-44D77BE5FABF}"/>
    <cellStyle name="Note 2 11 2 5" xfId="26540" xr:uid="{26284BD8-D266-47CA-B1A0-4B8540E2D6DB}"/>
    <cellStyle name="Note 2 11 2 5 2" xfId="53031" xr:uid="{D522CD4D-ADE5-4ACB-9E6F-FF6BF9A7E103}"/>
    <cellStyle name="Note 2 11 2 6" xfId="46250" xr:uid="{FFB29A4F-6F4B-42E5-8DEA-18AB11E36832}"/>
    <cellStyle name="Note 2 11 3" xfId="3683" xr:uid="{81DB3DDB-F0B5-40CD-B4D2-21B101DE74BA}"/>
    <cellStyle name="Note 2 11 3 2" xfId="35728" xr:uid="{AFDFAEE9-9A54-4E1A-822B-0CA0E2CBA642}"/>
    <cellStyle name="Note 2 11 3 2 2" xfId="56928" xr:uid="{10644E78-4A7C-4BEE-846B-396923FF0858}"/>
    <cellStyle name="Note 2 11 3 2 3" xfId="50146" xr:uid="{70B073BE-CE9D-4C9D-89C4-E3A303C5FFE7}"/>
    <cellStyle name="Note 2 11 3 3" xfId="51320" xr:uid="{87077D18-BCE6-429E-89E5-64670B7F449E}"/>
    <cellStyle name="Note 2 11 3 3 2" xfId="58102" xr:uid="{BBF49164-9DE8-4144-B6AA-F9FC9AAA9D39}"/>
    <cellStyle name="Note 2 11 3 4" xfId="48263" xr:uid="{15BF1914-E8E7-4FC8-A9DB-78932822FB0C}"/>
    <cellStyle name="Note 2 11 3 4 2" xfId="55055" xr:uid="{558499C0-5E82-4BD4-B4BD-CD90A7C33EAE}"/>
    <cellStyle name="Note 2 11 3 5" xfId="53355" xr:uid="{36ECE42D-54D1-4F94-8675-67E96CD438EA}"/>
    <cellStyle name="Note 2 11 3 6" xfId="46649" xr:uid="{7275C53A-1A3D-4876-B442-E13CFC76C9E8}"/>
    <cellStyle name="Note 2 11 4" xfId="28522" xr:uid="{DAFE19FA-C1DB-4B48-90D1-8E239C950982}"/>
    <cellStyle name="Note 2 11 4 2" xfId="56057" xr:uid="{903DFBAB-0957-456A-B287-4ED9588C43E4}"/>
    <cellStyle name="Note 2 11 4 3" xfId="49275" xr:uid="{DD099A21-FA9B-44F2-8764-81DD47031E49}"/>
    <cellStyle name="Note 2 11 5" xfId="44505" xr:uid="{D54915F7-3B4E-470C-BD69-EEBBE93496B7}"/>
    <cellStyle name="Note 2 11 5 2" xfId="57819" xr:uid="{2522219E-3022-4D39-80DD-034BC522B739}"/>
    <cellStyle name="Note 2 11 5 3" xfId="51037" xr:uid="{5DB5BEF1-DB77-47FD-80B6-01B6F6586147}"/>
    <cellStyle name="Note 2 11 6" xfId="45741" xr:uid="{CD131A24-B520-4C22-9B84-3A30F22051A0}"/>
    <cellStyle name="Note 2 11 6 2" xfId="54217" xr:uid="{8459B2D2-B93E-45A4-B4F9-73DEE3019809}"/>
    <cellStyle name="Note 2 11 7" xfId="52768" xr:uid="{43DFB3C5-7866-459A-98FC-83AA04193A10}"/>
    <cellStyle name="Note 2 12" xfId="173" xr:uid="{A9565F99-21EE-4725-8167-806C091B3015}"/>
    <cellStyle name="Note 2 12 2" xfId="2575" xr:uid="{9A5AF427-BF02-45BB-8C58-7DA2797DD916}"/>
    <cellStyle name="Note 2 12 2 2" xfId="6816" xr:uid="{011CDDCF-3D7A-4A8A-AEC7-771C40EF6422}"/>
    <cellStyle name="Note 2 12 2 2 2" xfId="11997" xr:uid="{0C9715E1-771A-4639-B78A-B506CF101911}"/>
    <cellStyle name="Note 2 12 2 2 2 2" xfId="20986" xr:uid="{B135389C-9F2A-45B6-8D31-81DBB154C24A}"/>
    <cellStyle name="Note 2 12 2 2 2 2 2" xfId="30549" xr:uid="{7F908344-0CA6-41D2-AB86-18C22D9411AD}"/>
    <cellStyle name="Note 2 12 2 2 2 3" xfId="27011" xr:uid="{3CDB758F-E975-4137-A456-1DC4818828D0}"/>
    <cellStyle name="Note 2 12 2 2 2 4" xfId="56570" xr:uid="{A643DF55-11E6-4134-9590-EBAAEE55CE30}"/>
    <cellStyle name="Note 2 12 2 2 3" xfId="15805" xr:uid="{14A0BE48-C5B8-4AC2-B4D9-F9B2C5BA4B6E}"/>
    <cellStyle name="Note 2 12 2 2 3 2" xfId="34084" xr:uid="{05A48219-0D4E-4090-8C96-7CB57BC9E07E}"/>
    <cellStyle name="Note 2 12 2 2 4" xfId="39314" xr:uid="{A93500B7-CCFD-4991-B169-BD5AB623020A}"/>
    <cellStyle name="Note 2 12 2 2 5" xfId="49788" xr:uid="{05F195B8-9B46-42ED-80C8-062D04674D1B}"/>
    <cellStyle name="Note 2 12 2 3" xfId="9386" xr:uid="{F25E66B8-665B-4561-ACF1-3685FD0F1B77}"/>
    <cellStyle name="Note 2 12 2 3 2" xfId="18375" xr:uid="{A82664D5-AD7A-41A5-A583-C3BE1EB00A0F}"/>
    <cellStyle name="Note 2 12 2 3 2 2" xfId="33601" xr:uid="{F061F10F-FA17-48CF-9274-4E921AA06D3F}"/>
    <cellStyle name="Note 2 12 2 3 2 3" xfId="58249" xr:uid="{18475186-BF20-424D-B305-8A224953A952}"/>
    <cellStyle name="Note 2 12 2 3 3" xfId="29414" xr:uid="{4AEC87F2-8D24-4512-BB65-F36413C33513}"/>
    <cellStyle name="Note 2 12 2 3 4" xfId="51467" xr:uid="{B964CCB5-7A90-421D-B832-2CFD80637CA3}"/>
    <cellStyle name="Note 2 12 2 4" xfId="13429" xr:uid="{87515E7E-38D4-4CD9-83C7-754EC52BD9A0}"/>
    <cellStyle name="Note 2 12 2 4 2" xfId="35935" xr:uid="{5453DB9D-0586-45B5-90B0-3AB700BA69A2}"/>
    <cellStyle name="Note 2 12 2 4 2 2" xfId="54703" xr:uid="{1406BB1D-5FF5-4676-8DC8-D768527BD821}"/>
    <cellStyle name="Note 2 12 2 4 3" xfId="47905" xr:uid="{8C4BCCB3-97B4-4458-BA6F-DE63E51F237F}"/>
    <cellStyle name="Note 2 12 2 5" xfId="33873" xr:uid="{E6B971B3-8396-4CD5-A997-A87E566148A4}"/>
    <cellStyle name="Note 2 12 2 5 2" xfId="53054" xr:uid="{F1207131-764E-4029-9E0F-2991D653AF2C}"/>
    <cellStyle name="Note 2 12 2 6" xfId="46291" xr:uid="{7D3748CE-781D-444F-8D33-CE3C5DC758E9}"/>
    <cellStyle name="Note 2 12 3" xfId="2641" xr:uid="{1249939F-B40E-4BEE-9A26-0763C062FF59}"/>
    <cellStyle name="Note 2 12 3 2" xfId="33265" xr:uid="{F06A46A5-C1E6-4F1D-A3B5-124E2389AFAD}"/>
    <cellStyle name="Note 2 12 3 2 2" xfId="56966" xr:uid="{42A6796A-9CE0-46E5-8D8C-C9E96EEF7FC0}"/>
    <cellStyle name="Note 2 12 3 2 3" xfId="50184" xr:uid="{2FD7E228-8E72-4636-BDE7-4BFC5E849534}"/>
    <cellStyle name="Note 2 12 3 3" xfId="51238" xr:uid="{087698C1-D6E5-4AB5-94BE-59456AA4A639}"/>
    <cellStyle name="Note 2 12 3 3 2" xfId="58020" xr:uid="{18693781-F493-449D-9DE7-8FE43EF1FDE3}"/>
    <cellStyle name="Note 2 12 3 4" xfId="48301" xr:uid="{48885FE1-3379-4FC5-B347-565F94D24DF7}"/>
    <cellStyle name="Note 2 12 3 4 2" xfId="55093" xr:uid="{11096E17-4C9E-4F14-9AA9-432639D73725}"/>
    <cellStyle name="Note 2 12 3 5" xfId="53393" xr:uid="{2F5B89A7-1BC2-4379-A9FB-21E9C71F18F4}"/>
    <cellStyle name="Note 2 12 3 6" xfId="46687" xr:uid="{A3F7EA8F-569F-4A28-8BD0-6BD36BD87442}"/>
    <cellStyle name="Note 2 12 4" xfId="26732" xr:uid="{0492A761-FD46-4361-B84B-7F8470FDA9F2}"/>
    <cellStyle name="Note 2 12 4 2" xfId="56098" xr:uid="{439EA3E0-23EB-41F4-88B1-C73D79692E7F}"/>
    <cellStyle name="Note 2 12 4 3" xfId="49316" xr:uid="{845667AA-17D7-4DB8-8ADD-6690D1E8DA91}"/>
    <cellStyle name="Note 2 12 5" xfId="44553" xr:uid="{2035FAB9-5C10-450F-BCEC-FE1CDD51917C}"/>
    <cellStyle name="Note 2 12 5 2" xfId="58553" xr:uid="{DF6B20BD-DA28-4E6A-912F-A4B2E369EB07}"/>
    <cellStyle name="Note 2 12 5 3" xfId="51772" xr:uid="{17BC2411-4213-471F-982A-FE5249AB6137}"/>
    <cellStyle name="Note 2 12 6" xfId="45782" xr:uid="{2B29951D-C1F8-463E-9BC2-017EE8C921EE}"/>
    <cellStyle name="Note 2 12 6 2" xfId="54255" xr:uid="{70EFCC23-DD8B-4169-B0DC-283B36233CA0}"/>
    <cellStyle name="Note 2 12 7" xfId="52791" xr:uid="{6F10186C-3F0B-48AF-A927-7C87C8FFBA1D}"/>
    <cellStyle name="Note 2 13" xfId="1589" xr:uid="{533FB18F-EA58-411E-9E11-D3746B62F111}"/>
    <cellStyle name="Note 2 13 2" xfId="5934" xr:uid="{4991A664-81C0-4E61-A9FF-024B59A7AAFA}"/>
    <cellStyle name="Note 2 13 2 2" xfId="8520" xr:uid="{733D6678-2B7A-4B78-9D0D-D100AAAA6ECD}"/>
    <cellStyle name="Note 2 13 2 2 2" xfId="12640" xr:uid="{131F1B86-47F0-4876-850F-5B1EF682C347}"/>
    <cellStyle name="Note 2 13 2 2 2 2" xfId="21629" xr:uid="{0F076A5D-C31E-46BA-98AC-4645254BC0F4}"/>
    <cellStyle name="Note 2 13 2 2 2 2 2" xfId="36873" xr:uid="{81D6110A-6687-4310-8ACF-F07A4A6B10E1}"/>
    <cellStyle name="Note 2 13 2 2 2 3" xfId="35187" xr:uid="{DC27F6AF-E72C-4262-908E-0B2C7B760A70}"/>
    <cellStyle name="Note 2 13 2 2 2 4" xfId="56609" xr:uid="{361CE6CB-C405-42F8-9671-3BD90CAF2EB2}"/>
    <cellStyle name="Note 2 13 2 2 3" xfId="17509" xr:uid="{43E2C831-8E7F-4BFD-ADF3-70E55AC68464}"/>
    <cellStyle name="Note 2 13 2 2 3 2" xfId="33056" xr:uid="{F2ACD8DC-629D-46B4-9ABC-48976C4F729C}"/>
    <cellStyle name="Note 2 13 2 2 4" xfId="40095" xr:uid="{3746581A-987D-439D-A804-CA13D7DF5BE4}"/>
    <cellStyle name="Note 2 13 2 2 5" xfId="49827" xr:uid="{EEE70BC6-B19E-4A64-9448-04D67EFB69FC}"/>
    <cellStyle name="Note 2 13 2 3" xfId="11157" xr:uid="{A6BFF7FE-CA40-410D-A87C-0A6DAC9B8979}"/>
    <cellStyle name="Note 2 13 2 3 2" xfId="20146" xr:uid="{EFB0A05B-6A5B-43AA-AD90-3294ADE69E56}"/>
    <cellStyle name="Note 2 13 2 3 2 2" xfId="34967" xr:uid="{53F52930-F5EE-47D1-83F2-A1E369F9D6CB}"/>
    <cellStyle name="Note 2 13 2 3 2 3" xfId="58722" xr:uid="{09238089-1A31-4A42-AA8F-DA891448B900}"/>
    <cellStyle name="Note 2 13 2 3 3" xfId="35596" xr:uid="{24335010-C5BD-4824-8EF7-BE79670F2E37}"/>
    <cellStyle name="Note 2 13 2 3 4" xfId="51941" xr:uid="{36105BCE-F360-4839-8A92-ED3A0CE521BA}"/>
    <cellStyle name="Note 2 13 2 4" xfId="14923" xr:uid="{62916783-F456-4A05-ACF9-25D23A3EE609}"/>
    <cellStyle name="Note 2 13 2 4 2" xfId="41366" xr:uid="{BED9B79F-68AA-46CE-AD19-78B0A97039BD}"/>
    <cellStyle name="Note 2 13 2 4 2 2" xfId="54742" xr:uid="{E196A3EA-D309-4F0D-AC68-73AE0417F951}"/>
    <cellStyle name="Note 2 13 2 4 3" xfId="47944" xr:uid="{AC104EFD-A278-4489-B999-5FE2CE5FDADD}"/>
    <cellStyle name="Note 2 13 2 5" xfId="31279" xr:uid="{0CBD52EB-E131-4B55-BD7A-95FC4787F799}"/>
    <cellStyle name="Note 2 13 2 5 2" xfId="53076" xr:uid="{C8AF6C8B-B34A-4045-877B-F3E48198F7B5}"/>
    <cellStyle name="Note 2 13 2 6" xfId="46330" xr:uid="{B95A9DCC-B2A1-406B-A961-98F7E8818724}"/>
    <cellStyle name="Note 2 13 3" xfId="4026" xr:uid="{C6F5F545-A3F3-436A-A9F5-BF132C6528E1}"/>
    <cellStyle name="Note 2 13 3 2" xfId="38375" xr:uid="{71512C01-A1B3-420A-B213-7D537F9A020F}"/>
    <cellStyle name="Note 2 13 3 2 2" xfId="57005" xr:uid="{D6390061-876E-435A-AE8E-59A0B4D2D519}"/>
    <cellStyle name="Note 2 13 3 2 3" xfId="50223" xr:uid="{E21100E9-57B6-4F8E-A54E-5EABF8896599}"/>
    <cellStyle name="Note 2 13 3 3" xfId="50910" xr:uid="{828EF881-7A05-4449-8A14-5415AF999B78}"/>
    <cellStyle name="Note 2 13 3 3 2" xfId="57692" xr:uid="{E965A4EB-0DBF-4C1D-AF0C-7EF7106B829D}"/>
    <cellStyle name="Note 2 13 3 4" xfId="48340" xr:uid="{89E1B9F7-9E8F-4470-A22A-263E04D84B13}"/>
    <cellStyle name="Note 2 13 3 4 2" xfId="55132" xr:uid="{30669493-4106-4645-8921-3BCB55FAF5F3}"/>
    <cellStyle name="Note 2 13 3 5" xfId="53430" xr:uid="{1C7AD670-B9D6-4E10-B758-D4C711C04461}"/>
    <cellStyle name="Note 2 13 3 6" xfId="46726" xr:uid="{14252191-BAAD-44D1-85DE-5D62885ADF86}"/>
    <cellStyle name="Note 2 13 4" xfId="23429" xr:uid="{36429720-96A0-4FEF-A186-2FA682389D81}"/>
    <cellStyle name="Note 2 13 4 2" xfId="56137" xr:uid="{69C304B3-44D4-4765-A6DF-B2295C6C017F}"/>
    <cellStyle name="Note 2 13 4 3" xfId="49355" xr:uid="{0504D773-53F1-44BF-8DB7-224CB613BAFE}"/>
    <cellStyle name="Note 2 13 5" xfId="44571" xr:uid="{C88820A5-D779-4357-8092-D3DEC696581E}"/>
    <cellStyle name="Note 2 13 5 2" xfId="57702" xr:uid="{F1984C9E-CDE3-4D75-89C6-57769863A3BA}"/>
    <cellStyle name="Note 2 13 5 3" xfId="50920" xr:uid="{9B340F46-54DF-4BD3-8380-658D0421E15C}"/>
    <cellStyle name="Note 2 13 6" xfId="47475" xr:uid="{C4FD62AE-7656-4443-A8EE-15997D696EEC}"/>
    <cellStyle name="Note 2 13 6 2" xfId="54294" xr:uid="{36044EE0-9570-4BF2-8672-120DE777BA00}"/>
    <cellStyle name="Note 2 13 7" xfId="52809" xr:uid="{CD6C5EFE-788E-4FA8-BF6B-40664E59A119}"/>
    <cellStyle name="Note 2 13 8" xfId="45867" xr:uid="{A56C6D56-568B-4F7F-B7D1-5AA17B783AF0}"/>
    <cellStyle name="Note 2 14" xfId="2586" xr:uid="{D53C1A92-912D-4805-9541-4EBC620A4493}"/>
    <cellStyle name="Note 2 14 2" xfId="6827" xr:uid="{FBABF9A3-4FD4-4870-9817-65DDDD9D080F}"/>
    <cellStyle name="Note 2 14 2 2" xfId="12003" xr:uid="{BD501B78-36EE-45BB-92D9-235BBCFD9849}"/>
    <cellStyle name="Note 2 14 2 2 2" xfId="20992" xr:uid="{78BF7048-44B7-493A-BDC2-7957F75E9176}"/>
    <cellStyle name="Note 2 14 2 2 2 2" xfId="25093" xr:uid="{81E818AF-EDC0-45C5-96B2-C007D3475F7E}"/>
    <cellStyle name="Note 2 14 2 2 2 3" xfId="56648" xr:uid="{281901AD-0B9E-44B3-80CD-D321C9FCF858}"/>
    <cellStyle name="Note 2 14 2 2 3" xfId="24241" xr:uid="{07668DA4-ED74-4066-81CB-A9CE4DEB7B30}"/>
    <cellStyle name="Note 2 14 2 2 4" xfId="49866" xr:uid="{2017C824-9DAC-412E-B724-2441501625F7}"/>
    <cellStyle name="Note 2 14 2 3" xfId="15816" xr:uid="{7C904F4B-D5DE-4729-8238-A18E1BDC0576}"/>
    <cellStyle name="Note 2 14 2 3 2" xfId="22377" xr:uid="{62688299-562F-4B53-AC84-74DC12FE25AF}"/>
    <cellStyle name="Note 2 14 2 3 2 2" xfId="55724" xr:uid="{E44D0558-76C0-4AC3-8AED-A3F7BBBEA000}"/>
    <cellStyle name="Note 2 14 2 3 3" xfId="48941" xr:uid="{41A9BE1F-30EB-4F10-AE38-7A32A889B112}"/>
    <cellStyle name="Note 2 14 2 4" xfId="32775" xr:uid="{65A2DB04-21C1-44AA-9B37-C40E16D98342}"/>
    <cellStyle name="Note 2 14 2 4 2" xfId="54778" xr:uid="{EFF254E1-38B0-49F7-940B-F539C2447329}"/>
    <cellStyle name="Note 2 14 2 4 3" xfId="47983" xr:uid="{FF3C77C4-6C53-498C-BB1E-D0AAFD4D3498}"/>
    <cellStyle name="Note 2 14 2 5" xfId="53097" xr:uid="{171E2073-19AA-494A-8B8C-4B2935FA7CDF}"/>
    <cellStyle name="Note 2 14 2 6" xfId="46369" xr:uid="{9A520536-5571-4FA9-91DC-320D56D0C1C9}"/>
    <cellStyle name="Note 2 14 3" xfId="9397" xr:uid="{5A2BEF52-8CB7-4580-9129-C9D2A381FEE3}"/>
    <cellStyle name="Note 2 14 3 2" xfId="18386" xr:uid="{2034AB8B-99E8-4528-9196-06F47870B62B}"/>
    <cellStyle name="Note 2 14 3 2 2" xfId="22701" xr:uid="{3B7A79BE-2D59-493F-8C4D-E0053911BEBB}"/>
    <cellStyle name="Note 2 14 3 2 2 2" xfId="57041" xr:uid="{12E47155-8234-46FE-9EC8-3883D155229F}"/>
    <cellStyle name="Note 2 14 3 2 3" xfId="50259" xr:uid="{4AF7B771-B201-44DD-B418-1BFCC713435A}"/>
    <cellStyle name="Note 2 14 3 3" xfId="27657" xr:uid="{AFCFB34D-44C7-4FEA-BA27-E5299323240A}"/>
    <cellStyle name="Note 2 14 3 3 2" xfId="58132" xr:uid="{4D173AAE-3DDB-4D81-BF4D-FF4108443EFD}"/>
    <cellStyle name="Note 2 14 3 3 3" xfId="51350" xr:uid="{189C9E2A-A049-484B-B4D6-1DFB91197969}"/>
    <cellStyle name="Note 2 14 3 4" xfId="48376" xr:uid="{F07903B0-5B02-4EAD-A5F3-83760F568FC9}"/>
    <cellStyle name="Note 2 14 3 4 2" xfId="55168" xr:uid="{8E8279D4-5AC9-42E7-90FC-2CA2DFAB81F4}"/>
    <cellStyle name="Note 2 14 3 5" xfId="53464" xr:uid="{80AE7AA0-E4BC-48A9-936B-E4EE031F6B7C}"/>
    <cellStyle name="Note 2 14 3 6" xfId="46762" xr:uid="{72C3ACF6-0244-4A16-86B6-79175B88DC89}"/>
    <cellStyle name="Note 2 14 4" xfId="13440" xr:uid="{2AAAA261-B171-4F6F-9985-F4EAE2259E1D}"/>
    <cellStyle name="Note 2 14 4 2" xfId="39020" xr:uid="{CAF34242-E39F-4470-AADB-CBB26EDFB3FB}"/>
    <cellStyle name="Note 2 14 4 2 2" xfId="56176" xr:uid="{A2984A06-6088-4BD5-AA49-7E06059068D6}"/>
    <cellStyle name="Note 2 14 4 3" xfId="49394" xr:uid="{A6829ADA-2B81-4689-BD1C-6159074E66EB}"/>
    <cellStyle name="Note 2 14 5" xfId="22967" xr:uid="{F1D29CDF-89F7-4632-9FCF-930F3E36ECB3}"/>
    <cellStyle name="Note 2 14 5 2" xfId="58985" xr:uid="{3EEC7A31-AFAE-4C46-8665-946817BCBD21}"/>
    <cellStyle name="Note 2 14 5 3" xfId="52204" xr:uid="{13257D29-6A23-481B-ABB9-61B7273FF346}"/>
    <cellStyle name="Note 2 14 6" xfId="44613" xr:uid="{AEFE3CC9-F75D-4DB0-84FA-EDA5020D1753}"/>
    <cellStyle name="Note 2 14 6 2" xfId="54330" xr:uid="{6AF6733A-3B3E-4186-A682-E930BD815EFB}"/>
    <cellStyle name="Note 2 14 6 3" xfId="47514" xr:uid="{0CF6CB8B-9FE0-4021-B5A2-08CAFDFFF5AB}"/>
    <cellStyle name="Note 2 14 7" xfId="52830" xr:uid="{353A8107-F7DD-4AAB-9033-281D3A33CC18}"/>
    <cellStyle name="Note 2 14 8" xfId="45903" xr:uid="{5DFB9C9B-AFD2-4FE7-AD87-8504BF020DEE}"/>
    <cellStyle name="Note 2 15" xfId="6510" xr:uid="{242C0DB3-4844-4DE9-BEC3-D46E7FD5AA89}"/>
    <cellStyle name="Note 2 15 2" xfId="11731" xr:uid="{DDC2A623-A09C-46C4-9BE7-6681ECC3FBF3}"/>
    <cellStyle name="Note 2 15 2 2" xfId="20720" xr:uid="{DE7C30DE-A539-4DA3-A375-78FD03E67564}"/>
    <cellStyle name="Note 2 15 2 2 2" xfId="33473" xr:uid="{058F9BB2-1DCE-4A36-A13B-0645C5CFEA81}"/>
    <cellStyle name="Note 2 15 2 2 3" xfId="56248" xr:uid="{4050861F-E7FE-44EA-99C4-A540D014AC5C}"/>
    <cellStyle name="Note 2 15 2 3" xfId="31136" xr:uid="{FF6C607A-ED89-42B6-80FA-F851FD9A05E5}"/>
    <cellStyle name="Note 2 15 2 4" xfId="49466" xr:uid="{BD02B917-85DB-41C8-B1AD-A6D0AEE8AD3A}"/>
    <cellStyle name="Note 2 15 3" xfId="15499" xr:uid="{DE0C1F2F-B17B-4981-9B52-505B6EDED777}"/>
    <cellStyle name="Note 2 15 3 2" xfId="34052" xr:uid="{DB29F094-62CC-4F87-BC07-D5F1DD19D408}"/>
    <cellStyle name="Note 2 15 3 2 2" xfId="58461" xr:uid="{5258E969-73B4-4F4A-BD2A-C50E0FCBC8E8}"/>
    <cellStyle name="Note 2 15 3 3" xfId="51680" xr:uid="{566DA093-5582-4348-8C77-5717ABD2219A}"/>
    <cellStyle name="Note 2 15 4" xfId="37085" xr:uid="{A2751A6A-5FDC-4E57-908E-DDDD65B9A7D1}"/>
    <cellStyle name="Note 2 15 4 2" xfId="54396" xr:uid="{E97F963F-F669-4086-97DE-C067EE3C15A8}"/>
    <cellStyle name="Note 2 15 4 3" xfId="47584" xr:uid="{BC0E3664-D27E-47A9-BDC0-B1227E0D54B2}"/>
    <cellStyle name="Note 2 15 5" xfId="44644" xr:uid="{A20C2563-D5C5-459E-97B2-CAB03CC9ACDE}"/>
    <cellStyle name="Note 2 15 5 2" xfId="52873" xr:uid="{6B171F5F-3D71-474D-9AD2-499F2B60899B}"/>
    <cellStyle name="Note 2 15 6" xfId="45975" xr:uid="{C1BF7BBF-8C61-43D7-9164-D232B18DED4D}"/>
    <cellStyle name="Note 2 16" xfId="9094" xr:uid="{2226D786-45C3-47FE-A7F9-F7FBD9AFA68E}"/>
    <cellStyle name="Note 2 16 2" xfId="18083" xr:uid="{75882FB7-7E13-4ADE-90E3-594BF3D0F9DD}"/>
    <cellStyle name="Note 2 16 2 2" xfId="38067" xr:uid="{8A7EC774-A509-48FA-84FA-00D04C63BDA5}"/>
    <cellStyle name="Note 2 16 2 2 2" xfId="56243" xr:uid="{87C7634C-CCFA-48DF-A53E-EBBDC59E87A9}"/>
    <cellStyle name="Note 2 16 2 3" xfId="49461" xr:uid="{7A0DA979-D799-4C93-8AC6-EF6D78E95FCE}"/>
    <cellStyle name="Note 2 16 3" xfId="33008" xr:uid="{D20BB36E-57DE-47A7-A3B1-8E364033A457}"/>
    <cellStyle name="Note 2 16 3 2" xfId="58168" xr:uid="{B576B4C2-A9D5-437A-98D7-79836DDE0257}"/>
    <cellStyle name="Note 2 16 3 3" xfId="51386" xr:uid="{F63AFD81-85F7-4355-822F-20942F3B7385}"/>
    <cellStyle name="Note 2 16 4" xfId="44698" xr:uid="{9125DE96-68EB-4FDE-AEEA-A2E45D5BE9C6}"/>
    <cellStyle name="Note 2 16 4 2" xfId="54391" xr:uid="{BDE249FA-E921-4C34-AFF5-45F68E297B00}"/>
    <cellStyle name="Note 2 16 4 3" xfId="47579" xr:uid="{AF8542E1-27B8-453B-857E-1ADB7D0A106F}"/>
    <cellStyle name="Note 2 16 5" xfId="52871" xr:uid="{44A1B43F-A55C-47D0-9BB4-97337359E297}"/>
    <cellStyle name="Note 2 16 6" xfId="45970" xr:uid="{CE1FC4C9-593A-49FA-90CC-60DDE83637FB}"/>
    <cellStyle name="Note 2 17" xfId="12407" xr:uid="{1FCF7247-B4D3-441A-9C10-17B57BE6CE5B}"/>
    <cellStyle name="Note 2 17 2" xfId="21396" xr:uid="{977D6A6D-DBD9-4F7A-AC7E-18CF230F4589}"/>
    <cellStyle name="Note 2 17 2 2" xfId="22295" xr:uid="{CC5746E3-42EA-49F3-8DB2-769CB91A2740}"/>
    <cellStyle name="Note 2 17 2 2 2" xfId="57120" xr:uid="{6D148C57-BB1F-4E6D-874D-D760AE850581}"/>
    <cellStyle name="Note 2 17 2 3" xfId="50338" xr:uid="{8359E179-6CB9-4D47-81B8-BA83BBF2D9EA}"/>
    <cellStyle name="Note 2 17 3" xfId="35623" xr:uid="{FA15CEBE-13C3-4486-97FC-144E4CDE045B}"/>
    <cellStyle name="Note 2 17 3 2" xfId="58387" xr:uid="{67201691-7622-4F0B-9460-6D2DDF763D9B}"/>
    <cellStyle name="Note 2 17 3 3" xfId="51606" xr:uid="{EF2D04DB-7975-4A2D-9535-E917F2BC2A4B}"/>
    <cellStyle name="Note 2 17 4" xfId="44763" xr:uid="{DC7C9DE7-ADC5-4518-BFC3-E997AAFF37F1}"/>
    <cellStyle name="Note 2 17 4 2" xfId="55247" xr:uid="{7D4F68E3-B7DA-4AD4-BD63-246B0127F8F7}"/>
    <cellStyle name="Note 2 17 4 3" xfId="48455" xr:uid="{2535CF84-A062-4FBD-80E3-BE357A80BCAB}"/>
    <cellStyle name="Note 2 17 5" xfId="53533" xr:uid="{5B0A6775-106C-4E5F-8161-8F14DA009E04}"/>
    <cellStyle name="Note 2 17 6" xfId="46841" xr:uid="{28568F53-44D8-4501-91D0-FB1D880CDC6D}"/>
    <cellStyle name="Note 2 18" xfId="2214" xr:uid="{D79F8E19-50B1-43C9-BC29-FFE2EC333657}"/>
    <cellStyle name="Note 2 18 2" xfId="34467" xr:uid="{2BB8103A-35A2-42E1-BB05-5E68F416E69B}"/>
    <cellStyle name="Note 2 18 2 2" xfId="57127" xr:uid="{796A3A64-A350-464A-84C0-6CE5109EEA50}"/>
    <cellStyle name="Note 2 18 2 3" xfId="50345" xr:uid="{8C73FEB0-39B3-478D-BCBE-6335DFE7A836}"/>
    <cellStyle name="Note 2 18 3" xfId="44783" xr:uid="{0E4ABFDA-52F2-4C70-AF39-C46AF3ECA941}"/>
    <cellStyle name="Note 2 18 3 2" xfId="58729" xr:uid="{6721D9F5-ECED-4F0A-AD7E-D7B44BFB83E2}"/>
    <cellStyle name="Note 2 18 3 3" xfId="51948" xr:uid="{9A3CF72D-C41D-4096-801A-30FA10A18E2B}"/>
    <cellStyle name="Note 2 18 4" xfId="51473" xr:uid="{561F8EAE-9AE6-4FC9-A47D-39F6353381A9}"/>
    <cellStyle name="Note 2 18 4 2" xfId="58255" xr:uid="{DCEA0FDD-9DA9-4796-8A84-9F426DAB78FF}"/>
    <cellStyle name="Note 2 18 5" xfId="48462" xr:uid="{92BCE59B-1FFF-4BBE-A82D-E0C1B9B10C71}"/>
    <cellStyle name="Note 2 18 5 2" xfId="55254" xr:uid="{6F72F240-96BE-466E-9EE8-80431454E6DE}"/>
    <cellStyle name="Note 2 18 6" xfId="53540" xr:uid="{B8C08FBA-7D98-44ED-933E-F02F9362F795}"/>
    <cellStyle name="Note 2 18 7" xfId="46848" xr:uid="{817EC525-AD8C-46E3-B3B5-41E02CAE513E}"/>
    <cellStyle name="Note 2 19" xfId="13123" xr:uid="{EDA7FF96-75F3-4C3A-B064-405B564D0E2A}"/>
    <cellStyle name="Note 2 19 2" xfId="29818" xr:uid="{C15CD007-1414-45B9-9EB9-A8E11B5DD445}"/>
    <cellStyle name="Note 2 19 2 2" xfId="57131" xr:uid="{2478662C-8CC8-4BD5-A638-766DF752213B}"/>
    <cellStyle name="Note 2 19 2 3" xfId="50349" xr:uid="{C5A1B2A2-72B5-4444-B267-94C4BB80517B}"/>
    <cellStyle name="Note 2 19 3" xfId="44799" xr:uid="{92E5A56D-6D09-45B9-BA4A-3733004220BA}"/>
    <cellStyle name="Note 2 19 3 2" xfId="58733" xr:uid="{8427014F-C001-45A3-8AB5-A3C1C21DDC84}"/>
    <cellStyle name="Note 2 19 3 3" xfId="51952" xr:uid="{80E3F93C-EA3F-4923-A77E-BC69907B6A9C}"/>
    <cellStyle name="Note 2 19 4" xfId="51016" xr:uid="{40CF1806-2E60-46A6-8D36-AF30D9099D1D}"/>
    <cellStyle name="Note 2 19 4 2" xfId="57798" xr:uid="{F3FB71B5-82F7-49E1-8B99-DEACE5F1DC06}"/>
    <cellStyle name="Note 2 19 5" xfId="48466" xr:uid="{59DC6466-F6B8-4174-8B4A-33C25B616E7D}"/>
    <cellStyle name="Note 2 19 5 2" xfId="55258" xr:uid="{F61EEBFB-082C-40A5-B90B-06F611BDA3A1}"/>
    <cellStyle name="Note 2 19 6" xfId="53544" xr:uid="{139F4716-C5B6-47DE-9369-13FDC9ECDFD1}"/>
    <cellStyle name="Note 2 19 7" xfId="46852" xr:uid="{58CA8A0F-AA53-4C0D-AAC8-600AE56E2C1C}"/>
    <cellStyle name="Note 2 2" xfId="152" xr:uid="{FDE3056A-2DC7-446B-86B3-0C85D6315B78}"/>
    <cellStyle name="Note 2 2 10" xfId="1963" xr:uid="{72AE2223-2DBE-4761-9D59-8E02A1654293}"/>
    <cellStyle name="Note 2 2 10 2" xfId="6271" xr:uid="{3EB60A3C-2F1C-47F9-95B0-2E783F69FB77}"/>
    <cellStyle name="Note 2 2 10 2 2" xfId="8857" xr:uid="{FDFA7A58-9085-41D0-87D5-5A79D3C8CE4D}"/>
    <cellStyle name="Note 2 2 10 2 2 2" xfId="12739" xr:uid="{C6AF0F77-2133-49C4-8AD1-F2C593C291D4}"/>
    <cellStyle name="Note 2 2 10 2 2 2 2" xfId="21728" xr:uid="{DBD2F8BA-F73D-4B48-ACBD-C5E8CDF7E20F}"/>
    <cellStyle name="Note 2 2 10 2 2 2 2 2" xfId="38237" xr:uid="{CFE4FF7C-6809-4A77-90FD-B9D35DB91048}"/>
    <cellStyle name="Note 2 2 10 2 2 2 3" xfId="30606" xr:uid="{4A7C77F9-148F-4009-BC77-DF569D250985}"/>
    <cellStyle name="Note 2 2 10 2 2 2 4" xfId="56625" xr:uid="{9BE5172D-8A2E-43E7-BB33-57D3DAB0F293}"/>
    <cellStyle name="Note 2 2 10 2 2 3" xfId="17846" xr:uid="{E11FBFF7-8C3C-4499-8FF3-906C8DA1AF52}"/>
    <cellStyle name="Note 2 2 10 2 2 3 2" xfId="32647" xr:uid="{C7ED8715-ADDB-4964-AF9E-08E378AC4698}"/>
    <cellStyle name="Note 2 2 10 2 2 4" xfId="23443" xr:uid="{2AAF9241-7682-4BF7-A177-685B6F2DE40C}"/>
    <cellStyle name="Note 2 2 10 2 2 5" xfId="49843" xr:uid="{6C7DC5BA-DF69-44A1-89DC-35669C448190}"/>
    <cellStyle name="Note 2 2 10 2 3" xfId="11494" xr:uid="{1AF98221-7DDF-4771-BF4F-9A2AC299A4A5}"/>
    <cellStyle name="Note 2 2 10 2 3 2" xfId="20483" xr:uid="{88B108FE-F07C-4B9C-B20F-949F0EABE2B5}"/>
    <cellStyle name="Note 2 2 10 2 3 2 2" xfId="27204" xr:uid="{7D0B99FB-417A-4917-AC46-7A6D1F3CD963}"/>
    <cellStyle name="Note 2 2 10 2 3 2 3" xfId="58154" xr:uid="{986F62D8-E5EE-455E-A1AC-7987F3C66DB1}"/>
    <cellStyle name="Note 2 2 10 2 3 3" xfId="38717" xr:uid="{D99E2AEC-2C3D-4575-8421-289943998FF0}"/>
    <cellStyle name="Note 2 2 10 2 3 4" xfId="51372" xr:uid="{2D088DD0-767A-4D46-B55B-1DED1A405BE4}"/>
    <cellStyle name="Note 2 2 10 2 4" xfId="15260" xr:uid="{06A68807-636A-44FD-85F8-4539972CD5BE}"/>
    <cellStyle name="Note 2 2 10 2 4 2" xfId="42524" xr:uid="{96126D1E-25F8-41A8-93CC-8BFCB2D319E3}"/>
    <cellStyle name="Note 2 2 10 2 4 2 2" xfId="54758" xr:uid="{702C8748-7C04-4E10-B2A3-143C4FBB9A6E}"/>
    <cellStyle name="Note 2 2 10 2 4 3" xfId="47960" xr:uid="{EFACBB45-F099-4774-A210-D168CF1114B3}"/>
    <cellStyle name="Note 2 2 10 2 5" xfId="30427" xr:uid="{2FC0246D-725F-4F7C-BB9D-BC161EFCCF4E}"/>
    <cellStyle name="Note 2 2 10 2 5 2" xfId="53086" xr:uid="{2DD977E7-9BB3-4B6C-A8B9-78F721846400}"/>
    <cellStyle name="Note 2 2 10 2 6" xfId="46346" xr:uid="{199F8826-A835-4FE2-B9D5-20A3DB640ADA}"/>
    <cellStyle name="Note 2 2 10 3" xfId="4400" xr:uid="{A31D5006-B83C-4476-BA1A-097D7376EF26}"/>
    <cellStyle name="Note 2 2 10 3 2" xfId="24886" xr:uid="{DED44999-8858-4378-B2FA-B6EEF730A961}"/>
    <cellStyle name="Note 2 2 10 3 2 2" xfId="57021" xr:uid="{55B71ED9-424F-4140-8489-DE1DE3F311A5}"/>
    <cellStyle name="Note 2 2 10 3 2 3" xfId="50239" xr:uid="{C01C0DA3-70E8-405C-8E26-63B3CFC2FCB1}"/>
    <cellStyle name="Note 2 2 10 3 3" xfId="52002" xr:uid="{38F32536-01CA-4482-85EF-AC87FD40B342}"/>
    <cellStyle name="Note 2 2 10 3 3 2" xfId="58783" xr:uid="{19E86FC7-31BF-4CED-862B-CEC22C8276EA}"/>
    <cellStyle name="Note 2 2 10 3 4" xfId="48356" xr:uid="{81043BD8-8481-4A82-B404-BF794EF6EF24}"/>
    <cellStyle name="Note 2 2 10 3 4 2" xfId="55148" xr:uid="{0E6ADD9B-E2C2-4BD9-9B52-D71ED93411D6}"/>
    <cellStyle name="Note 2 2 10 3 5" xfId="53446" xr:uid="{F1B89D97-1497-43EB-9BCB-57382F9549A0}"/>
    <cellStyle name="Note 2 2 10 3 6" xfId="46742" xr:uid="{5F724793-6BF8-4D3F-8B29-543262CAFD6A}"/>
    <cellStyle name="Note 2 2 10 4" xfId="36700" xr:uid="{46B22DA8-E5F0-445C-84ED-CD416477DB1C}"/>
    <cellStyle name="Note 2 2 10 4 2" xfId="56153" xr:uid="{6C7EB3C2-21DD-4977-8137-1499BA023691}"/>
    <cellStyle name="Note 2 2 10 4 3" xfId="49371" xr:uid="{A593C51C-7B7E-4300-9E9A-52C551DEF948}"/>
    <cellStyle name="Note 2 2 10 5" xfId="44557" xr:uid="{45E7FC5A-A5D5-46A5-9792-94FEC19B0B29}"/>
    <cellStyle name="Note 2 2 10 5 2" xfId="58572" xr:uid="{72C3FB6B-480E-43CE-A9BE-E2895EE7C820}"/>
    <cellStyle name="Note 2 2 10 5 3" xfId="51791" xr:uid="{48C164CC-11AD-4C54-A007-51ADD21769A8}"/>
    <cellStyle name="Note 2 2 10 6" xfId="47491" xr:uid="{9C7AE569-F77A-4212-90D5-A68ACDA1002B}"/>
    <cellStyle name="Note 2 2 10 6 2" xfId="54310" xr:uid="{960EDFDE-D0F1-4C68-A6B5-3152F4EB8406}"/>
    <cellStyle name="Note 2 2 10 7" xfId="52819" xr:uid="{49A2D554-2B3B-4F02-8998-2E325CC753A5}"/>
    <cellStyle name="Note 2 2 10 8" xfId="45883" xr:uid="{840146A7-18D0-434D-B879-1078E9C89510}"/>
    <cellStyle name="Note 2 2 11" xfId="2871" xr:uid="{1285761B-2C2F-4B20-A0B2-67DFD4EF59F8}"/>
    <cellStyle name="Note 2 2 11 2" xfId="7021" xr:uid="{4743B6B8-7E0D-4430-96E9-E22ABCBCB714}"/>
    <cellStyle name="Note 2 2 11 2 2" xfId="12148" xr:uid="{1ED92B2E-AA54-4D2D-B32C-620BD2A5A2A7}"/>
    <cellStyle name="Note 2 2 11 2 2 2" xfId="21137" xr:uid="{484E9F56-D73F-4941-BF1E-09B90CC1E0E6}"/>
    <cellStyle name="Note 2 2 11 2 2 2 2" xfId="31889" xr:uid="{D7EC5E64-D738-497B-8AB4-FDBBE625125E}"/>
    <cellStyle name="Note 2 2 11 2 2 2 3" xfId="56664" xr:uid="{BF0F97DE-FDCB-4AA3-AC96-E91262F83255}"/>
    <cellStyle name="Note 2 2 11 2 2 3" xfId="28262" xr:uid="{A7034C49-93B7-40A8-8193-CD3FE065FC3E}"/>
    <cellStyle name="Note 2 2 11 2 2 4" xfId="49882" xr:uid="{BEB9D99D-6842-4D6B-972A-10C40C341815}"/>
    <cellStyle name="Note 2 2 11 2 3" xfId="16010" xr:uid="{8748B0E6-8675-4E2A-A4DA-1EC8E5C252CB}"/>
    <cellStyle name="Note 2 2 11 2 3 2" xfId="27833" xr:uid="{982787BD-0974-4B22-B8DD-E16CCB4C92B2}"/>
    <cellStyle name="Note 2 2 11 2 3 2 2" xfId="57634" xr:uid="{1A11DFDB-BD71-4404-94AE-10CAFEDA0AF3}"/>
    <cellStyle name="Note 2 2 11 2 3 3" xfId="50852" xr:uid="{0E0902D8-FFE9-4BEC-92F0-BC3DA3AA00C4}"/>
    <cellStyle name="Note 2 2 11 2 4" xfId="36636" xr:uid="{C2C360A3-061D-4D99-BF41-A1FB423C9D11}"/>
    <cellStyle name="Note 2 2 11 2 4 2" xfId="54794" xr:uid="{C5EE2941-800D-4848-9846-9E1CF675CBA5}"/>
    <cellStyle name="Note 2 2 11 2 4 3" xfId="47999" xr:uid="{77043702-CE65-4134-A5F7-23EF8EBDBBEC}"/>
    <cellStyle name="Note 2 2 11 2 5" xfId="53107" xr:uid="{817C9019-AAB9-4E43-94BD-90BF21F0277A}"/>
    <cellStyle name="Note 2 2 11 2 6" xfId="46385" xr:uid="{16234167-8FD0-49FD-940B-4B56C2E4D651}"/>
    <cellStyle name="Note 2 2 11 3" xfId="9584" xr:uid="{84F26968-927F-451A-BF09-668EBCBD1F64}"/>
    <cellStyle name="Note 2 2 11 3 2" xfId="18573" xr:uid="{386CC427-C89A-494E-AEC8-18365B3C56D3}"/>
    <cellStyle name="Note 2 2 11 3 2 2" xfId="38479" xr:uid="{F6195D91-BCFD-41C7-A341-4D56E7411E09}"/>
    <cellStyle name="Note 2 2 11 3 2 2 2" xfId="57057" xr:uid="{85C551A9-9AB1-4398-9207-48F2522668EB}"/>
    <cellStyle name="Note 2 2 11 3 2 3" xfId="50275" xr:uid="{C80CB0BA-A835-4B24-963D-C13F067FC7CB}"/>
    <cellStyle name="Note 2 2 11 3 3" xfId="41843" xr:uid="{128AB250-C809-4F28-83F9-843D0AC013EF}"/>
    <cellStyle name="Note 2 2 11 3 3 2" xfId="59007" xr:uid="{23607239-51E5-4ADE-857B-F5C024EC0D36}"/>
    <cellStyle name="Note 2 2 11 3 3 3" xfId="52226" xr:uid="{10C6AC56-E70B-4E89-BB79-A5EBC4B22F2A}"/>
    <cellStyle name="Note 2 2 11 3 4" xfId="48392" xr:uid="{5A464952-9DC2-4954-9E81-7C6B6F2A7D82}"/>
    <cellStyle name="Note 2 2 11 3 4 2" xfId="55184" xr:uid="{4E4CF053-001D-4CFB-A9A5-18EFC01D602E}"/>
    <cellStyle name="Note 2 2 11 3 5" xfId="53474" xr:uid="{A15E1162-1A78-4345-B524-6D03F8CFF89E}"/>
    <cellStyle name="Note 2 2 11 3 6" xfId="46778" xr:uid="{4837F0A4-7BDD-4BF6-8CBF-C8708493E27B}"/>
    <cellStyle name="Note 2 2 11 4" xfId="13506" xr:uid="{3B0EEC0B-07A2-4D7E-A64A-F84D8C5F9BE1}"/>
    <cellStyle name="Note 2 2 11 4 2" xfId="40965" xr:uid="{4B2EFAB1-A284-4075-B6F1-59B7CE45E10C}"/>
    <cellStyle name="Note 2 2 11 4 2 2" xfId="56192" xr:uid="{E96F53D5-0BBA-4FBD-95C1-C7D176E1E906}"/>
    <cellStyle name="Note 2 2 11 4 3" xfId="49410" xr:uid="{C3FB74DF-8466-4975-8E88-32F242E5FC4A}"/>
    <cellStyle name="Note 2 2 11 5" xfId="30312" xr:uid="{1E0055A5-840B-418D-8ABF-8728DD150E53}"/>
    <cellStyle name="Note 2 2 11 5 2" xfId="57834" xr:uid="{7DBDACF2-3587-40E2-A6F3-FBB09FDEBAFC}"/>
    <cellStyle name="Note 2 2 11 5 3" xfId="51052" xr:uid="{1716DED7-85F7-4521-96E5-22096D125AE7}"/>
    <cellStyle name="Note 2 2 11 6" xfId="44582" xr:uid="{EB889750-437D-4A18-8AE7-D0516EB2685C}"/>
    <cellStyle name="Note 2 2 11 6 2" xfId="54346" xr:uid="{4D98D2A1-BAC4-49C4-BA4F-6675C212D557}"/>
    <cellStyle name="Note 2 2 11 6 3" xfId="47530" xr:uid="{F3CA1CAB-4927-4920-91CC-125FCAB369EE}"/>
    <cellStyle name="Note 2 2 11 7" xfId="52840" xr:uid="{AA8FA319-9217-469D-9DE4-946EC03C7640}"/>
    <cellStyle name="Note 2 2 11 8" xfId="45919" xr:uid="{9AEF48ED-75D8-4F4A-BAB0-588DBAEEE3B6}"/>
    <cellStyle name="Note 2 2 12" xfId="6608" xr:uid="{0FFCD87C-86CC-481F-A2F4-2F9622569F13}"/>
    <cellStyle name="Note 2 2 12 2" xfId="11814" xr:uid="{C5C45300-5221-453A-B8D9-467EC670BC25}"/>
    <cellStyle name="Note 2 2 12 2 2" xfId="20803" xr:uid="{8C4A3A6B-5728-4AA6-AEF9-C01DA86198BD}"/>
    <cellStyle name="Note 2 2 12 2 2 2" xfId="26043" xr:uid="{FE1BE974-3026-4117-80E5-698277E46EF6}"/>
    <cellStyle name="Note 2 2 12 2 2 3" xfId="56236" xr:uid="{0CDFC40D-F590-4F31-A67D-55FD6D94901A}"/>
    <cellStyle name="Note 2 2 12 2 3" xfId="33356" xr:uid="{5937C2B1-2128-483F-8B4B-785E9106C7BD}"/>
    <cellStyle name="Note 2 2 12 2 4" xfId="49454" xr:uid="{893BE9EE-B340-4E92-A75D-E814D3A60BC3}"/>
    <cellStyle name="Note 2 2 12 3" xfId="15597" xr:uid="{490EA385-81D1-49AA-8313-9949CEACB9D3}"/>
    <cellStyle name="Note 2 2 12 3 2" xfId="36976" xr:uid="{C8FD6100-A043-444E-8B0B-26F06FF3122E}"/>
    <cellStyle name="Note 2 2 12 3 2 2" xfId="58597" xr:uid="{EF281AD5-F9ED-4D16-917B-FF47DB65A174}"/>
    <cellStyle name="Note 2 2 12 3 3" xfId="51816" xr:uid="{35BA5749-93A4-4136-847D-335FA4165400}"/>
    <cellStyle name="Note 2 2 12 4" xfId="22477" xr:uid="{DE9C557B-64C7-433B-A80D-0C03D7B091F2}"/>
    <cellStyle name="Note 2 2 12 4 2" xfId="54384" xr:uid="{2C9001A7-8898-4F8B-9446-2D9D7D558626}"/>
    <cellStyle name="Note 2 2 12 4 3" xfId="47572" xr:uid="{4897DB35-ABDC-4408-A80C-C9FA05968749}"/>
    <cellStyle name="Note 2 2 12 5" xfId="44641" xr:uid="{34374757-F9A5-4826-9A09-240080A84145}"/>
    <cellStyle name="Note 2 2 12 5 2" xfId="52866" xr:uid="{B5C5FE64-A26E-44A9-9944-E8675671D3ED}"/>
    <cellStyle name="Note 2 2 12 6" xfId="45963" xr:uid="{9585B86C-B7FC-480D-B213-D98543DE2C15}"/>
    <cellStyle name="Note 2 2 13" xfId="9177" xr:uid="{D78461A2-0DDD-4896-93FB-4F3B7190400F}"/>
    <cellStyle name="Note 2 2 13 2" xfId="18166" xr:uid="{A89D419B-23E7-4B49-B399-3C70E5F89AAC}"/>
    <cellStyle name="Note 2 2 13 2 2" xfId="41290" xr:uid="{0AEFCBF8-DACC-47F1-AA89-FEFE9EC53486}"/>
    <cellStyle name="Note 2 2 13 2 2 2" xfId="56217" xr:uid="{DC8EBE83-C2F2-4CBA-AEF4-553185A2BFD3}"/>
    <cellStyle name="Note 2 2 13 2 3" xfId="49435" xr:uid="{BB8DA6D2-88AB-47E5-88B9-5FE463E3E224}"/>
    <cellStyle name="Note 2 2 13 3" xfId="23463" xr:uid="{F29F871B-2134-4CFA-A63B-97D8A90641FD}"/>
    <cellStyle name="Note 2 2 13 3 2" xfId="58357" xr:uid="{5461881C-B31C-4AF6-B095-D0FCA8E8DB65}"/>
    <cellStyle name="Note 2 2 13 3 3" xfId="51575" xr:uid="{B2D1C072-BC15-47CD-87A2-A8C16C67CBF2}"/>
    <cellStyle name="Note 2 2 13 4" xfId="44677" xr:uid="{673C97BA-B283-4628-8997-1B57AD3BF761}"/>
    <cellStyle name="Note 2 2 13 4 2" xfId="54368" xr:uid="{03868820-B583-464A-95DA-69EC729A0CC7}"/>
    <cellStyle name="Note 2 2 13 4 3" xfId="47555" xr:uid="{262F3DD7-C6C1-4108-9E2E-9A60BC4799F6}"/>
    <cellStyle name="Note 2 2 13 5" xfId="52852" xr:uid="{253B6D50-BD6C-4282-AC71-BD3814504788}"/>
    <cellStyle name="Note 2 2 13 6" xfId="45944" xr:uid="{0CD2D961-74F1-4637-8CF7-4D37149AEE6B}"/>
    <cellStyle name="Note 2 2 14" xfId="9837" xr:uid="{D9095394-FE3C-4777-942A-FF34F6D04CC7}"/>
    <cellStyle name="Note 2 2 14 2" xfId="18826" xr:uid="{2CE2C212-071D-4A00-BAD3-7DDA2A4208A9}"/>
    <cellStyle name="Note 2 2 14 2 2" xfId="38062" xr:uid="{567FD779-E59F-451A-B90D-13C02B5774BD}"/>
    <cellStyle name="Note 2 2 14 2 2 2" xfId="57080" xr:uid="{EDC2C23B-3333-440F-8DEC-F8FA1695BF01}"/>
    <cellStyle name="Note 2 2 14 2 3" xfId="50298" xr:uid="{605D83E3-D8D0-4882-A9F5-1C8108B5337E}"/>
    <cellStyle name="Note 2 2 14 3" xfId="41667" xr:uid="{760D2787-A95E-4ABA-93C6-A3EADCE7C230}"/>
    <cellStyle name="Note 2 2 14 3 2" xfId="58487" xr:uid="{8ED1EF9F-FAEE-4A58-91DD-4C598FA90252}"/>
    <cellStyle name="Note 2 2 14 3 3" xfId="51706" xr:uid="{E5FE682D-F2A1-4F40-9684-52D1AF14A797}"/>
    <cellStyle name="Note 2 2 14 4" xfId="44702" xr:uid="{50BB649A-D4D4-4F33-8E1C-EB508160D9D6}"/>
    <cellStyle name="Note 2 2 14 4 2" xfId="55207" xr:uid="{CF985F81-5F63-4DDA-8489-E80EBB263146}"/>
    <cellStyle name="Note 2 2 14 4 3" xfId="48415" xr:uid="{CB14B950-049A-49E7-99E7-5477B00F9080}"/>
    <cellStyle name="Note 2 2 14 5" xfId="53493" xr:uid="{01F3EEBA-7059-4CAD-B89D-8CD762D291CE}"/>
    <cellStyle name="Note 2 2 14 6" xfId="46801" xr:uid="{D437AE29-CA1E-41E8-B4B7-461EE8985A2C}"/>
    <cellStyle name="Note 2 2 15" xfId="2312" xr:uid="{BB0E5E61-60FB-4A36-BE17-FD400204BA88}"/>
    <cellStyle name="Note 2 2 15 2" xfId="27585" xr:uid="{30ABFEA5-F793-40BF-B897-F5EC7CABC83B}"/>
    <cellStyle name="Note 2 2 15 2 2" xfId="57198" xr:uid="{A3438633-9349-4315-B878-E1B4C86152C0}"/>
    <cellStyle name="Note 2 2 15 2 3" xfId="50416" xr:uid="{DCADA89C-2749-441F-8B3F-B3535286F7EE}"/>
    <cellStyle name="Note 2 2 15 3" xfId="44762" xr:uid="{56067AB0-B7E0-4804-A5C6-1A131F739014}"/>
    <cellStyle name="Note 2 2 15 3 2" xfId="58799" xr:uid="{493B81F1-AFF2-4EDE-9763-F69CF687CBCE}"/>
    <cellStyle name="Note 2 2 15 3 3" xfId="52018" xr:uid="{C5E2454F-F130-404E-858D-6C6315935561}"/>
    <cellStyle name="Note 2 2 15 4" xfId="51173" xr:uid="{B2A1795A-C15A-4680-AA49-7E9EB30C9C35}"/>
    <cellStyle name="Note 2 2 15 4 2" xfId="57955" xr:uid="{D0CFE564-DDAF-450D-B6DF-35646716A6DE}"/>
    <cellStyle name="Note 2 2 15 5" xfId="48533" xr:uid="{D4136AB7-74F7-48E9-93CC-44E255A877C8}"/>
    <cellStyle name="Note 2 2 15 5 2" xfId="55322" xr:uid="{5C76B653-A546-411B-BAF5-7F6D1253DF79}"/>
    <cellStyle name="Note 2 2 15 6" xfId="53608" xr:uid="{2D888BC0-4D20-4D71-9A5B-A0624456439C}"/>
    <cellStyle name="Note 2 2 15 7" xfId="46919" xr:uid="{3DC08A8B-B60B-4596-B133-AEC6E8BCFF35}"/>
    <cellStyle name="Note 2 2 16" xfId="13221" xr:uid="{87EABA5B-4190-4C34-9A5E-CA787E74AAB3}"/>
    <cellStyle name="Note 2 2 16 2" xfId="38503" xr:uid="{42EE536E-DE8D-4649-A6E3-FF4FD2731322}"/>
    <cellStyle name="Note 2 2 16 2 2" xfId="57231" xr:uid="{779EE3A4-D957-4765-BC88-B00300AA28F0}"/>
    <cellStyle name="Note 2 2 16 2 3" xfId="50449" xr:uid="{F09E97AC-4322-4817-8E14-9E5E9B1B532E}"/>
    <cellStyle name="Note 2 2 16 3" xfId="44788" xr:uid="{1A4A031A-6993-4576-9920-5D5B2EB7068A}"/>
    <cellStyle name="Note 2 2 16 3 2" xfId="58832" xr:uid="{A323BB63-379F-4DDE-8C80-62137917BD86}"/>
    <cellStyle name="Note 2 2 16 3 3" xfId="52051" xr:uid="{F411207C-A0D9-41D0-842C-155959C3CE19}"/>
    <cellStyle name="Note 2 2 16 4" xfId="51255" xr:uid="{0E3B5D9C-9315-4425-B598-D0D16FDC5CB7}"/>
    <cellStyle name="Note 2 2 16 4 2" xfId="58037" xr:uid="{0E1E6531-6B26-497E-B18D-F9D0896226B1}"/>
    <cellStyle name="Note 2 2 16 5" xfId="48566" xr:uid="{C9FC8F54-AD61-4095-993F-E052AF0EB183}"/>
    <cellStyle name="Note 2 2 16 5 2" xfId="55355" xr:uid="{09DFA374-BF30-43E4-81FD-B32E6D7A08E1}"/>
    <cellStyle name="Note 2 2 16 6" xfId="53641" xr:uid="{CB82965B-535C-4FAD-8378-70EA87B87DF6}"/>
    <cellStyle name="Note 2 2 16 7" xfId="46952" xr:uid="{A00B6B4F-2329-48E8-92B1-27688B43089D}"/>
    <cellStyle name="Note 2 2 17" xfId="35834" xr:uid="{CE59ED7C-5DB5-4F0A-93B8-B79C224B0F37}"/>
    <cellStyle name="Note 2 2 17 2" xfId="44854" xr:uid="{3D4348E6-BE8E-46F1-9B95-BEFF0553BE47}"/>
    <cellStyle name="Note 2 2 17 2 2" xfId="57260" xr:uid="{974051AB-E7FB-458D-9B1A-35BE9209BE86}"/>
    <cellStyle name="Note 2 2 17 2 3" xfId="50478" xr:uid="{863CA492-F153-45F8-937A-C868D7E13090}"/>
    <cellStyle name="Note 2 2 17 3" xfId="52080" xr:uid="{117D99A2-A3BC-4229-ACBB-8555C7E3A06F}"/>
    <cellStyle name="Note 2 2 17 3 2" xfId="58861" xr:uid="{71B8AA7C-253B-45A0-B78D-A02097FA429F}"/>
    <cellStyle name="Note 2 2 17 4" xfId="51071" xr:uid="{F00B7944-DA8D-48E3-83E6-4D4D15DF9678}"/>
    <cellStyle name="Note 2 2 17 4 2" xfId="57853" xr:uid="{BA628A56-BC2C-416F-8187-F3AAD6AEFAE6}"/>
    <cellStyle name="Note 2 2 17 5" xfId="48595" xr:uid="{CFBCAC10-37AB-4D75-A7F7-C11EFC10F41E}"/>
    <cellStyle name="Note 2 2 17 5 2" xfId="55384" xr:uid="{14354300-71B9-4FF3-9DDC-577CE170F7C0}"/>
    <cellStyle name="Note 2 2 17 6" xfId="53670" xr:uid="{E46E8FB2-4D8D-4585-9D2F-8F6C09A062C6}"/>
    <cellStyle name="Note 2 2 17 7" xfId="46981" xr:uid="{25CB24DA-2586-4313-975D-D929C333BBDA}"/>
    <cellStyle name="Note 2 2 18" xfId="44886" xr:uid="{2737BB4C-2991-49A2-AA49-6B2E707955AD}"/>
    <cellStyle name="Note 2 2 18 2" xfId="50412" xr:uid="{2E0A695E-DB48-4E00-9ED6-971F340E8D1A}"/>
    <cellStyle name="Note 2 2 18 2 2" xfId="57194" xr:uid="{EFF7DDE8-6291-47FB-A5A4-A4FB6AB17C17}"/>
    <cellStyle name="Note 2 2 18 3" xfId="52014" xr:uid="{93F4A74C-4456-4D55-96F9-763038FC3B45}"/>
    <cellStyle name="Note 2 2 18 3 2" xfId="58795" xr:uid="{18DBC106-3E66-4582-A41B-6810E1F35947}"/>
    <cellStyle name="Note 2 2 18 4" xfId="51215" xr:uid="{081FFF2A-A36D-4D20-BC68-0B2E2C46DE66}"/>
    <cellStyle name="Note 2 2 18 4 2" xfId="57997" xr:uid="{C97E299F-222F-49E3-870D-1E7D6844BEA2}"/>
    <cellStyle name="Note 2 2 18 5" xfId="48529" xr:uid="{C8FF0E8A-BEF2-4C28-87BB-3A7C3CA8878C}"/>
    <cellStyle name="Note 2 2 18 5 2" xfId="55318" xr:uid="{9BA2018F-2D1A-4C3D-BB7D-7AFFEBC9BE81}"/>
    <cellStyle name="Note 2 2 18 6" xfId="53604" xr:uid="{1F44ECB5-90A9-4E01-AA25-1077CE534BAA}"/>
    <cellStyle name="Note 2 2 18 7" xfId="46915" xr:uid="{4F729F6E-68E0-42FA-B48E-03E207758458}"/>
    <cellStyle name="Note 2 2 19" xfId="44942" xr:uid="{59F99103-01B8-486D-92CB-6671E5B2868C}"/>
    <cellStyle name="Note 2 2 19 2" xfId="50527" xr:uid="{96A0755C-C689-429B-8AA6-8FB750BF1ED0}"/>
    <cellStyle name="Note 2 2 19 2 2" xfId="57309" xr:uid="{F2BFDD41-B7E4-4029-9C41-884F540BB743}"/>
    <cellStyle name="Note 2 2 19 3" xfId="52129" xr:uid="{A899788E-C128-4C48-8A94-4B4A5B07A2C4}"/>
    <cellStyle name="Note 2 2 19 3 2" xfId="58910" xr:uid="{28721A8E-5DF9-4C98-BBD6-196B6F7A5B06}"/>
    <cellStyle name="Note 2 2 19 4" xfId="48956" xr:uid="{ECD0187C-2F4C-4E38-B4C9-79FF9C90E701}"/>
    <cellStyle name="Note 2 2 19 4 2" xfId="55739" xr:uid="{60EE065E-CA3F-45DB-99CE-E91CCDB27FCD}"/>
    <cellStyle name="Note 2 2 19 5" xfId="48644" xr:uid="{6A869127-28F6-4C9F-A89D-C6D33057B88A}"/>
    <cellStyle name="Note 2 2 19 5 2" xfId="55433" xr:uid="{4A3D6888-1EBF-4CAE-A1A0-AE31CF15B3FF}"/>
    <cellStyle name="Note 2 2 19 6" xfId="53719" xr:uid="{14789D8A-6611-4174-A78B-39548AFE8EF1}"/>
    <cellStyle name="Note 2 2 19 7" xfId="47030" xr:uid="{7B3BEC30-7DDE-4F60-BEEF-6B9732A350CE}"/>
    <cellStyle name="Note 2 2 2" xfId="355" xr:uid="{D6689780-AD34-472A-BFC7-994519E25991}"/>
    <cellStyle name="Note 2 2 2 10" xfId="6657" xr:uid="{3FC0B093-455D-438C-883E-978C4011CC48}"/>
    <cellStyle name="Note 2 2 2 10 2" xfId="11863" xr:uid="{F28FF5A2-4DC3-4002-B5EC-9E9BACDFE343}"/>
    <cellStyle name="Note 2 2 2 10 2 2" xfId="20852" xr:uid="{D7E5346E-C280-4A1D-8136-A07DB2EA6F88}"/>
    <cellStyle name="Note 2 2 2 10 2 2 2" xfId="22350" xr:uid="{D2BFECB2-C1DE-42DA-8680-3FBF34262444}"/>
    <cellStyle name="Note 2 2 2 10 2 3" xfId="31951" xr:uid="{67880E56-AD65-4C2E-B0AD-827CB258C551}"/>
    <cellStyle name="Note 2 2 2 10 3" xfId="15646" xr:uid="{D1C88780-9265-4C03-B08B-FDEEC5E28500}"/>
    <cellStyle name="Note 2 2 2 10 3 2" xfId="25966" xr:uid="{F2A4B607-391F-499F-9B49-778CACFFFEE0}"/>
    <cellStyle name="Note 2 2 2 10 4" xfId="39373" xr:uid="{3821B94A-CAD1-4958-AEC7-7A967A53D541}"/>
    <cellStyle name="Note 2 2 2 11" xfId="9226" xr:uid="{B828273F-1896-4084-91E7-B2D891503105}"/>
    <cellStyle name="Note 2 2 2 11 2" xfId="18215" xr:uid="{2AE14183-8188-4641-9F25-0FB77928C3E1}"/>
    <cellStyle name="Note 2 2 2 11 2 2" xfId="32037" xr:uid="{0A7475A6-85B9-4571-850E-28285C3DB4DA}"/>
    <cellStyle name="Note 2 2 2 11 3" xfId="31748" xr:uid="{9863B07B-D292-4065-9B37-ED709087A413}"/>
    <cellStyle name="Note 2 2 2 12" xfId="9443" xr:uid="{0D35D0FF-2AD6-4FCB-BBA3-B3E4B13A2E36}"/>
    <cellStyle name="Note 2 2 2 12 2" xfId="18432" xr:uid="{A42E3797-EA50-4AD5-8C17-E5961E473DC8}"/>
    <cellStyle name="Note 2 2 2 12 2 2" xfId="33286" xr:uid="{5E77F3BE-37E6-4057-B2FC-1C979DC43E29}"/>
    <cellStyle name="Note 2 2 2 12 3" xfId="32012" xr:uid="{763FF9A3-E4AD-48B1-A279-3D68E995D472}"/>
    <cellStyle name="Note 2 2 2 13" xfId="2361" xr:uid="{C9F324AE-B056-46E5-82C2-5CE2E98CA81B}"/>
    <cellStyle name="Note 2 2 2 13 2" xfId="37941" xr:uid="{FF16CD4A-CFB5-40FA-8288-F03E0B55C938}"/>
    <cellStyle name="Note 2 2 2 14" xfId="13270" xr:uid="{5259EB14-4B10-4560-B3AE-3631DF56CBE2}"/>
    <cellStyle name="Note 2 2 2 14 2" xfId="36729" xr:uid="{B57F664E-1780-4B3A-8DBE-B3A2A27C559D}"/>
    <cellStyle name="Note 2 2 2 15" xfId="23098" xr:uid="{8A90BD3D-6B71-4AAD-AE88-5BD5DED8622A}"/>
    <cellStyle name="Note 2 2 2 16" xfId="44317" xr:uid="{33754D7D-1D16-4508-A9B6-E0C9317C4E71}"/>
    <cellStyle name="Note 2 2 2 17" xfId="45517" xr:uid="{DA7D207A-64DD-4F7B-87C8-D18CDDB0CB74}"/>
    <cellStyle name="Note 2 2 2 2" xfId="487" xr:uid="{054E2325-EE5F-4850-8894-F1F6C83278D2}"/>
    <cellStyle name="Note 2 2 2 2 10" xfId="9351" xr:uid="{AAB79027-2785-4884-A110-736F62298967}"/>
    <cellStyle name="Note 2 2 2 2 10 2" xfId="18340" xr:uid="{B4DA8AF1-247D-4DB6-93F8-148083DB0BB6}"/>
    <cellStyle name="Note 2 2 2 2 10 2 2" xfId="28747" xr:uid="{C58D02CC-CCAD-4222-9156-8FCDD6721B58}"/>
    <cellStyle name="Note 2 2 2 2 10 3" xfId="33863" xr:uid="{2E3C6747-CE96-484E-980E-7211C9FD05E8}"/>
    <cellStyle name="Note 2 2 2 2 11" xfId="9814" xr:uid="{AB64C6F9-40F8-4A25-9516-17EE41CA0133}"/>
    <cellStyle name="Note 2 2 2 2 11 2" xfId="18803" xr:uid="{DF3DC4DB-FB46-4D7B-A5BF-3627093B49BD}"/>
    <cellStyle name="Note 2 2 2 2 11 2 2" xfId="34823" xr:uid="{BCAF64DE-7356-46D4-B66E-D6A1325E108D}"/>
    <cellStyle name="Note 2 2 2 2 11 3" xfId="26535" xr:uid="{8177C011-49D2-4459-8821-38F3A819A602}"/>
    <cellStyle name="Note 2 2 2 2 12" xfId="2493" xr:uid="{8B963132-FEBD-4B73-BB37-E466310CF8C1}"/>
    <cellStyle name="Note 2 2 2 2 12 2" xfId="33225" xr:uid="{FEC86631-D44E-42C6-9EBF-FFE4217774AC}"/>
    <cellStyle name="Note 2 2 2 2 13" xfId="13402" xr:uid="{65AF3F2B-817D-4C6F-B6DC-68FF3BD6702A}"/>
    <cellStyle name="Note 2 2 2 2 13 2" xfId="41260" xr:uid="{F4F076E2-6E2D-4A31-96CB-2A72BC17F404}"/>
    <cellStyle name="Note 2 2 2 2 14" xfId="43331" xr:uid="{C8FFD797-F4CE-4B56-9769-E7BA921E5C7F}"/>
    <cellStyle name="Note 2 2 2 2 15" xfId="46032" xr:uid="{B2F0FCB3-0E86-4C6C-B016-534950D6B450}"/>
    <cellStyle name="Note 2 2 2 2 2" xfId="836" xr:uid="{1EAC6341-F60D-46E0-B7B5-9371DFF79AF0}"/>
    <cellStyle name="Note 2 2 2 2 2 2" xfId="5205" xr:uid="{25682E21-5D8A-454F-ACE6-AEEA5A074A33}"/>
    <cellStyle name="Note 2 2 2 2 2 2 2" xfId="7791" xr:uid="{CA8F13DA-E54F-4DEE-86ED-6B3FD323B032}"/>
    <cellStyle name="Note 2 2 2 2 2 2 2 2" xfId="12414" xr:uid="{A3E0E258-649E-4952-83E6-27AADA97D22E}"/>
    <cellStyle name="Note 2 2 2 2 2 2 2 2 2" xfId="21403" xr:uid="{8692D999-EC71-48EE-BBCC-D67A17437B3B}"/>
    <cellStyle name="Note 2 2 2 2 2 2 2 2 2 2" xfId="25301" xr:uid="{9E36EED1-674B-47CA-937D-8CF254FB6EF5}"/>
    <cellStyle name="Note 2 2 2 2 2 2 2 2 3" xfId="39920" xr:uid="{DAAF5FE5-AC9E-4198-A806-A7EACD489699}"/>
    <cellStyle name="Note 2 2 2 2 2 2 2 3" xfId="16780" xr:uid="{E5D1D009-FA5B-4FCA-9E97-C7171F206F17}"/>
    <cellStyle name="Note 2 2 2 2 2 2 2 3 2" xfId="23201" xr:uid="{AD7BE763-C784-4345-B221-6DFA3394BC0E}"/>
    <cellStyle name="Note 2 2 2 2 2 2 2 4" xfId="41733" xr:uid="{0E68AAA1-9C30-494A-A937-F1E297BBEAC6}"/>
    <cellStyle name="Note 2 2 2 2 2 2 3" xfId="10428" xr:uid="{42BD4591-B804-4B5E-BD1D-A38A5552E1AF}"/>
    <cellStyle name="Note 2 2 2 2 2 2 3 2" xfId="19417" xr:uid="{5B050DCD-D29A-4479-9AC5-23CDAC34AFDB}"/>
    <cellStyle name="Note 2 2 2 2 2 2 3 2 2" xfId="40845" xr:uid="{55199C82-28B1-4B7D-AFDF-847BEA90E2D1}"/>
    <cellStyle name="Note 2 2 2 2 2 2 3 3" xfId="38945" xr:uid="{BB56EA43-A44B-435E-BB94-093FF0C9127D}"/>
    <cellStyle name="Note 2 2 2 2 2 2 4" xfId="14194" xr:uid="{0B23EC90-0B88-4560-A93A-36C048D1D2CD}"/>
    <cellStyle name="Note 2 2 2 2 2 2 4 2" xfId="41470" xr:uid="{6796D5D4-F500-4FF1-91BE-C0AAE9B115C1}"/>
    <cellStyle name="Note 2 2 2 2 2 2 5" xfId="38036" xr:uid="{A37ADAC3-9232-4CCF-B270-06EB6FD17935}"/>
    <cellStyle name="Note 2 2 2 2 2 2 6" xfId="56305" xr:uid="{1DF20C06-C168-46E2-BB6A-859A82E399BF}"/>
    <cellStyle name="Note 2 2 2 2 2 3" xfId="3273" xr:uid="{70ACE3B5-902B-4A5E-89EE-21555515A5ED}"/>
    <cellStyle name="Note 2 2 2 2 2 3 2" xfId="37038" xr:uid="{82B43533-7346-42D1-8C71-40247A2A04AE}"/>
    <cellStyle name="Note 2 2 2 2 2 4" xfId="38992" xr:uid="{1C50DC53-1E1F-4742-BD4E-E33938191EAC}"/>
    <cellStyle name="Note 2 2 2 2 2 5" xfId="49523" xr:uid="{E8FCBFAD-B72A-4B52-AAD6-7ABB122AD53E}"/>
    <cellStyle name="Note 2 2 2 2 3" xfId="1181" xr:uid="{83E4D56C-2E56-4DCA-ADE6-49515F2B532C}"/>
    <cellStyle name="Note 2 2 2 2 3 2" xfId="5526" xr:uid="{ED8482C3-B200-4FBB-94F7-C24177E42DFA}"/>
    <cellStyle name="Note 2 2 2 2 3 2 2" xfId="8112" xr:uid="{950B3DA7-A2C4-4747-9EE6-DA4254DBFD32}"/>
    <cellStyle name="Note 2 2 2 2 3 2 2 2" xfId="12513" xr:uid="{302C624D-93F5-45C2-931F-F90117B4A7AE}"/>
    <cellStyle name="Note 2 2 2 2 3 2 2 2 2" xfId="21502" xr:uid="{5E20CF28-9403-47B7-A770-A2B6C1BEC28F}"/>
    <cellStyle name="Note 2 2 2 2 3 2 2 2 2 2" xfId="23542" xr:uid="{A31C9FC0-8B4F-45EB-B127-06759ADC12C0}"/>
    <cellStyle name="Note 2 2 2 2 3 2 2 2 3" xfId="23717" xr:uid="{F53D50FF-1022-442C-AFF6-8770159BCA67}"/>
    <cellStyle name="Note 2 2 2 2 3 2 2 3" xfId="17101" xr:uid="{7E1F6BAE-E8B0-4FE3-909D-84D654F0D6CC}"/>
    <cellStyle name="Note 2 2 2 2 3 2 2 3 2" xfId="42101" xr:uid="{0E4FA635-E99E-4D16-A353-08B3623BBED7}"/>
    <cellStyle name="Note 2 2 2 2 3 2 2 4" xfId="34948" xr:uid="{A20E53DD-CF5C-4851-9908-504DADFC4AEA}"/>
    <cellStyle name="Note 2 2 2 2 3 2 3" xfId="10749" xr:uid="{2FFAD3A0-9437-433B-AF37-70FDC0850DAA}"/>
    <cellStyle name="Note 2 2 2 2 3 2 3 2" xfId="19738" xr:uid="{38C1612D-8B6D-4B6A-87B8-FB6E81DF6B5A}"/>
    <cellStyle name="Note 2 2 2 2 3 2 3 2 2" xfId="28015" xr:uid="{8046217C-6823-409B-B1E2-962B9BB85044}"/>
    <cellStyle name="Note 2 2 2 2 3 2 3 3" xfId="41648" xr:uid="{FCD19DE6-D814-45A7-88D8-49DD59052B00}"/>
    <cellStyle name="Note 2 2 2 2 3 2 4" xfId="14515" xr:uid="{B91F3807-BFB1-4ACE-853A-643E86529CE2}"/>
    <cellStyle name="Note 2 2 2 2 3 2 4 2" xfId="30654" xr:uid="{164AA709-2AE9-4C99-AE17-F7AF66F5D74E}"/>
    <cellStyle name="Note 2 2 2 2 3 2 5" xfId="35084" xr:uid="{BDD8CEA9-50DE-4A98-B64B-3CCEFC6C7B5A}"/>
    <cellStyle name="Note 2 2 2 2 3 2 6" xfId="58231" xr:uid="{2854E8F8-E32F-4245-A7D7-93ED57A61BB2}"/>
    <cellStyle name="Note 2 2 2 2 3 3" xfId="3618" xr:uid="{E5520456-377E-442A-8FB0-D1E82E59024D}"/>
    <cellStyle name="Note 2 2 2 2 3 3 2" xfId="41155" xr:uid="{51A994B6-D78D-4096-8B7C-BA9694DD60EF}"/>
    <cellStyle name="Note 2 2 2 2 3 4" xfId="23059" xr:uid="{C887921D-0210-42ED-8190-20B34E19F8D2}"/>
    <cellStyle name="Note 2 2 2 2 3 5" xfId="51449" xr:uid="{4357D0FB-B7F0-4C86-8E76-457D555F8435}"/>
    <cellStyle name="Note 2 2 2 2 4" xfId="1525" xr:uid="{AA4F35EE-4B99-432B-8841-49D9E2A5019D}"/>
    <cellStyle name="Note 2 2 2 2 4 2" xfId="5870" xr:uid="{60BA4E31-6E8B-47A8-89A3-DF91BF9DD3A2}"/>
    <cellStyle name="Note 2 2 2 2 4 2 2" xfId="8456" xr:uid="{60F2D5BD-5C1E-4E4B-9AF8-B1B0DC1D687F}"/>
    <cellStyle name="Note 2 2 2 2 4 2 2 2" xfId="12621" xr:uid="{83EF0996-DE3E-479C-8277-B90682161639}"/>
    <cellStyle name="Note 2 2 2 2 4 2 2 2 2" xfId="21610" xr:uid="{0D854E0F-3748-48EA-8310-65D2347D204C}"/>
    <cellStyle name="Note 2 2 2 2 4 2 2 2 2 2" xfId="36744" xr:uid="{AAB08D12-ED08-42EA-85C9-CCF8F01B8123}"/>
    <cellStyle name="Note 2 2 2 2 4 2 2 2 3" xfId="35033" xr:uid="{866025CF-37CE-44CC-88CE-544E3A7D0599}"/>
    <cellStyle name="Note 2 2 2 2 4 2 2 3" xfId="17445" xr:uid="{C372C2E6-BA28-4355-B5D6-0E7E602C9809}"/>
    <cellStyle name="Note 2 2 2 2 4 2 2 3 2" xfId="40438" xr:uid="{6A33B9C3-A78A-4E83-9880-2C1E602CA0CE}"/>
    <cellStyle name="Note 2 2 2 2 4 2 2 4" xfId="42094" xr:uid="{63D2EB5C-6279-4E6C-A431-273F91C455E2}"/>
    <cellStyle name="Note 2 2 2 2 4 2 3" xfId="11093" xr:uid="{98C386BC-676F-407C-B3DA-06854BC50FDC}"/>
    <cellStyle name="Note 2 2 2 2 4 2 3 2" xfId="20082" xr:uid="{901F3DE1-DFC5-4C3B-9546-E5D35B7CEE8C}"/>
    <cellStyle name="Note 2 2 2 2 4 2 3 2 2" xfId="30506" xr:uid="{3666F5DB-AF51-4B7E-B9C2-2C1091FA5D91}"/>
    <cellStyle name="Note 2 2 2 2 4 2 3 3" xfId="41627" xr:uid="{C8EA97C0-62F5-4AEF-B104-334690BDDF6F}"/>
    <cellStyle name="Note 2 2 2 2 4 2 4" xfId="14859" xr:uid="{497628F9-5475-4557-925D-05EED46A61E4}"/>
    <cellStyle name="Note 2 2 2 2 4 2 4 2" xfId="24587" xr:uid="{9F2724D2-7FCF-4869-AAA7-84F6D92DD0E6}"/>
    <cellStyle name="Note 2 2 2 2 4 2 5" xfId="42437" xr:uid="{ACF90DEA-F3AA-46E5-8E87-087AC452504D}"/>
    <cellStyle name="Note 2 2 2 2 4 2 6" xfId="54450" xr:uid="{6C9D04FC-5CDB-483C-B447-792197CA4E69}"/>
    <cellStyle name="Note 2 2 2 2 4 3" xfId="3962" xr:uid="{1083D3E8-39F9-4D20-ADFD-87BB1900EA28}"/>
    <cellStyle name="Note 2 2 2 2 4 3 2" xfId="22445" xr:uid="{99F73084-98C9-48F1-A781-ED67BFE99434}"/>
    <cellStyle name="Note 2 2 2 2 4 4" xfId="43974" xr:uid="{85F30E27-F9A5-4CA7-97B9-ED6A758D9190}"/>
    <cellStyle name="Note 2 2 2 2 4 5" xfId="47640" xr:uid="{D5AA40F9-D568-4CEF-AC9F-517C8263B600}"/>
    <cellStyle name="Note 2 2 2 2 5" xfId="1916" xr:uid="{3331E83D-776A-4162-80A6-04918F7E2A2B}"/>
    <cellStyle name="Note 2 2 2 2 5 2" xfId="6232" xr:uid="{3700074B-4A9F-4AFE-9CDC-4388DA222227}"/>
    <cellStyle name="Note 2 2 2 2 5 2 2" xfId="8818" xr:uid="{C0D36A91-C58E-4FD2-832D-B2B767DDF798}"/>
    <cellStyle name="Note 2 2 2 2 5 2 2 2" xfId="12725" xr:uid="{3657E9E5-2758-49E8-AE86-9E8637326463}"/>
    <cellStyle name="Note 2 2 2 2 5 2 2 2 2" xfId="21714" xr:uid="{C6922FC6-AE3A-462D-94BD-DD04F8BE8186}"/>
    <cellStyle name="Note 2 2 2 2 5 2 2 2 2 2" xfId="27147" xr:uid="{18FEB475-187F-4350-8AD2-8EDF263A0ED5}"/>
    <cellStyle name="Note 2 2 2 2 5 2 2 2 3" xfId="37931" xr:uid="{7F634192-5593-4FDA-8343-4F197A133268}"/>
    <cellStyle name="Note 2 2 2 2 5 2 2 3" xfId="17807" xr:uid="{7E4918F4-C2EE-42C2-955F-C729E8379A7B}"/>
    <cellStyle name="Note 2 2 2 2 5 2 2 3 2" xfId="29810" xr:uid="{0E4DE0D6-DF96-4BA6-A528-C49B39356743}"/>
    <cellStyle name="Note 2 2 2 2 5 2 2 4" xfId="22333" xr:uid="{5F4BE2CD-CE9F-485B-B098-C1CADB7CF135}"/>
    <cellStyle name="Note 2 2 2 2 5 2 3" xfId="11455" xr:uid="{B2C4FD9E-B6AC-49C6-A3AF-D41AE24016CF}"/>
    <cellStyle name="Note 2 2 2 2 5 2 3 2" xfId="20444" xr:uid="{3F49DBDB-B765-4BBE-84D4-BFCF5BCC9969}"/>
    <cellStyle name="Note 2 2 2 2 5 2 3 2 2" xfId="32038" xr:uid="{F683856F-BF97-4B26-98A3-9E2AC403A207}"/>
    <cellStyle name="Note 2 2 2 2 5 2 3 3" xfId="42566" xr:uid="{8FC819B8-3EDC-4C98-AAB1-F390CEDBB760}"/>
    <cellStyle name="Note 2 2 2 2 5 2 4" xfId="15221" xr:uid="{31A1EBC9-7C69-4D38-B204-20E85BB5C569}"/>
    <cellStyle name="Note 2 2 2 2 5 2 4 2" xfId="37872" xr:uid="{683FAFFE-19F8-42FD-85D8-6E0D1135E13D}"/>
    <cellStyle name="Note 2 2 2 2 5 2 5" xfId="43239" xr:uid="{7E37F55F-BDEB-4894-8A57-2550CDA6DF7F}"/>
    <cellStyle name="Note 2 2 2 2 5 3" xfId="4353" xr:uid="{34489E98-8176-4CD0-B74D-F2E2071CC0E4}"/>
    <cellStyle name="Note 2 2 2 2 5 3 2" xfId="31290" xr:uid="{57DA6D65-4015-4744-98AD-4C6AB55ED35C}"/>
    <cellStyle name="Note 2 2 2 2 5 4" xfId="33895" xr:uid="{D4CB8C27-36F6-42CF-B9C5-532E38BF32F4}"/>
    <cellStyle name="Note 2 2 2 2 5 5" xfId="52906" xr:uid="{1FF665F0-9EE3-47CC-9CA8-A18486B3DE82}"/>
    <cellStyle name="Note 2 2 2 2 6" xfId="2144" xr:uid="{62757153-15AC-4AE1-A449-6F761C49ED8E}"/>
    <cellStyle name="Note 2 2 2 2 6 2" xfId="6445" xr:uid="{CE92B836-1383-411A-B9FD-1DB606E31BB9}"/>
    <cellStyle name="Note 2 2 2 2 6 2 2" xfId="9031" xr:uid="{47C24A59-6B4A-4470-9789-8AD720526FB2}"/>
    <cellStyle name="Note 2 2 2 2 6 2 2 2" xfId="12794" xr:uid="{991F69AA-156B-4284-A634-CD03239049FE}"/>
    <cellStyle name="Note 2 2 2 2 6 2 2 2 2" xfId="21783" xr:uid="{E8867797-4F07-4CBE-B044-E1778B92CC00}"/>
    <cellStyle name="Note 2 2 2 2 6 2 2 2 2 2" xfId="41083" xr:uid="{C1A65127-BBBE-4684-B8F2-89CF65433815}"/>
    <cellStyle name="Note 2 2 2 2 6 2 2 2 3" xfId="30271" xr:uid="{F3621E98-BDF4-4759-AE29-6A061AE3FFA5}"/>
    <cellStyle name="Note 2 2 2 2 6 2 2 3" xfId="18020" xr:uid="{D00B300B-30CA-468D-91DE-F992C2E698F7}"/>
    <cellStyle name="Note 2 2 2 2 6 2 2 3 2" xfId="25090" xr:uid="{137334B6-85E0-42B1-B801-E9B136E678D6}"/>
    <cellStyle name="Note 2 2 2 2 6 2 2 4" xfId="27102" xr:uid="{A1A15224-ECD1-4A12-AAD3-1691001830E7}"/>
    <cellStyle name="Note 2 2 2 2 6 2 3" xfId="11668" xr:uid="{9AA34630-7224-426A-A0A4-336D7D7825BF}"/>
    <cellStyle name="Note 2 2 2 2 6 2 3 2" xfId="20657" xr:uid="{252169E0-ADD1-4E06-B209-F07DA3B5F4F2}"/>
    <cellStyle name="Note 2 2 2 2 6 2 3 2 2" xfId="42217" xr:uid="{310D5132-CCD0-449F-A7C4-DD2E43FA5093}"/>
    <cellStyle name="Note 2 2 2 2 6 2 3 3" xfId="25376" xr:uid="{B36BDD34-CFBE-464B-851B-480F3DCC3451}"/>
    <cellStyle name="Note 2 2 2 2 6 2 4" xfId="15434" xr:uid="{399659B5-33C0-4FFC-8666-D36531B4ABED}"/>
    <cellStyle name="Note 2 2 2 2 6 2 4 2" xfId="22619" xr:uid="{81BA1289-6E25-44AB-A6BF-36D3FD6B1894}"/>
    <cellStyle name="Note 2 2 2 2 6 2 5" xfId="33254" xr:uid="{B519C889-E743-4DE7-9F93-F7410ED460FD}"/>
    <cellStyle name="Note 2 2 2 2 6 3" xfId="4581" xr:uid="{C072C31F-6EDA-4656-B55E-8AF7BFF9DA98}"/>
    <cellStyle name="Note 2 2 2 2 6 3 2" xfId="27672" xr:uid="{C8820E7B-5583-4E7A-9AB8-A2BF023E85B0}"/>
    <cellStyle name="Note 2 2 2 2 6 4" xfId="38513" xr:uid="{F7E720D8-5C54-481C-8669-D51D90133BB1}"/>
    <cellStyle name="Note 2 2 2 2 7" xfId="2954" xr:uid="{3D00E5C2-E659-4601-BA90-6EAAEE95E489}"/>
    <cellStyle name="Note 2 2 2 2 7 2" xfId="7104" xr:uid="{E04C5A89-116F-4DAA-A423-F57E7101AC2A}"/>
    <cellStyle name="Note 2 2 2 2 7 2 2" xfId="12230" xr:uid="{DA0CCA77-5509-4BB8-9249-93798D5D702C}"/>
    <cellStyle name="Note 2 2 2 2 7 2 2 2" xfId="21219" xr:uid="{0715E280-AAFF-4BB5-A966-460D839711A4}"/>
    <cellStyle name="Note 2 2 2 2 7 2 2 2 2" xfId="43115" xr:uid="{815DB658-96D2-4800-AB61-A610EA2D60FF}"/>
    <cellStyle name="Note 2 2 2 2 7 2 2 3" xfId="35551" xr:uid="{D0B0A246-E6F9-4D33-81A6-A428BAFC479F}"/>
    <cellStyle name="Note 2 2 2 2 7 2 3" xfId="16093" xr:uid="{C6E43374-F02C-4742-85B7-00891CB39C22}"/>
    <cellStyle name="Note 2 2 2 2 7 2 3 2" xfId="24203" xr:uid="{A9487604-111F-4759-B741-DBDEF50AD462}"/>
    <cellStyle name="Note 2 2 2 2 7 2 4" xfId="43136" xr:uid="{5BCA4A51-A561-4244-95A0-900A9BFEBC75}"/>
    <cellStyle name="Note 2 2 2 2 7 3" xfId="9667" xr:uid="{4FEAC1A2-24E8-443A-BF41-EB726A5D7758}"/>
    <cellStyle name="Note 2 2 2 2 7 3 2" xfId="18656" xr:uid="{7F8CFBAB-F3E7-4DE1-A6B9-D2CA9C1CEF62}"/>
    <cellStyle name="Note 2 2 2 2 7 3 2 2" xfId="27864" xr:uid="{EDAA04D2-91EA-4378-9A7E-BF2902141459}"/>
    <cellStyle name="Note 2 2 2 2 7 3 3" xfId="30922" xr:uid="{1953170F-B762-4F6C-8851-3AACABF6F05C}"/>
    <cellStyle name="Note 2 2 2 2 7 4" xfId="31485" xr:uid="{72353DC0-386B-4132-9533-4E478BCDBEA8}"/>
    <cellStyle name="Note 2 2 2 2 8" xfId="4881" xr:uid="{6FFBE192-85EE-4B72-BC09-627DD76A5CC2}"/>
    <cellStyle name="Note 2 2 2 2 8 2" xfId="7467" xr:uid="{43A74634-737F-4338-9A35-1569DB05B391}"/>
    <cellStyle name="Note 2 2 2 2 8 2 2" xfId="12313" xr:uid="{8FE670CA-3C3A-4CC7-A766-3423626EACB4}"/>
    <cellStyle name="Note 2 2 2 2 8 2 2 2" xfId="21302" xr:uid="{945E179A-8D12-46E3-BA4F-B16C02663252}"/>
    <cellStyle name="Note 2 2 2 2 8 2 2 2 2" xfId="25244" xr:uid="{A6039B1B-2DDD-47AB-B4A8-B5E2844D7415}"/>
    <cellStyle name="Note 2 2 2 2 8 2 2 3" xfId="22571" xr:uid="{7D71F2AD-35DC-4E89-8D3B-E57DD267BB66}"/>
    <cellStyle name="Note 2 2 2 2 8 2 3" xfId="16456" xr:uid="{058522A9-EBD3-4933-ADE9-D7F032AFFD88}"/>
    <cellStyle name="Note 2 2 2 2 8 2 3 2" xfId="29382" xr:uid="{C822EF92-14C8-4E44-88CB-121B77D49294}"/>
    <cellStyle name="Note 2 2 2 2 8 2 4" xfId="39743" xr:uid="{01BA11BB-1030-4546-95B9-1D4A477CEFA6}"/>
    <cellStyle name="Note 2 2 2 2 8 3" xfId="10104" xr:uid="{82EBEFB2-9CC8-473B-9638-9C6B765CC68A}"/>
    <cellStyle name="Note 2 2 2 2 8 3 2" xfId="19093" xr:uid="{E1B70B9C-D430-4A1C-9A74-663F2B009201}"/>
    <cellStyle name="Note 2 2 2 2 8 3 2 2" xfId="36751" xr:uid="{497B9649-D1E5-4458-AABF-598268E32052}"/>
    <cellStyle name="Note 2 2 2 2 8 3 3" xfId="38949" xr:uid="{CBF3BB0A-DEC8-467B-B200-BDB81E340131}"/>
    <cellStyle name="Note 2 2 2 2 8 4" xfId="13870" xr:uid="{1897451C-5C4C-453A-970A-90F7588B533D}"/>
    <cellStyle name="Note 2 2 2 2 8 4 2" xfId="28650" xr:uid="{948A5982-F839-4B71-92F5-2DAEC7EEF5C8}"/>
    <cellStyle name="Note 2 2 2 2 8 5" xfId="40372" xr:uid="{4880C20E-A27D-4DC4-8FCD-C84A77E035D1}"/>
    <cellStyle name="Note 2 2 2 2 9" xfId="6789" xr:uid="{751D5580-995F-4B3F-8B78-C35BF481F591}"/>
    <cellStyle name="Note 2 2 2 2 9 2" xfId="11988" xr:uid="{7F214B36-1AFC-4DFC-B1DC-8760FA17BAAC}"/>
    <cellStyle name="Note 2 2 2 2 9 2 2" xfId="20977" xr:uid="{510C281F-411D-45C1-B41A-6A645C6FDFAB}"/>
    <cellStyle name="Note 2 2 2 2 9 2 2 2" xfId="38858" xr:uid="{87951B3E-1E95-4FC0-ABD1-D8B9B44B0F31}"/>
    <cellStyle name="Note 2 2 2 2 9 2 3" xfId="44036" xr:uid="{50389C03-4256-4E9E-A2AC-E61AE13D4087}"/>
    <cellStyle name="Note 2 2 2 2 9 3" xfId="15778" xr:uid="{61836CD8-BFA0-4CB6-943D-9CFCD7B3B0A0}"/>
    <cellStyle name="Note 2 2 2 2 9 3 2" xfId="22978" xr:uid="{9361A898-ED91-4F13-8B28-337E324CE5B4}"/>
    <cellStyle name="Note 2 2 2 2 9 4" xfId="32509" xr:uid="{FA567AEB-DD44-49A1-85F7-79FBA153C3A6}"/>
    <cellStyle name="Note 2 2 2 3" xfId="704" xr:uid="{FA8DCACF-9800-4D5A-B32C-DAFE485ADE40}"/>
    <cellStyle name="Note 2 2 2 3 2" xfId="5080" xr:uid="{DA2BA398-D636-413A-8B0F-9DD38A20A2AD}"/>
    <cellStyle name="Note 2 2 2 3 2 2" xfId="7666" xr:uid="{56389852-3566-4ECE-861F-515F80E0C92F}"/>
    <cellStyle name="Note 2 2 2 3 2 2 2" xfId="12372" xr:uid="{CC3A1167-09BB-4DC9-90CF-880A07D52E26}"/>
    <cellStyle name="Note 2 2 2 3 2 2 2 2" xfId="21361" xr:uid="{D6E4A69F-ED32-4E50-9E88-3E4E66521905}"/>
    <cellStyle name="Note 2 2 2 3 2 2 2 2 2" xfId="32622" xr:uid="{7E6BDC2C-C096-44BC-B700-9B932BFF8C4C}"/>
    <cellStyle name="Note 2 2 2 3 2 2 2 3" xfId="24947" xr:uid="{48AC0602-62CD-4E41-8544-0B2FA45BA2ED}"/>
    <cellStyle name="Note 2 2 2 3 2 2 3" xfId="16655" xr:uid="{14F6E85C-759D-4546-9EF5-909C40FE0E1A}"/>
    <cellStyle name="Note 2 2 2 3 2 2 3 2" xfId="24044" xr:uid="{4AF0D4A7-8147-4105-943F-91E10C063FAD}"/>
    <cellStyle name="Note 2 2 2 3 2 2 4" xfId="39818" xr:uid="{03034F11-28CB-44F9-BCA2-6282F92A122B}"/>
    <cellStyle name="Note 2 2 2 3 2 2 5" xfId="56713" xr:uid="{E3396975-461C-45C1-A272-8664262AE6C4}"/>
    <cellStyle name="Note 2 2 2 3 2 3" xfId="10303" xr:uid="{57D44000-11AD-4376-8007-754FAA2D23F0}"/>
    <cellStyle name="Note 2 2 2 3 2 3 2" xfId="19292" xr:uid="{9B40D96C-3435-42D9-8F34-959BF3236B11}"/>
    <cellStyle name="Note 2 2 2 3 2 3 2 2" xfId="23674" xr:uid="{B7E03FEE-313F-4F3A-B495-24760D9252CD}"/>
    <cellStyle name="Note 2 2 2 3 2 3 3" xfId="26947" xr:uid="{337B8C65-B015-4CC4-BD96-8466638BAA36}"/>
    <cellStyle name="Note 2 2 2 3 2 4" xfId="14069" xr:uid="{9C535E57-7313-4447-9ABC-537A7350A222}"/>
    <cellStyle name="Note 2 2 2 3 2 4 2" xfId="40816" xr:uid="{75EDD50A-B406-4E36-AC3E-D37696006224}"/>
    <cellStyle name="Note 2 2 2 3 2 5" xfId="36327" xr:uid="{CB8F2BE1-76CE-42D8-8762-4EE4D0A7E5AB}"/>
    <cellStyle name="Note 2 2 2 3 2 6" xfId="49931" xr:uid="{7197875F-412B-41B4-8915-DC5043F2D0C0}"/>
    <cellStyle name="Note 2 2 2 3 3" xfId="3141" xr:uid="{F3F7CB75-CAFF-482E-B21E-ACD79378F493}"/>
    <cellStyle name="Note 2 2 2 3 3 2" xfId="22966" xr:uid="{02FA3D4E-9EE6-4644-AE83-86691A5C2527}"/>
    <cellStyle name="Note 2 2 2 3 3 2 2" xfId="58716" xr:uid="{2F1CBAAE-FE68-4082-9F52-5AE64B670DBF}"/>
    <cellStyle name="Note 2 2 2 3 3 3" xfId="51935" xr:uid="{D4A69E30-BB59-4D24-BC6B-12A831F699BB}"/>
    <cellStyle name="Note 2 2 2 3 4" xfId="43658" xr:uid="{3EA17D1E-1436-47F4-80BF-E448E3296C1F}"/>
    <cellStyle name="Note 2 2 2 3 4 2" xfId="54840" xr:uid="{74273152-176A-4EB8-BE6F-614BEAE4DB79}"/>
    <cellStyle name="Note 2 2 2 3 4 3" xfId="48048" xr:uid="{364EEF90-65DE-4548-B7CE-5EB3BCD8A3AC}"/>
    <cellStyle name="Note 2 2 2 3 5" xfId="53140" xr:uid="{9C31AC4F-A765-4B73-86B5-521BE2D705AB}"/>
    <cellStyle name="Note 2 2 2 3 6" xfId="46434" xr:uid="{18AF3F06-21CC-470B-A056-105AA825219E}"/>
    <cellStyle name="Note 2 2 2 4" xfId="1049" xr:uid="{180ADA22-B978-4358-90F9-840536A3F03F}"/>
    <cellStyle name="Note 2 2 2 4 2" xfId="5401" xr:uid="{CC7B2014-0277-487D-8818-03D73F7FC079}"/>
    <cellStyle name="Note 2 2 2 4 2 2" xfId="7987" xr:uid="{F9B49DE7-01A2-4EE6-A242-D1663DE9CDC4}"/>
    <cellStyle name="Note 2 2 2 4 2 2 2" xfId="12476" xr:uid="{BE3FF479-87D6-4A1F-BE05-1C1930E7744A}"/>
    <cellStyle name="Note 2 2 2 4 2 2 2 2" xfId="21465" xr:uid="{6837BC25-752B-468A-AA4D-2670C06E5B27}"/>
    <cellStyle name="Note 2 2 2 4 2 2 2 2 2" xfId="29833" xr:uid="{D015AF7D-94B6-4403-8CC5-71683ABF2355}"/>
    <cellStyle name="Note 2 2 2 4 2 2 2 3" xfId="24605" xr:uid="{F10E9F46-EA4B-45DD-805E-CD1BC1B49198}"/>
    <cellStyle name="Note 2 2 2 4 2 2 3" xfId="16976" xr:uid="{33C1ACE3-EF98-4F8C-8971-52C33CF8B18A}"/>
    <cellStyle name="Note 2 2 2 4 2 2 3 2" xfId="24832" xr:uid="{D543640E-C135-4944-9D49-3EB5016A0677}"/>
    <cellStyle name="Note 2 2 2 4 2 2 4" xfId="38211" xr:uid="{C1632563-715A-4FC3-BD5F-44019D37D483}"/>
    <cellStyle name="Note 2 2 2 4 2 3" xfId="10624" xr:uid="{C9CCE38F-2B00-4765-A97D-11530D35231E}"/>
    <cellStyle name="Note 2 2 2 4 2 3 2" xfId="19613" xr:uid="{3FEE57AE-BFD1-46A9-8A7D-9E5D8EAA38DE}"/>
    <cellStyle name="Note 2 2 2 4 2 3 2 2" xfId="31646" xr:uid="{F9821931-3BCA-4F1E-A5BF-5323AEBF567A}"/>
    <cellStyle name="Note 2 2 2 4 2 3 3" xfId="37678" xr:uid="{E14436E4-D092-4BD5-A5DB-B9B6CE780B9F}"/>
    <cellStyle name="Note 2 2 2 4 2 4" xfId="14390" xr:uid="{5C68E029-4931-4A2C-AFC8-F557DE826153}"/>
    <cellStyle name="Note 2 2 2 4 2 4 2" xfId="23259" xr:uid="{EF432EC8-2E11-4756-80F4-7E0072877ED4}"/>
    <cellStyle name="Note 2 2 2 4 2 5" xfId="32846" xr:uid="{E720D07D-D788-41BC-BBAD-2626EAA07764}"/>
    <cellStyle name="Note 2 2 2 4 2 6" xfId="55833" xr:uid="{99564EE2-6CB4-461C-AC88-1F02B358389F}"/>
    <cellStyle name="Note 2 2 2 4 3" xfId="3486" xr:uid="{154652BB-D254-42B8-A034-DFF0F9BA4B44}"/>
    <cellStyle name="Note 2 2 2 4 3 2" xfId="30795" xr:uid="{DEADC42F-43E1-4869-92FF-1C63EBD0EFC5}"/>
    <cellStyle name="Note 2 2 2 4 4" xfId="30455" xr:uid="{4D411ADC-CE2F-4F4C-B9A9-7B8F2D72BD25}"/>
    <cellStyle name="Note 2 2 2 4 5" xfId="49051" xr:uid="{C326E9BD-1204-438C-AFF0-1ABA1E856E9E}"/>
    <cellStyle name="Note 2 2 2 5" xfId="1393" xr:uid="{ECC61A85-FB64-4F79-B8CC-3964B4D9E7E4}"/>
    <cellStyle name="Note 2 2 2 5 2" xfId="5738" xr:uid="{FABEA95C-84E2-4DCA-A21F-E5C1AC34FE1C}"/>
    <cellStyle name="Note 2 2 2 5 2 2" xfId="8324" xr:uid="{D955E55E-9F8C-4DE9-BB86-07D72B40E2B5}"/>
    <cellStyle name="Note 2 2 2 5 2 2 2" xfId="12577" xr:uid="{85D89271-7A77-4893-BE30-6F8916731B0F}"/>
    <cellStyle name="Note 2 2 2 5 2 2 2 2" xfId="21566" xr:uid="{A5E773A9-6A8F-47D4-AEA6-57EA7DCE44CF}"/>
    <cellStyle name="Note 2 2 2 5 2 2 2 2 2" xfId="34150" xr:uid="{A519F318-3ED3-42B8-BF02-2377B52EA5C8}"/>
    <cellStyle name="Note 2 2 2 5 2 2 2 3" xfId="37895" xr:uid="{71BC84AE-89B3-408C-B69E-D8B7C0183EAA}"/>
    <cellStyle name="Note 2 2 2 5 2 2 3" xfId="17313" xr:uid="{51C3DA7F-4429-457E-917A-ED1740E7BBFD}"/>
    <cellStyle name="Note 2 2 2 5 2 2 3 2" xfId="42430" xr:uid="{A15F8F8C-B2BC-4093-8F3A-BDB79BEE4E97}"/>
    <cellStyle name="Note 2 2 2 5 2 2 4" xfId="28164" xr:uid="{E4BDAA3E-46C9-4D12-B9AA-F622CC9777ED}"/>
    <cellStyle name="Note 2 2 2 5 2 3" xfId="10961" xr:uid="{14C1B837-2F72-4F33-878E-420DF3CDB78B}"/>
    <cellStyle name="Note 2 2 2 5 2 3 2" xfId="19950" xr:uid="{4CC313B3-E9CB-4401-8E46-8A814010937E}"/>
    <cellStyle name="Note 2 2 2 5 2 3 2 2" xfId="26351" xr:uid="{6235CA66-548B-4B24-99B3-2E334AC10E42}"/>
    <cellStyle name="Note 2 2 2 5 2 3 3" xfId="41672" xr:uid="{63239CB4-8A7A-4DFF-A917-1DC297DD3AD9}"/>
    <cellStyle name="Note 2 2 2 5 2 4" xfId="14727" xr:uid="{970A7B1D-813A-4091-8680-EA7DC7DF0161}"/>
    <cellStyle name="Note 2 2 2 5 2 4 2" xfId="24675" xr:uid="{8BF80B88-FE8B-4D26-BE3A-A823E740135C}"/>
    <cellStyle name="Note 2 2 2 5 2 5" xfId="37406" xr:uid="{EBFFB3BD-9C5E-485D-8817-95930E1F9ACA}"/>
    <cellStyle name="Note 2 2 2 5 2 6" xfId="58327" xr:uid="{71ECD5AD-D99C-47CE-81AF-C890D27CDE31}"/>
    <cellStyle name="Note 2 2 2 5 3" xfId="3830" xr:uid="{7432C9E6-934B-4EBE-A375-8E7FF8464E00}"/>
    <cellStyle name="Note 2 2 2 5 3 2" xfId="22584" xr:uid="{5424C594-ED29-4E97-A70E-E60CAD1150F7}"/>
    <cellStyle name="Note 2 2 2 5 4" xfId="29695" xr:uid="{C1D40698-1CFD-4DFA-A030-8D488116A101}"/>
    <cellStyle name="Note 2 2 2 5 5" xfId="51545" xr:uid="{3B8904F7-FC88-47C0-924C-07B4559ECACC}"/>
    <cellStyle name="Note 2 2 2 6" xfId="1735" xr:uid="{43D8E23F-E91D-4E0D-8666-75060F7AC527}"/>
    <cellStyle name="Note 2 2 2 6 2" xfId="6061" xr:uid="{DFAEF900-830F-42D4-AB25-AB9B807A9180}"/>
    <cellStyle name="Note 2 2 2 6 2 2" xfId="8647" xr:uid="{A106E0FD-1F4D-49E0-9F6E-0D42D6C35176}"/>
    <cellStyle name="Note 2 2 2 6 2 2 2" xfId="12678" xr:uid="{E27D99A6-E98C-4F1F-9FF6-F65787ABE0F7}"/>
    <cellStyle name="Note 2 2 2 6 2 2 2 2" xfId="21667" xr:uid="{960604CF-F50B-4576-BE43-968AE9D93FBB}"/>
    <cellStyle name="Note 2 2 2 6 2 2 2 2 2" xfId="37140" xr:uid="{C3AC9279-C5A2-42A7-9069-46B042C9E98B}"/>
    <cellStyle name="Note 2 2 2 6 2 2 2 3" xfId="35368" xr:uid="{B33AC2CE-6EE2-433A-AD5C-26B44DD4713D}"/>
    <cellStyle name="Note 2 2 2 6 2 2 3" xfId="17636" xr:uid="{6F7E2DBE-0237-43A0-9903-285BC49A2FCE}"/>
    <cellStyle name="Note 2 2 2 6 2 2 3 2" xfId="42610" xr:uid="{53CAF244-EDBD-47B9-BE6C-2F8A9A71E01F}"/>
    <cellStyle name="Note 2 2 2 6 2 2 4" xfId="43511" xr:uid="{53B01A4D-228D-4292-9C81-5C88576B411F}"/>
    <cellStyle name="Note 2 2 2 6 2 3" xfId="11284" xr:uid="{47591973-6A1F-46D7-93DB-6820C2E2BD34}"/>
    <cellStyle name="Note 2 2 2 6 2 3 2" xfId="20273" xr:uid="{9C771B10-94B1-41FB-ABFB-ECDEA18BB7BF}"/>
    <cellStyle name="Note 2 2 2 6 2 3 2 2" xfId="28519" xr:uid="{BCC7E8D7-578F-4BB8-82F0-72723FD9BE1D}"/>
    <cellStyle name="Note 2 2 2 6 2 3 3" xfId="22545" xr:uid="{0D9170E5-22D6-4FFF-AA0F-9D2548B5D69B}"/>
    <cellStyle name="Note 2 2 2 6 2 4" xfId="15050" xr:uid="{1A4C8DC1-2B0C-4E9E-8ADE-E45C48D0DF18}"/>
    <cellStyle name="Note 2 2 2 6 2 4 2" xfId="36670" xr:uid="{6DEC3139-0E6D-47C5-9843-12BFA57DDC73}"/>
    <cellStyle name="Note 2 2 2 6 2 5" xfId="35036" xr:uid="{58C7C542-4CE3-4669-BE8A-40C0FC55DCBC}"/>
    <cellStyle name="Note 2 2 2 6 2 6" xfId="54002" xr:uid="{FD6D558B-17F7-4D2A-A341-42F76C1E1C3D}"/>
    <cellStyle name="Note 2 2 2 6 3" xfId="4172" xr:uid="{B18EC3ED-8CF3-40BD-B439-8386DF6EE368}"/>
    <cellStyle name="Note 2 2 2 6 3 2" xfId="38621" xr:uid="{A605EBF8-75D8-41C5-953C-268ECBCFB40E}"/>
    <cellStyle name="Note 2 2 2 6 4" xfId="33579" xr:uid="{6A2A6370-F74A-480B-9B93-B80FA0A5E72F}"/>
    <cellStyle name="Note 2 2 2 6 5" xfId="47334" xr:uid="{0C18AEA6-8B7A-4A9D-A2BE-1B432FB8960B}"/>
    <cellStyle name="Note 2 2 2 7" xfId="2012" xr:uid="{4549C6CF-D961-4928-8156-C74A2947205A}"/>
    <cellStyle name="Note 2 2 2 7 2" xfId="6320" xr:uid="{511D9E7A-A823-4EF8-BACB-1E11FA834186}"/>
    <cellStyle name="Note 2 2 2 7 2 2" xfId="8906" xr:uid="{229BA9C8-179E-40CD-885E-4024563EF401}"/>
    <cellStyle name="Note 2 2 2 7 2 2 2" xfId="12754" xr:uid="{77009923-3E64-40D7-8F51-0EC5BAECE797}"/>
    <cellStyle name="Note 2 2 2 7 2 2 2 2" xfId="21743" xr:uid="{2D383487-BDDC-478B-85BC-82B04D3FD469}"/>
    <cellStyle name="Note 2 2 2 7 2 2 2 2 2" xfId="24073" xr:uid="{9BBA8117-83DC-485E-9AC8-99E97DEF62DD}"/>
    <cellStyle name="Note 2 2 2 7 2 2 2 3" xfId="33647" xr:uid="{BCC1F43F-CA44-45DF-B3B2-8227450EC31A}"/>
    <cellStyle name="Note 2 2 2 7 2 2 3" xfId="17895" xr:uid="{C07F3B0F-0067-4235-BFA8-CE2D1691C9E9}"/>
    <cellStyle name="Note 2 2 2 7 2 2 3 2" xfId="28332" xr:uid="{0530C58E-94F1-4B78-B7CD-329638F230B1}"/>
    <cellStyle name="Note 2 2 2 7 2 2 4" xfId="31731" xr:uid="{D8ADE79D-70CB-45CE-AAB7-C52F2A48AFD4}"/>
    <cellStyle name="Note 2 2 2 7 2 3" xfId="11543" xr:uid="{6CEA75AB-00DB-4E94-8F70-83D08F9EF574}"/>
    <cellStyle name="Note 2 2 2 7 2 3 2" xfId="20532" xr:uid="{EEBF690B-6CC8-40CE-B285-77C8F49CBCA2}"/>
    <cellStyle name="Note 2 2 2 7 2 3 2 2" xfId="34075" xr:uid="{1729D39D-4231-4B23-B12C-A1C4A1FCBC2B}"/>
    <cellStyle name="Note 2 2 2 7 2 3 3" xfId="41697" xr:uid="{D9FD0EBE-B335-4F3A-9796-33C0B256835E}"/>
    <cellStyle name="Note 2 2 2 7 2 4" xfId="15309" xr:uid="{418AADB7-2E4E-46FB-8EC5-7071572E9121}"/>
    <cellStyle name="Note 2 2 2 7 2 4 2" xfId="36230" xr:uid="{28F4262A-68B9-48D0-AB46-971F765D8356}"/>
    <cellStyle name="Note 2 2 2 7 2 5" xfId="42534" xr:uid="{5883C8DA-DBD7-45CB-8799-769D094DBB2C}"/>
    <cellStyle name="Note 2 2 2 7 3" xfId="4449" xr:uid="{F12D103F-83E4-4482-BA7C-71FB47F14DB8}"/>
    <cellStyle name="Note 2 2 2 7 3 2" xfId="41501" xr:uid="{B98303BF-AF41-4CE4-9660-5DD95029E711}"/>
    <cellStyle name="Note 2 2 2 7 4" xfId="29881" xr:uid="{FE78EA8D-B44D-4CED-8867-7A8FF3C227ED}"/>
    <cellStyle name="Note 2 2 2 7 5" xfId="52643" xr:uid="{91DF148B-9DE8-4EBC-8508-EEAA6197A5BC}"/>
    <cellStyle name="Note 2 2 2 8" xfId="2823" xr:uid="{813FBA1F-F339-486A-9D1D-51127C39D550}"/>
    <cellStyle name="Note 2 2 2 8 2" xfId="6973" xr:uid="{AC7FB56B-DBE5-4007-B0FF-5D8266E47607}"/>
    <cellStyle name="Note 2 2 2 8 2 2" xfId="12102" xr:uid="{C23F9A01-AD72-46BA-8186-E9BD5714165C}"/>
    <cellStyle name="Note 2 2 2 8 2 2 2" xfId="21091" xr:uid="{D1CD1AE6-C949-4113-8397-0320805AE1B2}"/>
    <cellStyle name="Note 2 2 2 8 2 2 2 2" xfId="42188" xr:uid="{5216CC29-75DE-4BD0-856F-C26FBF723BBA}"/>
    <cellStyle name="Note 2 2 2 8 2 2 3" xfId="38104" xr:uid="{02505329-F71C-4976-9828-5E19ABEC59A4}"/>
    <cellStyle name="Note 2 2 2 8 2 3" xfId="15962" xr:uid="{F638AE09-DD23-4A7D-8100-C34B1AEAFD7F}"/>
    <cellStyle name="Note 2 2 2 8 2 3 2" xfId="41806" xr:uid="{FDE07B0E-F4F7-4CB3-AA9A-701D4AFE9407}"/>
    <cellStyle name="Note 2 2 2 8 2 4" xfId="25851" xr:uid="{CDBE581F-D32E-41EC-86B7-E26958D0EE77}"/>
    <cellStyle name="Note 2 2 2 8 3" xfId="9536" xr:uid="{BB491671-F75A-4847-90BF-B1E156F92AF0}"/>
    <cellStyle name="Note 2 2 2 8 3 2" xfId="18525" xr:uid="{31317D7D-715B-4B26-8F4F-B3702C4C0C8B}"/>
    <cellStyle name="Note 2 2 2 8 3 2 2" xfId="36958" xr:uid="{B1EC85C0-39AE-423D-B3D1-AC59268F79B0}"/>
    <cellStyle name="Note 2 2 2 8 3 3" xfId="31899" xr:uid="{18C0228A-588E-40DF-B864-BEF676EBC851}"/>
    <cellStyle name="Note 2 2 2 8 4" xfId="22649" xr:uid="{C0B49C3A-5089-4262-AA4F-F8D2D7FC89BE}"/>
    <cellStyle name="Note 2 2 2 9" xfId="4756" xr:uid="{6F17F41C-2173-4BF8-87A5-486EEE01A4D8}"/>
    <cellStyle name="Note 2 2 2 9 2" xfId="7342" xr:uid="{5062CB9F-B5F5-4DA3-933D-20D08A5DA63D}"/>
    <cellStyle name="Note 2 2 2 9 2 2" xfId="12276" xr:uid="{923ABA33-339E-4DED-83B8-2247798CC281}"/>
    <cellStyle name="Note 2 2 2 9 2 2 2" xfId="21265" xr:uid="{58B9FA02-E1F9-4349-B268-0893676988D4}"/>
    <cellStyle name="Note 2 2 2 9 2 2 2 2" xfId="35846" xr:uid="{299F7340-2557-4BA8-9EEF-B7FB4B7CAE10}"/>
    <cellStyle name="Note 2 2 2 9 2 2 3" xfId="30569" xr:uid="{25A811ED-F179-47CC-8EA4-34D1B2C5D031}"/>
    <cellStyle name="Note 2 2 2 9 2 3" xfId="16331" xr:uid="{87D6978B-AC24-4490-BB07-2ECE1E63186B}"/>
    <cellStyle name="Note 2 2 2 9 2 3 2" xfId="34348" xr:uid="{DAFC01AA-1A0B-4B47-8176-641A48FBB0C1}"/>
    <cellStyle name="Note 2 2 2 9 2 4" xfId="29774" xr:uid="{5B9DE562-6496-4323-A241-77503C17E84E}"/>
    <cellStyle name="Note 2 2 2 9 3" xfId="9979" xr:uid="{7945052D-892F-4DF9-80C8-A3C3263A0BDF}"/>
    <cellStyle name="Note 2 2 2 9 3 2" xfId="18968" xr:uid="{EDD53B20-8C4D-4F61-8F9E-EE566C3275B1}"/>
    <cellStyle name="Note 2 2 2 9 3 2 2" xfId="38012" xr:uid="{827FF73D-6BAA-4E7F-ACCB-0FA957823411}"/>
    <cellStyle name="Note 2 2 2 9 3 3" xfId="26951" xr:uid="{95DA698A-90B6-4DFB-8009-8AA944DE6922}"/>
    <cellStyle name="Note 2 2 2 9 4" xfId="13745" xr:uid="{ABC909D7-B7F1-4B40-B679-AB6BB57138AC}"/>
    <cellStyle name="Note 2 2 2 9 4 2" xfId="22183" xr:uid="{6FE85B93-B0FA-4EAA-BACD-3A56CFEF4427}"/>
    <cellStyle name="Note 2 2 2 9 5" xfId="38991" xr:uid="{1EA9C779-33EB-4208-A606-E195E92FCEA6}"/>
    <cellStyle name="Note 2 2 20" xfId="44931" xr:uid="{40CF555E-D1E3-45D3-A93F-90BC72347893}"/>
    <cellStyle name="Note 2 2 20 2" xfId="50514" xr:uid="{4490B3F9-D08A-4366-A36A-8BEAEB35EAD9}"/>
    <cellStyle name="Note 2 2 20 2 2" xfId="57296" xr:uid="{42697957-13FF-40BD-9001-F8C55E13FD84}"/>
    <cellStyle name="Note 2 2 20 3" xfId="52116" xr:uid="{1D1C1B5A-1669-4483-9136-DB633DD651B3}"/>
    <cellStyle name="Note 2 2 20 3 2" xfId="58897" xr:uid="{85B8D3A9-8E77-48A4-BA1D-4B71C1AFA61F}"/>
    <cellStyle name="Note 2 2 20 4" xfId="49780" xr:uid="{04BC6C51-CC1A-4DBB-9300-A3C91E416914}"/>
    <cellStyle name="Note 2 2 20 4 2" xfId="56562" xr:uid="{1281D6A3-DED1-4070-8C48-ED28DE48CC3F}"/>
    <cellStyle name="Note 2 2 20 5" xfId="48631" xr:uid="{53EB7EA6-C009-49D0-9509-C3B5FAE94008}"/>
    <cellStyle name="Note 2 2 20 5 2" xfId="55420" xr:uid="{89C19631-340D-4638-AC3B-161BAB41F8BF}"/>
    <cellStyle name="Note 2 2 20 6" xfId="53706" xr:uid="{1ADB78B6-4935-4B4A-B260-1378967E7D7A}"/>
    <cellStyle name="Note 2 2 20 7" xfId="47017" xr:uid="{B627DA27-98F2-4134-A953-45E3CBA9EA0E}"/>
    <cellStyle name="Note 2 2 21" xfId="44967" xr:uid="{CFC2971F-22E7-4F3F-A3E1-4BD578253713}"/>
    <cellStyle name="Note 2 2 21 2" xfId="50567" xr:uid="{8564BEC6-56F5-433C-A03D-63BC8136DA44}"/>
    <cellStyle name="Note 2 2 21 2 2" xfId="57349" xr:uid="{C5566E0B-FF4B-47B1-85D6-8DC3708BFC9C}"/>
    <cellStyle name="Note 2 2 21 3" xfId="52381" xr:uid="{2EA56B48-A308-4174-8168-51E21B94B9A3}"/>
    <cellStyle name="Note 2 2 21 3 2" xfId="59162" xr:uid="{F6A77848-6304-426C-8028-60E80D167277}"/>
    <cellStyle name="Note 2 2 21 4" xfId="48684" xr:uid="{CE7538C5-FB42-4679-8940-1D42BA120D87}"/>
    <cellStyle name="Note 2 2 21 4 2" xfId="55473" xr:uid="{AA787E35-B3B3-478B-AEA2-21AA4E23E4C3}"/>
    <cellStyle name="Note 2 2 21 5" xfId="53759" xr:uid="{AE7C5D22-DE75-4CCC-A6FE-00FE929E3514}"/>
    <cellStyle name="Note 2 2 21 6" xfId="47070" xr:uid="{64D79110-3DCE-4A62-B52E-DE2F6E7CA970}"/>
    <cellStyle name="Note 2 2 22" xfId="45048" xr:uid="{B0C23690-D261-43A1-B0A6-C870873D91BB}"/>
    <cellStyle name="Note 2 2 22 2" xfId="50649" xr:uid="{DF9D055D-8841-4658-B8FC-630DC0BB722D}"/>
    <cellStyle name="Note 2 2 22 2 2" xfId="57431" xr:uid="{33BFFAEA-D73A-4E54-9E7F-B49A485D8453}"/>
    <cellStyle name="Note 2 2 22 3" xfId="52460" xr:uid="{752989CA-14B2-4E90-BDFD-DD0ACBB29766}"/>
    <cellStyle name="Note 2 2 22 3 2" xfId="59241" xr:uid="{ECC1E5EA-F077-4ABC-A56A-A161DABD42BD}"/>
    <cellStyle name="Note 2 2 22 4" xfId="48766" xr:uid="{45D8587B-7575-4897-BBA5-3ABEDA5931BC}"/>
    <cellStyle name="Note 2 2 22 4 2" xfId="55552" xr:uid="{7C11E87D-4D66-4542-9937-18795C7DFD95}"/>
    <cellStyle name="Note 2 2 22 5" xfId="53838" xr:uid="{F8C587EB-2F2B-4C80-A79F-A7F417D57334}"/>
    <cellStyle name="Note 2 2 22 6" xfId="47152" xr:uid="{322D7A1E-7F54-4A0C-9EA6-7B182599317C}"/>
    <cellStyle name="Note 2 2 23" xfId="45016" xr:uid="{B9026346-837F-4ADF-A7C6-E5DA72A9200D}"/>
    <cellStyle name="Note 2 2 23 2" xfId="50665" xr:uid="{7D231988-9AE1-4796-8B73-B28C54EAB3F9}"/>
    <cellStyle name="Note 2 2 23 2 2" xfId="57447" xr:uid="{468B2E71-4EAE-4309-871A-A8CFC92892D0}"/>
    <cellStyle name="Note 2 2 23 3" xfId="52476" xr:uid="{A8313E85-A7A1-42AC-9E9E-AC49FF925FFA}"/>
    <cellStyle name="Note 2 2 23 3 2" xfId="59257" xr:uid="{489E8A2D-346B-4A0F-A81D-9617CCBADFD9}"/>
    <cellStyle name="Note 2 2 23 4" xfId="48782" xr:uid="{ABD66FC3-06C6-426D-9304-ED503D8ECA14}"/>
    <cellStyle name="Note 2 2 23 4 2" xfId="55568" xr:uid="{7C42BFF6-422F-42DC-B287-258B031BDB60}"/>
    <cellStyle name="Note 2 2 23 5" xfId="53854" xr:uid="{20762EB3-2B61-4D6F-8936-5B7B1D35A1C4}"/>
    <cellStyle name="Note 2 2 23 6" xfId="47168" xr:uid="{DE1F0F01-1015-4655-A0B5-BD2529F39F2D}"/>
    <cellStyle name="Note 2 2 24" xfId="45086" xr:uid="{AC179A35-4C79-4D5F-AE41-A3434D9F0786}"/>
    <cellStyle name="Note 2 2 24 2" xfId="50680" xr:uid="{86EFF801-86C0-42F0-B2A1-066B830C0C7C}"/>
    <cellStyle name="Note 2 2 24 2 2" xfId="57462" xr:uid="{7B21E7F9-C944-4B4C-B2F1-513982621B35}"/>
    <cellStyle name="Note 2 2 24 3" xfId="52491" xr:uid="{3F203612-13CB-4169-AEB2-64BDDE156072}"/>
    <cellStyle name="Note 2 2 24 3 2" xfId="59272" xr:uid="{353DAD89-FEAD-4D53-8AE2-9F76AEB2D0A4}"/>
    <cellStyle name="Note 2 2 24 4" xfId="48797" xr:uid="{40EDAD36-5410-4327-8A9A-27E927C0D76F}"/>
    <cellStyle name="Note 2 2 24 4 2" xfId="55583" xr:uid="{3A12A8B6-CF26-429D-823C-84B9A34D0775}"/>
    <cellStyle name="Note 2 2 24 5" xfId="53869" xr:uid="{679D5583-AE28-4B24-924D-88F8DC026A12}"/>
    <cellStyle name="Note 2 2 24 6" xfId="47183" xr:uid="{BAB8DEF4-9514-4F63-8809-48A55D0B8ECF}"/>
    <cellStyle name="Note 2 2 25" xfId="45116" xr:uid="{A6201E7F-94C9-4653-8DF2-24EEDA2959D3}"/>
    <cellStyle name="Note 2 2 25 2" xfId="50762" xr:uid="{01991122-917E-4882-855C-A6EF9774A407}"/>
    <cellStyle name="Note 2 2 25 2 2" xfId="57544" xr:uid="{6BC5CEE2-F2D8-4E32-8B9E-AA107F347035}"/>
    <cellStyle name="Note 2 2 25 3" xfId="52571" xr:uid="{095D3EF0-A781-47D6-A991-B57BA083CC6D}"/>
    <cellStyle name="Note 2 2 25 3 2" xfId="59352" xr:uid="{C35D1D4E-02C0-46E8-A7DF-88DAC65E468F}"/>
    <cellStyle name="Note 2 2 25 4" xfId="48862" xr:uid="{237B834A-226C-4103-8748-1B5223BDF4D6}"/>
    <cellStyle name="Note 2 2 25 4 2" xfId="55643" xr:uid="{FA813D14-67AD-484D-A15C-AB16444B79EF}"/>
    <cellStyle name="Note 2 2 25 5" xfId="53949" xr:uid="{CFFA7127-1107-4337-9629-560B885E15CE}"/>
    <cellStyle name="Note 2 2 25 6" xfId="47266" xr:uid="{FF434557-1A1C-4D9C-AF39-D973FE232DD9}"/>
    <cellStyle name="Note 2 2 26" xfId="45150" xr:uid="{7A95639B-20CB-44CF-8ADF-D2354C9A4AF6}"/>
    <cellStyle name="Note 2 2 26 2" xfId="50778" xr:uid="{45F94CD2-DA4A-44E4-BB51-DE7B8F511056}"/>
    <cellStyle name="Note 2 2 26 2 2" xfId="57560" xr:uid="{941F5228-4021-4E37-9020-CA45FA5AF72D}"/>
    <cellStyle name="Note 2 2 26 3" xfId="52587" xr:uid="{255A790C-5339-4141-AF06-53CCBC179E95}"/>
    <cellStyle name="Note 2 2 26 3 2" xfId="59368" xr:uid="{254C3CA8-A729-4EF2-9AA8-4A6185150A08}"/>
    <cellStyle name="Note 2 2 26 4" xfId="53965" xr:uid="{77318C3E-5992-4F4F-84F8-ED46E3C8A3FD}"/>
    <cellStyle name="Note 2 2 26 5" xfId="47282" xr:uid="{98A86E8A-0B77-4753-A980-66B0A67AAB98}"/>
    <cellStyle name="Note 2 2 27" xfId="45232" xr:uid="{E073A254-DD26-4F4C-A06F-FC2DF5BBBACC}"/>
    <cellStyle name="Note 2 2 27 2" xfId="55716" xr:uid="{E68EFC89-CB56-4039-8C42-1BB7166DCA59}"/>
    <cellStyle name="Note 2 2 27 3" xfId="48933" xr:uid="{243D24EF-0163-46B1-9906-3E0540E963E5}"/>
    <cellStyle name="Note 2 2 28" xfId="45243" xr:uid="{C51A36A2-25CF-4C02-89E1-8A9C9A387985}"/>
    <cellStyle name="Note 2 2 28 2" xfId="58126" xr:uid="{9FF8DD8A-AFF5-4496-B2EE-018D0D9DB999}"/>
    <cellStyle name="Note 2 2 28 3" xfId="51344" xr:uid="{A60AB4E5-356B-4A43-97B5-057958EFEB6F}"/>
    <cellStyle name="Note 2 2 29" xfId="45238" xr:uid="{DC946551-4DBC-44F3-A442-480349709471}"/>
    <cellStyle name="Note 2 2 29 2" xfId="52607" xr:uid="{BA740824-A87E-4287-A367-F2931813C3E1}"/>
    <cellStyle name="Note 2 2 3" xfId="438" xr:uid="{8F5A1DE8-06B1-467E-AB57-4865F985EB43}"/>
    <cellStyle name="Note 2 2 3 10" xfId="9302" xr:uid="{6EA65B59-4400-4583-A890-37C3E1D1BD79}"/>
    <cellStyle name="Note 2 2 3 10 2" xfId="18291" xr:uid="{0EC63F59-3753-4A8C-825C-72A48DC64308}"/>
    <cellStyle name="Note 2 2 3 10 2 2" xfId="37259" xr:uid="{351D3D52-1E79-4813-A187-0FA4462E1A75}"/>
    <cellStyle name="Note 2 2 3 10 3" xfId="30965" xr:uid="{A4F9C061-8AFD-4DC6-B982-535093BA7E05}"/>
    <cellStyle name="Note 2 2 3 11" xfId="12482" xr:uid="{7BC11BD3-3035-43CA-AD50-216E37429C6F}"/>
    <cellStyle name="Note 2 2 3 11 2" xfId="21471" xr:uid="{9107CB81-2E87-46DF-ABA9-5489568CC155}"/>
    <cellStyle name="Note 2 2 3 11 2 2" xfId="24037" xr:uid="{D5CAF0AE-ADE4-4CD8-B3E6-593D3A8903F4}"/>
    <cellStyle name="Note 2 2 3 11 3" xfId="33703" xr:uid="{33EA8C7C-82B6-4CF9-B750-3245C3B82C20}"/>
    <cellStyle name="Note 2 2 3 12" xfId="2444" xr:uid="{8048CDD0-44A9-4038-84C4-7FBFFAD0A883}"/>
    <cellStyle name="Note 2 2 3 12 2" xfId="38417" xr:uid="{7D4A0C91-6691-4044-97F4-8A4BBF842C28}"/>
    <cellStyle name="Note 2 2 3 13" xfId="13353" xr:uid="{23C3EF31-7BC3-4A36-A905-C05CB8B3F239}"/>
    <cellStyle name="Note 2 2 3 13 2" xfId="24754" xr:uid="{2F312A5E-09B5-4962-B27C-11C0C71F99F8}"/>
    <cellStyle name="Note 2 2 3 14" xfId="36008" xr:uid="{28E332F9-E8C7-4F12-BAA1-29223718AF6F}"/>
    <cellStyle name="Note 2 2 3 15" xfId="44334" xr:uid="{9F3EA596-C671-4864-8E31-642338B0E1F4}"/>
    <cellStyle name="Note 2 2 3 16" xfId="45560" xr:uid="{B38C1490-CF3B-4D60-A60A-EB9F74799217}"/>
    <cellStyle name="Note 2 2 3 2" xfId="787" xr:uid="{BEF1F34F-A3AD-4144-9D24-2BC33D4C4572}"/>
    <cellStyle name="Note 2 2 3 2 2" xfId="5156" xr:uid="{24066302-9146-47B8-808B-C9727B286436}"/>
    <cellStyle name="Note 2 2 3 2 2 2" xfId="7742" xr:uid="{1392766E-5F23-44C1-B4E8-9D10AAD9BE9A}"/>
    <cellStyle name="Note 2 2 3 2 2 2 2" xfId="12396" xr:uid="{CCA97ADC-033B-40BF-AEC7-BBBF97BC1285}"/>
    <cellStyle name="Note 2 2 3 2 2 2 2 2" xfId="21385" xr:uid="{1494B004-3BC2-4C80-A7D7-49E02E8E3883}"/>
    <cellStyle name="Note 2 2 3 2 2 2 2 2 2" xfId="33871" xr:uid="{83DD6580-D8BA-4254-9A1C-9A6C876A7446}"/>
    <cellStyle name="Note 2 2 3 2 2 2 2 3" xfId="26144" xr:uid="{C9AA098F-CD6F-407E-8C43-447287B5341E}"/>
    <cellStyle name="Note 2 2 3 2 2 2 3" xfId="16731" xr:uid="{6CB94910-C7B6-42BD-84A5-C0DB514183B1}"/>
    <cellStyle name="Note 2 2 3 2 2 2 3 2" xfId="34038" xr:uid="{2221AEC0-902C-4A81-816C-FA17F0D51320}"/>
    <cellStyle name="Note 2 2 3 2 2 2 4" xfId="28301" xr:uid="{49D66455-1F46-4F80-B4D3-C61B972B4A63}"/>
    <cellStyle name="Note 2 2 3 2 2 2 5" xfId="56348" xr:uid="{61CCAAA0-59C3-4846-8955-DAD728902879}"/>
    <cellStyle name="Note 2 2 3 2 2 3" xfId="10379" xr:uid="{3ED3EC72-0045-4D39-A812-DB8F5317D7D7}"/>
    <cellStyle name="Note 2 2 3 2 2 3 2" xfId="19368" xr:uid="{1199930A-EAF5-4689-B6D1-CB0FD95BAF1B}"/>
    <cellStyle name="Note 2 2 3 2 2 3 2 2" xfId="24322" xr:uid="{D76961A3-1869-4151-A75C-A543A1B5C3E4}"/>
    <cellStyle name="Note 2 2 3 2 2 3 3" xfId="35458" xr:uid="{62DFED69-F02C-413C-80B1-BF4FAF4BA7A7}"/>
    <cellStyle name="Note 2 2 3 2 2 4" xfId="14145" xr:uid="{77172346-247D-4081-A3F0-714899FA3AAE}"/>
    <cellStyle name="Note 2 2 3 2 2 4 2" xfId="26903" xr:uid="{DB1BFAB4-C435-4534-B79B-7623ECC12D6E}"/>
    <cellStyle name="Note 2 2 3 2 2 5" xfId="36734" xr:uid="{29CF98D5-74C2-4659-B37B-F00119526B04}"/>
    <cellStyle name="Note 2 2 3 2 2 6" xfId="49566" xr:uid="{1A1CEDA1-C7C5-4BAD-9A63-B4ABF1BC894A}"/>
    <cellStyle name="Note 2 2 3 2 3" xfId="3224" xr:uid="{C2EC5CD3-594D-4EDC-A0CE-3DDA9C3A9EA7}"/>
    <cellStyle name="Note 2 2 3 2 3 2" xfId="25129" xr:uid="{77F21D18-4F36-48A6-B8BE-6A4DBA451535}"/>
    <cellStyle name="Note 2 2 3 2 3 2 2" xfId="58608" xr:uid="{D1509CBC-0232-42E1-AC3F-3D445216D16B}"/>
    <cellStyle name="Note 2 2 3 2 3 3" xfId="51827" xr:uid="{2AF16A31-4843-4FDF-BD4B-A8085B068195}"/>
    <cellStyle name="Note 2 2 3 2 4" xfId="35513" xr:uid="{A5E87F1F-80FA-44EF-ABB1-C9A1C62821B1}"/>
    <cellStyle name="Note 2 2 3 2 4 2" xfId="54493" xr:uid="{D3838C87-A4E4-4077-832A-018670BDC9E0}"/>
    <cellStyle name="Note 2 2 3 2 4 3" xfId="47683" xr:uid="{35D8D916-09FD-4617-A53B-56E4AFAF9331}"/>
    <cellStyle name="Note 2 2 3 2 5" xfId="52933" xr:uid="{87ADC026-1AEE-45DF-A8B5-AB8A0C27EAA2}"/>
    <cellStyle name="Note 2 2 3 2 6" xfId="46075" xr:uid="{EA8A5B06-13CE-49BF-8F70-8BB23884623B}"/>
    <cellStyle name="Note 2 2 3 3" xfId="1132" xr:uid="{2A57E0B6-04A8-4676-AE00-F4A4BF659045}"/>
    <cellStyle name="Note 2 2 3 3 2" xfId="5477" xr:uid="{E6D98A0B-B1D4-4993-B95B-B5D010F532D8}"/>
    <cellStyle name="Note 2 2 3 3 2 2" xfId="8063" xr:uid="{B41EED46-6385-444D-A22D-4282175B90F2}"/>
    <cellStyle name="Note 2 2 3 3 2 2 2" xfId="12497" xr:uid="{17D34625-59DA-4C79-B445-5E587FC11579}"/>
    <cellStyle name="Note 2 2 3 3 2 2 2 2" xfId="21486" xr:uid="{EA89BD1C-A9A8-4BE7-9C8D-BF261DDF088D}"/>
    <cellStyle name="Note 2 2 3 3 2 2 2 2 2" xfId="41939" xr:uid="{7A5CCC9F-4095-404A-8213-4259CE95ACFD}"/>
    <cellStyle name="Note 2 2 3 3 2 2 2 3" xfId="42137" xr:uid="{D20BF15F-E92F-456A-B688-45F3823D221F}"/>
    <cellStyle name="Note 2 2 3 3 2 2 3" xfId="17052" xr:uid="{C97453E6-E543-4C44-96F2-7D3E825C157E}"/>
    <cellStyle name="Note 2 2 3 3 2 2 3 2" xfId="43641" xr:uid="{62C5D815-0AED-4B73-894D-C206D2362D9B}"/>
    <cellStyle name="Note 2 2 3 3 2 2 4" xfId="25515" xr:uid="{468EDB4C-3E85-47CA-887A-660E8397A736}"/>
    <cellStyle name="Note 2 2 3 3 2 2 5" xfId="56756" xr:uid="{17ECE9DE-7D6D-44D8-B9CD-1D625F9C28C9}"/>
    <cellStyle name="Note 2 2 3 3 2 3" xfId="10700" xr:uid="{2DC06945-C0EB-49DB-96AD-D615E0BE6D17}"/>
    <cellStyle name="Note 2 2 3 3 2 3 2" xfId="19689" xr:uid="{4715EC06-0C40-4E70-BD2E-CF7C5FD24D3D}"/>
    <cellStyle name="Note 2 2 3 3 2 3 2 2" xfId="29851" xr:uid="{96E4C934-D1AB-47B5-89FB-4F3D5CBF2AF6}"/>
    <cellStyle name="Note 2 2 3 3 2 3 3" xfId="39981" xr:uid="{8884E74F-DB3D-4643-AC4D-86A4D2749133}"/>
    <cellStyle name="Note 2 2 3 3 2 4" xfId="14466" xr:uid="{82A2CAF6-E248-4AFB-96DD-374AD6B8B94F}"/>
    <cellStyle name="Note 2 2 3 3 2 4 2" xfId="41001" xr:uid="{5A9C6F08-33F4-421B-8D38-B0A9F5205B41}"/>
    <cellStyle name="Note 2 2 3 3 2 5" xfId="29476" xr:uid="{B884CA63-1E5E-4EE5-BED3-C63281091AA3}"/>
    <cellStyle name="Note 2 2 3 3 2 6" xfId="49974" xr:uid="{193B49FD-7FF3-4610-90AE-2A5C45BB9D30}"/>
    <cellStyle name="Note 2 2 3 3 3" xfId="3569" xr:uid="{5A13C663-89AE-4B54-8FF2-C24BEA51D8E2}"/>
    <cellStyle name="Note 2 2 3 3 3 2" xfId="24690" xr:uid="{5E619E4F-CD0D-4AAA-8455-E4A202574DE4}"/>
    <cellStyle name="Note 2 2 3 3 3 2 2" xfId="58784" xr:uid="{430EF1BE-20BE-48F7-BA55-55A61A45F378}"/>
    <cellStyle name="Note 2 2 3 3 3 3" xfId="52003" xr:uid="{DBF9F37B-59BD-4A7B-B41B-99187D386806}"/>
    <cellStyle name="Note 2 2 3 3 4" xfId="33670" xr:uid="{6AD262AE-30B7-44B0-8110-968F039D3C1E}"/>
    <cellStyle name="Note 2 2 3 3 4 2" xfId="54883" xr:uid="{74D50A97-688F-4F54-A96A-755AFFAA9D30}"/>
    <cellStyle name="Note 2 2 3 3 4 3" xfId="48091" xr:uid="{4E320A2C-ED02-402D-A937-F674D3FB1B91}"/>
    <cellStyle name="Note 2 2 3 3 5" xfId="53183" xr:uid="{B86E3AD4-8EE2-4F63-85BA-1887D9338D07}"/>
    <cellStyle name="Note 2 2 3 3 6" xfId="46477" xr:uid="{54A1241D-E638-402E-A751-CC46F480F6FF}"/>
    <cellStyle name="Note 2 2 3 4" xfId="1476" xr:uid="{6BDA3D7E-5D4F-4615-8597-2336B4765430}"/>
    <cellStyle name="Note 2 2 3 4 2" xfId="5821" xr:uid="{5021C956-02B6-4A76-8DFA-AC2E1F1CE78D}"/>
    <cellStyle name="Note 2 2 3 4 2 2" xfId="8407" xr:uid="{42A5E850-6138-4A04-88B7-DA7AF86BE7C3}"/>
    <cellStyle name="Note 2 2 3 4 2 2 2" xfId="12601" xr:uid="{A0A46C0D-1C57-427A-9C35-0531685F6DEC}"/>
    <cellStyle name="Note 2 2 3 4 2 2 2 2" xfId="21590" xr:uid="{9553AB05-BBB8-48A8-8471-C19E5C92E728}"/>
    <cellStyle name="Note 2 2 3 4 2 2 2 2 2" xfId="27826" xr:uid="{B3F56105-1C9D-4FD0-A4CA-BA28EC379660}"/>
    <cellStyle name="Note 2 2 3 4 2 2 2 3" xfId="40392" xr:uid="{38159487-025B-4277-BC85-68FCC911082D}"/>
    <cellStyle name="Note 2 2 3 4 2 2 3" xfId="17396" xr:uid="{97187C38-932F-4EAB-9577-A2A246602FC7}"/>
    <cellStyle name="Note 2 2 3 4 2 2 3 2" xfId="24607" xr:uid="{4F645C61-3B28-49A7-8906-8BFC1C0E86FB}"/>
    <cellStyle name="Note 2 2 3 4 2 2 4" xfId="43634" xr:uid="{2048329F-0FF4-449E-9128-82F230FCD4F5}"/>
    <cellStyle name="Note 2 2 3 4 2 3" xfId="11044" xr:uid="{7743CB85-92F2-4A24-9920-1AD885121835}"/>
    <cellStyle name="Note 2 2 3 4 2 3 2" xfId="20033" xr:uid="{9575D2E3-3D72-4F24-B2DD-C4E28DAA3C3E}"/>
    <cellStyle name="Note 2 2 3 4 2 3 2 2" xfId="35219" xr:uid="{094355C9-244C-4FA0-8122-3A5BF01D1C86}"/>
    <cellStyle name="Note 2 2 3 4 2 3 3" xfId="26534" xr:uid="{84212191-7B9E-4B6E-9715-4E5107ACC9AD}"/>
    <cellStyle name="Note 2 2 3 4 2 4" xfId="14810" xr:uid="{BB414084-0DCA-45AF-8C10-D53C8FCF9BA2}"/>
    <cellStyle name="Note 2 2 3 4 2 4 2" xfId="29872" xr:uid="{22A5876E-C321-41E6-B408-7B76EEAA3320}"/>
    <cellStyle name="Note 2 2 3 4 2 5" xfId="31519" xr:uid="{C7690C93-0F77-4D03-9BEC-49DBDD510629}"/>
    <cellStyle name="Note 2 2 3 4 2 6" xfId="55876" xr:uid="{AA39FEF2-8A07-48C4-BCA2-E610AF870FD8}"/>
    <cellStyle name="Note 2 2 3 4 3" xfId="3913" xr:uid="{1CC877AE-239C-4667-98FB-F054699C0436}"/>
    <cellStyle name="Note 2 2 3 4 3 2" xfId="26157" xr:uid="{F44EE800-A9FD-4586-90A1-88789903A10B}"/>
    <cellStyle name="Note 2 2 3 4 4" xfId="36357" xr:uid="{A0C1E00A-B070-4AE2-9020-0EA7AB000751}"/>
    <cellStyle name="Note 2 2 3 4 5" xfId="49094" xr:uid="{C84E8D06-0594-4933-A0B2-F3006BCC6511}"/>
    <cellStyle name="Note 2 2 3 5" xfId="181" xr:uid="{50DFA20D-BDDE-4D40-B414-C00789E22B8D}"/>
    <cellStyle name="Note 2 2 3 5 2" xfId="2959" xr:uid="{960CC786-C73D-4A18-BCA1-B9961530F272}"/>
    <cellStyle name="Note 2 2 3 5 2 2" xfId="7109" xr:uid="{469EE262-D058-4449-A5CE-78399C0571E7}"/>
    <cellStyle name="Note 2 2 3 5 2 2 2" xfId="12234" xr:uid="{378484F8-03C2-4335-B7DF-62BEEE1DC0D3}"/>
    <cellStyle name="Note 2 2 3 5 2 2 2 2" xfId="21223" xr:uid="{D498C2F3-20A9-4DCD-AA41-8F06AAAD2B93}"/>
    <cellStyle name="Note 2 2 3 5 2 2 2 2 2" xfId="40870" xr:uid="{3AC55D24-3CC2-4C02-B307-721BD04889B1}"/>
    <cellStyle name="Note 2 2 3 5 2 2 2 3" xfId="41570" xr:uid="{47827CC4-6C78-4FD3-8D9D-7A94AAA9CA17}"/>
    <cellStyle name="Note 2 2 3 5 2 2 3" xfId="16098" xr:uid="{860B78A4-4866-41AA-802A-5DBE1068B9DD}"/>
    <cellStyle name="Note 2 2 3 5 2 2 3 2" xfId="25304" xr:uid="{42E09208-26DD-4A34-A11D-9898CD4C3E41}"/>
    <cellStyle name="Note 2 2 3 5 2 2 4" xfId="28038" xr:uid="{DBC2DD94-BF62-4977-95BB-2D29D6BB86D2}"/>
    <cellStyle name="Note 2 2 3 5 2 3" xfId="9672" xr:uid="{9E6E250B-0FE4-426A-87B0-05B34387872E}"/>
    <cellStyle name="Note 2 2 3 5 2 3 2" xfId="18661" xr:uid="{A79B7626-D7A1-4894-89BA-A61180FB73DF}"/>
    <cellStyle name="Note 2 2 3 5 2 3 2 2" xfId="22641" xr:uid="{DDE76601-4379-4668-9318-FB763CFA64FF}"/>
    <cellStyle name="Note 2 2 3 5 2 3 3" xfId="26567" xr:uid="{350D0DDD-801A-463D-9EEB-0EBFC45060D7}"/>
    <cellStyle name="Note 2 2 3 5 2 4" xfId="13512" xr:uid="{20FD2173-BDE8-4D96-8F6A-618D71BBD404}"/>
    <cellStyle name="Note 2 2 3 5 2 4 2" xfId="22300" xr:uid="{C87B186E-A4C8-4B5C-87F3-58EC91A7C567}"/>
    <cellStyle name="Note 2 2 3 5 2 5" xfId="36243" xr:uid="{86D87F98-491C-4497-B3D9-7D77E5B49A15}"/>
    <cellStyle name="Note 2 2 3 5 2 6" xfId="58669" xr:uid="{75473135-3775-4E38-A3F0-CA6002DB3690}"/>
    <cellStyle name="Note 2 2 3 5 3" xfId="2649" xr:uid="{A38051F8-7FFC-48E2-A7F2-1454E8B7C338}"/>
    <cellStyle name="Note 2 2 3 5 3 2" xfId="41774" xr:uid="{C86B98FE-AE0A-4E0E-AD03-71CBFC9E192B}"/>
    <cellStyle name="Note 2 2 3 5 4" xfId="32952" xr:uid="{701F0609-E9FF-4BB0-8F70-72118BDF826B}"/>
    <cellStyle name="Note 2 2 3 5 5" xfId="51888" xr:uid="{A4279FD5-EE00-4536-86E8-4853D237E81D}"/>
    <cellStyle name="Note 2 2 3 6" xfId="2095" xr:uid="{30FA2663-4A21-49F0-BCEA-1CAC4A4D3440}"/>
    <cellStyle name="Note 2 2 3 6 2" xfId="6396" xr:uid="{ED6C4824-E3C3-4635-8E56-6A651C1F51CA}"/>
    <cellStyle name="Note 2 2 3 6 2 2" xfId="8982" xr:uid="{621617C8-EB74-4F45-999F-0EB792737D85}"/>
    <cellStyle name="Note 2 2 3 6 2 2 2" xfId="12777" xr:uid="{356650FB-BFD7-4ECA-9504-02D2C9D4C956}"/>
    <cellStyle name="Note 2 2 3 6 2 2 2 2" xfId="21766" xr:uid="{082B4C7E-F07B-411B-A18A-273FED08FB2E}"/>
    <cellStyle name="Note 2 2 3 6 2 2 2 2 2" xfId="23687" xr:uid="{08EF4D66-9BC5-41FF-894D-0E7F698368FC}"/>
    <cellStyle name="Note 2 2 3 6 2 2 2 3" xfId="31534" xr:uid="{5B3779C5-EA55-4627-A690-83119301D951}"/>
    <cellStyle name="Note 2 2 3 6 2 2 3" xfId="17971" xr:uid="{8D41E4F5-0026-4638-A576-F30CC3F4D278}"/>
    <cellStyle name="Note 2 2 3 6 2 2 3 2" xfId="36844" xr:uid="{3F50C09A-88C6-4C16-98EF-B35EDFC73B91}"/>
    <cellStyle name="Note 2 2 3 6 2 2 4" xfId="28515" xr:uid="{FD29651A-A2F3-4F56-BC23-C0D61A04B1BA}"/>
    <cellStyle name="Note 2 2 3 6 2 3" xfId="11619" xr:uid="{F1A67412-1051-4D1B-A53E-38A93DF1C728}"/>
    <cellStyle name="Note 2 2 3 6 2 3 2" xfId="20608" xr:uid="{73A48B46-F041-41BF-860B-48A032637EBF}"/>
    <cellStyle name="Note 2 2 3 6 2 3 2 2" xfId="31359" xr:uid="{5BAFAD94-1B32-4659-B877-85D4BD09029B}"/>
    <cellStyle name="Note 2 2 3 6 2 3 3" xfId="27188" xr:uid="{DC7112FB-AF68-4304-989C-8A0D683EE46F}"/>
    <cellStyle name="Note 2 2 3 6 2 4" xfId="15385" xr:uid="{13FBF00F-2B24-4484-8118-8B9E672A63AB}"/>
    <cellStyle name="Note 2 2 3 6 2 4 2" xfId="33243" xr:uid="{D73144AA-4EF5-46F0-A302-07058760C4EF}"/>
    <cellStyle name="Note 2 2 3 6 2 5" xfId="38463" xr:uid="{F9959CCB-753C-4B70-9517-DDAD014A4356}"/>
    <cellStyle name="Note 2 2 3 6 2 6" xfId="54045" xr:uid="{BF0359DC-D143-42EF-A78F-9A4BD6E711F1}"/>
    <cellStyle name="Note 2 2 3 6 3" xfId="4532" xr:uid="{EFC5941F-15EA-4B3F-B5F9-0DFE6EDEFFFD}"/>
    <cellStyle name="Note 2 2 3 6 3 2" xfId="29184" xr:uid="{DB714108-6F5E-40C4-80AD-3397DF5F1B38}"/>
    <cellStyle name="Note 2 2 3 6 4" xfId="27594" xr:uid="{355006EC-999B-44DC-AD91-EDD14D5402A4}"/>
    <cellStyle name="Note 2 2 3 6 5" xfId="47377" xr:uid="{E80B23AB-FF81-4819-959E-3B748E43434F}"/>
    <cellStyle name="Note 2 2 3 7" xfId="2905" xr:uid="{5D3E8573-F21C-4AA0-8829-680A417AEE23}"/>
    <cellStyle name="Note 2 2 3 7 2" xfId="7055" xr:uid="{F89E8E51-E0BF-435C-8B7B-B074AF2AAE18}"/>
    <cellStyle name="Note 2 2 3 7 2 2" xfId="12181" xr:uid="{55150007-BE6A-473D-98E5-9BA85DA01E51}"/>
    <cellStyle name="Note 2 2 3 7 2 2 2" xfId="21170" xr:uid="{09B95CD7-8A63-4661-9580-E35C6FC8B1B5}"/>
    <cellStyle name="Note 2 2 3 7 2 2 2 2" xfId="28805" xr:uid="{6AB16A53-9695-40F3-988B-C51925022159}"/>
    <cellStyle name="Note 2 2 3 7 2 2 3" xfId="29709" xr:uid="{C8796FFD-3D4A-4D57-A224-23EC9F507889}"/>
    <cellStyle name="Note 2 2 3 7 2 3" xfId="16044" xr:uid="{6B2159C7-8602-430A-8FDD-390F01153357}"/>
    <cellStyle name="Note 2 2 3 7 2 3 2" xfId="43196" xr:uid="{5C5557F0-C39F-45AC-A3AF-94CA598494A4}"/>
    <cellStyle name="Note 2 2 3 7 2 4" xfId="39005" xr:uid="{0E9FCFD5-0621-4D8D-8DE0-BE641A7C7B15}"/>
    <cellStyle name="Note 2 2 3 7 3" xfId="9618" xr:uid="{4B779FB2-16D0-4A6A-8F56-39C0B5EE631F}"/>
    <cellStyle name="Note 2 2 3 7 3 2" xfId="18607" xr:uid="{BDB498B0-BB82-4178-AED9-1ED1C0FA83F2}"/>
    <cellStyle name="Note 2 2 3 7 3 2 2" xfId="32398" xr:uid="{ABF4714B-F6B3-449B-B4FC-1D70C3AF888B}"/>
    <cellStyle name="Note 2 2 3 7 3 3" xfId="22780" xr:uid="{4B12BA84-8C7B-4B91-85EB-3D45611A75FF}"/>
    <cellStyle name="Note 2 2 3 7 4" xfId="40311" xr:uid="{E0EC034F-EEB6-4B51-B8EA-41E269F7129C}"/>
    <cellStyle name="Note 2 2 3 7 5" xfId="52670" xr:uid="{2C3A6143-2220-45EA-956D-FD720D030FA0}"/>
    <cellStyle name="Note 2 2 3 8" xfId="4832" xr:uid="{B820AB61-045B-48EC-BE5C-39668BE34E7E}"/>
    <cellStyle name="Note 2 2 3 8 2" xfId="7418" xr:uid="{BC92853E-1E43-42D6-9304-2D528286A8E6}"/>
    <cellStyle name="Note 2 2 3 8 2 2" xfId="12298" xr:uid="{A9E70F37-6564-474D-97CC-3DE221F49E21}"/>
    <cellStyle name="Note 2 2 3 8 2 2 2" xfId="21287" xr:uid="{D291B779-2E3C-4902-B040-FA79E3FFF286}"/>
    <cellStyle name="Note 2 2 3 8 2 2 2 2" xfId="24143" xr:uid="{38D52ED4-CBC9-4581-BE0B-A1D5FAFD6AA6}"/>
    <cellStyle name="Note 2 2 3 8 2 2 3" xfId="25164" xr:uid="{FF94E2AA-1BB8-456F-8167-C33150BF677D}"/>
    <cellStyle name="Note 2 2 3 8 2 3" xfId="16407" xr:uid="{CADF0075-8FDD-4658-9EC1-D2D3256CA341}"/>
    <cellStyle name="Note 2 2 3 8 2 3 2" xfId="40860" xr:uid="{216AA632-3CEA-42DB-8858-4DDA64AB083A}"/>
    <cellStyle name="Note 2 2 3 8 2 4" xfId="30352" xr:uid="{CB6B1F57-D3F1-4953-9776-8B0802B76E05}"/>
    <cellStyle name="Note 2 2 3 8 3" xfId="10055" xr:uid="{607F5B87-DF3E-461D-AE78-E2E576806BAE}"/>
    <cellStyle name="Note 2 2 3 8 3 2" xfId="19044" xr:uid="{46095352-E6D8-4E47-B073-16A02C8A8398}"/>
    <cellStyle name="Note 2 2 3 8 3 2 2" xfId="38519" xr:uid="{9B91F679-B68D-4154-A724-1E721383B8B2}"/>
    <cellStyle name="Note 2 2 3 8 3 3" xfId="35465" xr:uid="{1CBB7A39-1B68-43D1-9635-FDCC1B5D6907}"/>
    <cellStyle name="Note 2 2 3 8 4" xfId="13821" xr:uid="{07FE806B-9E39-4AF5-AE30-9A450F036E03}"/>
    <cellStyle name="Note 2 2 3 8 4 2" xfId="32847" xr:uid="{9B3AD4FD-0F83-4ED1-A36B-8FABD0536847}"/>
    <cellStyle name="Note 2 2 3 8 5" xfId="39547" xr:uid="{F0A6D7CC-6802-4157-9985-83756B3F128B}"/>
    <cellStyle name="Note 2 2 3 9" xfId="6740" xr:uid="{6CC1450E-C4CD-4655-92A2-9F04C46964FB}"/>
    <cellStyle name="Note 2 2 3 9 2" xfId="11939" xr:uid="{BC2F618E-1411-49BD-9C54-9129AB012367}"/>
    <cellStyle name="Note 2 2 3 9 2 2" xfId="20928" xr:uid="{3A8B3FBA-8F07-4315-B18E-39EA461ECC3F}"/>
    <cellStyle name="Note 2 2 3 9 2 2 2" xfId="22982" xr:uid="{AAF3DA9E-AC5F-4940-A737-06ED71034795}"/>
    <cellStyle name="Note 2 2 3 9 2 3" xfId="41693" xr:uid="{9D1A8E61-06B7-4E65-9C5A-7EDD691B8DD2}"/>
    <cellStyle name="Note 2 2 3 9 3" xfId="15729" xr:uid="{CBD866BA-AD71-46DD-BAEC-71684D3E0E6A}"/>
    <cellStyle name="Note 2 2 3 9 3 2" xfId="33576" xr:uid="{BEE90469-E416-4AA4-B2E3-F12496D48685}"/>
    <cellStyle name="Note 2 2 3 9 4" xfId="35683" xr:uid="{B7D8A148-3AA1-497D-BDB7-83FE8C445B0C}"/>
    <cellStyle name="Note 2 2 30" xfId="45360" xr:uid="{7EB8389E-43E7-4A73-A730-EE14EBD878C1}"/>
    <cellStyle name="Note 2 2 31" xfId="45384" xr:uid="{8FD38EC6-C954-4014-90CD-0389024B7993}"/>
    <cellStyle name="Note 2 2 32" xfId="45405" xr:uid="{5ECE1EF6-75FF-40AD-9703-4928E6F6EE7B}"/>
    <cellStyle name="Note 2 2 33" xfId="45359" xr:uid="{598E4BF9-2279-4029-AA58-29A5291AC30B}"/>
    <cellStyle name="Note 2 2 34" xfId="44182" xr:uid="{D7448E1C-B7E8-45E4-B3D5-AD812F6A3BE5}"/>
    <cellStyle name="Note 2 2 35" xfId="45466" xr:uid="{D8FEA53C-9242-4F24-AEE9-AE50C7F0D7A0}"/>
    <cellStyle name="Note 2 2 4" xfId="535" xr:uid="{AFA9A3A8-AD4E-4CEF-B33C-DC34D3519D84}"/>
    <cellStyle name="Note 2 2 4 10" xfId="44303" xr:uid="{6A35FE40-E858-4881-A362-0C5160A7A3B8}"/>
    <cellStyle name="Note 2 2 4 11" xfId="45619" xr:uid="{B94E15CF-E6AB-4A1D-852B-736223AC9B81}"/>
    <cellStyle name="Note 2 2 4 2" xfId="884" xr:uid="{709CBDEC-AA42-49E3-996B-534AEBB416FD}"/>
    <cellStyle name="Note 2 2 4 2 2" xfId="5253" xr:uid="{64D74936-9E5C-47C4-891B-B5B48069DC55}"/>
    <cellStyle name="Note 2 2 4 2 2 2" xfId="7839" xr:uid="{221B9388-375F-4CBB-AA59-2B304368504B}"/>
    <cellStyle name="Note 2 2 4 2 2 2 2" xfId="12431" xr:uid="{FE0395F9-4D0F-4CD9-AFC7-6EDB2D97C21F}"/>
    <cellStyle name="Note 2 2 4 2 2 2 2 2" xfId="21420" xr:uid="{9D161980-642C-413F-8CB8-927AECB25287}"/>
    <cellStyle name="Note 2 2 4 2 2 2 2 2 2" xfId="29422" xr:uid="{CACFD446-2341-4C3D-88A7-8FAC87BF3EB0}"/>
    <cellStyle name="Note 2 2 4 2 2 2 2 3" xfId="24396" xr:uid="{92830400-1AC1-4270-B944-F58B89949829}"/>
    <cellStyle name="Note 2 2 4 2 2 2 3" xfId="16828" xr:uid="{F01E43A4-47A8-4088-A5E6-3C83BCF44F1A}"/>
    <cellStyle name="Note 2 2 4 2 2 2 3 2" xfId="39253" xr:uid="{3DF73BE8-2FA5-43F6-8299-90B7362D4B36}"/>
    <cellStyle name="Note 2 2 4 2 2 2 4" xfId="23492" xr:uid="{76DA27DF-249C-41FC-880F-40D86685E542}"/>
    <cellStyle name="Note 2 2 4 2 2 2 5" xfId="56407" xr:uid="{0EA9E519-C3E9-402A-A9BF-3046D70C3278}"/>
    <cellStyle name="Note 2 2 4 2 2 3" xfId="10476" xr:uid="{1EF72676-61F2-4BA2-BA7C-E8EFC550E0FC}"/>
    <cellStyle name="Note 2 2 4 2 2 3 2" xfId="19465" xr:uid="{86270F0B-E460-4713-8149-83307E1FEE45}"/>
    <cellStyle name="Note 2 2 4 2 2 3 2 2" xfId="32947" xr:uid="{B69C4A98-CB98-41DE-8875-5691080CA3ED}"/>
    <cellStyle name="Note 2 2 4 2 2 3 3" xfId="32278" xr:uid="{267F5B55-BA54-4FB7-9036-8DC1F49B5A1C}"/>
    <cellStyle name="Note 2 2 4 2 2 4" xfId="14242" xr:uid="{8D29B886-F97E-4D10-88FD-C5DD9ABDE8FF}"/>
    <cellStyle name="Note 2 2 4 2 2 4 2" xfId="25108" xr:uid="{327AB59E-ADB6-432D-87BA-152AFE93C0F2}"/>
    <cellStyle name="Note 2 2 4 2 2 5" xfId="27366" xr:uid="{18699705-E4B0-4612-9125-77373C4594E1}"/>
    <cellStyle name="Note 2 2 4 2 2 6" xfId="49625" xr:uid="{8182038B-92C7-43E3-BCDF-CFF1F2A3E1C4}"/>
    <cellStyle name="Note 2 2 4 2 3" xfId="3321" xr:uid="{3A7665D2-726C-47D4-831A-90B015A28F77}"/>
    <cellStyle name="Note 2 2 4 2 3 2" xfId="38546" xr:uid="{0247F499-E433-479D-98D8-7C66B5FAC6CB}"/>
    <cellStyle name="Note 2 2 4 2 3 2 2" xfId="58036" xr:uid="{AA755978-50F4-4B6F-8AE5-9411E1A24597}"/>
    <cellStyle name="Note 2 2 4 2 3 3" xfId="51254" xr:uid="{C5CA3BAA-F820-4820-8A71-0675543674F9}"/>
    <cellStyle name="Note 2 2 4 2 4" xfId="24725" xr:uid="{9D0138CD-7EE4-4AB7-A3B1-1ABB2415621E}"/>
    <cellStyle name="Note 2 2 4 2 4 2" xfId="54549" xr:uid="{C5F62E68-4A2F-44BA-A01C-9B2F57BD11B6}"/>
    <cellStyle name="Note 2 2 4 2 4 3" xfId="47742" xr:uid="{BF2C0C40-54A1-4EC8-A054-CA6EF2B19968}"/>
    <cellStyle name="Note 2 2 4 2 5" xfId="52966" xr:uid="{3B197160-0364-4DCE-85ED-39B91D9AC2E0}"/>
    <cellStyle name="Note 2 2 4 2 6" xfId="46131" xr:uid="{B01A3580-3C87-4663-858B-1888E364C60B}"/>
    <cellStyle name="Note 2 2 4 3" xfId="1229" xr:uid="{DEF7E989-0A77-433A-AD81-3B53DAB7ED3E}"/>
    <cellStyle name="Note 2 2 4 3 2" xfId="5574" xr:uid="{EB9CCC72-183D-4FC0-9D77-73847A522D22}"/>
    <cellStyle name="Note 2 2 4 3 2 2" xfId="8160" xr:uid="{FC5744DF-61D6-4AF6-8FD7-0DEFD20FD996}"/>
    <cellStyle name="Note 2 2 4 3 2 2 2" xfId="12528" xr:uid="{04E2BA98-0129-4441-B5A5-4E4D715785AA}"/>
    <cellStyle name="Note 2 2 4 3 2 2 2 2" xfId="21517" xr:uid="{322D2656-27BE-4D57-B056-E742EC1EDF43}"/>
    <cellStyle name="Note 2 2 4 3 2 2 2 2 2" xfId="27286" xr:uid="{5730BB13-F65E-4447-9B76-8F94E24AA3EA}"/>
    <cellStyle name="Note 2 2 4 3 2 2 2 3" xfId="27478" xr:uid="{641941BE-DD96-4F10-83C5-ECACE315187E}"/>
    <cellStyle name="Note 2 2 4 3 2 2 3" xfId="17149" xr:uid="{34A9B8C3-392F-40DA-972C-F2D0BDA7D2B0}"/>
    <cellStyle name="Note 2 2 4 3 2 2 3 2" xfId="28281" xr:uid="{13737F40-7138-4280-AFE1-0F3E3053D722}"/>
    <cellStyle name="Note 2 2 4 3 2 2 4" xfId="43334" xr:uid="{F553D3CA-5E26-40CC-8DEB-D74FBEC2B670}"/>
    <cellStyle name="Note 2 2 4 3 2 2 5" xfId="56812" xr:uid="{F8B8AB63-BAA0-47BA-A86B-307E2CCB0CD2}"/>
    <cellStyle name="Note 2 2 4 3 2 3" xfId="10797" xr:uid="{DB90D18D-A914-4941-9AE8-2EAAD8DC7437}"/>
    <cellStyle name="Note 2 2 4 3 2 3 2" xfId="19786" xr:uid="{21050F96-480E-4BDA-BE7C-890EA278BC21}"/>
    <cellStyle name="Note 2 2 4 3 2 3 2 2" xfId="29390" xr:uid="{EC5E0ECD-CE3B-4037-BB89-DC11766E8508}"/>
    <cellStyle name="Note 2 2 4 3 2 3 3" xfId="26526" xr:uid="{4B395D77-765E-46C7-A483-4F1E7781F1CB}"/>
    <cellStyle name="Note 2 2 4 3 2 4" xfId="14563" xr:uid="{E1E1A9E8-3393-46EA-BEA8-806378045299}"/>
    <cellStyle name="Note 2 2 4 3 2 4 2" xfId="22552" xr:uid="{BFAB6FC9-E67A-4649-AB7B-44774ED5463C}"/>
    <cellStyle name="Note 2 2 4 3 2 5" xfId="43412" xr:uid="{2CE010D0-A0D3-4699-B66E-D7162940C35D}"/>
    <cellStyle name="Note 2 2 4 3 2 6" xfId="50030" xr:uid="{E9AFA15C-C4D7-483C-ACE4-F97EB02FE404}"/>
    <cellStyle name="Note 2 2 4 3 3" xfId="3666" xr:uid="{B5CD7CA7-F39E-411F-9130-151245982964}"/>
    <cellStyle name="Note 2 2 4 3 3 2" xfId="39728" xr:uid="{AD2A6BBB-BBBD-4088-BA0F-DF7BD36C3CB9}"/>
    <cellStyle name="Note 2 2 4 3 3 2 2" xfId="58517" xr:uid="{F0A22A2C-C090-4C9B-B424-F86A6995ED01}"/>
    <cellStyle name="Note 2 2 4 3 3 3" xfId="51736" xr:uid="{BA0D7142-D6BC-4882-BA34-44EA12DD9831}"/>
    <cellStyle name="Note 2 2 4 3 4" xfId="33411" xr:uid="{BD44CA03-23B7-426F-BB5D-CEC88717B933}"/>
    <cellStyle name="Note 2 2 4 3 4 2" xfId="54939" xr:uid="{E01959E7-AEEA-4C4C-BDE6-9E79E7BB051D}"/>
    <cellStyle name="Note 2 2 4 3 4 3" xfId="48147" xr:uid="{E7C3AE77-B7D3-4FBD-89BE-813C3F67CEB5}"/>
    <cellStyle name="Note 2 2 4 3 5" xfId="53239" xr:uid="{E85D4EC5-05FA-4332-A3B9-38B80F84FDC2}"/>
    <cellStyle name="Note 2 2 4 3 6" xfId="46533" xr:uid="{1883B57F-CE0B-4057-BD09-8E46F585AE08}"/>
    <cellStyle name="Note 2 2 4 4" xfId="1573" xr:uid="{D18D333E-26CE-4447-A1F2-D41FFECF91A5}"/>
    <cellStyle name="Note 2 2 4 4 2" xfId="5918" xr:uid="{78A28AF5-3009-4A43-9AAB-82928533B2D6}"/>
    <cellStyle name="Note 2 2 4 4 2 2" xfId="8504" xr:uid="{C4C3F853-39D4-45FB-A5C8-57F0C4F92722}"/>
    <cellStyle name="Note 2 2 4 4 2 2 2" xfId="12636" xr:uid="{E7EB235A-D326-49D1-804E-56D4C4EEFAAC}"/>
    <cellStyle name="Note 2 2 4 4 2 2 2 2" xfId="21625" xr:uid="{4E329E3A-6A86-4EEC-BD2B-88CBE2685446}"/>
    <cellStyle name="Note 2 2 4 4 2 2 2 2 2" xfId="39117" xr:uid="{E67B5F5A-804C-4BF0-9E92-90A81AE41A62}"/>
    <cellStyle name="Note 2 2 4 4 2 2 2 3" xfId="28052" xr:uid="{C9F76BDB-1C4E-4471-8A60-28CBE1E40263}"/>
    <cellStyle name="Note 2 2 4 4 2 2 3" xfId="17493" xr:uid="{1A1BE123-B887-41C7-9352-2D5A20F76621}"/>
    <cellStyle name="Note 2 2 4 4 2 2 3 2" xfId="24348" xr:uid="{5832B4EE-6538-4FBF-A4B1-31B8FD5F347B}"/>
    <cellStyle name="Note 2 2 4 4 2 2 4" xfId="28314" xr:uid="{92EAA36D-A9D4-4F91-801B-BDB4AA3871F7}"/>
    <cellStyle name="Note 2 2 4 4 2 3" xfId="11141" xr:uid="{752878EA-16DF-4F1E-8FA9-B011A2164A05}"/>
    <cellStyle name="Note 2 2 4 4 2 3 2" xfId="20130" xr:uid="{FD8EBBC1-5B5C-4C65-A903-348BE8E18D34}"/>
    <cellStyle name="Note 2 2 4 4 2 3 2 2" xfId="24455" xr:uid="{BDE6F52D-EE62-4AD7-90DC-5D3A4C809F32}"/>
    <cellStyle name="Note 2 2 4 4 2 3 3" xfId="24300" xr:uid="{6C23F1FC-B0AE-44CD-85A9-03AD4557438E}"/>
    <cellStyle name="Note 2 2 4 4 2 4" xfId="14907" xr:uid="{7BA26CDA-4796-46A9-8A4F-E11ED4EC622E}"/>
    <cellStyle name="Note 2 2 4 4 2 4 2" xfId="31761" xr:uid="{3A691530-63E6-4337-A2A4-65F6BE2A912E}"/>
    <cellStyle name="Note 2 2 4 4 2 5" xfId="35815" xr:uid="{5AD43EDD-BF46-417C-B482-9ACDF13BB44B}"/>
    <cellStyle name="Note 2 2 4 4 2 6" xfId="55935" xr:uid="{8CF21C95-856E-45BD-A674-8A151C823DC0}"/>
    <cellStyle name="Note 2 2 4 4 3" xfId="4010" xr:uid="{5CAED20F-7C84-45F5-8439-0CD6A047EB9F}"/>
    <cellStyle name="Note 2 2 4 4 3 2" xfId="43192" xr:uid="{30AEE4E1-2F90-4357-814D-56F612AD0A70}"/>
    <cellStyle name="Note 2 2 4 4 4" xfId="41826" xr:uid="{8615290D-7BFB-44B3-B1BD-F481B553760D}"/>
    <cellStyle name="Note 2 2 4 4 5" xfId="49153" xr:uid="{DD5717F6-961E-4C24-96DC-4EEF7D860FA0}"/>
    <cellStyle name="Note 2 2 4 5" xfId="1885" xr:uid="{4E0C56E2-9320-425E-8562-4017418A7CD7}"/>
    <cellStyle name="Note 2 2 4 5 2" xfId="6201" xr:uid="{CF2EEB2E-DB79-45FD-A5F7-38B4C95358A0}"/>
    <cellStyle name="Note 2 2 4 5 2 2" xfId="8787" xr:uid="{C2040CD9-7A66-4855-BA8D-B210987F8A4C}"/>
    <cellStyle name="Note 2 2 4 5 2 2 2" xfId="12717" xr:uid="{8A8DEAD4-0E76-4A73-9D57-AAB835E13CFA}"/>
    <cellStyle name="Note 2 2 4 5 2 2 2 2" xfId="21706" xr:uid="{E61489CC-FFF3-4856-862C-179527B77445}"/>
    <cellStyle name="Note 2 2 4 5 2 2 2 2 2" xfId="33655" xr:uid="{A4610DF9-2D02-45CD-BF48-855CFDD9831B}"/>
    <cellStyle name="Note 2 2 4 5 2 2 2 3" xfId="29684" xr:uid="{415F9465-E9EB-49F8-ABA5-B69EFD626A85}"/>
    <cellStyle name="Note 2 2 4 5 2 2 3" xfId="17776" xr:uid="{BA2696B6-4CBC-41E6-8BD4-85B2181586BE}"/>
    <cellStyle name="Note 2 2 4 5 2 2 3 2" xfId="22382" xr:uid="{041BA71B-9778-4305-9E9A-677BFFBAE981}"/>
    <cellStyle name="Note 2 2 4 5 2 2 4" xfId="38589" xr:uid="{909F8C54-71F9-4A35-88FD-5B8644E83FFB}"/>
    <cellStyle name="Note 2 2 4 5 2 3" xfId="11424" xr:uid="{2A3C2CA1-E452-4AC0-AF53-B777341EB962}"/>
    <cellStyle name="Note 2 2 4 5 2 3 2" xfId="20413" xr:uid="{A2518121-B270-4672-A5A2-A6D356568704}"/>
    <cellStyle name="Note 2 2 4 5 2 3 2 2" xfId="32175" xr:uid="{46C367FD-4BA9-42D2-8B6E-65A45B2B225A}"/>
    <cellStyle name="Note 2 2 4 5 2 3 3" xfId="40511" xr:uid="{377212DA-AC22-4378-B552-9E24C3881DBF}"/>
    <cellStyle name="Note 2 2 4 5 2 4" xfId="15190" xr:uid="{6C8FB332-0AF3-44F0-8782-A4CAE2728C49}"/>
    <cellStyle name="Note 2 2 4 5 2 4 2" xfId="37325" xr:uid="{45A40754-FDE8-44F9-A903-BBD12E532B21}"/>
    <cellStyle name="Note 2 2 4 5 2 5" xfId="27044" xr:uid="{E0F46DE6-A78E-48E4-B596-D591459D0476}"/>
    <cellStyle name="Note 2 2 4 5 2 6" xfId="56091" xr:uid="{9377B4DE-8112-4C05-97C7-5E3165C264FC}"/>
    <cellStyle name="Note 2 2 4 5 3" xfId="4322" xr:uid="{2FE5EEFA-3C9E-4A37-8F51-80F2C597ABCF}"/>
    <cellStyle name="Note 2 2 4 5 3 2" xfId="25468" xr:uid="{22051704-74B4-4520-9800-4D2CCD726A8E}"/>
    <cellStyle name="Note 2 2 4 5 4" xfId="36947" xr:uid="{251956F1-8030-42E7-BDEB-D85E2296A98A}"/>
    <cellStyle name="Note 2 2 4 5 5" xfId="49309" xr:uid="{2E48456B-EE74-420F-8675-3E2C636F383D}"/>
    <cellStyle name="Note 2 2 4 6" xfId="2192" xr:uid="{244E0A46-A0A2-439F-83C9-316CF99E516D}"/>
    <cellStyle name="Note 2 2 4 6 2" xfId="6493" xr:uid="{9FF84912-10F3-4DA1-B14C-58D0ED6E338B}"/>
    <cellStyle name="Note 2 2 4 6 2 2" xfId="9079" xr:uid="{2F8EB8F2-065F-4F19-B44F-B0049104B698}"/>
    <cellStyle name="Note 2 2 4 6 2 2 2" xfId="12809" xr:uid="{6F708AC3-86D7-4AC0-85A8-8615563F0F4B}"/>
    <cellStyle name="Note 2 2 4 6 2 2 2 2" xfId="21798" xr:uid="{B401CFFD-4611-4307-BE60-FBA13C1F08AC}"/>
    <cellStyle name="Note 2 2 4 6 2 2 2 2 2" xfId="28595" xr:uid="{116E0423-57D4-4131-B97D-5C790CE610C5}"/>
    <cellStyle name="Note 2 2 4 6 2 2 2 3" xfId="38487" xr:uid="{2B7CCD9B-743F-43E3-907B-4B80DEFB0333}"/>
    <cellStyle name="Note 2 2 4 6 2 2 3" xfId="18068" xr:uid="{2C5B18E4-EB37-4507-B0B5-601344F9FD21}"/>
    <cellStyle name="Note 2 2 4 6 2 2 3 2" xfId="33375" xr:uid="{5FDC1643-325E-4644-83B9-4FE918B68740}"/>
    <cellStyle name="Note 2 2 4 6 2 2 4" xfId="25193" xr:uid="{8F6EF832-A0FA-4C14-84D8-FB21AB0C9F01}"/>
    <cellStyle name="Note 2 2 4 6 2 3" xfId="11716" xr:uid="{B208A890-C96F-4025-8783-6A8FD215866B}"/>
    <cellStyle name="Note 2 2 4 6 2 3 2" xfId="20705" xr:uid="{B8A930A8-0DC6-41D6-A395-EBBC14AB5E7F}"/>
    <cellStyle name="Note 2 2 4 6 2 3 2 2" xfId="28674" xr:uid="{5DF6FDEA-862C-4DA7-994D-A12FDF7E1487}"/>
    <cellStyle name="Note 2 2 4 6 2 3 3" xfId="22975" xr:uid="{43B5C9B9-274B-4646-B9A9-35DE68032FB7}"/>
    <cellStyle name="Note 2 2 4 6 2 4" xfId="15482" xr:uid="{742A282A-70FE-4AB8-908B-CF7E2DDF91F5}"/>
    <cellStyle name="Note 2 2 4 6 2 4 2" xfId="30273" xr:uid="{F0348DBE-4761-45EA-93B1-810700310940}"/>
    <cellStyle name="Note 2 2 4 6 2 5" xfId="36131" xr:uid="{EB227E47-4D3F-4F8D-994E-D754AB5DD327}"/>
    <cellStyle name="Note 2 2 4 6 2 6" xfId="54101" xr:uid="{89C9A4A5-E687-4C1B-B3BD-2FECFC963231}"/>
    <cellStyle name="Note 2 2 4 6 3" xfId="4629" xr:uid="{E5B98E5C-322A-4E2D-96A7-3A37AFB9A1BC}"/>
    <cellStyle name="Note 2 2 4 6 3 2" xfId="28560" xr:uid="{12DC19D5-FB36-4CA9-98B2-380CCA179B3B}"/>
    <cellStyle name="Note 2 2 4 6 4" xfId="26781" xr:uid="{47CFC1B7-AF06-4E44-8D04-D68FCFF5A49F}"/>
    <cellStyle name="Note 2 2 4 6 5" xfId="47419" xr:uid="{81695B35-EBBA-452F-8E42-D218C8841721}"/>
    <cellStyle name="Note 2 2 4 7" xfId="4929" xr:uid="{17BE5F59-176D-4C73-B3F6-CDEA5BB1515C}"/>
    <cellStyle name="Note 2 2 4 7 2" xfId="7515" xr:uid="{4316936D-A9CE-4AF5-8B41-EDAA9F86E8DB}"/>
    <cellStyle name="Note 2 2 4 7 2 2" xfId="12328" xr:uid="{28F83A42-7F25-426A-BAA7-BDFC6E4D8E77}"/>
    <cellStyle name="Note 2 2 4 7 2 2 2" xfId="21317" xr:uid="{DB47E3EF-B9DA-4810-9A7B-AD826E7D2391}"/>
    <cellStyle name="Note 2 2 4 7 2 2 2 2" xfId="29803" xr:uid="{7DB58A76-D001-4FF6-AB4B-9CC5C7D5D124}"/>
    <cellStyle name="Note 2 2 4 7 2 2 3" xfId="36942" xr:uid="{8AA3BD96-FBA5-4F96-B58A-7D75651A57EE}"/>
    <cellStyle name="Note 2 2 4 7 2 3" xfId="16504" xr:uid="{DB27B67E-B1E4-4D61-B323-BBBE7FF35BDB}"/>
    <cellStyle name="Note 2 2 4 7 2 3 2" xfId="40601" xr:uid="{21E8EAFD-4F0F-465F-ACAA-E49B2AF07EAC}"/>
    <cellStyle name="Note 2 2 4 7 2 4" xfId="33142" xr:uid="{5F533691-2213-489B-9B96-97DC404A0C18}"/>
    <cellStyle name="Note 2 2 4 7 3" xfId="10152" xr:uid="{65D6FAC1-EE57-4C53-8821-943AB7F04F23}"/>
    <cellStyle name="Note 2 2 4 7 3 2" xfId="19141" xr:uid="{7705C500-72D3-485E-A358-18A695DFC720}"/>
    <cellStyle name="Note 2 2 4 7 3 2 2" xfId="31486" xr:uid="{69E055F3-C204-4C99-AB53-DBD52A8418D2}"/>
    <cellStyle name="Note 2 2 4 7 3 3" xfId="32274" xr:uid="{11D2DD77-C715-4B85-9302-D979A3B5DE64}"/>
    <cellStyle name="Note 2 2 4 7 4" xfId="13918" xr:uid="{41019BFD-037C-494E-BCD5-8F34DC6F77E6}"/>
    <cellStyle name="Note 2 2 4 7 4 2" xfId="27940" xr:uid="{65EAF4E9-ECAB-424B-B48F-D68BAFB73B6B}"/>
    <cellStyle name="Note 2 2 4 7 5" xfId="33861" xr:uid="{30B58BEC-EF9B-4793-885D-E73F972E5A96}"/>
    <cellStyle name="Note 2 2 4 7 6" xfId="52703" xr:uid="{91F3479B-C67A-40A8-828C-687E5739878F}"/>
    <cellStyle name="Note 2 2 4 8" xfId="2541" xr:uid="{1CCAD4EE-792F-4D64-9A92-165D7EC3F659}"/>
    <cellStyle name="Note 2 2 4 8 2" xfId="31363" xr:uid="{26A02F65-E3AF-4FE2-A1D1-A642CE64E2EB}"/>
    <cellStyle name="Note 2 2 4 9" xfId="29619" xr:uid="{13E8E145-BD25-4614-8CC4-3C8FDA45E38E}"/>
    <cellStyle name="Note 2 2 5" xfId="306" xr:uid="{2922E4E5-EF8A-46ED-A1FA-47A861A65B81}"/>
    <cellStyle name="Note 2 2 5 2" xfId="4707" xr:uid="{503D3EC6-9B8E-4871-A621-B25D2BF27C78}"/>
    <cellStyle name="Note 2 2 5 2 2" xfId="7293" xr:uid="{E3EAAC13-1492-4AAC-8863-1B3CA96ADD6A}"/>
    <cellStyle name="Note 2 2 5 2 2 2" xfId="12259" xr:uid="{6C0E4988-AB0F-4A7F-98F4-F98D46DF22B3}"/>
    <cellStyle name="Note 2 2 5 2 2 2 2" xfId="21248" xr:uid="{5856CF2E-4777-4EE4-8A8A-4E9B02849BFF}"/>
    <cellStyle name="Note 2 2 5 2 2 2 2 2" xfId="22298" xr:uid="{95A4C223-24F7-4039-ACCE-4C44B0DD8CB7}"/>
    <cellStyle name="Note 2 2 5 2 2 2 3" xfId="29507" xr:uid="{B9078B07-5257-4414-A27F-77476840D0AD}"/>
    <cellStyle name="Note 2 2 5 2 2 2 4" xfId="56426" xr:uid="{59EC5FF4-A9AB-4CDD-B5F7-702BF210104D}"/>
    <cellStyle name="Note 2 2 5 2 2 3" xfId="16282" xr:uid="{261FABFF-441C-42A4-AC88-B09699344FED}"/>
    <cellStyle name="Note 2 2 5 2 2 3 2" xfId="39444" xr:uid="{957D3485-676A-4018-9AD9-E16BFD9DC329}"/>
    <cellStyle name="Note 2 2 5 2 2 4" xfId="36572" xr:uid="{BFA7C9BE-4EF6-4317-8507-368D5B6719FB}"/>
    <cellStyle name="Note 2 2 5 2 2 5" xfId="49644" xr:uid="{1249DED1-2FF1-42CB-86F6-FDD160AA0D64}"/>
    <cellStyle name="Note 2 2 5 2 3" xfId="9930" xr:uid="{C9481160-AA36-47D3-AAD5-C081B2DBAE71}"/>
    <cellStyle name="Note 2 2 5 2 3 2" xfId="18919" xr:uid="{30208C60-B5E6-4858-A3B6-001A4878EA0B}"/>
    <cellStyle name="Note 2 2 5 2 3 2 2" xfId="43755" xr:uid="{7F0FE79A-6BBE-4B26-A335-6FAC2BDFA3C0}"/>
    <cellStyle name="Note 2 2 5 2 3 2 3" xfId="57864" xr:uid="{2B1C1EC3-16C6-4530-A94D-440FD2C6D799}"/>
    <cellStyle name="Note 2 2 5 2 3 3" xfId="40049" xr:uid="{7AEDB85A-3B7C-4D6E-A629-EBD5F9A5D4DA}"/>
    <cellStyle name="Note 2 2 5 2 3 4" xfId="51082" xr:uid="{2C8DC5F2-D7B1-4572-951F-27804D9F8F59}"/>
    <cellStyle name="Note 2 2 5 2 4" xfId="13696" xr:uid="{A3E74FA0-AB94-4203-9826-3F29AEF58CE1}"/>
    <cellStyle name="Note 2 2 5 2 4 2" xfId="36497" xr:uid="{22E9339A-7C72-402A-A503-C22A81B31229}"/>
    <cellStyle name="Note 2 2 5 2 4 2 2" xfId="54565" xr:uid="{EE58ABE5-5308-4023-9BBB-C10F1B8505CE}"/>
    <cellStyle name="Note 2 2 5 2 4 3" xfId="47761" xr:uid="{AD198550-ECA8-4B5A-A6A6-2BB2255A1127}"/>
    <cellStyle name="Note 2 2 5 2 5" xfId="35512" xr:uid="{8547DA54-F9BA-445B-8D52-1899E39298A4}"/>
    <cellStyle name="Note 2 2 5 2 5 2" xfId="52975" xr:uid="{43FB5ABC-644A-42C2-81B6-038DD2742D35}"/>
    <cellStyle name="Note 2 2 5 2 6" xfId="46147" xr:uid="{ADA2A9EB-46B8-4671-B94F-B216346ED14D}"/>
    <cellStyle name="Note 2 2 5 3" xfId="2774" xr:uid="{A6295C08-B3BC-45C5-AF0F-96951D99B9BF}"/>
    <cellStyle name="Note 2 2 5 3 2" xfId="33515" xr:uid="{88DCEA81-0832-4061-9ED8-C11E6A94C6D1}"/>
    <cellStyle name="Note 2 2 5 3 2 2" xfId="56828" xr:uid="{BE677755-D0B6-4A4B-9004-D460CC612148}"/>
    <cellStyle name="Note 2 2 5 3 2 3" xfId="50046" xr:uid="{A2CA342C-1826-4576-8BB8-74DD81DF14B4}"/>
    <cellStyle name="Note 2 2 5 3 3" xfId="52332" xr:uid="{76070D0D-F649-499A-80AD-08442F8804EC}"/>
    <cellStyle name="Note 2 2 5 3 3 2" xfId="59113" xr:uid="{859839A4-EF00-42D2-A6B6-47F1ACC6B492}"/>
    <cellStyle name="Note 2 2 5 3 4" xfId="48163" xr:uid="{0333C38E-798C-49AC-82CB-764872C02778}"/>
    <cellStyle name="Note 2 2 5 3 4 2" xfId="54955" xr:uid="{C0B98132-DCA0-452B-A301-367DA3C1626E}"/>
    <cellStyle name="Note 2 2 5 3 5" xfId="53255" xr:uid="{5D27F624-87D8-4135-8FBC-34D7A8A7F243}"/>
    <cellStyle name="Note 2 2 5 3 6" xfId="46549" xr:uid="{0E010E9C-2404-42E7-93CB-E40B7DD2B399}"/>
    <cellStyle name="Note 2 2 5 4" xfId="33712" xr:uid="{59988F17-12AC-428B-B6D4-D8B81C542E34}"/>
    <cellStyle name="Note 2 2 5 4 2" xfId="55954" xr:uid="{5A986656-EADE-4E31-9EE0-AECC317794F3}"/>
    <cellStyle name="Note 2 2 5 4 3" xfId="49172" xr:uid="{C98BBD4B-0E9D-4F75-87B8-64B055EE739C}"/>
    <cellStyle name="Note 2 2 5 5" xfId="44371" xr:uid="{82B45AAE-5A66-48D3-AB1F-DB3BB672B650}"/>
    <cellStyle name="Note 2 2 5 5 2" xfId="55754" xr:uid="{D3FA0827-C762-4346-B24E-53BC77352CC0}"/>
    <cellStyle name="Note 2 2 5 5 3" xfId="48971" xr:uid="{18619142-FB29-4C0B-8CE2-880201D4E526}"/>
    <cellStyle name="Note 2 2 5 6" xfId="45638" xr:uid="{3E911520-7F03-49FC-B1EE-58C9FCB931E1}"/>
    <cellStyle name="Note 2 2 5 6 2" xfId="54117" xr:uid="{161D49CF-C4C3-4371-81D0-DE42CA57A420}"/>
    <cellStyle name="Note 2 2 5 7" xfId="52712" xr:uid="{BDA1FA90-962B-4E25-8536-2D38752EE8FF}"/>
    <cellStyle name="Note 2 2 6" xfId="655" xr:uid="{8CF7286C-B1AB-411F-AC98-EABF28663ECD}"/>
    <cellStyle name="Note 2 2 6 2" xfId="5031" xr:uid="{354476FF-910C-459F-842E-299A48A5344E}"/>
    <cellStyle name="Note 2 2 6 2 2" xfId="7617" xr:uid="{53B44F00-B767-442E-B46E-77BBF6B91AF1}"/>
    <cellStyle name="Note 2 2 6 2 2 2" xfId="12358" xr:uid="{49385068-CBBD-4ED6-9DC1-67A6A91B54DD}"/>
    <cellStyle name="Note 2 2 6 2 2 2 2" xfId="21347" xr:uid="{A3BD89A9-3562-46CF-AC63-1F2DF70C5EFB}"/>
    <cellStyle name="Note 2 2 6 2 2 2 2 2" xfId="33604" xr:uid="{3A33D49E-1CBC-4A15-B514-E7C2EAA108A9}"/>
    <cellStyle name="Note 2 2 6 2 2 2 3" xfId="25903" xr:uid="{FAC0B804-8751-4BB1-B7B7-74581A5D74E9}"/>
    <cellStyle name="Note 2 2 6 2 2 2 4" xfId="56462" xr:uid="{1FC5F4F9-A9D3-4539-9338-C4E96543A095}"/>
    <cellStyle name="Note 2 2 6 2 2 3" xfId="16606" xr:uid="{D73BF351-FDDD-44CE-97F3-CE24648720DF}"/>
    <cellStyle name="Note 2 2 6 2 2 3 2" xfId="26131" xr:uid="{79DAED22-7361-44FE-91C6-4BFB3E72588A}"/>
    <cellStyle name="Note 2 2 6 2 2 4" xfId="31880" xr:uid="{1E3AFD67-28E6-44BE-84BF-190A837E26AF}"/>
    <cellStyle name="Note 2 2 6 2 2 5" xfId="49680" xr:uid="{6E950FAD-83CA-403B-B8EC-7B4E0A6289CE}"/>
    <cellStyle name="Note 2 2 6 2 3" xfId="10254" xr:uid="{496509E2-DB73-45CD-8FBF-477D284E745C}"/>
    <cellStyle name="Note 2 2 6 2 3 2" xfId="19243" xr:uid="{81AA271E-B1B7-4151-9BB1-C73A138868DC}"/>
    <cellStyle name="Note 2 2 6 2 3 2 2" xfId="26252" xr:uid="{C05CE717-D3A2-48CF-A92A-AB4CBC8E721D}"/>
    <cellStyle name="Note 2 2 6 2 3 2 3" xfId="58311" xr:uid="{E299F52A-4522-4941-8B58-709EB7FBC47C}"/>
    <cellStyle name="Note 2 2 6 2 3 3" xfId="23063" xr:uid="{D2E4B70A-CE18-4456-8BA8-D5B6117EC68A}"/>
    <cellStyle name="Note 2 2 6 2 3 4" xfId="51529" xr:uid="{0FB6CE48-CE80-48A4-B3D4-04B27214F858}"/>
    <cellStyle name="Note 2 2 6 2 4" xfId="14020" xr:uid="{61B60523-4E6D-47CE-BAB5-3E65C15405DF}"/>
    <cellStyle name="Note 2 2 6 2 4 2" xfId="32053" xr:uid="{5F5B340A-1BDA-4A78-9A60-C1EE01602F65}"/>
    <cellStyle name="Note 2 2 6 2 4 2 2" xfId="54601" xr:uid="{8BFCDD7F-4705-4487-AD0E-78FF90BCC863}"/>
    <cellStyle name="Note 2 2 6 2 4 3" xfId="47797" xr:uid="{3FBB959E-D0F3-43B8-AE31-D10D5F8C5FD2}"/>
    <cellStyle name="Note 2 2 6 2 5" xfId="37995" xr:uid="{8A34C13E-3A47-41DA-8865-DA428E40AB4F}"/>
    <cellStyle name="Note 2 2 6 2 5 2" xfId="52996" xr:uid="{941C1A54-B9E6-4EB9-ADBB-52F225E34CDA}"/>
    <cellStyle name="Note 2 2 6 2 6" xfId="46183" xr:uid="{CE25E385-EF9F-4D99-AE43-D36A0605ECFA}"/>
    <cellStyle name="Note 2 2 6 3" xfId="3092" xr:uid="{1B613B45-A4EB-4331-BBD5-02A2E1A69F1C}"/>
    <cellStyle name="Note 2 2 6 3 2" xfId="33678" xr:uid="{BA677F6E-9A48-45FE-845D-AB6DA5F16B14}"/>
    <cellStyle name="Note 2 2 6 3 2 2" xfId="56864" xr:uid="{FDD43AAA-1160-4934-8D9B-7E85DCE30237}"/>
    <cellStyle name="Note 2 2 6 3 2 3" xfId="50082" xr:uid="{2BE5465E-9D02-4582-9C87-8DE05FF28B4E}"/>
    <cellStyle name="Note 2 2 6 3 3" xfId="51604" xr:uid="{4EA77AE3-4B1A-4677-8668-D7F0DB2ED106}"/>
    <cellStyle name="Note 2 2 6 3 3 2" xfId="58385" xr:uid="{2C6BFEBE-1418-4DC9-A2D1-3F832F0AFEB8}"/>
    <cellStyle name="Note 2 2 6 3 4" xfId="48199" xr:uid="{DBD62BB5-8935-4D70-BA2C-20262A2AE088}"/>
    <cellStyle name="Note 2 2 6 3 4 2" xfId="54991" xr:uid="{EE7DD10E-1D1D-47D8-AF0B-BED1D26A4E0D}"/>
    <cellStyle name="Note 2 2 6 3 5" xfId="53291" xr:uid="{DC62AB58-B9B1-4BAB-A569-DE6BEF7795CB}"/>
    <cellStyle name="Note 2 2 6 3 6" xfId="46585" xr:uid="{8813A2E4-5768-4CA5-ADCA-5498FC444ED5}"/>
    <cellStyle name="Note 2 2 6 4" xfId="30473" xr:uid="{FE9B0CE9-A6B6-4A5F-ABF6-F70437291BF7}"/>
    <cellStyle name="Note 2 2 6 4 2" xfId="55990" xr:uid="{37A4B6CB-24C3-4A2A-BCBB-57781B9E3F7F}"/>
    <cellStyle name="Note 2 2 6 4 3" xfId="49208" xr:uid="{8FC34E47-00AE-48AA-A722-2A01E28863DF}"/>
    <cellStyle name="Note 2 2 6 5" xfId="44424" xr:uid="{F866FA3A-5682-4DBB-91AB-1C983806F572}"/>
    <cellStyle name="Note 2 2 6 5 2" xfId="58023" xr:uid="{BCF9EBAC-561D-415A-AFB3-3A5E671161EA}"/>
    <cellStyle name="Note 2 2 6 5 3" xfId="51241" xr:uid="{2A44E768-DC06-4A1F-A760-7300029A6BCA}"/>
    <cellStyle name="Note 2 2 6 6" xfId="45674" xr:uid="{C51352B8-8D67-478B-A254-2166B8A24EB0}"/>
    <cellStyle name="Note 2 2 6 6 2" xfId="54153" xr:uid="{2E3C01EA-C63D-4C07-B96F-F56E690BBB84}"/>
    <cellStyle name="Note 2 2 6 7" xfId="52733" xr:uid="{49DA3634-5F7B-4B9B-AF0E-DCC14ED944A9}"/>
    <cellStyle name="Note 2 2 7" xfId="1000" xr:uid="{D89E61C3-0BC7-4CBF-8AFF-977F711A4B24}"/>
    <cellStyle name="Note 2 2 7 2" xfId="5352" xr:uid="{62A11AAA-0E9F-4A97-A07B-74D31A597719}"/>
    <cellStyle name="Note 2 2 7 2 2" xfId="7938" xr:uid="{3BA19622-F21A-47F1-B4E1-498527979B15}"/>
    <cellStyle name="Note 2 2 7 2 2 2" xfId="12459" xr:uid="{20E434C7-AD6B-435F-96D2-58C229E3DA21}"/>
    <cellStyle name="Note 2 2 7 2 2 2 2" xfId="21448" xr:uid="{8ED87B47-3A07-46C4-A851-5735C823BDEC}"/>
    <cellStyle name="Note 2 2 7 2 2 2 2 2" xfId="28677" xr:uid="{EA0D7F0D-2894-455D-8128-A732F7562F1E}"/>
    <cellStyle name="Note 2 2 7 2 2 2 3" xfId="41870" xr:uid="{BEE82E36-5433-493B-B1A2-521E8A84A36C}"/>
    <cellStyle name="Note 2 2 7 2 2 2 4" xfId="56498" xr:uid="{A423BEB9-F8E2-44FE-938A-AA58A53DB173}"/>
    <cellStyle name="Note 2 2 7 2 2 3" xfId="16927" xr:uid="{EE8133A4-E486-4FD5-82C6-EC6A28C13043}"/>
    <cellStyle name="Note 2 2 7 2 2 3 2" xfId="29949" xr:uid="{A9D571EE-A56A-4A78-9C01-BA7DCF3527A6}"/>
    <cellStyle name="Note 2 2 7 2 2 4" xfId="32351" xr:uid="{5EAA3A34-A5DC-47FB-BFD2-BBEBFBC533F3}"/>
    <cellStyle name="Note 2 2 7 2 2 5" xfId="49716" xr:uid="{E010ED04-435E-48C6-901B-EA26BC2F84E4}"/>
    <cellStyle name="Note 2 2 7 2 3" xfId="10575" xr:uid="{177E259F-D8A9-4471-8A7A-44ABF2C8B3F1}"/>
    <cellStyle name="Note 2 2 7 2 3 2" xfId="19564" xr:uid="{8EFF19E3-1BA1-43AB-BB01-4C21A1BAFF5C}"/>
    <cellStyle name="Note 2 2 7 2 3 2 2" xfId="23392" xr:uid="{86C4E9FF-B0DD-4CAD-B453-0B616260AAA7}"/>
    <cellStyle name="Note 2 2 7 2 3 2 3" xfId="58453" xr:uid="{950F514B-0950-4AD4-ADB3-28412213B4D2}"/>
    <cellStyle name="Note 2 2 7 2 3 3" xfId="42709" xr:uid="{DB4858E4-3EB8-4322-A490-DACCD86EDDA0}"/>
    <cellStyle name="Note 2 2 7 2 3 4" xfId="51672" xr:uid="{6E99FB89-FC2E-4D39-90BC-B542CD69FEBE}"/>
    <cellStyle name="Note 2 2 7 2 4" xfId="14341" xr:uid="{3E989B17-45AD-4766-B9BA-29EAE7CBACB3}"/>
    <cellStyle name="Note 2 2 7 2 4 2" xfId="39604" xr:uid="{86F89622-6F94-4E19-8D68-4BC53A8992D3}"/>
    <cellStyle name="Note 2 2 7 2 4 2 2" xfId="54637" xr:uid="{FBE40558-63B2-4ED1-99D6-31E2B731ECC7}"/>
    <cellStyle name="Note 2 2 7 2 4 3" xfId="47833" xr:uid="{C2B3D563-F689-42CA-A352-207DA4B0BBC4}"/>
    <cellStyle name="Note 2 2 7 2 5" xfId="39098" xr:uid="{A8B130A8-2517-46B9-B65D-B8F29999CDEA}"/>
    <cellStyle name="Note 2 2 7 2 5 2" xfId="53017" xr:uid="{460CAC63-D9F7-4EF4-8B8F-95B6739CED3A}"/>
    <cellStyle name="Note 2 2 7 2 6" xfId="46219" xr:uid="{4B67B0EF-19B2-47A1-B078-E02D09DF2A0F}"/>
    <cellStyle name="Note 2 2 7 3" xfId="3437" xr:uid="{F4FDF584-C256-4694-A56D-D5AB9F23CD8D}"/>
    <cellStyle name="Note 2 2 7 3 2" xfId="35249" xr:uid="{A1E7FBCF-F559-45C3-A30F-18F9E3D58220}"/>
    <cellStyle name="Note 2 2 7 3 2 2" xfId="56900" xr:uid="{0509E5B7-5AED-4B6B-A9F9-0053805836D7}"/>
    <cellStyle name="Note 2 2 7 3 2 3" xfId="50118" xr:uid="{2FDFA3BE-09D0-44EF-BAC7-BC87F43F6259}"/>
    <cellStyle name="Note 2 2 7 3 3" xfId="48884" xr:uid="{441D4EB2-DA08-4147-9BF3-A80289CA82E8}"/>
    <cellStyle name="Note 2 2 7 3 3 2" xfId="55665" xr:uid="{1E4690D7-10C2-43A4-98E6-BAC834899448}"/>
    <cellStyle name="Note 2 2 7 3 4" xfId="48235" xr:uid="{BFBE3295-963C-43DF-A2A6-F364089A8975}"/>
    <cellStyle name="Note 2 2 7 3 4 2" xfId="55027" xr:uid="{89915048-3055-4B2D-8CA6-91F9AF4B2B94}"/>
    <cellStyle name="Note 2 2 7 3 5" xfId="53327" xr:uid="{B3BE1C69-DDC0-45B0-A5CC-729BE8745A68}"/>
    <cellStyle name="Note 2 2 7 3 6" xfId="46621" xr:uid="{916EA60E-EB2B-483C-8808-99DDECB71F80}"/>
    <cellStyle name="Note 2 2 7 4" xfId="35162" xr:uid="{90468FC1-1625-421E-8C8B-73167FB17A35}"/>
    <cellStyle name="Note 2 2 7 4 2" xfId="56026" xr:uid="{38A7FA58-3DCA-4E54-BB63-961592BB891C}"/>
    <cellStyle name="Note 2 2 7 4 3" xfId="49244" xr:uid="{C5B00290-1893-4919-B995-3BFA56142614}"/>
    <cellStyle name="Note 2 2 7 5" xfId="44480" xr:uid="{7E9330DC-C568-439D-8E87-A9B843709085}"/>
    <cellStyle name="Note 2 2 7 5 2" xfId="57728" xr:uid="{7AC763F9-91DC-4550-9736-BE4B8513BDF2}"/>
    <cellStyle name="Note 2 2 7 5 3" xfId="50946" xr:uid="{3F68F1A2-3E10-4016-B456-B9391F870C75}"/>
    <cellStyle name="Note 2 2 7 6" xfId="45710" xr:uid="{775771B7-5B92-4C28-9474-EAEDA074FF82}"/>
    <cellStyle name="Note 2 2 7 6 2" xfId="54189" xr:uid="{D6CE1BD3-3E9B-4DA6-925F-EC4FDDA1FA79}"/>
    <cellStyle name="Note 2 2 7 7" xfId="52754" xr:uid="{001826F4-2BF6-466D-B1DC-98C1937D30D1}"/>
    <cellStyle name="Note 2 2 8" xfId="1344" xr:uid="{F87BB26C-D64E-4FF4-82CD-7C3F73015A59}"/>
    <cellStyle name="Note 2 2 8 2" xfId="5689" xr:uid="{6B4E47BC-C265-48BF-8228-6D7D555C0A7B}"/>
    <cellStyle name="Note 2 2 8 2 2" xfId="8275" xr:uid="{81AB8B03-ACAF-4793-A29C-84EB67FC582C}"/>
    <cellStyle name="Note 2 2 8 2 2 2" xfId="12559" xr:uid="{4D1CA373-B7B7-46CF-86AA-FDF0A2F9CC17}"/>
    <cellStyle name="Note 2 2 8 2 2 2 2" xfId="21548" xr:uid="{6A4AA851-B66D-4897-93DA-67D6A08972C9}"/>
    <cellStyle name="Note 2 2 8 2 2 2 2 2" xfId="43442" xr:uid="{FFE0CFD0-DCE2-44E9-8B91-2AC7CC7B5AA6}"/>
    <cellStyle name="Note 2 2 8 2 2 2 3" xfId="43977" xr:uid="{40FF993F-215F-4CD7-8A78-C3FB9732C831}"/>
    <cellStyle name="Note 2 2 8 2 2 2 4" xfId="56547" xr:uid="{C089B535-850E-4B9E-89FA-A8E9D3D90807}"/>
    <cellStyle name="Note 2 2 8 2 2 3" xfId="17264" xr:uid="{ADCE49F4-9DDC-4412-9DC4-658887BB2424}"/>
    <cellStyle name="Note 2 2 8 2 2 3 2" xfId="31512" xr:uid="{9C8856B6-A0F0-4E0D-B1AD-E80A63E466C0}"/>
    <cellStyle name="Note 2 2 8 2 2 4" xfId="32472" xr:uid="{4B97138B-1FC5-4253-A681-CAB872BD9E2A}"/>
    <cellStyle name="Note 2 2 8 2 2 5" xfId="49765" xr:uid="{F426C9AC-A950-498F-8FBA-C483F189ACCB}"/>
    <cellStyle name="Note 2 2 8 2 3" xfId="10912" xr:uid="{DE3485F4-74F7-403D-A7F1-B42950551034}"/>
    <cellStyle name="Note 2 2 8 2 3 2" xfId="19901" xr:uid="{90176CF3-7532-4244-9E98-B9097E9D0F03}"/>
    <cellStyle name="Note 2 2 8 2 3 2 2" xfId="30227" xr:uid="{56F26C3C-BEA4-464F-9A89-E949AA450ECA}"/>
    <cellStyle name="Note 2 2 8 2 3 2 3" xfId="59039" xr:uid="{D6484A25-E531-40DD-AF75-1C40A12BD590}"/>
    <cellStyle name="Note 2 2 8 2 3 3" xfId="40007" xr:uid="{79BAA54E-810D-4A89-A1F1-5C87B4A8D814}"/>
    <cellStyle name="Note 2 2 8 2 3 4" xfId="52258" xr:uid="{C370D628-64E1-464F-835B-F943D502F73A}"/>
    <cellStyle name="Note 2 2 8 2 4" xfId="14678" xr:uid="{C62E14EF-385C-4E16-88CA-31CAE385D975}"/>
    <cellStyle name="Note 2 2 8 2 4 2" xfId="38827" xr:uid="{3AEF2873-26CA-47D5-941B-3B779ED65356}"/>
    <cellStyle name="Note 2 2 8 2 4 2 2" xfId="54683" xr:uid="{E9E4453E-3DE4-4518-8702-34AA70CAB118}"/>
    <cellStyle name="Note 2 2 8 2 4 3" xfId="47882" xr:uid="{B2FC9AD9-FC9C-49AF-9DAA-27B02DE96B8C}"/>
    <cellStyle name="Note 2 2 8 2 5" xfId="42142" xr:uid="{65D23B54-B893-4FB3-BE95-0C7325194680}"/>
    <cellStyle name="Note 2 2 8 2 5 2" xfId="53043" xr:uid="{0DB9CF09-8071-4E52-BDE3-853B4986430B}"/>
    <cellStyle name="Note 2 2 8 2 6" xfId="46268" xr:uid="{A368C640-40C4-4E82-A035-6F357E731CE0}"/>
    <cellStyle name="Note 2 2 8 3" xfId="3781" xr:uid="{D83B7406-DBDE-41E4-AB04-78DAFAFCDD43}"/>
    <cellStyle name="Note 2 2 8 3 2" xfId="35570" xr:uid="{985A86EB-F518-47B4-9453-934D579AC30D}"/>
    <cellStyle name="Note 2 2 8 3 2 2" xfId="56946" xr:uid="{371D3CE1-0705-4A05-A77E-5E1C5884C34F}"/>
    <cellStyle name="Note 2 2 8 3 2 3" xfId="50164" xr:uid="{56229B11-DC7C-4E5F-86DE-800E3612DACC}"/>
    <cellStyle name="Note 2 2 8 3 3" xfId="48876" xr:uid="{4B59638D-B447-4336-99AC-0F97E0B19C15}"/>
    <cellStyle name="Note 2 2 8 3 3 2" xfId="55657" xr:uid="{16AB69F5-0D1C-4AB9-B63C-572BA3B6D59D}"/>
    <cellStyle name="Note 2 2 8 3 4" xfId="48281" xr:uid="{E7F8A438-0A05-457A-B101-ABA6A9FF6A31}"/>
    <cellStyle name="Note 2 2 8 3 4 2" xfId="55073" xr:uid="{6B02BF75-644F-4013-8265-7789101F7F99}"/>
    <cellStyle name="Note 2 2 8 3 5" xfId="53373" xr:uid="{744BCE0C-FA0D-46D4-BFC6-7B5B460D19FB}"/>
    <cellStyle name="Note 2 2 8 3 6" xfId="46667" xr:uid="{6E9DFF2E-215F-4C14-BB9C-F18D124C1688}"/>
    <cellStyle name="Note 2 2 8 4" xfId="34043" xr:uid="{38773D7A-0FE5-484E-A3B6-F5DD8AFC5234}"/>
    <cellStyle name="Note 2 2 8 4 2" xfId="56075" xr:uid="{366393B1-7B83-47C2-A1C4-2EFBC43BA957}"/>
    <cellStyle name="Note 2 2 8 4 3" xfId="49293" xr:uid="{281B88C5-0DD5-4C87-B763-524CC7F5BC2B}"/>
    <cellStyle name="Note 2 2 8 5" xfId="44475" xr:uid="{E7DECBA9-3304-4A8A-8446-E0428B431E15}"/>
    <cellStyle name="Note 2 2 8 5 2" xfId="57609" xr:uid="{F03BD113-4385-4ACB-B04E-8DB265CBD0BE}"/>
    <cellStyle name="Note 2 2 8 5 3" xfId="50827" xr:uid="{1A1B20F9-9CE7-4FEB-94BC-54478CD6AF1B}"/>
    <cellStyle name="Note 2 2 8 6" xfId="45759" xr:uid="{D6362873-1EDB-4DAA-BF9F-2A88C612F8BA}"/>
    <cellStyle name="Note 2 2 8 6 2" xfId="54235" xr:uid="{8C28A0CE-204E-4876-AACC-DF12AEF048F5}"/>
    <cellStyle name="Note 2 2 8 7" xfId="52780" xr:uid="{DA3585AC-8071-4A36-AF6E-2E4F46456FB9}"/>
    <cellStyle name="Note 2 2 9" xfId="191" xr:uid="{BDE9B8FD-6212-4425-9C93-84506F40B881}"/>
    <cellStyle name="Note 2 2 9 2" xfId="2964" xr:uid="{546964E1-6945-4476-84DF-D6F53CE34B3B}"/>
    <cellStyle name="Note 2 2 9 2 2" xfId="7114" xr:uid="{1592037A-7B28-495A-B1E7-2FCD46A4DCF5}"/>
    <cellStyle name="Note 2 2 9 2 2 2" xfId="12236" xr:uid="{57BE4176-AD09-4335-8D9A-67AC034999DB}"/>
    <cellStyle name="Note 2 2 9 2 2 2 2" xfId="21225" xr:uid="{F9069A16-C5FC-4983-A5AE-94EC988A0BAD}"/>
    <cellStyle name="Note 2 2 9 2 2 2 2 2" xfId="37024" xr:uid="{003A9797-A745-4ED1-A280-7CD12F350BEC}"/>
    <cellStyle name="Note 2 2 9 2 2 2 3" xfId="37724" xr:uid="{E0525BC7-5A55-414E-A377-BECEE39C10F0}"/>
    <cellStyle name="Note 2 2 9 2 2 2 4" xfId="56587" xr:uid="{236F9078-53B1-4E1A-A991-E8527FBD0DBB}"/>
    <cellStyle name="Note 2 2 9 2 2 3" xfId="16103" xr:uid="{E3E86E2D-3385-4AAA-88B5-9DDF4B55AAC5}"/>
    <cellStyle name="Note 2 2 9 2 2 3 2" xfId="31058" xr:uid="{FF0683CD-717A-4225-A080-3A5809DC973C}"/>
    <cellStyle name="Note 2 2 9 2 2 4" xfId="22833" xr:uid="{9F3579DA-DF05-4F07-899F-327150A5EA15}"/>
    <cellStyle name="Note 2 2 9 2 2 5" xfId="49805" xr:uid="{C0245852-7F13-4601-A859-669D2CF7F944}"/>
    <cellStyle name="Note 2 2 9 2 3" xfId="9677" xr:uid="{F37DF605-9843-4CC7-B713-2D328421EB98}"/>
    <cellStyle name="Note 2 2 9 2 3 2" xfId="18666" xr:uid="{2EBECBF1-DF89-4754-BD93-81343039FB43}"/>
    <cellStyle name="Note 2 2 9 2 3 2 2" xfId="28991" xr:uid="{99E551CF-B584-4E58-A7C9-7B4AB893F584}"/>
    <cellStyle name="Note 2 2 9 2 3 2 3" xfId="58397" xr:uid="{4D2D7191-103D-4776-8510-A0855BD7BDF6}"/>
    <cellStyle name="Note 2 2 9 2 3 3" xfId="41523" xr:uid="{BBCB3083-48E7-4ECD-99E5-DC21FA7DC63E}"/>
    <cellStyle name="Note 2 2 9 2 3 4" xfId="51616" xr:uid="{DEA48CF8-3FB3-4DD0-BB51-7AD993296580}"/>
    <cellStyle name="Note 2 2 9 2 4" xfId="13517" xr:uid="{C3151C4D-73D1-461D-9E7C-0112344A0097}"/>
    <cellStyle name="Note 2 2 9 2 4 2" xfId="28608" xr:uid="{15EBD0D3-6876-40D3-9195-12EB7402425C}"/>
    <cellStyle name="Note 2 2 9 2 4 2 2" xfId="54720" xr:uid="{2958CA84-D403-4BA6-B6DD-AC7A86F71F44}"/>
    <cellStyle name="Note 2 2 9 2 4 3" xfId="47922" xr:uid="{C0C4F97C-E261-48EE-B3FA-077D772D9266}"/>
    <cellStyle name="Note 2 2 9 2 5" xfId="32752" xr:uid="{483BF9A0-5DCC-4608-9C1D-F43A0EF1C440}"/>
    <cellStyle name="Note 2 2 9 2 5 2" xfId="53064" xr:uid="{49890FC6-471E-4A67-A9E7-9635D6979147}"/>
    <cellStyle name="Note 2 2 9 2 6" xfId="46308" xr:uid="{530E42D5-2F6C-42F9-8C26-5DE46CC05FCA}"/>
    <cellStyle name="Note 2 2 9 3" xfId="2659" xr:uid="{1851EC14-D445-4A6B-9BD9-7E5BA60794DF}"/>
    <cellStyle name="Note 2 2 9 3 2" xfId="27790" xr:uid="{1C46F8A4-7E10-4596-82D2-2C88E9FEA0A9}"/>
    <cellStyle name="Note 2 2 9 3 2 2" xfId="56983" xr:uid="{B0036E0F-BEA7-47B5-BC27-3FDC9B5B68E4}"/>
    <cellStyle name="Note 2 2 9 3 2 3" xfId="50201" xr:uid="{EFC63A50-1427-4FFD-A989-AA446EF3E8DC}"/>
    <cellStyle name="Note 2 2 9 3 3" xfId="51101" xr:uid="{7B73B348-4ED6-44AC-848E-BE91129273A1}"/>
    <cellStyle name="Note 2 2 9 3 3 2" xfId="57883" xr:uid="{F91B3DB1-E868-4C37-AFD0-8F5BD5E9BA3F}"/>
    <cellStyle name="Note 2 2 9 3 4" xfId="48318" xr:uid="{C6F9FA8C-EA17-4C0C-9BDE-195F49BFB838}"/>
    <cellStyle name="Note 2 2 9 3 4 2" xfId="55110" xr:uid="{A8B7013E-223B-4555-94E8-5ABE1D73102E}"/>
    <cellStyle name="Note 2 2 9 3 5" xfId="53410" xr:uid="{4EC48FAF-1B06-4EB9-8948-9459F8A274B1}"/>
    <cellStyle name="Note 2 2 9 3 6" xfId="46704" xr:uid="{5A430086-2DC7-456E-A705-12E435E0C9AD}"/>
    <cellStyle name="Note 2 2 9 4" xfId="41231" xr:uid="{5DC0C62B-0ECA-461A-8620-B2DCBDF81CA2}"/>
    <cellStyle name="Note 2 2 9 4 2" xfId="56115" xr:uid="{E54038E4-E623-49AC-9CC2-73148524DD64}"/>
    <cellStyle name="Note 2 2 9 4 3" xfId="49333" xr:uid="{BB2AE108-B722-4C12-AE6A-475DA06B6BF2}"/>
    <cellStyle name="Note 2 2 9 5" xfId="44511" xr:uid="{96DCECF8-3EB6-402B-80A7-103924B8C513}"/>
    <cellStyle name="Note 2 2 9 5 2" xfId="57611" xr:uid="{C1A8C103-FDDF-494D-BBF5-5404BC423997}"/>
    <cellStyle name="Note 2 2 9 5 3" xfId="50829" xr:uid="{12441254-E5AD-425B-AD73-9FEC5116080B}"/>
    <cellStyle name="Note 2 2 9 6" xfId="45799" xr:uid="{B11CE64F-DCAA-4302-B429-C7AD1BE3062C}"/>
    <cellStyle name="Note 2 2 9 6 2" xfId="54272" xr:uid="{F939553A-433E-476E-8009-A265441AEF95}"/>
    <cellStyle name="Note 2 2 9 7" xfId="52801" xr:uid="{35EC7D59-151D-4278-92F4-99DDB18E2669}"/>
    <cellStyle name="Note 2 20" xfId="40948" xr:uid="{1B174C64-726E-40C6-9E76-83B43FDE95B5}"/>
    <cellStyle name="Note 2 20 2" xfId="44838" xr:uid="{4BA26204-58B2-400C-AB13-EAAAE5CBEB7B}"/>
    <cellStyle name="Note 2 20 2 2" xfId="57187" xr:uid="{A8CA441E-8FE8-463B-8477-D0BB1A93F345}"/>
    <cellStyle name="Note 2 20 2 3" xfId="50405" xr:uid="{D1DFC7B8-0F24-4517-9792-56A6AA94208F}"/>
    <cellStyle name="Note 2 20 3" xfId="52007" xr:uid="{E312BD41-35D2-461A-A687-4F374586B679}"/>
    <cellStyle name="Note 2 20 3 2" xfId="58788" xr:uid="{ED187C02-9A57-438E-B330-328CC483F33A}"/>
    <cellStyle name="Note 2 20 4" xfId="52362" xr:uid="{21D80097-DC5F-479D-A919-EE783C03645D}"/>
    <cellStyle name="Note 2 20 4 2" xfId="59143" xr:uid="{6FBD897C-E031-46E9-855A-67888A5D1D35}"/>
    <cellStyle name="Note 2 20 5" xfId="48522" xr:uid="{D4EC65CE-A6B6-40DF-9496-C0FDFABBED5D}"/>
    <cellStyle name="Note 2 20 5 2" xfId="55311" xr:uid="{86A57454-5669-433D-A07D-F153A432DEC5}"/>
    <cellStyle name="Note 2 20 6" xfId="53597" xr:uid="{2EBFB72C-5FB5-461B-8D3F-E8ED8138411F}"/>
    <cellStyle name="Note 2 20 7" xfId="46908" xr:uid="{3BA740BD-6EEB-4388-BC7C-351E3F8BA0C0}"/>
    <cellStyle name="Note 2 21" xfId="44870" xr:uid="{3D4CFA8D-4083-4EF9-84F1-960AEDDE4EAC}"/>
    <cellStyle name="Note 2 21 2" xfId="50518" xr:uid="{250D734A-1672-4CAC-9404-8D25A5D61DE3}"/>
    <cellStyle name="Note 2 21 2 2" xfId="57300" xr:uid="{10F9A955-ABBB-45A2-834C-AF943E9173B0}"/>
    <cellStyle name="Note 2 21 3" xfId="52120" xr:uid="{C9C74AA1-C770-410B-919C-CC8198D3B96E}"/>
    <cellStyle name="Note 2 21 3 2" xfId="58901" xr:uid="{A92A73DF-7E58-44FA-B8E4-E3F0E5558C73}"/>
    <cellStyle name="Note 2 21 4" xfId="49260" xr:uid="{31A4AA43-5B47-42C7-9C6B-2AEB4F5D8600}"/>
    <cellStyle name="Note 2 21 4 2" xfId="56042" xr:uid="{07FFA8A3-154E-4342-829A-CB6229016B0F}"/>
    <cellStyle name="Note 2 21 5" xfId="48635" xr:uid="{BC399D6E-364A-4C83-88EA-773523579EDD}"/>
    <cellStyle name="Note 2 21 5 2" xfId="55424" xr:uid="{48272E54-3ECA-4536-8A06-6E537569398F}"/>
    <cellStyle name="Note 2 21 6" xfId="53710" xr:uid="{5F24B18E-2356-4E25-A570-3986A894F606}"/>
    <cellStyle name="Note 2 21 7" xfId="47021" xr:uid="{FCA09868-2423-4DF5-A272-5A337A99BB45}"/>
    <cellStyle name="Note 2 22" xfId="44943" xr:uid="{6D291770-9897-4D22-AC92-01284440AB51}"/>
    <cellStyle name="Note 2 22 2" xfId="50337" xr:uid="{694EAD87-3958-4391-B232-00838D9E61C7}"/>
    <cellStyle name="Note 2 22 2 2" xfId="57119" xr:uid="{4C59D023-C0C3-4447-9336-1A9A9003F22C}"/>
    <cellStyle name="Note 2 22 3" xfId="51940" xr:uid="{CFA88C2B-14AA-46BA-BA01-6E6131CE37CC}"/>
    <cellStyle name="Note 2 22 3 2" xfId="58721" xr:uid="{D8395AED-84A9-434A-90D9-BBC44CFEB644}"/>
    <cellStyle name="Note 2 22 4" xfId="50869" xr:uid="{4F57A662-AD3B-4511-9BDE-198D98918F98}"/>
    <cellStyle name="Note 2 22 4 2" xfId="57651" xr:uid="{D7889B53-D54B-43A8-B584-53BA22F714FE}"/>
    <cellStyle name="Note 2 22 5" xfId="48454" xr:uid="{2DF678B4-0065-429F-968F-40436514054E}"/>
    <cellStyle name="Note 2 22 5 2" xfId="55246" xr:uid="{E8FFFB5B-12BD-4828-9335-487D97617BAB}"/>
    <cellStyle name="Note 2 22 6" xfId="53532" xr:uid="{4C9C07DE-4759-43CD-8CEB-A6AA6AF625CD}"/>
    <cellStyle name="Note 2 22 7" xfId="46840" xr:uid="{19A3277D-4CC2-40B2-B656-0A2A51512174}"/>
    <cellStyle name="Note 2 23" xfId="44995" xr:uid="{F5C8F3EA-060C-4F05-9F49-FD2675A87C47}"/>
    <cellStyle name="Note 2 23 2" xfId="50551" xr:uid="{2FFC4B5F-5019-4AC2-ACBB-79B0358961B3}"/>
    <cellStyle name="Note 2 23 2 2" xfId="57333" xr:uid="{C17550EE-28C8-4764-BA5D-74D4F9311D61}"/>
    <cellStyle name="Note 2 23 3" xfId="52153" xr:uid="{46F68FF5-C005-4554-A5B7-E18F131048B0}"/>
    <cellStyle name="Note 2 23 3 2" xfId="58934" xr:uid="{EC66CF9B-2F3F-44FB-BCBE-2B104F8B46EC}"/>
    <cellStyle name="Note 2 23 4" xfId="48999" xr:uid="{A6D11F39-2A51-49A1-8425-64906C5A7E48}"/>
    <cellStyle name="Note 2 23 4 2" xfId="55782" xr:uid="{F79C031F-1B9A-4AE8-B281-4C0A6CE3315A}"/>
    <cellStyle name="Note 2 23 5" xfId="48668" xr:uid="{F7EAA75D-30CD-4054-A426-B85E750BF611}"/>
    <cellStyle name="Note 2 23 5 2" xfId="55457" xr:uid="{E98A49B1-37FC-4ABB-BA98-0E28C4BEA46D}"/>
    <cellStyle name="Note 2 23 6" xfId="53743" xr:uid="{D21D05E1-6F52-4B8D-843D-FE580C56CD40}"/>
    <cellStyle name="Note 2 23 7" xfId="47054" xr:uid="{3CDFB7F1-F83F-4F0D-BA80-2821E5A574A2}"/>
    <cellStyle name="Note 2 24" xfId="45003" xr:uid="{7AC0FC18-9A8F-4745-B1DC-11DF0F9B3BD2}"/>
    <cellStyle name="Note 2 24 2" xfId="50597" xr:uid="{4DCD8D4E-FF30-4C6D-84C6-5A6356A108CC}"/>
    <cellStyle name="Note 2 24 2 2" xfId="57379" xr:uid="{2B9623A6-7705-4CF2-A546-B1D5CBA7113F}"/>
    <cellStyle name="Note 2 24 3" xfId="52411" xr:uid="{F04637EA-42B7-4B0B-B0E8-9462494AF6D8}"/>
    <cellStyle name="Note 2 24 3 2" xfId="59192" xr:uid="{6890F47A-7EAD-4B1A-A604-326ABB75FD2F}"/>
    <cellStyle name="Note 2 24 4" xfId="48714" xr:uid="{174938BC-4B16-4C7C-89E1-BFFD5E8DAC2B}"/>
    <cellStyle name="Note 2 24 4 2" xfId="55503" xr:uid="{4BE5BD1B-698E-4682-BA6D-29BCBEF6B1DE}"/>
    <cellStyle name="Note 2 24 5" xfId="53789" xr:uid="{EABC12DD-99C3-403C-9077-CC93624A4345}"/>
    <cellStyle name="Note 2 24 6" xfId="47100" xr:uid="{B590550A-97E0-461A-8E72-2AA3B8906838}"/>
    <cellStyle name="Note 2 25" xfId="45026" xr:uid="{BF4016C1-09F2-4AF5-9209-0D8EDEE40FC2}"/>
    <cellStyle name="Note 2 25 2" xfId="50604" xr:uid="{52AFC5E5-2B13-46B4-8863-B2A8BFEE6E7A}"/>
    <cellStyle name="Note 2 25 2 2" xfId="57386" xr:uid="{76C36E53-F87C-434E-A607-2650572C1EFA}"/>
    <cellStyle name="Note 2 25 3" xfId="52418" xr:uid="{B0E25D5A-459C-4569-865F-6220BBF7D53F}"/>
    <cellStyle name="Note 2 25 3 2" xfId="59199" xr:uid="{D3A4440D-4269-44B6-A653-B78BE04F127C}"/>
    <cellStyle name="Note 2 25 4" xfId="48721" xr:uid="{A20FC67B-94DF-4B4B-A794-070DCC4B94A2}"/>
    <cellStyle name="Note 2 25 4 2" xfId="55510" xr:uid="{954160AB-2B1F-43EE-BAAD-0BBF6C90A1BC}"/>
    <cellStyle name="Note 2 25 5" xfId="53796" xr:uid="{A8ED57F8-1A34-407E-BFF1-CF1DEC393E1D}"/>
    <cellStyle name="Note 2 25 6" xfId="47107" xr:uid="{203A9935-2D6D-4B2D-A5B3-5C07BC242D24}"/>
    <cellStyle name="Note 2 26" xfId="45042" xr:uid="{059E29C4-563C-473D-AE6A-6F81A7E8AC8A}"/>
    <cellStyle name="Note 2 26 2" xfId="50587" xr:uid="{6F28E3F4-1EC4-4621-8DD2-2403E3F9041B}"/>
    <cellStyle name="Note 2 26 2 2" xfId="57369" xr:uid="{C87B4B56-3D75-461E-8DC6-1555F3B299B4}"/>
    <cellStyle name="Note 2 26 3" xfId="52401" xr:uid="{0EA92784-06AC-43A1-9F06-52EF30A4DB6D}"/>
    <cellStyle name="Note 2 26 3 2" xfId="59182" xr:uid="{5CC66DBB-5A16-48A5-8A6D-55E00DA00479}"/>
    <cellStyle name="Note 2 26 4" xfId="48704" xr:uid="{7F1B9BE5-1F61-4407-BA48-F78904881C2E}"/>
    <cellStyle name="Note 2 26 4 2" xfId="55493" xr:uid="{7A297E3B-B054-42BB-83EA-EF36382B9783}"/>
    <cellStyle name="Note 2 26 5" xfId="53779" xr:uid="{102BFCAE-7950-4604-A2EA-F6AE7A0A3D72}"/>
    <cellStyle name="Note 2 26 6" xfId="47090" xr:uid="{6FE3ED1C-B1B1-4990-A4BB-B0F2BB611677}"/>
    <cellStyle name="Note 2 27" xfId="45106" xr:uid="{E56FD45E-1A81-4BBA-AF2F-720FC183D235}"/>
    <cellStyle name="Note 2 27 2" xfId="50691" xr:uid="{B343B3FD-F7A9-4003-969A-1970724B6FA5}"/>
    <cellStyle name="Note 2 27 2 2" xfId="57473" xr:uid="{1621A38D-AFAB-4956-A6BE-48478E0EC2DB}"/>
    <cellStyle name="Note 2 27 3" xfId="52502" xr:uid="{AF94D9BC-187E-4337-BD37-9FC7B7B79A86}"/>
    <cellStyle name="Note 2 27 3 2" xfId="59283" xr:uid="{140DB847-245F-424D-82D6-2A38C35985B0}"/>
    <cellStyle name="Note 2 27 4" xfId="48806" xr:uid="{432288EA-C68A-4B90-BB8D-A032E5555A28}"/>
    <cellStyle name="Note 2 27 4 2" xfId="55592" xr:uid="{337B9BC3-B59A-458E-B946-111E30E4B49A}"/>
    <cellStyle name="Note 2 27 5" xfId="53880" xr:uid="{F8756BC0-B657-48E6-B3B4-8DD9A2A28C01}"/>
    <cellStyle name="Note 2 27 6" xfId="47194" xr:uid="{B0FCBE55-855C-454E-8CF2-AA35FA720FF7}"/>
    <cellStyle name="Note 2 28" xfId="45123" xr:uid="{B6F5FF62-EB73-466F-93CB-FC3E024B8B4C}"/>
    <cellStyle name="Note 2 28 2" xfId="50727" xr:uid="{78CA2D51-B883-4C4F-A905-5B93DDBA580F}"/>
    <cellStyle name="Note 2 28 2 2" xfId="57509" xr:uid="{C8BD9EA5-20AC-4686-A5B0-C7AE5A546861}"/>
    <cellStyle name="Note 2 28 3" xfId="52538" xr:uid="{CFA1D954-13CD-4BEB-81AD-3F7ACA578934}"/>
    <cellStyle name="Note 2 28 3 2" xfId="59319" xr:uid="{1B3493E9-A4D9-4AF5-B2C5-AD2DC9330915}"/>
    <cellStyle name="Note 2 28 4" xfId="48835" xr:uid="{756F7800-3A41-4F8E-BCB1-6947C0517B48}"/>
    <cellStyle name="Note 2 28 4 2" xfId="55620" xr:uid="{6413AE7C-4445-4D5D-83EC-586C4A5754B6}"/>
    <cellStyle name="Note 2 28 5" xfId="53916" xr:uid="{4938E23D-A576-4E00-A85E-871A350CE518}"/>
    <cellStyle name="Note 2 28 6" xfId="47230" xr:uid="{5ECAA3BA-6CA1-4A15-A731-C8D83FED8960}"/>
    <cellStyle name="Note 2 29" xfId="45161" xr:uid="{BFB03FCF-1E21-41B4-929D-8E658C86B279}"/>
    <cellStyle name="Note 2 29 2" xfId="50719" xr:uid="{F47337FB-E911-4196-8657-37DE05B6F192}"/>
    <cellStyle name="Note 2 29 2 2" xfId="57501" xr:uid="{734F85D7-ED97-4469-903F-C5CEC646C281}"/>
    <cellStyle name="Note 2 29 3" xfId="52530" xr:uid="{1AAA3550-3BE1-43F8-BF4A-483963549666}"/>
    <cellStyle name="Note 2 29 3 2" xfId="59311" xr:uid="{ECA506AB-A103-436D-8D8D-F20160C451EC}"/>
    <cellStyle name="Note 2 29 4" xfId="53908" xr:uid="{7BAEED58-5757-43A6-8D08-CEC3837B1A6C}"/>
    <cellStyle name="Note 2 29 5" xfId="47222" xr:uid="{F1BFA104-6E55-4998-8CA4-D82C677226C3}"/>
    <cellStyle name="Note 2 3" xfId="248" xr:uid="{A734E2BD-1DD5-40A7-B299-D8FE9EDA6D43}"/>
    <cellStyle name="Note 2 3 10" xfId="6550" xr:uid="{B46C5409-3490-44AE-9AC5-FF0786F571DC}"/>
    <cellStyle name="Note 2 3 10 2" xfId="11769" xr:uid="{05945261-C15D-470D-883B-DD16AFA26A6D}"/>
    <cellStyle name="Note 2 3 10 2 2" xfId="20758" xr:uid="{2F689EF4-9D33-43E6-8534-F51A3E1E5C34}"/>
    <cellStyle name="Note 2 3 10 2 2 2" xfId="22742" xr:uid="{80A77D76-F7B4-4C91-8868-E37D402FDE9E}"/>
    <cellStyle name="Note 2 3 10 2 2 2 2" xfId="56629" xr:uid="{A2A1B2B3-BB6F-48B6-925A-CCA3C25ECEDE}"/>
    <cellStyle name="Note 2 3 10 2 2 3" xfId="49847" xr:uid="{3511F979-757C-4692-8842-A3A8A77E669D}"/>
    <cellStyle name="Note 2 3 10 2 3" xfId="24119" xr:uid="{688D3DD5-5495-4381-8AC9-4E4C1EC43AE1}"/>
    <cellStyle name="Note 2 3 10 2 3 2" xfId="56043" xr:uid="{DDF1EFCA-CB68-4787-BBE4-14AB9E06D7A6}"/>
    <cellStyle name="Note 2 3 10 2 3 3" xfId="49261" xr:uid="{A6CFB9D0-A33D-4D65-88FF-01F8179E81DB}"/>
    <cellStyle name="Note 2 3 10 2 4" xfId="47964" xr:uid="{9EE037BF-8E10-4E97-B691-9FE095D34EDC}"/>
    <cellStyle name="Note 2 3 10 2 4 2" xfId="54762" xr:uid="{5BE6E75D-1558-408F-A006-993254AA3A51}"/>
    <cellStyle name="Note 2 3 10 2 5" xfId="53088" xr:uid="{30413A5D-8548-4D3C-AA53-E778F6B79A58}"/>
    <cellStyle name="Note 2 3 10 2 6" xfId="46350" xr:uid="{8A171B77-EB92-4E5D-81B6-6FD543BA656E}"/>
    <cellStyle name="Note 2 3 10 3" xfId="15539" xr:uid="{EF146D4D-6DD3-4BF9-8B75-346122838CBC}"/>
    <cellStyle name="Note 2 3 10 3 2" xfId="33408" xr:uid="{E2C50050-3953-4EB6-8DD3-18D253841C17}"/>
    <cellStyle name="Note 2 3 10 3 2 2" xfId="57025" xr:uid="{0FE5041F-95C7-4E8C-ACC4-D0BBA52A3812}"/>
    <cellStyle name="Note 2 3 10 3 2 3" xfId="50243" xr:uid="{DC9D6435-32C1-4BE9-B893-A8F0ECF399A1}"/>
    <cellStyle name="Note 2 3 10 3 3" xfId="51546" xr:uid="{DCF7126F-D3D6-416C-BAA7-D990A2A56DB2}"/>
    <cellStyle name="Note 2 3 10 3 3 2" xfId="58328" xr:uid="{00CA8C23-FACA-4339-90EF-977B9C95E0A2}"/>
    <cellStyle name="Note 2 3 10 3 4" xfId="48360" xr:uid="{8AA07590-999B-4D10-A4D9-D44CE23F7FA2}"/>
    <cellStyle name="Note 2 3 10 3 4 2" xfId="55152" xr:uid="{A94EE221-89B9-402D-A057-528556BE9C7B}"/>
    <cellStyle name="Note 2 3 10 3 5" xfId="53450" xr:uid="{56E5569D-BBF1-4AB0-A216-8A8691084354}"/>
    <cellStyle name="Note 2 3 10 3 6" xfId="46746" xr:uid="{00DDDDBE-B408-46D5-AAAC-4DDA1C86DA3D}"/>
    <cellStyle name="Note 2 3 10 4" xfId="36574" xr:uid="{358D9DCF-687E-46AF-A7B4-752B44C3E9E1}"/>
    <cellStyle name="Note 2 3 10 4 2" xfId="56157" xr:uid="{FF73129B-3F8E-4842-9C60-1CB44C771014}"/>
    <cellStyle name="Note 2 3 10 4 3" xfId="49375" xr:uid="{EEF159F7-FBC7-4A1F-8A9B-7FB4C5C4495E}"/>
    <cellStyle name="Note 2 3 10 5" xfId="44519" xr:uid="{6947D205-6278-4AB9-AD0B-BDE06E44F6F9}"/>
    <cellStyle name="Note 2 3 10 5 2" xfId="58176" xr:uid="{628ED4E1-1D40-4136-AB40-CBA6F3DBEC12}"/>
    <cellStyle name="Note 2 3 10 5 3" xfId="51394" xr:uid="{A4FDDAF8-77DE-4183-9FED-30F8591EE67D}"/>
    <cellStyle name="Note 2 3 10 6" xfId="47495" xr:uid="{F6D0D5BB-4867-48AA-9284-306F007AFE1B}"/>
    <cellStyle name="Note 2 3 10 6 2" xfId="54314" xr:uid="{3B0A0888-448C-4170-9845-F4E360EA4609}"/>
    <cellStyle name="Note 2 3 10 7" xfId="52821" xr:uid="{B9C17027-7679-4EBD-98FB-23F443AA400F}"/>
    <cellStyle name="Note 2 3 10 8" xfId="45887" xr:uid="{5D195D83-D834-4EC6-A1FC-331A09D76F1B}"/>
    <cellStyle name="Note 2 3 11" xfId="9132" xr:uid="{0CA799BF-1074-4ECC-907C-1A39C23ECAD3}"/>
    <cellStyle name="Note 2 3 11 2" xfId="18121" xr:uid="{F7A910B7-C167-4046-9151-CD071115A7F3}"/>
    <cellStyle name="Note 2 3 11 2 2" xfId="38333" xr:uid="{6C5C0AB1-03B5-4A2F-9E12-51D7E309AA6E}"/>
    <cellStyle name="Note 2 3 11 2 2 2" xfId="56668" xr:uid="{B42C5F6A-1981-4DFE-A7D5-107DD38D61C4}"/>
    <cellStyle name="Note 2 3 11 2 2 3" xfId="49886" xr:uid="{3B8057FA-CC70-447C-BB6C-54ACA21E7C1C}"/>
    <cellStyle name="Note 2 3 11 2 3" xfId="50398" xr:uid="{0AAF0C24-8DA0-4F6C-AF45-0C82F7FD31BB}"/>
    <cellStyle name="Note 2 3 11 2 3 2" xfId="57180" xr:uid="{73AE389A-AA06-4FBA-A504-FD471C3E3CEF}"/>
    <cellStyle name="Note 2 3 11 2 4" xfId="48003" xr:uid="{B0C50CEC-908D-4CC3-B268-32D06D455E18}"/>
    <cellStyle name="Note 2 3 11 2 4 2" xfId="54798" xr:uid="{9AE71E88-1289-4630-BDDB-BC771E00AC8D}"/>
    <cellStyle name="Note 2 3 11 2 5" xfId="53109" xr:uid="{7B5A7482-A130-4342-B0C2-CE1A2B68BF30}"/>
    <cellStyle name="Note 2 3 11 2 6" xfId="46389" xr:uid="{C658CAA0-D80D-47E0-9335-B0F352DB249A}"/>
    <cellStyle name="Note 2 3 11 3" xfId="23254" xr:uid="{4D347FB7-0628-40D8-95E0-42C75FABD74C}"/>
    <cellStyle name="Note 2 3 11 3 2" xfId="50279" xr:uid="{B18214BB-1AD4-414C-A35D-56F413AEF0A5}"/>
    <cellStyle name="Note 2 3 11 3 2 2" xfId="57061" xr:uid="{1F8E650F-DDE5-4884-90D0-30130D9E1FD9}"/>
    <cellStyle name="Note 2 3 11 3 3" xfId="51993" xr:uid="{2D0D4C98-2888-4481-8A0D-B29206E52F50}"/>
    <cellStyle name="Note 2 3 11 3 3 2" xfId="58774" xr:uid="{CAC21E1A-D1B0-4FB3-9B0F-E6311ED4CCFD}"/>
    <cellStyle name="Note 2 3 11 3 4" xfId="48396" xr:uid="{AFB76E60-1B79-4D7E-A1C8-C25232A3031E}"/>
    <cellStyle name="Note 2 3 11 3 4 2" xfId="55188" xr:uid="{2512DFE4-716C-44F7-9299-3E8736A5B5DF}"/>
    <cellStyle name="Note 2 3 11 3 5" xfId="53477" xr:uid="{F3949760-A6E7-4E34-95A6-AF11AF81DF0F}"/>
    <cellStyle name="Note 2 3 11 3 6" xfId="46782" xr:uid="{48DBC1BA-15B6-4941-AAE2-1298C4811741}"/>
    <cellStyle name="Note 2 3 11 4" xfId="44593" xr:uid="{5A736182-D9C2-44F0-986D-72D2D4BCF741}"/>
    <cellStyle name="Note 2 3 11 4 2" xfId="56196" xr:uid="{2DD0422D-56F4-48AD-AFF4-3CFD5EF930D4}"/>
    <cellStyle name="Note 2 3 11 4 3" xfId="49414" xr:uid="{F2B50A69-3639-4FAE-8039-C4EC88EA2FB6}"/>
    <cellStyle name="Note 2 3 11 5" xfId="51747" xr:uid="{A47579A2-4E19-4531-A552-E692F142D9AA}"/>
    <cellStyle name="Note 2 3 11 5 2" xfId="58528" xr:uid="{4C479992-B47E-4BDE-BE9E-92D52A76A6DF}"/>
    <cellStyle name="Note 2 3 11 6" xfId="47534" xr:uid="{81C6D1A7-234C-47C0-85E8-15CECE841600}"/>
    <cellStyle name="Note 2 3 11 6 2" xfId="54350" xr:uid="{EF56F119-3B0F-47E7-B8E0-E2FA814ED7E5}"/>
    <cellStyle name="Note 2 3 11 7" xfId="52842" xr:uid="{217B38DF-C780-4376-A6F8-7CAF18AF4621}"/>
    <cellStyle name="Note 2 3 11 8" xfId="45923" xr:uid="{273C594E-E175-438E-B92B-84B630079D01}"/>
    <cellStyle name="Note 2 3 12" xfId="9835" xr:uid="{91F13466-6573-4072-9140-214E23C2BD41}"/>
    <cellStyle name="Note 2 3 12 2" xfId="18824" xr:uid="{B3F3E23F-4945-44AA-B440-EDAC28BDA8F0}"/>
    <cellStyle name="Note 2 3 12 2 2" xfId="41908" xr:uid="{2554D79C-32D7-4198-8249-9FEE333D2A37}"/>
    <cellStyle name="Note 2 3 12 2 2 2" xfId="56280" xr:uid="{0179CDA3-CDF7-46C4-8495-9D6676C3DE7E}"/>
    <cellStyle name="Note 2 3 12 2 3" xfId="49498" xr:uid="{74BB1157-AB72-4891-96A4-E2EF369136FF}"/>
    <cellStyle name="Note 2 3 12 3" xfId="40244" xr:uid="{30E91EB4-FFC7-45C6-88B8-3B6559DBAFEB}"/>
    <cellStyle name="Note 2 3 12 3 2" xfId="58306" xr:uid="{9FF66F5A-EAD5-4451-8043-26A17C7DBAE9}"/>
    <cellStyle name="Note 2 3 12 3 3" xfId="51524" xr:uid="{A03AADF9-A9E5-456F-8225-6A840A17E868}"/>
    <cellStyle name="Note 2 3 12 4" xfId="44658" xr:uid="{96443358-53D6-4A0C-A139-20FEB7ABF7EE}"/>
    <cellStyle name="Note 2 3 12 4 2" xfId="54426" xr:uid="{5FC454A7-5613-44CD-91F6-DAF3FDB8E6E9}"/>
    <cellStyle name="Note 2 3 12 4 3" xfId="47615" xr:uid="{7278AED3-22E3-47AF-8843-35656C2EB779}"/>
    <cellStyle name="Note 2 3 12 5" xfId="52891" xr:uid="{DE8D04BC-020A-46AA-B63A-8A983A4EB1EA}"/>
    <cellStyle name="Note 2 3 12 6" xfId="46007" xr:uid="{5DE9EA7E-C531-42BB-ABF7-9AF6607C056F}"/>
    <cellStyle name="Note 2 3 13" xfId="2254" xr:uid="{6807A863-93F7-44F0-A23C-4E0192384EDA}"/>
    <cellStyle name="Note 2 3 13 2" xfId="36938" xr:uid="{1C88D690-59A2-4B48-BDB9-0E66853B15C5}"/>
    <cellStyle name="Note 2 3 13 2 2" xfId="56693" xr:uid="{1C5FE369-97FF-4CFC-918B-526DCFE38F90}"/>
    <cellStyle name="Note 2 3 13 2 3" xfId="49911" xr:uid="{6A99AF9B-2AB3-4A07-813F-1C6003AC4FC9}"/>
    <cellStyle name="Note 2 3 13 3" xfId="44621" xr:uid="{67D94348-ED6A-4E6B-B443-4F548CD91A74}"/>
    <cellStyle name="Note 2 3 13 3 2" xfId="57697" xr:uid="{D67F32BB-0354-4D0F-AD64-A164A6FDF93B}"/>
    <cellStyle name="Note 2 3 13 3 3" xfId="50915" xr:uid="{FE34B86A-0954-48AB-8A1F-D3C591C05599}"/>
    <cellStyle name="Note 2 3 13 4" xfId="48028" xr:uid="{FF7BF6F1-5EBF-4928-995B-933988AFC5C1}"/>
    <cellStyle name="Note 2 3 13 4 2" xfId="54820" xr:uid="{21B5D41B-BACF-4A4D-9D25-5A31F354EE1F}"/>
    <cellStyle name="Note 2 3 13 5" xfId="53120" xr:uid="{321B6860-D487-4B33-8A8C-9EC8F1FCE584}"/>
    <cellStyle name="Note 2 3 13 6" xfId="46414" xr:uid="{BF55F4C3-761D-46A6-9D07-DE2D1FD65A88}"/>
    <cellStyle name="Note 2 3 14" xfId="13163" xr:uid="{7491EE37-9A49-4813-8251-827CCBB6D032}"/>
    <cellStyle name="Note 2 3 14 2" xfId="28979" xr:uid="{8D59335F-F347-41BF-98D7-0712BAAEDD3D}"/>
    <cellStyle name="Note 2 3 14 2 2" xfId="57076" xr:uid="{74225751-C3D4-4972-8589-B818893D02A9}"/>
    <cellStyle name="Note 2 3 14 2 3" xfId="50294" xr:uid="{DB0CE5BF-EBAF-48F4-A54B-B05E6109465A}"/>
    <cellStyle name="Note 2 3 14 3" xfId="44755" xr:uid="{CA3ABD61-1807-4BD9-BECA-0AB8DEE744B6}"/>
    <cellStyle name="Note 2 3 14 3 2" xfId="57784" xr:uid="{4B029728-CE17-4034-8E2D-5E41611F1518}"/>
    <cellStyle name="Note 2 3 14 3 3" xfId="51002" xr:uid="{B96C962B-F98C-4F5F-8136-73403CAA5453}"/>
    <cellStyle name="Note 2 3 14 4" xfId="48411" xr:uid="{6B65988A-531F-4BFC-8EDC-44136358B9D4}"/>
    <cellStyle name="Note 2 3 14 4 2" xfId="55203" xr:uid="{06BA0358-8E04-471F-A0E2-871E2A43CE32}"/>
    <cellStyle name="Note 2 3 14 5" xfId="53489" xr:uid="{E71509D7-A2A6-40EB-B56C-232284230993}"/>
    <cellStyle name="Note 2 3 14 6" xfId="46797" xr:uid="{363091EE-969B-48FF-8A6C-7835A8B3E4DA}"/>
    <cellStyle name="Note 2 3 15" xfId="25071" xr:uid="{B4930CC2-895A-46C6-859D-189475458F23}"/>
    <cellStyle name="Note 2 3 15 2" xfId="44724" xr:uid="{BA955269-35B1-4103-B808-749349BCB9AD}"/>
    <cellStyle name="Note 2 3 15 2 2" xfId="57205" xr:uid="{30C8C03B-8F2D-406F-B4EF-2C3CBFA9A0AD}"/>
    <cellStyle name="Note 2 3 15 2 3" xfId="50423" xr:uid="{19B90E7F-E563-4E88-BD1F-0939B9949519}"/>
    <cellStyle name="Note 2 3 15 3" xfId="52025" xr:uid="{FC47FDAE-4188-4B3F-B804-AAB452671947}"/>
    <cellStyle name="Note 2 3 15 3 2" xfId="58806" xr:uid="{7C00C09B-4573-4FF8-A259-B28119C5DB4D}"/>
    <cellStyle name="Note 2 3 15 4" xfId="49110" xr:uid="{31E07DE7-A380-4904-AA91-5613F975A83C}"/>
    <cellStyle name="Note 2 3 15 4 2" xfId="55892" xr:uid="{E4A9D998-4D9C-4518-9E3C-885A164B38F4}"/>
    <cellStyle name="Note 2 3 15 5" xfId="48540" xr:uid="{7943863A-7C79-4FA2-9AA0-050805F98912}"/>
    <cellStyle name="Note 2 3 15 5 2" xfId="55329" xr:uid="{CFD2F131-E1C1-4EA5-A3CD-8DD1A551A1BE}"/>
    <cellStyle name="Note 2 3 15 6" xfId="53615" xr:uid="{4B6A98FB-1911-4462-B1DA-0890BEF309F3}"/>
    <cellStyle name="Note 2 3 15 7" xfId="46926" xr:uid="{EB270776-C822-492A-B771-04D2409B0FEC}"/>
    <cellStyle name="Note 2 3 16" xfId="44789" xr:uid="{B5E67923-1BB0-4938-8AD5-7D81699DF4D0}"/>
    <cellStyle name="Note 2 3 16 2" xfId="50457" xr:uid="{D897088D-E8C7-4B19-9BD7-0572EC801BD8}"/>
    <cellStyle name="Note 2 3 16 2 2" xfId="57239" xr:uid="{FAEC7D0D-61EB-45E5-AF09-6A527D03FBA4}"/>
    <cellStyle name="Note 2 3 16 3" xfId="52059" xr:uid="{4D396B0B-453B-4FDC-A797-A97D6D85ED02}"/>
    <cellStyle name="Note 2 3 16 3 2" xfId="58840" xr:uid="{D2246391-CFB9-4B97-AE85-DCB192F8ACC7}"/>
    <cellStyle name="Note 2 3 16 4" xfId="51581" xr:uid="{97EFEB1B-41CC-44F9-B2A6-B41073D959CA}"/>
    <cellStyle name="Note 2 3 16 4 2" xfId="58363" xr:uid="{4CABA2B4-FBFB-4AA6-911B-8FDD54825072}"/>
    <cellStyle name="Note 2 3 16 5" xfId="48574" xr:uid="{FCFD87C0-BE00-40F3-AC13-78E1AFDFDBBD}"/>
    <cellStyle name="Note 2 3 16 5 2" xfId="55363" xr:uid="{1C73CB74-3910-4178-893B-3F2138215EA6}"/>
    <cellStyle name="Note 2 3 16 6" xfId="53649" xr:uid="{3E57D66D-471B-4545-B40A-A5CD201A0BED}"/>
    <cellStyle name="Note 2 3 16 7" xfId="46960" xr:uid="{E8A2C939-73A1-456E-AE58-1B5E95579BFB}"/>
    <cellStyle name="Note 2 3 17" xfId="44858" xr:uid="{1061C952-CA7A-4F0B-9857-C7140173CD6E}"/>
    <cellStyle name="Note 2 3 17 2" xfId="50485" xr:uid="{8691F160-8AD9-452E-9410-4E0AA362B913}"/>
    <cellStyle name="Note 2 3 17 2 2" xfId="57267" xr:uid="{5C16A7C7-3757-4111-8AAD-BAE0CDF8585F}"/>
    <cellStyle name="Note 2 3 17 3" xfId="52087" xr:uid="{E7F46439-BC67-4D9E-B82C-CF49DD2B4340}"/>
    <cellStyle name="Note 2 3 17 3 2" xfId="58868" xr:uid="{B0FD6BA7-EE11-4997-AE10-2E59E098BD67}"/>
    <cellStyle name="Note 2 3 17 4" xfId="51732" xr:uid="{8E8E3623-13CB-4358-940B-24F766288990}"/>
    <cellStyle name="Note 2 3 17 4 2" xfId="58513" xr:uid="{21998481-1D3F-4983-B312-654DA7C0EC06}"/>
    <cellStyle name="Note 2 3 17 5" xfId="48602" xr:uid="{51A27AEE-D13E-402B-B0C5-4B7F2AF536D1}"/>
    <cellStyle name="Note 2 3 17 5 2" xfId="55391" xr:uid="{3D705878-042C-4D52-83AC-30A22325B331}"/>
    <cellStyle name="Note 2 3 17 6" xfId="53677" xr:uid="{11CAC54B-733B-4C83-AA49-96019D7B7586}"/>
    <cellStyle name="Note 2 3 17 7" xfId="46988" xr:uid="{442CA1AC-4927-4285-81C3-645D7C622971}"/>
    <cellStyle name="Note 2 3 18" xfId="44889" xr:uid="{83326B0C-E806-43B4-90F7-E9D934DE0202}"/>
    <cellStyle name="Note 2 3 18 2" xfId="50437" xr:uid="{F286BB39-93DE-4BDF-894A-C3E373803F17}"/>
    <cellStyle name="Note 2 3 18 2 2" xfId="57219" xr:uid="{1CF8DCD6-DA88-41E7-B5E8-3EA8C718432C}"/>
    <cellStyle name="Note 2 3 18 3" xfId="52039" xr:uid="{B1486777-7BD9-4A57-BB61-9CF98CD76BA8}"/>
    <cellStyle name="Note 2 3 18 3 2" xfId="58820" xr:uid="{8F04BE5D-36AB-49C9-92CE-9B71AE48EEA1}"/>
    <cellStyle name="Note 2 3 18 4" xfId="51384" xr:uid="{EBF7C8E0-351C-49CE-B75F-58D638C0C962}"/>
    <cellStyle name="Note 2 3 18 4 2" xfId="58166" xr:uid="{03F23D93-EFB5-4250-8F34-AEDA87CA4007}"/>
    <cellStyle name="Note 2 3 18 5" xfId="48554" xr:uid="{F09232D8-B70D-44B6-BE88-A75B8C9E37CD}"/>
    <cellStyle name="Note 2 3 18 5 2" xfId="55343" xr:uid="{020007CD-094B-4BE6-967A-8646400AB981}"/>
    <cellStyle name="Note 2 3 18 6" xfId="53629" xr:uid="{E61A4F1A-9BDA-4DFC-82D8-AA4C94D49DBB}"/>
    <cellStyle name="Note 2 3 18 7" xfId="46940" xr:uid="{99BF005A-42E0-4B6E-AF98-02BD3E264FE9}"/>
    <cellStyle name="Note 2 3 19" xfId="44965" xr:uid="{5BDF35C9-2B36-4554-A956-7C5DD4CDBFC4}"/>
    <cellStyle name="Note 2 3 19 2" xfId="50531" xr:uid="{422EA887-A48C-45DD-8444-C86DA15C56BC}"/>
    <cellStyle name="Note 2 3 19 2 2" xfId="57313" xr:uid="{A635A68F-FF05-4FFF-A8A8-B6CE2FEA0D87}"/>
    <cellStyle name="Note 2 3 19 3" xfId="52133" xr:uid="{A08BB312-58C6-489B-987D-F4A71C4D093C}"/>
    <cellStyle name="Note 2 3 19 3 2" xfId="58914" xr:uid="{C71647A1-7E7F-40A9-B271-073FE11187BC}"/>
    <cellStyle name="Note 2 3 19 4" xfId="49027" xr:uid="{5D00E796-CC7B-4EF0-82B7-7819AC0643B5}"/>
    <cellStyle name="Note 2 3 19 4 2" xfId="55810" xr:uid="{9694B6EF-8331-4CC0-ACBF-A999354B45A0}"/>
    <cellStyle name="Note 2 3 19 5" xfId="48648" xr:uid="{80FBCEBC-B6DB-4CA9-AABA-110B3E5D3463}"/>
    <cellStyle name="Note 2 3 19 5 2" xfId="55437" xr:uid="{6FC3394F-7DE5-454F-A76C-06CC59678C92}"/>
    <cellStyle name="Note 2 3 19 6" xfId="53723" xr:uid="{01AE8D91-EB7E-4113-BC06-4FCE5AACAB18}"/>
    <cellStyle name="Note 2 3 19 7" xfId="47034" xr:uid="{B2276F3C-860C-4DE6-9CD2-E31ABE5BF9E8}"/>
    <cellStyle name="Note 2 3 2" xfId="386" xr:uid="{8F5FEA30-E145-4784-B908-B43ED152B2E8}"/>
    <cellStyle name="Note 2 3 2 10" xfId="9257" xr:uid="{3B4AA779-ECB9-4898-8C19-D6221834391B}"/>
    <cellStyle name="Note 2 3 2 10 2" xfId="18246" xr:uid="{C9CDF250-0F60-4EA9-87CB-F01223839225}"/>
    <cellStyle name="Note 2 3 2 10 2 2" xfId="33696" xr:uid="{9E91A074-E95A-4BD1-B000-5927A32D9B71}"/>
    <cellStyle name="Note 2 3 2 10 3" xfId="30649" xr:uid="{51994C59-F9DD-46A5-863C-7683060FE02B}"/>
    <cellStyle name="Note 2 3 2 11" xfId="9828" xr:uid="{3C4776D4-8230-44CA-875A-ED6C43ABAC55}"/>
    <cellStyle name="Note 2 3 2 11 2" xfId="18817" xr:uid="{E0AF3458-8088-4896-981D-0E5B7575F096}"/>
    <cellStyle name="Note 2 3 2 11 2 2" xfId="30985" xr:uid="{2D5AED32-672F-42F1-8BBF-D412A5308EC6}"/>
    <cellStyle name="Note 2 3 2 11 3" xfId="40444" xr:uid="{F650A2A4-52D3-4725-A503-5483C2568453}"/>
    <cellStyle name="Note 2 3 2 12" xfId="2392" xr:uid="{43BA3AC7-02F5-4509-A517-648A805B9493}"/>
    <cellStyle name="Note 2 3 2 12 2" xfId="39132" xr:uid="{A89F8384-B632-4211-AD3D-D9CCD25F3D86}"/>
    <cellStyle name="Note 2 3 2 13" xfId="13301" xr:uid="{432C6980-688D-4320-B3C9-E7402427BC5B}"/>
    <cellStyle name="Note 2 3 2 13 2" xfId="29536" xr:uid="{B41619FF-D560-4446-95E2-16950CF9C8A9}"/>
    <cellStyle name="Note 2 3 2 14" xfId="32137" xr:uid="{09CA1E9A-CA51-4E0F-BD7B-EFDF13171522}"/>
    <cellStyle name="Note 2 3 2 15" xfId="44322" xr:uid="{A34A8C8F-3F93-4A34-90EF-857B87FD2EF7}"/>
    <cellStyle name="Note 2 3 2 16" xfId="45513" xr:uid="{E873F79D-5148-4384-9442-58366318551F}"/>
    <cellStyle name="Note 2 3 2 2" xfId="735" xr:uid="{9987BAFD-01FB-4040-A578-2E84AE6A5B4D}"/>
    <cellStyle name="Note 2 3 2 2 2" xfId="5111" xr:uid="{0658873C-0DDD-454E-B00D-5BCDFE3FC31A}"/>
    <cellStyle name="Note 2 3 2 2 2 2" xfId="7697" xr:uid="{9BEE4AF3-D6C3-4569-AC2F-1856FBBE38D0}"/>
    <cellStyle name="Note 2 3 2 2 2 2 2" xfId="12380" xr:uid="{9B23C582-183D-4383-928D-FED65FFAD9BB}"/>
    <cellStyle name="Note 2 3 2 2 2 2 2 2" xfId="21369" xr:uid="{8468B4CC-38DA-4F2C-BFA5-D9AC39C08427}"/>
    <cellStyle name="Note 2 3 2 2 2 2 2 2 2" xfId="39297" xr:uid="{0015BC37-9513-4C57-9C3D-D0D0542069AA}"/>
    <cellStyle name="Note 2 3 2 2 2 2 2 3" xfId="30403" xr:uid="{162442E0-F99C-437A-A757-1F1DA642FC83}"/>
    <cellStyle name="Note 2 3 2 2 2 2 3" xfId="16686" xr:uid="{96BEE0ED-B5A8-4355-8769-52541CC7677E}"/>
    <cellStyle name="Note 2 3 2 2 2 2 3 2" xfId="23548" xr:uid="{BF4573F8-ED37-4C17-914A-9BD5CAE55133}"/>
    <cellStyle name="Note 2 3 2 2 2 2 4" xfId="25709" xr:uid="{8F0F99A0-2D19-4A26-B34B-8AE251A85E6A}"/>
    <cellStyle name="Note 2 3 2 2 2 2 5" xfId="56301" xr:uid="{97305981-0684-403B-B36D-0FE2A0B9E3A7}"/>
    <cellStyle name="Note 2 3 2 2 2 3" xfId="10334" xr:uid="{B118300C-9B02-4B23-AD9A-B1CED39355DB}"/>
    <cellStyle name="Note 2 3 2 2 2 3 2" xfId="19323" xr:uid="{EF987CFA-949C-41F5-A93D-788463C29010}"/>
    <cellStyle name="Note 2 3 2 2 2 3 2 2" xfId="41193" xr:uid="{CAA5AC39-81BC-46B0-B4A3-AE9D271C1FE8}"/>
    <cellStyle name="Note 2 3 2 2 2 3 3" xfId="37791" xr:uid="{0552424D-B71B-4CAB-9772-7B320C912636}"/>
    <cellStyle name="Note 2 3 2 2 2 4" xfId="14100" xr:uid="{52A519FB-10B6-4CF6-8384-4D46583687B8}"/>
    <cellStyle name="Note 2 3 2 2 2 4 2" xfId="38372" xr:uid="{7C654BAD-A367-4299-9610-09501D047E19}"/>
    <cellStyle name="Note 2 3 2 2 2 5" xfId="30327" xr:uid="{61FE3CBB-B0E8-4C76-8A42-DC5C98B31D07}"/>
    <cellStyle name="Note 2 3 2 2 2 6" xfId="49519" xr:uid="{A4AD72E1-F3A7-4069-A609-606DF1BAC0FF}"/>
    <cellStyle name="Note 2 3 2 2 3" xfId="3172" xr:uid="{D7878CB3-3A3F-414B-897D-55BE79FC7839}"/>
    <cellStyle name="Note 2 3 2 2 3 2" xfId="32103" xr:uid="{C37E22CC-5819-427F-A20A-438B2482D684}"/>
    <cellStyle name="Note 2 3 2 2 3 2 2" xfId="57976" xr:uid="{672D45D2-5C54-444A-9587-B089448BAEAD}"/>
    <cellStyle name="Note 2 3 2 2 3 3" xfId="51194" xr:uid="{06AC32DB-5997-43DB-BA6E-48C8289ADA22}"/>
    <cellStyle name="Note 2 3 2 2 4" xfId="42073" xr:uid="{CBF6A9C9-152C-46B7-9457-E508F615BB64}"/>
    <cellStyle name="Note 2 3 2 2 4 2" xfId="54446" xr:uid="{9D2A918E-7C43-449C-8DA3-BEFADBB6EC3B}"/>
    <cellStyle name="Note 2 3 2 2 4 3" xfId="47636" xr:uid="{075D36F8-A862-408F-B274-FC39C8351D2E}"/>
    <cellStyle name="Note 2 3 2 2 5" xfId="52904" xr:uid="{5297B4C8-4923-44C1-B588-E78BFAE66BC9}"/>
    <cellStyle name="Note 2 3 2 2 6" xfId="46028" xr:uid="{0133338F-1043-4EDF-BEF8-88018B058B4B}"/>
    <cellStyle name="Note 2 3 2 3" xfId="1080" xr:uid="{EFB525A0-0F82-4FB3-ACA8-4CE3044EF3B3}"/>
    <cellStyle name="Note 2 3 2 3 2" xfId="5432" xr:uid="{F99A731E-FD18-418A-B0F8-FFAE8AA54AAC}"/>
    <cellStyle name="Note 2 3 2 3 2 2" xfId="8018" xr:uid="{D5FC805D-928F-4A36-86A4-D169E2278D9E}"/>
    <cellStyle name="Note 2 3 2 3 2 2 2" xfId="12483" xr:uid="{4C7ACD6F-81CC-41FF-85B4-F7A29C289845}"/>
    <cellStyle name="Note 2 3 2 3 2 2 2 2" xfId="21472" xr:uid="{99296D67-ACDD-4874-A619-D3F85EFA4A44}"/>
    <cellStyle name="Note 2 3 2 3 2 2 2 2 2" xfId="26257" xr:uid="{E5E1A7AF-F311-4414-B234-8F9534A5A691}"/>
    <cellStyle name="Note 2 3 2 3 2 2 2 3" xfId="43114" xr:uid="{CBBD1F38-345C-4E1B-888D-5E7BEC8D8BFF}"/>
    <cellStyle name="Note 2 3 2 3 2 2 3" xfId="17007" xr:uid="{2899A752-E255-4A50-B700-FF60DEC4083F}"/>
    <cellStyle name="Note 2 3 2 3 2 2 3 2" xfId="28412" xr:uid="{2DBE384D-1A28-4C31-BEF2-AE80A36035A6}"/>
    <cellStyle name="Note 2 3 2 3 2 2 4" xfId="35345" xr:uid="{7707A2D4-E691-42FE-B69C-46743A4BFFE8}"/>
    <cellStyle name="Note 2 3 2 3 2 2 5" xfId="56709" xr:uid="{9921B1B1-1098-4DCD-8411-4DE24820B6BA}"/>
    <cellStyle name="Note 2 3 2 3 2 3" xfId="10655" xr:uid="{EB8A0BC3-9DF6-40B8-A6E9-069B1F147CBB}"/>
    <cellStyle name="Note 2 3 2 3 2 3 2" xfId="19644" xr:uid="{178C98EC-B837-421E-8D6F-24D044FD0F71}"/>
    <cellStyle name="Note 2 3 2 3 2 3 2 2" xfId="29440" xr:uid="{780ACA1D-EA15-420A-BC0E-62C6F7D4AA7F}"/>
    <cellStyle name="Note 2 3 2 3 2 3 3" xfId="34661" xr:uid="{FCEAA69A-09CF-4E36-9806-EE2224D07AC5}"/>
    <cellStyle name="Note 2 3 2 3 2 4" xfId="14421" xr:uid="{1CE63966-1C30-41A0-AF30-0F2E19FBD8C5}"/>
    <cellStyle name="Note 2 3 2 3 2 4 2" xfId="38019" xr:uid="{0972DDB4-0F27-4BA4-8A8E-4485992FD75E}"/>
    <cellStyle name="Note 2 3 2 3 2 5" xfId="37256" xr:uid="{7EA1AD7C-B94E-4BEE-BF9F-D3CBCE7597B4}"/>
    <cellStyle name="Note 2 3 2 3 2 6" xfId="49927" xr:uid="{A53D7DD4-3EA6-4750-891B-B97EF61ACF64}"/>
    <cellStyle name="Note 2 3 2 3 3" xfId="3517" xr:uid="{CA846BFD-0CC3-410E-9ED8-951C3B82ABAD}"/>
    <cellStyle name="Note 2 3 2 3 3 2" xfId="29475" xr:uid="{0DD199D4-4617-4FE3-A68E-481D47F7B778}"/>
    <cellStyle name="Note 2 3 2 3 3 2 2" xfId="58970" xr:uid="{767011A4-C325-491C-8970-3082D35C97B7}"/>
    <cellStyle name="Note 2 3 2 3 3 3" xfId="52189" xr:uid="{9D19A169-7960-42F2-AC83-3276596DB556}"/>
    <cellStyle name="Note 2 3 2 3 4" xfId="23231" xr:uid="{8CF3B6D7-6F3D-4571-85DA-814B64ABECCC}"/>
    <cellStyle name="Note 2 3 2 3 4 2" xfId="54836" xr:uid="{2A5C3F8A-D4FC-4B7C-A851-46D39385A8B6}"/>
    <cellStyle name="Note 2 3 2 3 4 3" xfId="48044" xr:uid="{D2F58313-75E1-4F5A-B7A4-D854BBDBA844}"/>
    <cellStyle name="Note 2 3 2 3 5" xfId="53136" xr:uid="{3541E9B8-15FB-462E-BB18-87D8CDDCB3FC}"/>
    <cellStyle name="Note 2 3 2 3 6" xfId="46430" xr:uid="{3A81B174-2AF4-4042-8AC4-F5119E4A4D5D}"/>
    <cellStyle name="Note 2 3 2 4" xfId="1424" xr:uid="{E47910D4-3151-4149-872C-0FE3BB4EB8AC}"/>
    <cellStyle name="Note 2 3 2 4 2" xfId="5769" xr:uid="{67F0C6C9-F042-4A57-BBE3-9D9789B8955D}"/>
    <cellStyle name="Note 2 3 2 4 2 2" xfId="8355" xr:uid="{414C4148-04A4-447E-BF37-F9D68D7D70A2}"/>
    <cellStyle name="Note 2 3 2 4 2 2 2" xfId="12585" xr:uid="{C85A5BCC-0523-4326-9002-8C3287FAA3E7}"/>
    <cellStyle name="Note 2 3 2 4 2 2 2 2" xfId="21574" xr:uid="{FE129D3B-D710-43FC-BB10-F6415671F0D8}"/>
    <cellStyle name="Note 2 3 2 4 2 2 2 2 2" xfId="27708" xr:uid="{B3A38D96-A95D-4577-96BA-86DAB41F34A3}"/>
    <cellStyle name="Note 2 3 2 4 2 2 2 3" xfId="27757" xr:uid="{52979E45-177D-4D15-AE34-DFE8BA17AA34}"/>
    <cellStyle name="Note 2 3 2 4 2 2 3" xfId="17344" xr:uid="{DAE45617-73E2-4D52-9703-487BAF6ED245}"/>
    <cellStyle name="Note 2 3 2 4 2 2 3 2" xfId="25298" xr:uid="{0E71F376-CBBD-44B7-9A09-FE77835BA678}"/>
    <cellStyle name="Note 2 3 2 4 2 2 4" xfId="26105" xr:uid="{84C2E1BA-F68E-4D63-8257-984DE1461D83}"/>
    <cellStyle name="Note 2 3 2 4 2 3" xfId="10992" xr:uid="{D126751A-2B41-4BE8-945A-E13009A498F9}"/>
    <cellStyle name="Note 2 3 2 4 2 3 2" xfId="19981" xr:uid="{2CBF2FF1-D92E-4A78-922F-9E5C04C0E042}"/>
    <cellStyle name="Note 2 3 2 4 2 3 2 2" xfId="31231" xr:uid="{6E5B286A-F9F3-43F7-B4AB-BCB6B75FA67E}"/>
    <cellStyle name="Note 2 3 2 4 2 3 3" xfId="43933" xr:uid="{9C811BED-54AB-4297-9495-36D95F2413FA}"/>
    <cellStyle name="Note 2 3 2 4 2 4" xfId="14758" xr:uid="{2352826C-F40A-445D-962C-E611E0931CDC}"/>
    <cellStyle name="Note 2 3 2 4 2 4 2" xfId="28223" xr:uid="{BF06A062-280F-4908-9CCD-322140DB1AA5}"/>
    <cellStyle name="Note 2 3 2 4 2 5" xfId="37900" xr:uid="{3C044137-353A-49AA-8776-18989420D89A}"/>
    <cellStyle name="Note 2 3 2 4 2 6" xfId="55829" xr:uid="{C3F2284F-6548-4608-98C0-17FF223B49CC}"/>
    <cellStyle name="Note 2 3 2 4 3" xfId="3861" xr:uid="{00652891-EF82-490C-A0DF-FA57541A0EC4}"/>
    <cellStyle name="Note 2 3 2 4 3 2" xfId="31523" xr:uid="{02B6B14A-D377-4555-AE2C-192BBF44445B}"/>
    <cellStyle name="Note 2 3 2 4 4" xfId="32458" xr:uid="{33C921E3-FBA9-4FFB-A9A0-6C6F850FCC30}"/>
    <cellStyle name="Note 2 3 2 4 5" xfId="49047" xr:uid="{C5308E84-73AA-463B-9623-2BBAD0525133}"/>
    <cellStyle name="Note 2 3 2 5" xfId="1752" xr:uid="{31E65342-73EE-429D-93FE-8C4DAEC5ADF3}"/>
    <cellStyle name="Note 2 3 2 5 2" xfId="6076" xr:uid="{80335BA6-79D8-48FA-B82A-B572DCD56FB2}"/>
    <cellStyle name="Note 2 3 2 5 2 2" xfId="8662" xr:uid="{48AFA27D-9013-499E-ABEB-F1D3A6F6C9CC}"/>
    <cellStyle name="Note 2 3 2 5 2 2 2" xfId="12681" xr:uid="{1BB08934-8B2F-4133-83E3-1087DBAD0EC0}"/>
    <cellStyle name="Note 2 3 2 5 2 2 2 2" xfId="21670" xr:uid="{A88CC039-B768-430C-AE60-66A179E80D76}"/>
    <cellStyle name="Note 2 3 2 5 2 2 2 2 2" xfId="35268" xr:uid="{01C6D8FA-5756-40A8-89F1-8BF72E47E853}"/>
    <cellStyle name="Note 2 3 2 5 2 2 2 3" xfId="25018" xr:uid="{C762C01D-49C5-4F58-B04F-6BA4AF182612}"/>
    <cellStyle name="Note 2 3 2 5 2 2 3" xfId="17651" xr:uid="{76AB6BAA-25C8-4AC8-A08B-2C08CDD58A2C}"/>
    <cellStyle name="Note 2 3 2 5 2 2 3 2" xfId="31159" xr:uid="{F20FD6C6-73D5-45D6-876E-1C412F58E6FE}"/>
    <cellStyle name="Note 2 3 2 5 2 2 4" xfId="30679" xr:uid="{6FF8A85D-4316-4872-A9AC-C1B9C79DC0A5}"/>
    <cellStyle name="Note 2 3 2 5 2 3" xfId="11299" xr:uid="{09A4E307-9465-4D11-A68F-91F30698DC0E}"/>
    <cellStyle name="Note 2 3 2 5 2 3 2" xfId="20288" xr:uid="{CD98EDAB-15D0-4098-989B-ED928B8D2A77}"/>
    <cellStyle name="Note 2 3 2 5 2 3 2 2" xfId="40342" xr:uid="{4FEC9BB1-6BA7-467B-9BC1-DA5E709C657F}"/>
    <cellStyle name="Note 2 3 2 5 2 3 3" xfId="31088" xr:uid="{22032660-C601-46F3-AB1B-D49AEE855AED}"/>
    <cellStyle name="Note 2 3 2 5 2 4" xfId="15065" xr:uid="{540A86EF-CCC1-405E-825C-14825DEC0F99}"/>
    <cellStyle name="Note 2 3 2 5 2 4 2" xfId="41566" xr:uid="{84E39601-C5B3-410A-940C-B3E8AD80A275}"/>
    <cellStyle name="Note 2 3 2 5 2 5" xfId="28055" xr:uid="{006383BB-1200-4649-B7E9-D090ECA8664D}"/>
    <cellStyle name="Note 2 3 2 5 2 6" xfId="58773" xr:uid="{FCE70A7B-64DB-4701-9BEE-77C232220FE1}"/>
    <cellStyle name="Note 2 3 2 5 3" xfId="4189" xr:uid="{91ECFD12-6E54-4AA9-9FA9-1855FC672A85}"/>
    <cellStyle name="Note 2 3 2 5 3 2" xfId="26390" xr:uid="{E4A2BEDC-0784-41C3-854F-AEA98B86C2A1}"/>
    <cellStyle name="Note 2 3 2 5 4" xfId="38160" xr:uid="{B2105108-E002-4DFB-AD57-FDCB7CB8F4FE}"/>
    <cellStyle name="Note 2 3 2 5 5" xfId="51992" xr:uid="{06AA55A3-E00B-43E1-AEF6-183EF87BAA97}"/>
    <cellStyle name="Note 2 3 2 6" xfId="2043" xr:uid="{6B1FBD53-A87B-4C16-A299-A8FECC01583D}"/>
    <cellStyle name="Note 2 3 2 6 2" xfId="6351" xr:uid="{0E174742-86BC-4D67-A17E-868F11F6FD57}"/>
    <cellStyle name="Note 2 3 2 6 2 2" xfId="8937" xr:uid="{3093E62B-AB6E-46FB-AA77-CCAA5C6BD4A6}"/>
    <cellStyle name="Note 2 3 2 6 2 2 2" xfId="12761" xr:uid="{ACE707BD-D7AD-4B94-A7B2-66DC65893409}"/>
    <cellStyle name="Note 2 3 2 6 2 2 2 2" xfId="21750" xr:uid="{9C2B1839-371F-4C65-AFB7-45A2EB89BE3F}"/>
    <cellStyle name="Note 2 3 2 6 2 2 2 2 2" xfId="41468" xr:uid="{DD3AFAC7-44DD-486C-9F2B-B46B242F3034}"/>
    <cellStyle name="Note 2 3 2 6 2 2 2 3" xfId="36966" xr:uid="{70EFD54C-F45A-439A-B2D2-28F0EB09C347}"/>
    <cellStyle name="Note 2 3 2 6 2 2 3" xfId="17926" xr:uid="{0576FD26-B135-4B5B-A934-E687E0FA6B76}"/>
    <cellStyle name="Note 2 3 2 6 2 2 3 2" xfId="33500" xr:uid="{D7F4FC09-59EE-4C00-816F-1A1ECEB41E20}"/>
    <cellStyle name="Note 2 3 2 6 2 2 4" xfId="28711" xr:uid="{F6EEAC21-9079-4975-B8D4-47B052E8EFAE}"/>
    <cellStyle name="Note 2 3 2 6 2 3" xfId="11574" xr:uid="{AA321033-894D-492F-999C-3FE2008257D0}"/>
    <cellStyle name="Note 2 3 2 6 2 3 2" xfId="20563" xr:uid="{BCA3EAB7-5542-4534-AFE1-46F1ED570837}"/>
    <cellStyle name="Note 2 3 2 6 2 3 2 2" xfId="38786" xr:uid="{F635C52D-E000-46F3-B808-E612554B9DBC}"/>
    <cellStyle name="Note 2 3 2 6 2 3 3" xfId="43962" xr:uid="{411BDA41-AE1E-4282-8709-2CAF3E79EBD5}"/>
    <cellStyle name="Note 2 3 2 6 2 4" xfId="15340" xr:uid="{4A7CF4D0-6F90-4D40-878F-A1F8757D82AA}"/>
    <cellStyle name="Note 2 3 2 6 2 4 2" xfId="30141" xr:uid="{DE426336-160F-462D-9C17-DE47018E75E5}"/>
    <cellStyle name="Note 2 3 2 6 2 5" xfId="35016" xr:uid="{EE754E24-A0C9-4FE1-8157-BA9F17B5F5C2}"/>
    <cellStyle name="Note 2 3 2 6 2 6" xfId="53998" xr:uid="{A048B66C-4EF1-496B-894F-CA7504AF351A}"/>
    <cellStyle name="Note 2 3 2 6 3" xfId="4480" xr:uid="{05066F2E-4F2A-455B-A779-58C7EBD34415}"/>
    <cellStyle name="Note 2 3 2 6 3 2" xfId="33388" xr:uid="{24F1FFB9-1FE0-46BE-8578-6E3D2151CE41}"/>
    <cellStyle name="Note 2 3 2 6 4" xfId="24682" xr:uid="{ACF851F9-C165-437B-95D2-346240590239}"/>
    <cellStyle name="Note 2 3 2 6 5" xfId="47330" xr:uid="{5E65E717-95C4-4567-AC80-93EC81C0E0B7}"/>
    <cellStyle name="Note 2 3 2 7" xfId="2854" xr:uid="{468E20F5-056B-434C-860B-403276DE9A6B}"/>
    <cellStyle name="Note 2 3 2 7 2" xfId="7004" xr:uid="{183492E0-AAA3-4821-90FF-8D0D57C916CF}"/>
    <cellStyle name="Note 2 3 2 7 2 2" xfId="12133" xr:uid="{A2552C22-B005-43D9-B57E-5CBBA4BC68DD}"/>
    <cellStyle name="Note 2 3 2 7 2 2 2" xfId="21122" xr:uid="{EA38B762-B56F-40C3-BD57-97F91209D152}"/>
    <cellStyle name="Note 2 3 2 7 2 2 2 2" xfId="27590" xr:uid="{2E3E207E-24BE-4B6E-9288-C330D34CFE44}"/>
    <cellStyle name="Note 2 3 2 7 2 2 3" xfId="35233" xr:uid="{244CC0AE-CE05-47B5-8AF4-CD88BEB0D450}"/>
    <cellStyle name="Note 2 3 2 7 2 3" xfId="15993" xr:uid="{E84E7FDA-22C7-40C5-93BE-D496E46C786D}"/>
    <cellStyle name="Note 2 3 2 7 2 3 2" xfId="26932" xr:uid="{95C06732-C0DC-4ACC-82C2-887795D0A083}"/>
    <cellStyle name="Note 2 3 2 7 2 4" xfId="23087" xr:uid="{36A66091-79A4-4E03-844F-A44D2338EF83}"/>
    <cellStyle name="Note 2 3 2 7 3" xfId="9567" xr:uid="{1199EBE7-8522-4ECA-A889-3F4C7448BA0A}"/>
    <cellStyle name="Note 2 3 2 7 3 2" xfId="18556" xr:uid="{7145FA90-E01E-4608-A255-4AF971B122C6}"/>
    <cellStyle name="Note 2 3 2 7 3 2 2" xfId="33906" xr:uid="{8BEC9ED6-1285-4B05-9A1C-CFC16051E815}"/>
    <cellStyle name="Note 2 3 2 7 3 3" xfId="37868" xr:uid="{CBB3B259-3979-4E31-BD3C-9EA13795FD45}"/>
    <cellStyle name="Note 2 3 2 7 4" xfId="31579" xr:uid="{202810EE-2F60-4D6A-841F-07DF6E5D16A4}"/>
    <cellStyle name="Note 2 3 2 7 5" xfId="52641" xr:uid="{BBF28211-0E20-46AD-AD1D-444BA490D5BD}"/>
    <cellStyle name="Note 2 3 2 8" xfId="4787" xr:uid="{754A057D-541A-4C49-8983-97F8FF9468E5}"/>
    <cellStyle name="Note 2 3 2 8 2" xfId="7373" xr:uid="{03608733-69B6-477D-852D-F41651F35A74}"/>
    <cellStyle name="Note 2 3 2 8 2 2" xfId="12283" xr:uid="{41794858-282E-4D9A-A614-FE5D45655E08}"/>
    <cellStyle name="Note 2 3 2 8 2 2 2" xfId="21272" xr:uid="{7CA5F173-55D7-4080-BD18-4D5C349BAAE9}"/>
    <cellStyle name="Note 2 3 2 8 2 2 2 2" xfId="29392" xr:uid="{2001F854-9E55-497A-8FF0-E3F4FDEE6859}"/>
    <cellStyle name="Note 2 3 2 8 2 2 3" xfId="33099" xr:uid="{24D9DC46-10B9-4ADE-9328-573888EE3FE9}"/>
    <cellStyle name="Note 2 3 2 8 2 3" xfId="16362" xr:uid="{589412A7-CC12-4FDF-A869-101DDC7AE556}"/>
    <cellStyle name="Note 2 3 2 8 2 3 2" xfId="40651" xr:uid="{15A5E148-F257-4DC0-B7AC-1DB8B6EA7135}"/>
    <cellStyle name="Note 2 3 2 8 2 4" xfId="32563" xr:uid="{D329F75C-2539-4B0F-AFF3-309746C4E159}"/>
    <cellStyle name="Note 2 3 2 8 3" xfId="10010" xr:uid="{EF6DE08F-1E84-42D2-831C-1AB68A05F1A0}"/>
    <cellStyle name="Note 2 3 2 8 3 2" xfId="18999" xr:uid="{1D89AE5A-7B94-4556-AC3A-90AE7015B103}"/>
    <cellStyle name="Note 2 3 2 8 3 2 2" xfId="35132" xr:uid="{DF827570-5B46-4450-BF20-82B9B27CBC37}"/>
    <cellStyle name="Note 2 3 2 8 3 3" xfId="37794" xr:uid="{A02C15CF-AC8E-4687-9882-AA6601917943}"/>
    <cellStyle name="Note 2 3 2 8 4" xfId="13776" xr:uid="{8209B805-5135-4D60-9DF1-F7795B4D796C}"/>
    <cellStyle name="Note 2 3 2 8 4 2" xfId="36899" xr:uid="{774B636E-4155-4E08-BBAD-00FADB861243}"/>
    <cellStyle name="Note 2 3 2 8 5" xfId="41984" xr:uid="{EA783907-55CD-4480-B598-8C4A41003457}"/>
    <cellStyle name="Note 2 3 2 9" xfId="6688" xr:uid="{CF14B007-3BFF-4FE9-B0BE-B2E05DB2F9EF}"/>
    <cellStyle name="Note 2 3 2 9 2" xfId="11894" xr:uid="{19679700-637E-4A3D-A797-D41E1C89D5E0}"/>
    <cellStyle name="Note 2 3 2 9 2 2" xfId="20883" xr:uid="{317E833F-F719-414C-A546-ABD33BD06362}"/>
    <cellStyle name="Note 2 3 2 9 2 2 2" xfId="31309" xr:uid="{456CCA31-6835-4687-ADFA-404936A4B655}"/>
    <cellStyle name="Note 2 3 2 9 2 3" xfId="40494" xr:uid="{65C20EA8-9ED5-4F19-839A-288411AF2153}"/>
    <cellStyle name="Note 2 3 2 9 3" xfId="15677" xr:uid="{72BA91F1-0D85-4422-95B4-7D03F8EAFA47}"/>
    <cellStyle name="Note 2 3 2 9 3 2" xfId="29612" xr:uid="{7F1BEB6A-C949-4E7D-88EC-3FC0506D4DF7}"/>
    <cellStyle name="Note 2 3 2 9 4" xfId="32874" xr:uid="{80CC81C7-D95A-4793-A761-627B35BF066E}"/>
    <cellStyle name="Note 2 3 20" xfId="44959" xr:uid="{BBB548C5-877C-40C2-884E-E93B3D8560F8}"/>
    <cellStyle name="Note 2 3 20 2" xfId="50536" xr:uid="{C23F47E1-C386-4270-BB2D-669DB1328A33}"/>
    <cellStyle name="Note 2 3 20 2 2" xfId="57318" xr:uid="{8811635F-4EB8-4305-AB1B-C48D92E01E1E}"/>
    <cellStyle name="Note 2 3 20 3" xfId="52138" xr:uid="{E2671464-3DF0-4CAF-9AA8-EE4D7C042C90}"/>
    <cellStyle name="Note 2 3 20 3 2" xfId="58919" xr:uid="{3A36826D-32E2-4188-94C0-05208AB88E26}"/>
    <cellStyle name="Note 2 3 20 4" xfId="48911" xr:uid="{1DA5804D-7F26-4641-9D1E-267284789BDA}"/>
    <cellStyle name="Note 2 3 20 4 2" xfId="55694" xr:uid="{22247D74-9E6B-41E5-86CE-1D70AB0EBC9C}"/>
    <cellStyle name="Note 2 3 20 5" xfId="48653" xr:uid="{B8D35C2B-BD73-449D-802E-8C864B668921}"/>
    <cellStyle name="Note 2 3 20 5 2" xfId="55442" xr:uid="{9C3F6AEF-9973-4C01-A521-43A275577DB8}"/>
    <cellStyle name="Note 2 3 20 6" xfId="53728" xr:uid="{E54AA919-EE25-469A-8535-6C29D739A0C3}"/>
    <cellStyle name="Note 2 3 20 7" xfId="47039" xr:uid="{8E29985D-A8A8-46C2-8700-8C58CE16AB9F}"/>
    <cellStyle name="Note 2 3 21" xfId="44919" xr:uid="{421F5A71-6706-467C-A3EF-874A67F57AE8}"/>
    <cellStyle name="Note 2 3 21 2" xfId="50564" xr:uid="{BCE359C0-66A3-4B28-B36F-DC70A8716227}"/>
    <cellStyle name="Note 2 3 21 2 2" xfId="57346" xr:uid="{C223444D-FA32-450A-B63B-E644797E1A4A}"/>
    <cellStyle name="Note 2 3 21 3" xfId="52378" xr:uid="{BFB356AA-C887-49AD-A22B-1F40E0703AFA}"/>
    <cellStyle name="Note 2 3 21 3 2" xfId="59159" xr:uid="{97219BF1-3889-48C3-A7A3-B58D839D2872}"/>
    <cellStyle name="Note 2 3 21 4" xfId="48681" xr:uid="{1236A311-D506-41A0-A48B-136AF398A100}"/>
    <cellStyle name="Note 2 3 21 4 2" xfId="55470" xr:uid="{ED2CD42A-CB92-4BC0-8F74-F040F4FABD16}"/>
    <cellStyle name="Note 2 3 21 5" xfId="53756" xr:uid="{372D634E-8083-46BD-B853-A58252EB2783}"/>
    <cellStyle name="Note 2 3 21 6" xfId="47067" xr:uid="{FD36A529-8BB8-4D05-8C81-C93BB731BE59}"/>
    <cellStyle name="Note 2 3 22" xfId="45054" xr:uid="{4DC2C3AC-0E2B-4B79-97DC-6856BB3BF8C7}"/>
    <cellStyle name="Note 2 3 22 2" xfId="50653" xr:uid="{108FD433-C3CD-40D8-9C8E-9157C550B0AB}"/>
    <cellStyle name="Note 2 3 22 2 2" xfId="57435" xr:uid="{36A19DF4-6633-4596-92BD-24C815176E55}"/>
    <cellStyle name="Note 2 3 22 3" xfId="52464" xr:uid="{3803C0A6-68C7-489D-B378-DD5DEBC0B507}"/>
    <cellStyle name="Note 2 3 22 3 2" xfId="59245" xr:uid="{400BBDE5-1124-4E32-B3B3-4F4CEBE7E1E6}"/>
    <cellStyle name="Note 2 3 22 4" xfId="48770" xr:uid="{694BA9E4-E27B-4877-A638-E6DA8C38A856}"/>
    <cellStyle name="Note 2 3 22 4 2" xfId="55556" xr:uid="{A2BFCEBD-EFD6-40EC-8005-9703E44316D6}"/>
    <cellStyle name="Note 2 3 22 5" xfId="53842" xr:uid="{C87C4B52-EF22-4B69-8FC1-F07EB556E2BC}"/>
    <cellStyle name="Note 2 3 22 6" xfId="47156" xr:uid="{0A283A7A-A508-4F00-90A1-FAE3A2DBD72D}"/>
    <cellStyle name="Note 2 3 23" xfId="45024" xr:uid="{0FEE5301-7395-4EA5-B847-4225634FD099}"/>
    <cellStyle name="Note 2 3 23 2" xfId="50669" xr:uid="{B5D5B77A-3FDD-499D-8538-F7ABD1455297}"/>
    <cellStyle name="Note 2 3 23 2 2" xfId="57451" xr:uid="{A1DCCBC4-14C3-4E27-8FD5-030FDDA49CA6}"/>
    <cellStyle name="Note 2 3 23 3" xfId="52480" xr:uid="{12EECF07-1B36-4611-AF4A-8B346783ED4A}"/>
    <cellStyle name="Note 2 3 23 3 2" xfId="59261" xr:uid="{4E14CA19-C6B4-4DE8-BBBE-0571CC2DA83D}"/>
    <cellStyle name="Note 2 3 23 4" xfId="48786" xr:uid="{3BEB83CB-7270-4FBA-82C8-041BE3BDE8E2}"/>
    <cellStyle name="Note 2 3 23 4 2" xfId="55572" xr:uid="{F4509F06-5D01-4092-91D8-40AF1B5636F0}"/>
    <cellStyle name="Note 2 3 23 5" xfId="53858" xr:uid="{A490D1C3-B2AA-4F64-9079-D9EB1841B023}"/>
    <cellStyle name="Note 2 3 23 6" xfId="47172" xr:uid="{76D3EE3F-02FE-4296-A2C5-4C6C176201EB}"/>
    <cellStyle name="Note 2 3 24" xfId="45097" xr:uid="{06234C5D-36A0-4355-96D7-FD2C946373C5}"/>
    <cellStyle name="Note 2 3 24 2" xfId="50736" xr:uid="{DD6193AD-290D-469F-951D-5A8D805D8032}"/>
    <cellStyle name="Note 2 3 24 2 2" xfId="57518" xr:uid="{074674F1-D44C-4F6E-87DF-AEB7B6E04B9E}"/>
    <cellStyle name="Note 2 3 24 3" xfId="52545" xr:uid="{7DD5BC52-2FD6-419E-8E37-652D77121BE7}"/>
    <cellStyle name="Note 2 3 24 3 2" xfId="59326" xr:uid="{4DB7B660-13BD-4C90-8A73-1ECD72D0E27A}"/>
    <cellStyle name="Note 2 3 24 4" xfId="48843" xr:uid="{A3E5D23E-8501-4524-8EF9-D9A9B71924C9}"/>
    <cellStyle name="Note 2 3 24 4 2" xfId="55625" xr:uid="{905103EE-745E-4914-9379-3B7FA552BB27}"/>
    <cellStyle name="Note 2 3 24 5" xfId="53923" xr:uid="{D9CFAB69-93FC-4409-A658-25408FF7926A}"/>
    <cellStyle name="Note 2 3 24 6" xfId="47240" xr:uid="{19B3CE54-AC90-4F62-B9F3-57C9CCF61EDE}"/>
    <cellStyle name="Note 2 3 25" xfId="45163" xr:uid="{1DC2A1AC-087E-4569-BDEC-40B5F8C74324}"/>
    <cellStyle name="Note 2 3 25 2" xfId="50766" xr:uid="{1D2018DF-4B9C-4B34-B23A-393E8D47942D}"/>
    <cellStyle name="Note 2 3 25 2 2" xfId="57548" xr:uid="{ED4B8150-70DB-4852-B0E6-AE9B4DB09122}"/>
    <cellStyle name="Note 2 3 25 3" xfId="52575" xr:uid="{18ECB933-4E3C-4D9D-9180-60544610F9AB}"/>
    <cellStyle name="Note 2 3 25 3 2" xfId="59356" xr:uid="{05ADD616-1ED0-48DE-8EF4-95178BE7866A}"/>
    <cellStyle name="Note 2 3 25 4" xfId="48865" xr:uid="{1B927735-88AB-446E-8F12-5EC651B2F2BF}"/>
    <cellStyle name="Note 2 3 25 4 2" xfId="55646" xr:uid="{62D83986-6FBC-4C1E-994B-218BE4759EF8}"/>
    <cellStyle name="Note 2 3 25 5" xfId="53953" xr:uid="{1486847E-1473-4CC5-A886-FC8A21D6F118}"/>
    <cellStyle name="Note 2 3 25 6" xfId="47270" xr:uid="{9121AC59-9490-4119-9CFE-28E0BAD98415}"/>
    <cellStyle name="Note 2 3 26" xfId="45172" xr:uid="{552B0DC8-BFF1-45CB-98C7-AE50C63E2D17}"/>
    <cellStyle name="Note 2 3 26 2" xfId="50781" xr:uid="{A4D3A815-FE1B-4F8A-A6A0-20254D3D6941}"/>
    <cellStyle name="Note 2 3 26 2 2" xfId="57563" xr:uid="{07EA2613-B358-4606-B109-0A6A9431EF46}"/>
    <cellStyle name="Note 2 3 26 3" xfId="52590" xr:uid="{85354313-2C20-4EAB-91C0-970831B9024F}"/>
    <cellStyle name="Note 2 3 26 3 2" xfId="59371" xr:uid="{47C53201-E4E0-4232-BE97-41266F03CD6E}"/>
    <cellStyle name="Note 2 3 26 4" xfId="53968" xr:uid="{6B285216-3ECD-4B0A-990E-0C263150131A}"/>
    <cellStyle name="Note 2 3 26 5" xfId="47285" xr:uid="{7CAE5739-568B-451F-A930-DE37250B2810}"/>
    <cellStyle name="Note 2 3 27" xfId="45230" xr:uid="{8AA8219B-4A9B-4D8C-958C-50302B902DA1}"/>
    <cellStyle name="Note 2 3 27 2" xfId="55799" xr:uid="{CEAC09D0-1809-4675-B179-9140099ABB40}"/>
    <cellStyle name="Note 2 3 27 3" xfId="49016" xr:uid="{57563520-F814-41ED-90BF-01174710512D}"/>
    <cellStyle name="Note 2 3 28" xfId="45271" xr:uid="{26599597-FAC9-4745-8502-9EBC51F5262C}"/>
    <cellStyle name="Note 2 3 28 2" xfId="58605" xr:uid="{6A967EE5-EC24-4E63-90E0-4DA5682AE3BC}"/>
    <cellStyle name="Note 2 3 28 3" xfId="51824" xr:uid="{7EA4BEF0-44DD-4381-BC43-84ECD1EDCDEB}"/>
    <cellStyle name="Note 2 3 29" xfId="45236" xr:uid="{7EA8ABD9-0104-42C9-8345-2F2BB2756DF1}"/>
    <cellStyle name="Note 2 3 29 2" xfId="52630" xr:uid="{D3DB6C7E-5BD4-4A82-B061-AE0156BE9821}"/>
    <cellStyle name="Note 2 3 3" xfId="597" xr:uid="{5A80465D-357E-49E4-B5F6-EBE2DF477F89}"/>
    <cellStyle name="Note 2 3 3 2" xfId="4986" xr:uid="{5A3EE6B9-067B-40B6-857B-737AD19CB294}"/>
    <cellStyle name="Note 2 3 3 2 2" xfId="7572" xr:uid="{55982BE7-536A-4F30-B123-970BDDF5C0AD}"/>
    <cellStyle name="Note 2 3 3 2 2 2" xfId="12344" xr:uid="{F6DB1434-A45E-4674-81BD-657F8A6834AD}"/>
    <cellStyle name="Note 2 3 3 2 2 2 2" xfId="21333" xr:uid="{E4BB5928-0703-40B7-ACD3-C2850722BB52}"/>
    <cellStyle name="Note 2 3 3 2 2 2 2 2" xfId="39977" xr:uid="{C8B97CAB-C8C1-4E62-A490-D4B5D2EB2533}"/>
    <cellStyle name="Note 2 3 3 2 2 2 3" xfId="31510" xr:uid="{180EE67A-1E3E-468C-B974-92DBADA15329}"/>
    <cellStyle name="Note 2 3 3 2 2 2 4" xfId="56352" xr:uid="{B8CF45DC-C2EF-444E-81CB-AE527838CA29}"/>
    <cellStyle name="Note 2 3 3 2 2 3" xfId="16561" xr:uid="{B0982766-07EC-469A-A6ED-6C801B447E00}"/>
    <cellStyle name="Note 2 3 3 2 2 3 2" xfId="22848" xr:uid="{9EBBAC2E-9D9E-4441-BD26-2045600D5DA8}"/>
    <cellStyle name="Note 2 3 3 2 2 4" xfId="29192" xr:uid="{2C6E00C5-3558-4EAA-925B-A8D4DEA3038B}"/>
    <cellStyle name="Note 2 3 3 2 2 5" xfId="49570" xr:uid="{DF40ED2F-C857-4DDC-A1E5-D88EC0E9C3E1}"/>
    <cellStyle name="Note 2 3 3 2 3" xfId="10209" xr:uid="{711C6A40-1159-4AEE-AFE2-FF4A700CDB36}"/>
    <cellStyle name="Note 2 3 3 2 3 2" xfId="19198" xr:uid="{7752DADB-00DC-4642-A2B7-7452452D6292}"/>
    <cellStyle name="Note 2 3 3 2 3 2 2" xfId="31864" xr:uid="{DE61968B-8383-4A5B-BED3-A0D30BC77FBF}"/>
    <cellStyle name="Note 2 3 3 2 3 2 3" xfId="58224" xr:uid="{D72A319C-F3EA-4ACF-970C-665A95E0EC8B}"/>
    <cellStyle name="Note 2 3 3 2 3 3" xfId="26464" xr:uid="{729AD327-ADC0-4BF4-9262-2E0A25BFE0CE}"/>
    <cellStyle name="Note 2 3 3 2 3 4" xfId="51442" xr:uid="{0BAFFE19-CF13-445E-A1A3-D9D1040AECCE}"/>
    <cellStyle name="Note 2 3 3 2 4" xfId="13975" xr:uid="{DEAE21C1-5D41-4B65-82C9-67D5B7947B1D}"/>
    <cellStyle name="Note 2 3 3 2 4 2" xfId="28330" xr:uid="{27A3D258-B16A-45C5-A597-79CFD7C3B2AB}"/>
    <cellStyle name="Note 2 3 3 2 4 2 2" xfId="54497" xr:uid="{D7CD1662-828F-4A69-95D1-B8CAF6DE7818}"/>
    <cellStyle name="Note 2 3 3 2 4 3" xfId="47687" xr:uid="{6512DC01-9319-45DB-A53C-88A0F8FCAB39}"/>
    <cellStyle name="Note 2 3 3 2 5" xfId="34588" xr:uid="{BE0818A2-9B18-4CE3-BAC1-D78FCE22F4E2}"/>
    <cellStyle name="Note 2 3 3 2 5 2" xfId="52935" xr:uid="{34AD762C-B26A-400F-9FEF-8391C667B588}"/>
    <cellStyle name="Note 2 3 3 2 6" xfId="46079" xr:uid="{7680A8BF-1C2B-4645-965D-BF7EA6BEF209}"/>
    <cellStyle name="Note 2 3 3 3" xfId="3034" xr:uid="{9634944F-2925-4969-A437-70CB049BEB38}"/>
    <cellStyle name="Note 2 3 3 3 2" xfId="25269" xr:uid="{C0B31683-AD60-4955-93CF-7AEA78389E65}"/>
    <cellStyle name="Note 2 3 3 3 2 2" xfId="56760" xr:uid="{B7CBEA16-57D4-4645-8FAE-1FE43607E3D0}"/>
    <cellStyle name="Note 2 3 3 3 2 3" xfId="49978" xr:uid="{EBF39BAB-30BA-44E7-89B2-290117A33D04}"/>
    <cellStyle name="Note 2 3 3 3 3" xfId="51547" xr:uid="{3D655CDF-0225-4A09-8FCD-E84DCAC410D8}"/>
    <cellStyle name="Note 2 3 3 3 3 2" xfId="58329" xr:uid="{49D3276B-C9AD-41C4-ACA2-82BA5477A939}"/>
    <cellStyle name="Note 2 3 3 3 4" xfId="48095" xr:uid="{912F7E0D-8619-4F11-9AF7-0C73616C8E9F}"/>
    <cellStyle name="Note 2 3 3 3 4 2" xfId="54887" xr:uid="{D6033AB3-C4C9-4577-B028-80C8D4EC3EE5}"/>
    <cellStyle name="Note 2 3 3 3 5" xfId="53187" xr:uid="{388F8DE5-FBE7-4470-A1B4-A98BABCF54A9}"/>
    <cellStyle name="Note 2 3 3 3 6" xfId="46481" xr:uid="{08C15B05-19D7-41E4-9899-5975C444AD80}"/>
    <cellStyle name="Note 2 3 3 4" xfId="43149" xr:uid="{CABF2FD4-B0CD-455B-AFAE-18D4403AEB2E}"/>
    <cellStyle name="Note 2 3 3 4 2" xfId="55880" xr:uid="{D187236F-ED55-400E-B0C3-67A43389110A}"/>
    <cellStyle name="Note 2 3 3 4 3" xfId="49098" xr:uid="{2B80E851-13E0-48BB-B221-CA07EE84B390}"/>
    <cellStyle name="Note 2 3 3 5" xfId="44340" xr:uid="{9F691AC3-8AF3-4E98-BA4E-76568FFAE082}"/>
    <cellStyle name="Note 2 3 3 5 2" xfId="58288" xr:uid="{DD5DF719-5D61-4FF8-95A1-B698264F10F6}"/>
    <cellStyle name="Note 2 3 3 5 3" xfId="51506" xr:uid="{74F09328-22CC-433D-88C2-C7B281981C4A}"/>
    <cellStyle name="Note 2 3 3 6" xfId="45564" xr:uid="{87810045-695F-4BAA-B287-FEC5CF72196B}"/>
    <cellStyle name="Note 2 3 3 6 2" xfId="54049" xr:uid="{1851178A-BD34-415E-B811-F869E543106C}"/>
    <cellStyle name="Note 2 3 3 7" xfId="52672" xr:uid="{E3E866F8-C9FB-4007-B58D-F3DB54B53AA8}"/>
    <cellStyle name="Note 2 3 30" xfId="45365" xr:uid="{EA7BB2A0-A1ED-4DB6-94E9-DACCC820D37F}"/>
    <cellStyle name="Note 2 3 31" xfId="45389" xr:uid="{F562EA97-538B-4E10-8215-305970E9987D}"/>
    <cellStyle name="Note 2 3 32" xfId="45413" xr:uid="{C0F1ABEA-BE29-448B-8591-F0542F4F9C60}"/>
    <cellStyle name="Note 2 3 33" xfId="45387" xr:uid="{4A2ED238-58D2-436A-A05A-92C4B189FA4D}"/>
    <cellStyle name="Note 2 3 34" xfId="44191" xr:uid="{8AE55A0F-B8B6-4881-A9D0-1FB759CDCB08}"/>
    <cellStyle name="Note 2 3 35" xfId="45496" xr:uid="{702F78EB-7A4A-4089-AEFE-1944AE1F1F7C}"/>
    <cellStyle name="Note 2 3 4" xfId="942" xr:uid="{E324401B-6076-4F47-9348-6EFA1C828137}"/>
    <cellStyle name="Note 2 3 4 2" xfId="5307" xr:uid="{1C6AF9C9-9228-40AC-8B1D-30555D37749D}"/>
    <cellStyle name="Note 2 3 4 2 2" xfId="7893" xr:uid="{E276C06E-BF98-4854-8F37-090744E4C7EA}"/>
    <cellStyle name="Note 2 3 4 2 2 2" xfId="12446" xr:uid="{D398CA91-858B-4545-935E-5A13C2F33EEA}"/>
    <cellStyle name="Note 2 3 4 2 2 2 2" xfId="21435" xr:uid="{463668E0-056D-4FF4-BA02-85E98DA1F4BB}"/>
    <cellStyle name="Note 2 3 4 2 2 2 2 2" xfId="24176" xr:uid="{D5F3B221-9241-4219-B916-00DEBAE09A04}"/>
    <cellStyle name="Note 2 3 4 2 2 2 3" xfId="26276" xr:uid="{BF3C8A7C-BE47-40AF-9A51-9BD30F4F1B7B}"/>
    <cellStyle name="Note 2 3 4 2 2 2 4" xfId="56411" xr:uid="{11300529-32FA-49E7-82E1-AD095C66B678}"/>
    <cellStyle name="Note 2 3 4 2 2 3" xfId="16882" xr:uid="{AFD11E12-C253-439E-9F00-97897136740A}"/>
    <cellStyle name="Note 2 3 4 2 2 3 2" xfId="31942" xr:uid="{871163F1-2A7E-4F5F-AB52-6D0DA2C11023}"/>
    <cellStyle name="Note 2 3 4 2 2 4" xfId="36520" xr:uid="{A94C451C-A83C-41DF-A1F5-D0839BA14D30}"/>
    <cellStyle name="Note 2 3 4 2 2 5" xfId="49629" xr:uid="{556F4265-BB88-4281-B159-5211E290C4BF}"/>
    <cellStyle name="Note 2 3 4 2 3" xfId="10530" xr:uid="{4BDEC64F-6406-4FEF-A7FD-F51C2DFF8544}"/>
    <cellStyle name="Note 2 3 4 2 3 2" xfId="19519" xr:uid="{9C153E15-4A2D-4E44-84EF-011F17D1D2EA}"/>
    <cellStyle name="Note 2 3 4 2 3 2 2" xfId="40324" xr:uid="{33EC5526-329B-4BEC-BD2E-CF89781AD0CB}"/>
    <cellStyle name="Note 2 3 4 2 3 2 3" xfId="59055" xr:uid="{0AE03894-B235-4348-901F-AAA4438ADBBE}"/>
    <cellStyle name="Note 2 3 4 2 3 3" xfId="26658" xr:uid="{8C478CD7-E4C2-428F-9C56-E50A00408AE7}"/>
    <cellStyle name="Note 2 3 4 2 3 4" xfId="52274" xr:uid="{351F87B7-812E-43A4-ACAC-7BC8343242B7}"/>
    <cellStyle name="Note 2 3 4 2 4" xfId="14296" xr:uid="{BE35BEB0-473A-46EB-A5F9-AD7AD7A73095}"/>
    <cellStyle name="Note 2 3 4 2 4 2" xfId="42045" xr:uid="{D1C5AE5E-C29F-4522-BD21-70741DD94911}"/>
    <cellStyle name="Note 2 3 4 2 4 2 2" xfId="54553" xr:uid="{20ABD035-D6C6-4EEC-9906-D553E0960593}"/>
    <cellStyle name="Note 2 3 4 2 4 3" xfId="47746" xr:uid="{21E38C49-499D-4A59-9EC9-314D9232099C}"/>
    <cellStyle name="Note 2 3 4 2 5" xfId="41549" xr:uid="{F9141162-6D7F-44E4-9212-F59A7E1F8331}"/>
    <cellStyle name="Note 2 3 4 2 5 2" xfId="52968" xr:uid="{3F39DEB5-956D-48D5-8519-A9179E91217F}"/>
    <cellStyle name="Note 2 3 4 2 6" xfId="46135" xr:uid="{8F574FA4-925F-48B2-A586-0F6D1A93E208}"/>
    <cellStyle name="Note 2 3 4 3" xfId="3379" xr:uid="{CA592852-E8B6-42F8-B4AA-347FDC9F9A44}"/>
    <cellStyle name="Note 2 3 4 3 2" xfId="28541" xr:uid="{257E6B2D-849F-4C07-8F2A-0BC5049EC69E}"/>
    <cellStyle name="Note 2 3 4 3 2 2" xfId="56816" xr:uid="{7EA433DE-AC09-480F-B5B1-4FD0323ECE61}"/>
    <cellStyle name="Note 2 3 4 3 2 3" xfId="50034" xr:uid="{81D05425-E7A2-4280-8888-65F48E881985}"/>
    <cellStyle name="Note 2 3 4 3 3" xfId="51348" xr:uid="{668819B5-830D-43C0-9CD1-32422B32FDE0}"/>
    <cellStyle name="Note 2 3 4 3 3 2" xfId="58130" xr:uid="{7CE636CF-082F-48AB-AA81-11BF026CE790}"/>
    <cellStyle name="Note 2 3 4 3 4" xfId="48151" xr:uid="{888534AF-33F5-4E04-B24E-179DFC7D4563}"/>
    <cellStyle name="Note 2 3 4 3 4 2" xfId="54943" xr:uid="{33C56A5A-2EF2-4844-9F87-9141EAEA5C5B}"/>
    <cellStyle name="Note 2 3 4 3 5" xfId="53243" xr:uid="{E8D89309-62D4-46D9-AA17-4775E9F50570}"/>
    <cellStyle name="Note 2 3 4 3 6" xfId="46537" xr:uid="{4DC8AE72-0A53-41FA-B6A7-58797A59770A}"/>
    <cellStyle name="Note 2 3 4 4" xfId="26755" xr:uid="{CEEB009D-D6D6-4B91-A2A7-26C8FD9A3D6A}"/>
    <cellStyle name="Note 2 3 4 4 2" xfId="55939" xr:uid="{AD1A2601-644D-4B6C-94EC-A3D9830F27BF}"/>
    <cellStyle name="Note 2 3 4 4 3" xfId="49157" xr:uid="{1959303B-A3F4-4811-B85E-5CD8E48702D9}"/>
    <cellStyle name="Note 2 3 4 5" xfId="44354" xr:uid="{8363EA48-B48D-4FA6-8886-05A5A61B6354}"/>
    <cellStyle name="Note 2 3 4 5 2" xfId="58653" xr:uid="{BB841242-AEB6-47B0-8F93-8F32D42C0918}"/>
    <cellStyle name="Note 2 3 4 5 3" xfId="51872" xr:uid="{7AF76203-6237-4E92-A158-8CDC0F5BCD97}"/>
    <cellStyle name="Note 2 3 4 6" xfId="45623" xr:uid="{54554FA1-F55C-4D19-B617-9975759469C1}"/>
    <cellStyle name="Note 2 3 4 6 2" xfId="54105" xr:uid="{5FAF50CF-11A9-4C6F-97B3-CEF8D1A7C8FF}"/>
    <cellStyle name="Note 2 3 4 7" xfId="52705" xr:uid="{4B6ACC20-1CD0-4AFC-98D2-EE36E5BFCBF3}"/>
    <cellStyle name="Note 2 3 5" xfId="1286" xr:uid="{A8506ABE-6845-4986-AA76-8A6AF02AA837}"/>
    <cellStyle name="Note 2 3 5 2" xfId="5631" xr:uid="{0DC99FD7-9A44-450A-9F77-02173D8B86BC}"/>
    <cellStyle name="Note 2 3 5 2 2" xfId="8217" xr:uid="{683F175F-D7C2-457D-8B00-CD071D4C0E5C}"/>
    <cellStyle name="Note 2 3 5 2 2 2" xfId="12543" xr:uid="{FB3F1FA7-BDA5-4012-A9F4-E01156E44FD0}"/>
    <cellStyle name="Note 2 3 5 2 2 2 2" xfId="21532" xr:uid="{7ED83CC0-4F8C-4A6E-A929-09BFC81654C6}"/>
    <cellStyle name="Note 2 3 5 2 2 2 2 2" xfId="31666" xr:uid="{9A394CBE-E05F-47CA-9A4D-8FA9935C4446}"/>
    <cellStyle name="Note 2 3 5 2 2 2 3" xfId="31838" xr:uid="{57FE87F4-69D4-448C-B233-59AF99E1317E}"/>
    <cellStyle name="Note 2 3 5 2 2 2 4" xfId="56430" xr:uid="{BA934A61-CFF5-4BB8-8795-98AF214826A5}"/>
    <cellStyle name="Note 2 3 5 2 2 3" xfId="17206" xr:uid="{00DA9BAD-9EF7-4D41-8C60-670344269D6B}"/>
    <cellStyle name="Note 2 3 5 2 2 3 2" xfId="38664" xr:uid="{A71E6DBB-2A61-4BE4-A12A-188E7EEC0705}"/>
    <cellStyle name="Note 2 3 5 2 2 4" xfId="42478" xr:uid="{9E22C969-A25B-49E9-93B2-14FE8CA7944D}"/>
    <cellStyle name="Note 2 3 5 2 2 5" xfId="49648" xr:uid="{5BE0A717-2073-4B80-9094-3B67221B4A42}"/>
    <cellStyle name="Note 2 3 5 2 3" xfId="10854" xr:uid="{4E404E68-2E7C-4589-BAAE-5CBE94EBFE51}"/>
    <cellStyle name="Note 2 3 5 2 3 2" xfId="19843" xr:uid="{AB38417F-0B4B-4F01-AB8D-DC10AF636BB1}"/>
    <cellStyle name="Note 2 3 5 2 3 2 2" xfId="25321" xr:uid="{03C30BF7-E3BE-4994-8A5C-8C19706B0E85}"/>
    <cellStyle name="Note 2 3 5 2 3 2 3" xfId="57821" xr:uid="{008EB973-12E3-4FAB-AD89-0A0B0B61A5B5}"/>
    <cellStyle name="Note 2 3 5 2 3 3" xfId="32247" xr:uid="{6CEF2C84-84E9-4EEF-815E-AAA1DE36F7F2}"/>
    <cellStyle name="Note 2 3 5 2 3 4" xfId="51039" xr:uid="{E570363E-3609-453C-A5B1-39E8308C5D48}"/>
    <cellStyle name="Note 2 3 5 2 4" xfId="14620" xr:uid="{30EC6A06-2BD9-4044-B45B-D594DACEBAF9}"/>
    <cellStyle name="Note 2 3 5 2 4 2" xfId="22952" xr:uid="{0EAEC0BF-5D8D-4862-8CE3-7583A3D28840}"/>
    <cellStyle name="Note 2 3 5 2 4 2 2" xfId="54569" xr:uid="{EC250166-ED01-44EC-8420-5B97D858EC31}"/>
    <cellStyle name="Note 2 3 5 2 4 3" xfId="47765" xr:uid="{9CC7C42C-5AD4-414D-AD93-CDACFDE43DDA}"/>
    <cellStyle name="Note 2 3 5 2 5" xfId="22181" xr:uid="{11D2325B-16FB-4505-9C02-020D82ABA033}"/>
    <cellStyle name="Note 2 3 5 2 5 2" xfId="52977" xr:uid="{6A01DD2A-0937-4112-93FB-0B442939096B}"/>
    <cellStyle name="Note 2 3 5 2 6" xfId="46151" xr:uid="{FFD4CA24-6E59-4D51-87CC-C48E4E1965DC}"/>
    <cellStyle name="Note 2 3 5 3" xfId="3723" xr:uid="{99AD0C20-77DE-4F5A-BFDA-5891F519E91D}"/>
    <cellStyle name="Note 2 3 5 3 2" xfId="36220" xr:uid="{A43AABF3-7DED-46A7-913A-A282F14106FA}"/>
    <cellStyle name="Note 2 3 5 3 2 2" xfId="56832" xr:uid="{8AEF8F9E-4336-4694-A285-CBD1882DBC04}"/>
    <cellStyle name="Note 2 3 5 3 2 3" xfId="50050" xr:uid="{B616B161-3820-402E-A04D-6EB7165DF67B}"/>
    <cellStyle name="Note 2 3 5 3 3" xfId="52180" xr:uid="{F3C17044-07BD-4A01-AEE3-E1B85308FE4C}"/>
    <cellStyle name="Note 2 3 5 3 3 2" xfId="58961" xr:uid="{0D59E03E-E44F-4DA4-9CA0-4AD1EF743E3B}"/>
    <cellStyle name="Note 2 3 5 3 4" xfId="48167" xr:uid="{8F205DBC-CA68-4244-BEAF-09A0963BB9E1}"/>
    <cellStyle name="Note 2 3 5 3 4 2" xfId="54959" xr:uid="{8D4FBFF4-8C1F-4A09-AB12-073392CF0E29}"/>
    <cellStyle name="Note 2 3 5 3 5" xfId="53259" xr:uid="{42E729FA-FDBD-4418-A44D-05759EDED871}"/>
    <cellStyle name="Note 2 3 5 3 6" xfId="46553" xr:uid="{C60F3EB5-FEEC-4BF5-879C-10140C8ED0DC}"/>
    <cellStyle name="Note 2 3 5 4" xfId="25634" xr:uid="{0E784137-9359-437F-8A42-E731A3D3437E}"/>
    <cellStyle name="Note 2 3 5 4 2" xfId="55958" xr:uid="{C118003E-B511-41CA-941F-30D725C02EF8}"/>
    <cellStyle name="Note 2 3 5 4 3" xfId="49176" xr:uid="{5CCCE5C4-26E1-4755-B736-0A12CC8C45AA}"/>
    <cellStyle name="Note 2 3 5 5" xfId="44367" xr:uid="{EE735152-383A-454F-BCD0-BBB02BB72CB1}"/>
    <cellStyle name="Note 2 3 5 5 2" xfId="56365" xr:uid="{8BB987D2-DF5A-4BE6-AD01-0C6C99B79B6A}"/>
    <cellStyle name="Note 2 3 5 5 3" xfId="49583" xr:uid="{F776966B-323D-4E66-BE23-7C2F180292C7}"/>
    <cellStyle name="Note 2 3 5 6" xfId="45642" xr:uid="{7DB19F4F-78BE-4F3C-9971-6EA67C3BF370}"/>
    <cellStyle name="Note 2 3 5 6 2" xfId="54121" xr:uid="{ECFAC31E-53E5-4317-95AF-037B7B2C2AC0}"/>
    <cellStyle name="Note 2 3 5 7" xfId="52714" xr:uid="{BEA0F664-C381-40F8-8F5E-9713119C305E}"/>
    <cellStyle name="Note 2 3 6" xfId="1794" xr:uid="{02199D7A-101B-40B3-A7A9-5B08AFBB223B}"/>
    <cellStyle name="Note 2 3 6 2" xfId="6111" xr:uid="{5B7AFA57-A9C2-4249-9B21-5E5E1535ECE6}"/>
    <cellStyle name="Note 2 3 6 2 2" xfId="8697" xr:uid="{BC1E3E57-E07A-4530-9B3C-12205E767886}"/>
    <cellStyle name="Note 2 3 6 2 2 2" xfId="12690" xr:uid="{7F420286-CB6B-4762-B297-BB7838AC79D5}"/>
    <cellStyle name="Note 2 3 6 2 2 2 2" xfId="21679" xr:uid="{1FA1A898-D138-48E1-91A9-E170BBE1A114}"/>
    <cellStyle name="Note 2 3 6 2 2 2 2 2" xfId="33951" xr:uid="{A45AA6B2-2FA6-4946-888E-8867AA70F6A4}"/>
    <cellStyle name="Note 2 3 6 2 2 2 3" xfId="39680" xr:uid="{0019EB9B-CC64-4B26-8E14-5D9FD1B3AC1A}"/>
    <cellStyle name="Note 2 3 6 2 2 2 4" xfId="56466" xr:uid="{F7EAD491-727C-4DFD-BECB-6803482B4CF2}"/>
    <cellStyle name="Note 2 3 6 2 2 3" xfId="17686" xr:uid="{2AF812B7-4819-4451-A6CA-89EDAF33FABD}"/>
    <cellStyle name="Note 2 3 6 2 2 3 2" xfId="28891" xr:uid="{6C5520C4-26FD-4049-84A7-5FA66053ACF1}"/>
    <cellStyle name="Note 2 3 6 2 2 4" xfId="43643" xr:uid="{A668DD23-25C9-45F2-A504-9EDD1AEEF9B5}"/>
    <cellStyle name="Note 2 3 6 2 2 5" xfId="49684" xr:uid="{39C03341-C2C7-4E41-9B36-D4D20112D702}"/>
    <cellStyle name="Note 2 3 6 2 3" xfId="11334" xr:uid="{91065119-1BCD-42F7-94D4-3164A3DBF073}"/>
    <cellStyle name="Note 2 3 6 2 3 2" xfId="20323" xr:uid="{45E581F7-3A9B-4588-A41D-1FE2F2E3034E}"/>
    <cellStyle name="Note 2 3 6 2 3 2 2" xfId="36113" xr:uid="{F090AA40-BEE7-41F2-AAC7-737D424FA6BF}"/>
    <cellStyle name="Note 2 3 6 2 3 2 3" xfId="57859" xr:uid="{27E83EED-218D-4172-A5E6-4001989E5369}"/>
    <cellStyle name="Note 2 3 6 2 3 3" xfId="36526" xr:uid="{ACC462EC-66D6-4462-B753-55C1C4D1B2F0}"/>
    <cellStyle name="Note 2 3 6 2 3 4" xfId="51077" xr:uid="{4B26B139-9AA0-4338-BCB8-E13141A5AD2E}"/>
    <cellStyle name="Note 2 3 6 2 4" xfId="15100" xr:uid="{2378016B-CDEB-4ED2-A3A5-C375AA531A40}"/>
    <cellStyle name="Note 2 3 6 2 4 2" xfId="23320" xr:uid="{2F0927C5-6EFE-4E05-8BD9-567BA67C0516}"/>
    <cellStyle name="Note 2 3 6 2 4 2 2" xfId="54605" xr:uid="{E75F6A42-EBC3-437E-A8F0-CBD38F90E10D}"/>
    <cellStyle name="Note 2 3 6 2 4 3" xfId="47801" xr:uid="{EA48F8F0-3857-4B17-A7E0-6D960C8D78AC}"/>
    <cellStyle name="Note 2 3 6 2 5" xfId="38745" xr:uid="{EB40844E-7DAE-4113-88EC-A2C9235E8DB3}"/>
    <cellStyle name="Note 2 3 6 2 5 2" xfId="52998" xr:uid="{51669A3A-82B2-4333-88B3-8C77EEB9D6D7}"/>
    <cellStyle name="Note 2 3 6 2 6" xfId="46187" xr:uid="{B079D3C6-99B0-412A-82EB-6E78D136C062}"/>
    <cellStyle name="Note 2 3 6 3" xfId="4231" xr:uid="{FD060B0C-F426-41EA-B5E2-AA5EC9829B75}"/>
    <cellStyle name="Note 2 3 6 3 2" xfId="40879" xr:uid="{006ABDD1-1F06-45E4-96B0-CB2DD16F8BC5}"/>
    <cellStyle name="Note 2 3 6 3 2 2" xfId="56868" xr:uid="{A5763F50-AA2F-48F0-A6E6-91D9F28918F2}"/>
    <cellStyle name="Note 2 3 6 3 2 3" xfId="50086" xr:uid="{88255E15-555D-412E-B61C-73D935D0CC23}"/>
    <cellStyle name="Note 2 3 6 3 3" xfId="52292" xr:uid="{D2947254-95F3-44A6-9F3F-8DF883DC550F}"/>
    <cellStyle name="Note 2 3 6 3 3 2" xfId="59073" xr:uid="{3D958D8E-69FC-4F6D-9A61-29F0A5F7BB87}"/>
    <cellStyle name="Note 2 3 6 3 4" xfId="48203" xr:uid="{C221457D-7CA7-4898-9EF9-AF78245DFACB}"/>
    <cellStyle name="Note 2 3 6 3 4 2" xfId="54995" xr:uid="{7284FF33-0746-4BDD-AEFE-EAF86B2B4048}"/>
    <cellStyle name="Note 2 3 6 3 5" xfId="53295" xr:uid="{31F35724-206B-45E6-B51F-BA579C538BC2}"/>
    <cellStyle name="Note 2 3 6 3 6" xfId="46589" xr:uid="{0E6E83C3-EB6F-4ADF-A26F-161420434B1F}"/>
    <cellStyle name="Note 2 3 6 4" xfId="30368" xr:uid="{19381E64-8BE0-4C46-8843-ABF2D0EFDCBB}"/>
    <cellStyle name="Note 2 3 6 4 2" xfId="55994" xr:uid="{7556EF26-B383-4696-B511-3C3A1C862380}"/>
    <cellStyle name="Note 2 3 6 4 3" xfId="49212" xr:uid="{64B2EFF2-6B61-4A4B-8CA9-7007C7D04336}"/>
    <cellStyle name="Note 2 3 6 5" xfId="44426" xr:uid="{75A34020-4CAF-4FA0-8EF8-21D1494764F8}"/>
    <cellStyle name="Note 2 3 6 5 2" xfId="59068" xr:uid="{C06AEB3B-77C7-4954-B36C-BD18B25087BA}"/>
    <cellStyle name="Note 2 3 6 5 3" xfId="52287" xr:uid="{B4F81E88-0282-4282-A997-356C5025AA95}"/>
    <cellStyle name="Note 2 3 6 6" xfId="45678" xr:uid="{16EBFC83-A248-4395-ACAD-8B208691979D}"/>
    <cellStyle name="Note 2 3 6 6 2" xfId="54157" xr:uid="{F0A9C131-0B3B-4D87-A333-0F0F4842F917}"/>
    <cellStyle name="Note 2 3 6 7" xfId="52735" xr:uid="{FE4449D4-8BBE-499A-B1E9-9AF942EE35C4}"/>
    <cellStyle name="Note 2 3 7" xfId="1932" xr:uid="{1F1B5090-D659-48E0-A5BD-9A1E36C8B834}"/>
    <cellStyle name="Note 2 3 7 2" xfId="6245" xr:uid="{AC8D92F0-61CD-4629-84FF-49A018F2537D}"/>
    <cellStyle name="Note 2 3 7 2 2" xfId="8831" xr:uid="{1B34D046-AFCC-446D-B53F-2C5144DAD9A4}"/>
    <cellStyle name="Note 2 3 7 2 2 2" xfId="12728" xr:uid="{1760B05B-9F14-4EC1-B4C5-982E6E522C18}"/>
    <cellStyle name="Note 2 3 7 2 2 2 2" xfId="21717" xr:uid="{5364DA16-9EC5-4150-8DFD-49EEB0467654}"/>
    <cellStyle name="Note 2 3 7 2 2 2 2 2" xfId="22758" xr:uid="{D666260D-3C56-4041-9A9A-ED72DBAC6719}"/>
    <cellStyle name="Note 2 3 7 2 2 2 3" xfId="42890" xr:uid="{102DD7CA-7D98-428F-8ACF-C2180A103AC0}"/>
    <cellStyle name="Note 2 3 7 2 2 2 4" xfId="56502" xr:uid="{EE9C0AFD-C08F-4EF6-81EC-DF4DF7D65B45}"/>
    <cellStyle name="Note 2 3 7 2 2 3" xfId="17820" xr:uid="{F90C6DE3-35F5-4E65-B8D9-3FA2FC8C071F}"/>
    <cellStyle name="Note 2 3 7 2 2 3 2" xfId="41404" xr:uid="{E2548695-B0CE-45B8-95FD-BDCE6F1D6498}"/>
    <cellStyle name="Note 2 3 7 2 2 4" xfId="40580" xr:uid="{A02754B7-9D77-4C08-9876-835E56E2B1F9}"/>
    <cellStyle name="Note 2 3 7 2 2 5" xfId="49720" xr:uid="{5052F348-643B-4F49-AF27-FD0BCE8CCE08}"/>
    <cellStyle name="Note 2 3 7 2 3" xfId="11468" xr:uid="{0B368459-9CEA-4568-9CD7-DC93F09C4C40}"/>
    <cellStyle name="Note 2 3 7 2 3 2" xfId="20457" xr:uid="{F15B07C8-5DF0-48E1-9FE9-731CCB811076}"/>
    <cellStyle name="Note 2 3 7 2 3 2 2" xfId="42977" xr:uid="{111AB6A3-3D1A-44DF-8F46-14641EEBDABD}"/>
    <cellStyle name="Note 2 3 7 2 3 2 3" xfId="58045" xr:uid="{594E3A0E-3E58-4372-B3B4-090CD0E7EC49}"/>
    <cellStyle name="Note 2 3 7 2 3 3" xfId="41365" xr:uid="{62361369-1961-4DAC-B1B8-B65364C044C0}"/>
    <cellStyle name="Note 2 3 7 2 3 4" xfId="51263" xr:uid="{5744DEC6-BB68-44B5-9149-CB6CCBF1652B}"/>
    <cellStyle name="Note 2 3 7 2 4" xfId="15234" xr:uid="{65546075-218B-44B0-BEFD-7D0726BE3B8C}"/>
    <cellStyle name="Note 2 3 7 2 4 2" xfId="34175" xr:uid="{5D7ABF38-23D8-48E1-A84A-D43B25DE0042}"/>
    <cellStyle name="Note 2 3 7 2 4 2 2" xfId="54641" xr:uid="{19A2F89D-C1E0-4406-A45C-A990F1C8D986}"/>
    <cellStyle name="Note 2 3 7 2 4 3" xfId="47837" xr:uid="{497B0E41-ED87-4606-9486-E25B963F0767}"/>
    <cellStyle name="Note 2 3 7 2 5" xfId="32679" xr:uid="{893B65A8-FC11-4B45-AE71-3945EDBE3546}"/>
    <cellStyle name="Note 2 3 7 2 5 2" xfId="53019" xr:uid="{5C358AA0-8B92-4807-8138-2B4E10ACF047}"/>
    <cellStyle name="Note 2 3 7 2 6" xfId="46223" xr:uid="{1FEC546D-9CE3-4F69-9A7D-7303799573C7}"/>
    <cellStyle name="Note 2 3 7 3" xfId="4369" xr:uid="{D3772410-3A9A-43EE-8B7F-662375CABEBD}"/>
    <cellStyle name="Note 2 3 7 3 2" xfId="43074" xr:uid="{36BAAF6F-05DA-49E7-BD1C-DA3768315BE5}"/>
    <cellStyle name="Note 2 3 7 3 2 2" xfId="56904" xr:uid="{5210408B-389F-4AFA-AEAE-635014A13947}"/>
    <cellStyle name="Note 2 3 7 3 2 3" xfId="50122" xr:uid="{D4B18951-5979-476C-9BC2-164A650C4E70}"/>
    <cellStyle name="Note 2 3 7 3 3" xfId="48986" xr:uid="{12B559F9-697B-40B9-A59D-07EBC6B6A343}"/>
    <cellStyle name="Note 2 3 7 3 3 2" xfId="55769" xr:uid="{212FCBCF-3E10-49AA-82ED-5FACC3871D71}"/>
    <cellStyle name="Note 2 3 7 3 4" xfId="48239" xr:uid="{CC476357-5E40-4EF7-B16E-A1515625189E}"/>
    <cellStyle name="Note 2 3 7 3 4 2" xfId="55031" xr:uid="{9FE48198-C4B6-4F41-A5CF-7CE929D74BCF}"/>
    <cellStyle name="Note 2 3 7 3 5" xfId="53331" xr:uid="{4E7D7D45-8E34-47E9-8614-3928A3EA972F}"/>
    <cellStyle name="Note 2 3 7 3 6" xfId="46625" xr:uid="{123CD724-3917-4BCB-B045-F4B33AD42ECC}"/>
    <cellStyle name="Note 2 3 7 4" xfId="29328" xr:uid="{BF1C147C-9F83-44E9-807D-16FE618ACC1D}"/>
    <cellStyle name="Note 2 3 7 4 2" xfId="56030" xr:uid="{AF86F6A8-FA1C-4785-AC2A-7C6BEBF98BC1}"/>
    <cellStyle name="Note 2 3 7 4 3" xfId="49248" xr:uid="{5D2683E9-2AE5-407E-979F-C0F6EB6E6323}"/>
    <cellStyle name="Note 2 3 7 5" xfId="44488" xr:uid="{C5A915BB-371E-428D-96FE-39C7C002C3E1}"/>
    <cellStyle name="Note 2 3 7 5 2" xfId="58458" xr:uid="{F2BA5AC2-B91A-4D94-9FF2-DB5D34C548EF}"/>
    <cellStyle name="Note 2 3 7 5 3" xfId="51677" xr:uid="{38CCE0AB-3E14-4E4D-8E58-0F7925427495}"/>
    <cellStyle name="Note 2 3 7 6" xfId="45714" xr:uid="{A63C6B6F-B62E-4E0B-9404-0957776306CA}"/>
    <cellStyle name="Note 2 3 7 6 2" xfId="54193" xr:uid="{69FB8819-62F3-40B9-9A8A-DAB7D004C834}"/>
    <cellStyle name="Note 2 3 7 7" xfId="52756" xr:uid="{1630709E-655E-4467-A0B7-BE863F4201B7}"/>
    <cellStyle name="Note 2 3 8" xfId="2716" xr:uid="{D2CDD52D-E350-4720-B727-5F9849A303EA}"/>
    <cellStyle name="Note 2 3 8 2" xfId="6906" xr:uid="{FEA0B3FD-64B1-4ED6-A989-599597B8FA41}"/>
    <cellStyle name="Note 2 3 8 2 2" xfId="12047" xr:uid="{508D782D-3978-4C3B-98B1-D6FF93927E94}"/>
    <cellStyle name="Note 2 3 8 2 2 2" xfId="21036" xr:uid="{CD1CBD1D-D711-4DDD-A763-F68C11EE414C}"/>
    <cellStyle name="Note 2 3 8 2 2 2 2" xfId="42561" xr:uid="{22BFA9CC-C155-441B-9122-044664F6E885}"/>
    <cellStyle name="Note 2 3 8 2 2 2 3" xfId="56551" xr:uid="{45E992FC-8FD5-49C4-A499-9F594C5FF8D6}"/>
    <cellStyle name="Note 2 3 8 2 2 3" xfId="25319" xr:uid="{342F76D6-3473-4C41-89FB-6C0FFF225DC4}"/>
    <cellStyle name="Note 2 3 8 2 2 4" xfId="49769" xr:uid="{07664D81-3802-434C-BFA3-FF3AF9AC7320}"/>
    <cellStyle name="Note 2 3 8 2 3" xfId="15895" xr:uid="{9371E78E-D663-4914-B997-81C3CD8725A8}"/>
    <cellStyle name="Note 2 3 8 2 3 2" xfId="31525" xr:uid="{F3DA97B1-5C20-4558-8678-317533D3F78E}"/>
    <cellStyle name="Note 2 3 8 2 3 2 2" xfId="57996" xr:uid="{1AA52F58-089D-4DF6-9C5B-8DFA247CF52C}"/>
    <cellStyle name="Note 2 3 8 2 3 3" xfId="51214" xr:uid="{57465417-04F6-44EB-BCCF-DA6694653875}"/>
    <cellStyle name="Note 2 3 8 2 4" xfId="41789" xr:uid="{7A52FD12-69A5-4751-9215-92A001A8138D}"/>
    <cellStyle name="Note 2 3 8 2 4 2" xfId="54687" xr:uid="{1AA495AD-E262-4D49-9867-4052CE9DD310}"/>
    <cellStyle name="Note 2 3 8 2 4 3" xfId="47886" xr:uid="{2BD552A9-8751-4432-A590-8D88148FB626}"/>
    <cellStyle name="Note 2 3 8 2 5" xfId="53045" xr:uid="{78F61ECD-1F9A-41A3-A01C-442E45B776F9}"/>
    <cellStyle name="Note 2 3 8 2 6" xfId="46272" xr:uid="{3C3102AA-F32A-4591-B6D6-72931AF6A33A}"/>
    <cellStyle name="Note 2 3 8 3" xfId="9477" xr:uid="{75D235B0-BE19-4767-B979-C48A8876DADE}"/>
    <cellStyle name="Note 2 3 8 3 2" xfId="18466" xr:uid="{C282C0F4-733F-45A9-B49D-66769DF766A0}"/>
    <cellStyle name="Note 2 3 8 3 2 2" xfId="43745" xr:uid="{A3844D83-2F1E-4E5F-BEFE-184C667A0F23}"/>
    <cellStyle name="Note 2 3 8 3 2 2 2" xfId="56950" xr:uid="{B86B93AF-3E3F-48AF-BBC2-9BD6F5E5A95B}"/>
    <cellStyle name="Note 2 3 8 3 2 3" xfId="50168" xr:uid="{A87B414C-EE69-42F3-AB40-1C73887D7CF1}"/>
    <cellStyle name="Note 2 3 8 3 3" xfId="30122" xr:uid="{850CAAE1-A593-4F80-8F0E-8725C85FE129}"/>
    <cellStyle name="Note 2 3 8 3 3 2" xfId="58543" xr:uid="{D37EC924-310E-4E69-82DA-7DAC246E25FD}"/>
    <cellStyle name="Note 2 3 8 3 3 3" xfId="51762" xr:uid="{D01F44F2-DB9C-49FF-BB59-4B7CB598CD71}"/>
    <cellStyle name="Note 2 3 8 3 4" xfId="48285" xr:uid="{0C5E6C80-DBB6-4837-AA10-752577DB20BD}"/>
    <cellStyle name="Note 2 3 8 3 4 2" xfId="55077" xr:uid="{C87F9C35-016D-403A-83BE-423F47F3357E}"/>
    <cellStyle name="Note 2 3 8 3 5" xfId="53377" xr:uid="{429B19E3-0F07-44FA-A8D8-B4D8E6EBCEEA}"/>
    <cellStyle name="Note 2 3 8 3 6" xfId="46671" xr:uid="{E28DF70F-D0E1-4670-981C-C4F0B53E76B8}"/>
    <cellStyle name="Note 2 3 8 4" xfId="38361" xr:uid="{AE4F7E78-DA47-416E-8194-84861B130690}"/>
    <cellStyle name="Note 2 3 8 4 2" xfId="56079" xr:uid="{942ABDEE-7F17-471F-8382-8F7BB09CC5CA}"/>
    <cellStyle name="Note 2 3 8 4 3" xfId="49297" xr:uid="{BCEAF006-7404-4123-9B3A-F90203A56A9F}"/>
    <cellStyle name="Note 2 3 8 5" xfId="44457" xr:uid="{F49B5BCA-701D-4C7D-98AA-E2F4CEBD28C6}"/>
    <cellStyle name="Note 2 3 8 5 2" xfId="58995" xr:uid="{2DA3F484-ADD8-41CF-B158-7B8104410848}"/>
    <cellStyle name="Note 2 3 8 5 3" xfId="52214" xr:uid="{099F54D0-3918-40D3-8AE0-64829429C5EF}"/>
    <cellStyle name="Note 2 3 8 6" xfId="45763" xr:uid="{B70EFFD4-D964-464D-851A-28A5B7615306}"/>
    <cellStyle name="Note 2 3 8 6 2" xfId="54239" xr:uid="{70199F00-74C7-459C-B045-FA19BBB0D848}"/>
    <cellStyle name="Note 2 3 8 7" xfId="52782" xr:uid="{355D38DF-F2A0-45B6-8BDB-83FB130B4261}"/>
    <cellStyle name="Note 2 3 9" xfId="4662" xr:uid="{D9C25DA8-2A27-43B2-8945-08B70EE152DD}"/>
    <cellStyle name="Note 2 3 9 2" xfId="7248" xr:uid="{AAC85542-15C4-434F-A116-F44BDF31212B}"/>
    <cellStyle name="Note 2 3 9 2 2" xfId="12244" xr:uid="{4F4800D5-F532-4577-84B0-90660F91EA27}"/>
    <cellStyle name="Note 2 3 9 2 2 2" xfId="21233" xr:uid="{C2635751-A67F-4D35-BBEC-84A7E7C2B515}"/>
    <cellStyle name="Note 2 3 9 2 2 2 2" xfId="42138" xr:uid="{256C1C8E-75A4-4877-82A3-D63EDDB8FB5C}"/>
    <cellStyle name="Note 2 3 9 2 2 2 3" xfId="56591" xr:uid="{2D9AED0C-E1B8-47B4-ABC1-F410AEA5370A}"/>
    <cellStyle name="Note 2 3 9 2 2 3" xfId="26971" xr:uid="{455774CE-58E1-4598-AC0B-94D55E0665A2}"/>
    <cellStyle name="Note 2 3 9 2 2 4" xfId="49809" xr:uid="{17B442DB-EAC4-42F3-A832-566A3FC71C02}"/>
    <cellStyle name="Note 2 3 9 2 3" xfId="16237" xr:uid="{A28B8D1B-FB8F-4261-8403-3CBBB94D8F08}"/>
    <cellStyle name="Note 2 3 9 2 3 2" xfId="41911" xr:uid="{096C1C6B-827B-408D-BA23-86EF6C8A0169}"/>
    <cellStyle name="Note 2 3 9 2 3 2 2" xfId="59125" xr:uid="{EBD013F4-CD09-4621-8A1B-433AFC46ABD2}"/>
    <cellStyle name="Note 2 3 9 2 3 3" xfId="52344" xr:uid="{7D405B14-4984-47A0-8EEC-C2B15C74C061}"/>
    <cellStyle name="Note 2 3 9 2 4" xfId="30121" xr:uid="{679FA0A8-DCE8-4E0F-8893-99456ABB7AD7}"/>
    <cellStyle name="Note 2 3 9 2 4 2" xfId="54724" xr:uid="{83A541A8-7C76-4E17-BEE1-7E6BFF03AF19}"/>
    <cellStyle name="Note 2 3 9 2 4 3" xfId="47926" xr:uid="{C38B77F2-45BC-4F6C-B051-3C0BF21C93C2}"/>
    <cellStyle name="Note 2 3 9 2 5" xfId="53066" xr:uid="{67B03642-900F-40CC-8F39-91C7D92B4BFC}"/>
    <cellStyle name="Note 2 3 9 2 6" xfId="46312" xr:uid="{ABF88CA6-E690-4A2F-A049-DC1A323AC837}"/>
    <cellStyle name="Note 2 3 9 3" xfId="9885" xr:uid="{DA8899F1-BE03-4E8F-96DD-4139E78B2613}"/>
    <cellStyle name="Note 2 3 9 3 2" xfId="18874" xr:uid="{6AB0F828-1702-4185-86C4-CF9ACED8608E}"/>
    <cellStyle name="Note 2 3 9 3 2 2" xfId="27392" xr:uid="{1BD51CDF-4F6F-458F-BB50-251DFC270894}"/>
    <cellStyle name="Note 2 3 9 3 2 2 2" xfId="56987" xr:uid="{E03280EA-EA3D-455D-8BD7-7215723FF167}"/>
    <cellStyle name="Note 2 3 9 3 2 3" xfId="50205" xr:uid="{4FC96334-0055-4E91-BADE-DA166B97C66E}"/>
    <cellStyle name="Note 2 3 9 3 3" xfId="34621" xr:uid="{27D3D332-522E-4E5B-8571-3035F2A38538}"/>
    <cellStyle name="Note 2 3 9 3 3 2" xfId="58611" xr:uid="{ABF85C97-A330-4539-8306-7759A9FE7DCF}"/>
    <cellStyle name="Note 2 3 9 3 3 3" xfId="51830" xr:uid="{9A5134E8-9DBC-40A3-8BE2-7D1B55462B96}"/>
    <cellStyle name="Note 2 3 9 3 4" xfId="48322" xr:uid="{1006175B-2154-4C04-8FAE-544A7C9BF033}"/>
    <cellStyle name="Note 2 3 9 3 4 2" xfId="55114" xr:uid="{9CF8DCBE-8F80-47CA-93C4-A0A173B69A2C}"/>
    <cellStyle name="Note 2 3 9 3 5" xfId="53414" xr:uid="{043111C1-475B-4D6D-BE80-FCB139226E70}"/>
    <cellStyle name="Note 2 3 9 3 6" xfId="46708" xr:uid="{AF951627-E8AF-4FC0-BB2A-F5917B9DB10E}"/>
    <cellStyle name="Note 2 3 9 4" xfId="13651" xr:uid="{F98A7779-2172-44BF-8CBE-42DD87153C3C}"/>
    <cellStyle name="Note 2 3 9 4 2" xfId="30150" xr:uid="{1B2CBA37-93CA-4CBC-88FD-8A13CACA58AD}"/>
    <cellStyle name="Note 2 3 9 4 2 2" xfId="56119" xr:uid="{2B6F10CC-D4D3-4701-A3B6-486BFA0BF6AD}"/>
    <cellStyle name="Note 2 3 9 4 3" xfId="49337" xr:uid="{107CF77A-2607-45BA-8B59-8BA179EB5E9B}"/>
    <cellStyle name="Note 2 3 9 5" xfId="39338" xr:uid="{9B251E0C-8C47-463C-959A-6C347D1F4F2A}"/>
    <cellStyle name="Note 2 3 9 5 2" xfId="58990" xr:uid="{9F8F6B8D-6633-439B-A9F2-0F9B01EA9C18}"/>
    <cellStyle name="Note 2 3 9 5 3" xfId="52209" xr:uid="{162183F8-6882-423C-ACB9-80ED9BA26D85}"/>
    <cellStyle name="Note 2 3 9 6" xfId="44509" xr:uid="{A8025ED7-419D-4F70-9346-0A8DF5867EC6}"/>
    <cellStyle name="Note 2 3 9 6 2" xfId="54276" xr:uid="{01C37D01-4F19-4380-8B8C-74B801975E24}"/>
    <cellStyle name="Note 2 3 9 6 3" xfId="47463" xr:uid="{AC77D388-993A-4183-8016-17E079F0147C}"/>
    <cellStyle name="Note 2 3 9 7" xfId="45803" xr:uid="{EE708FEE-7DBB-436D-BB9B-B208F2CF767A}"/>
    <cellStyle name="Note 2 30" xfId="45218" xr:uid="{1C935176-C79F-421A-8581-6C56B11B2A6E}"/>
    <cellStyle name="Note 2 30 2" xfId="55737" xr:uid="{722C1319-43E8-48C6-8FC2-99E4EC3CD23C}"/>
    <cellStyle name="Note 2 30 3" xfId="48954" xr:uid="{4E8819E0-1ADF-4569-9DBC-EAF44776A0FB}"/>
    <cellStyle name="Note 2 31" xfId="45221" xr:uid="{29FDFF1C-EB01-4B08-9571-2123A323EF67}"/>
    <cellStyle name="Note 2 31 2" xfId="57949" xr:uid="{0DF443C7-B7D3-4E9A-B886-9EC5751DB133}"/>
    <cellStyle name="Note 2 31 3" xfId="51167" xr:uid="{4D146AF5-3848-4A21-B665-B2F32B82CFA2}"/>
    <cellStyle name="Note 2 32" xfId="45290" xr:uid="{EEC26B93-EC22-4293-9542-07A48B85F0ED}"/>
    <cellStyle name="Note 2 32 2" xfId="52613" xr:uid="{B838DC9F-20AB-4FFE-ACEA-5A1B589792FE}"/>
    <cellStyle name="Note 2 33" xfId="45320" xr:uid="{40ACDDBA-D116-4C43-9759-3DFF21464552}"/>
    <cellStyle name="Note 2 34" xfId="45307" xr:uid="{C45524D3-6D4C-4F13-BD68-1E8372519A0E}"/>
    <cellStyle name="Note 2 35" xfId="45363" xr:uid="{49C2D3B8-BC4B-4839-8C5B-83DC6C4FA8C7}"/>
    <cellStyle name="Note 2 36" xfId="45430" xr:uid="{4FC78B96-EF6E-49F8-8490-025672C14124}"/>
    <cellStyle name="Note 2 37" xfId="44136" xr:uid="{88D869D4-B399-4BC3-A7E6-2385F0F4E224}"/>
    <cellStyle name="Note 2 38" xfId="45473" xr:uid="{D1969D56-40C1-42A5-9A8D-BC57574AAEC0}"/>
    <cellStyle name="Note 2 4" xfId="238" xr:uid="{85293CAF-3FFD-49CC-8849-05E6877E2956}"/>
    <cellStyle name="Note 2 4 10" xfId="6540" xr:uid="{ECA9831F-5CDB-441F-BE98-97B1DBBA420F}"/>
    <cellStyle name="Note 2 4 10 2" xfId="11759" xr:uid="{92097764-B435-411F-81F5-9F5CC11AA67A}"/>
    <cellStyle name="Note 2 4 10 2 2" xfId="20748" xr:uid="{DAEED0B2-8DE4-484A-8945-D6049893C21F}"/>
    <cellStyle name="Note 2 4 10 2 2 2" xfId="43050" xr:uid="{5B166D82-5919-4557-8FF0-521B92777FAA}"/>
    <cellStyle name="Note 2 4 10 2 2 2 2" xfId="56633" xr:uid="{8589847E-A486-4D32-84BA-4137DE95AB62}"/>
    <cellStyle name="Note 2 4 10 2 2 3" xfId="49851" xr:uid="{401A7EB8-230C-4B14-B573-EF5B29E092E7}"/>
    <cellStyle name="Note 2 4 10 2 3" xfId="37578" xr:uid="{98F9B068-635A-43EF-AC2A-DC96D0F805E3}"/>
    <cellStyle name="Note 2 4 10 2 3 2" xfId="58332" xr:uid="{C1F8356D-EBAB-49E6-96E2-55B203F2630E}"/>
    <cellStyle name="Note 2 4 10 2 3 3" xfId="51550" xr:uid="{06D7ED66-50A7-4F4A-A1D9-7919F8F4A89D}"/>
    <cellStyle name="Note 2 4 10 2 4" xfId="47968" xr:uid="{34EF8245-8B95-4B32-A63C-A4FE79E46E64}"/>
    <cellStyle name="Note 2 4 10 2 4 2" xfId="54766" xr:uid="{2F0D1A9A-0A8A-49B8-B815-19952E10699B}"/>
    <cellStyle name="Note 2 4 10 2 5" xfId="53090" xr:uid="{0E796587-44C8-493F-875A-699B76A0F60C}"/>
    <cellStyle name="Note 2 4 10 2 6" xfId="46354" xr:uid="{EDB36C70-9E15-4313-8432-B48AE7182CC8}"/>
    <cellStyle name="Note 2 4 10 3" xfId="15529" xr:uid="{567D4DEF-7744-47A5-B1C9-1634F9F0B8A3}"/>
    <cellStyle name="Note 2 4 10 3 2" xfId="29624" xr:uid="{C8B7F226-C84F-4E48-8AE5-44FEB379320D}"/>
    <cellStyle name="Note 2 4 10 3 2 2" xfId="57029" xr:uid="{F7FB1CF3-C039-4F30-AC3C-8DA4AF1F8A7B}"/>
    <cellStyle name="Note 2 4 10 3 2 3" xfId="50247" xr:uid="{3F940397-1F4F-4A91-A827-D439860B197C}"/>
    <cellStyle name="Note 2 4 10 3 3" xfId="51094" xr:uid="{31CAAD9F-C3A8-42A0-84BC-6BA53677C031}"/>
    <cellStyle name="Note 2 4 10 3 3 2" xfId="57876" xr:uid="{D3849066-E7B7-4ADD-88B4-EB526C8BB376}"/>
    <cellStyle name="Note 2 4 10 3 4" xfId="48364" xr:uid="{AE34E736-95FA-4156-ACA9-B6E97CBC6B92}"/>
    <cellStyle name="Note 2 4 10 3 4 2" xfId="55156" xr:uid="{A4A41CCE-9FD0-447B-BB0C-5C9195FACC14}"/>
    <cellStyle name="Note 2 4 10 3 5" xfId="53454" xr:uid="{50E82EC2-5305-4119-814A-A5736ABE120A}"/>
    <cellStyle name="Note 2 4 10 3 6" xfId="46750" xr:uid="{DE0F891C-15AF-4E0C-953C-E79B07F9D9A0}"/>
    <cellStyle name="Note 2 4 10 4" xfId="26038" xr:uid="{652385C2-7F8B-41B2-8321-7D30982ACD8E}"/>
    <cellStyle name="Note 2 4 10 4 2" xfId="56161" xr:uid="{A1AB95E7-0727-4BCB-9D17-0DF2455B9DA1}"/>
    <cellStyle name="Note 2 4 10 4 3" xfId="49379" xr:uid="{D7D19CBE-487F-46D8-ACB2-F35A97A0DC6D}"/>
    <cellStyle name="Note 2 4 10 5" xfId="44581" xr:uid="{90AE02E6-6A21-4E04-9C1D-3FB172CB741C}"/>
    <cellStyle name="Note 2 4 10 5 2" xfId="57724" xr:uid="{44B16CA3-07FA-4358-BC8C-3AD6D8508266}"/>
    <cellStyle name="Note 2 4 10 5 3" xfId="50942" xr:uid="{7299FDD1-F6E9-4352-AE0A-43CDFF258849}"/>
    <cellStyle name="Note 2 4 10 6" xfId="47499" xr:uid="{F6E83697-232F-444D-9DE2-918B33EFC3FC}"/>
    <cellStyle name="Note 2 4 10 6 2" xfId="54318" xr:uid="{45BACEC9-3461-4EDD-8F84-82AD4CB92FD7}"/>
    <cellStyle name="Note 2 4 10 7" xfId="52823" xr:uid="{0B9594B9-CB35-41C9-A0B2-F7D1B2D407CD}"/>
    <cellStyle name="Note 2 4 10 8" xfId="45891" xr:uid="{5565D15B-722A-47F4-B607-A2EE99FC067B}"/>
    <cellStyle name="Note 2 4 11" xfId="9122" xr:uid="{0DB99986-0602-445B-9DF1-544DC917D15F}"/>
    <cellStyle name="Note 2 4 11 2" xfId="18111" xr:uid="{45D49E4B-F58C-4E24-9B1F-00B1A16F8323}"/>
    <cellStyle name="Note 2 4 11 2 2" xfId="37066" xr:uid="{55D1A657-FC5E-427B-A73D-CAB43AB81350}"/>
    <cellStyle name="Note 2 4 11 2 2 2" xfId="56672" xr:uid="{BC169212-9D96-4C57-A8B3-82E8291C5BDE}"/>
    <cellStyle name="Note 2 4 11 2 2 3" xfId="49890" xr:uid="{96532FA6-BE22-4AE7-85D0-D4D19FC4F096}"/>
    <cellStyle name="Note 2 4 11 2 3" xfId="49733" xr:uid="{8995DF3F-8526-4847-B945-19F8F0B356D0}"/>
    <cellStyle name="Note 2 4 11 2 3 2" xfId="56515" xr:uid="{594FE667-46E8-4E6E-BB1B-41F9C7BBDE42}"/>
    <cellStyle name="Note 2 4 11 2 4" xfId="48007" xr:uid="{5C29EE39-93A0-4752-92B5-E36478F65B1A}"/>
    <cellStyle name="Note 2 4 11 2 4 2" xfId="54802" xr:uid="{C3C846E7-B326-4CE6-AEED-DF3060AE6DA4}"/>
    <cellStyle name="Note 2 4 11 2 5" xfId="53111" xr:uid="{549E4F08-8046-440F-BE16-931B969195B0}"/>
    <cellStyle name="Note 2 4 11 2 6" xfId="46393" xr:uid="{EF100D19-C99A-4FC3-B065-E09031E73B74}"/>
    <cellStyle name="Note 2 4 11 3" xfId="32171" xr:uid="{6104C171-3F80-4F06-9D36-E509DD57416A}"/>
    <cellStyle name="Note 2 4 11 3 2" xfId="50283" xr:uid="{304F9A4B-7274-4C72-A86C-AE3F3BEBAF3E}"/>
    <cellStyle name="Note 2 4 11 3 2 2" xfId="57065" xr:uid="{F4CD22EE-850D-47F9-9C8E-1229ADD3A441}"/>
    <cellStyle name="Note 2 4 11 3 3" xfId="51532" xr:uid="{5187C48D-6632-429F-AFF6-954EF13F1E27}"/>
    <cellStyle name="Note 2 4 11 3 3 2" xfId="58314" xr:uid="{04BABAF0-C9A9-4C8C-8E2C-E003E85F3F58}"/>
    <cellStyle name="Note 2 4 11 3 4" xfId="48400" xr:uid="{E54BFA79-BCD4-42CA-A4DF-8C080C9ADAD4}"/>
    <cellStyle name="Note 2 4 11 3 4 2" xfId="55192" xr:uid="{7A49C898-2AB7-47E1-A162-2004A4BB262F}"/>
    <cellStyle name="Note 2 4 11 3 5" xfId="53480" xr:uid="{D4A7914E-7C06-44E2-98FC-83193DB00C5D}"/>
    <cellStyle name="Note 2 4 11 3 6" xfId="46786" xr:uid="{A99B7E7F-2B69-4FC2-A707-561342414E08}"/>
    <cellStyle name="Note 2 4 11 4" xfId="44594" xr:uid="{32AD568C-19F1-42D2-8E31-41B57E79B159}"/>
    <cellStyle name="Note 2 4 11 4 2" xfId="56200" xr:uid="{675E48E4-DEAA-461E-8058-4C52AE35B365}"/>
    <cellStyle name="Note 2 4 11 4 3" xfId="49418" xr:uid="{A1AD8685-48BD-45FF-8A5E-C7FFE31505F2}"/>
    <cellStyle name="Note 2 4 11 5" xfId="51359" xr:uid="{A95A2FE1-B258-4054-96D9-30810B18B3F8}"/>
    <cellStyle name="Note 2 4 11 5 2" xfId="58141" xr:uid="{2032FD33-1229-4B7B-A550-0E412B2166C9}"/>
    <cellStyle name="Note 2 4 11 6" xfId="47538" xr:uid="{05915363-2471-4654-82AE-8CC54F0302B7}"/>
    <cellStyle name="Note 2 4 11 6 2" xfId="54354" xr:uid="{CB90DE9D-7556-4213-AE24-A405914A7626}"/>
    <cellStyle name="Note 2 4 11 7" xfId="52844" xr:uid="{239A0F2C-AEFD-4FF8-9BDE-A13BC06658E9}"/>
    <cellStyle name="Note 2 4 11 8" xfId="45927" xr:uid="{BD133F67-CB0F-4F06-8206-392033F4869C}"/>
    <cellStyle name="Note 2 4 12" xfId="12651" xr:uid="{C966C1B6-C082-4A8F-AA30-0E8782E61506}"/>
    <cellStyle name="Note 2 4 12 2" xfId="21640" xr:uid="{01474B0D-98DA-4B0C-8B22-CDC21C8D6D5F}"/>
    <cellStyle name="Note 2 4 12 2 2" xfId="25698" xr:uid="{B6356653-C252-4664-B3BC-0C40F8F8A008}"/>
    <cellStyle name="Note 2 4 12 2 2 2" xfId="56288" xr:uid="{C9EE9E11-C3DE-4180-BE8C-0E42F36AEA38}"/>
    <cellStyle name="Note 2 4 12 2 3" xfId="49506" xr:uid="{451E34BE-3287-4D19-AD6F-798E59CFB054}"/>
    <cellStyle name="Note 2 4 12 3" xfId="30233" xr:uid="{54802C43-02EB-4FB0-8F81-68EB044D858B}"/>
    <cellStyle name="Note 2 4 12 3 2" xfId="58549" xr:uid="{27D2FE96-2EA2-44FD-8294-8DBEF16A4383}"/>
    <cellStyle name="Note 2 4 12 3 3" xfId="51768" xr:uid="{C2FFF94D-3A98-44CC-A5E3-C63E8A08C028}"/>
    <cellStyle name="Note 2 4 12 4" xfId="44681" xr:uid="{7DEE3A5C-93CD-461A-B2FC-1487CE41CC22}"/>
    <cellStyle name="Note 2 4 12 4 2" xfId="54433" xr:uid="{45231F55-598C-42AF-BF5D-D2514F6DD087}"/>
    <cellStyle name="Note 2 4 12 4 3" xfId="47623" xr:uid="{1E192644-6F55-4038-98CC-6B0AA9F44D32}"/>
    <cellStyle name="Note 2 4 12 5" xfId="52896" xr:uid="{FD5915B0-30BD-40F3-883E-E033E9E5AE27}"/>
    <cellStyle name="Note 2 4 12 6" xfId="46015" xr:uid="{649CFC6B-AA08-464A-96EB-935C6AAE248F}"/>
    <cellStyle name="Note 2 4 13" xfId="2244" xr:uid="{142D0B04-B49D-4B9E-BA5C-9F6E107641EE}"/>
    <cellStyle name="Note 2 4 13 2" xfId="28929" xr:uid="{01A87ABC-A626-45A8-91B1-8B506083642F}"/>
    <cellStyle name="Note 2 4 13 2 2" xfId="56697" xr:uid="{BEB06BBB-73C1-4900-B293-D7194099812A}"/>
    <cellStyle name="Note 2 4 13 2 3" xfId="49915" xr:uid="{ADA0BBE8-D1B6-45C1-9066-6CD7D3421D5E}"/>
    <cellStyle name="Note 2 4 13 3" xfId="44649" xr:uid="{30E34BFF-1021-423E-8B6B-7F87FCE98084}"/>
    <cellStyle name="Note 2 4 13 3 2" xfId="58421" xr:uid="{48458F80-C3CC-4733-90E1-66346C4E5EA3}"/>
    <cellStyle name="Note 2 4 13 3 3" xfId="51640" xr:uid="{5A027AD8-93F1-40B6-8A0E-ABF0F582A039}"/>
    <cellStyle name="Note 2 4 13 4" xfId="48032" xr:uid="{8BCBEBF9-B2D1-4F92-A26A-9F9BA0375496}"/>
    <cellStyle name="Note 2 4 13 4 2" xfId="54824" xr:uid="{939A8DF9-1E2E-49BD-B51D-F03B9C42E645}"/>
    <cellStyle name="Note 2 4 13 5" xfId="53124" xr:uid="{35215E75-3768-400A-845E-E9A759407A76}"/>
    <cellStyle name="Note 2 4 13 6" xfId="46418" xr:uid="{48C73A5D-826A-45DB-AD82-2EDCA7B09F51}"/>
    <cellStyle name="Note 2 4 14" xfId="13153" xr:uid="{4A5A3E67-62F1-4894-9430-F9B924870959}"/>
    <cellStyle name="Note 2 4 14 2" xfId="27852" xr:uid="{90373C3C-C853-4FB3-B546-CF9B6F7516FE}"/>
    <cellStyle name="Note 2 4 14 2 2" xfId="57074" xr:uid="{FCE7E629-480D-4D61-839B-BAD74EA6ECA6}"/>
    <cellStyle name="Note 2 4 14 2 3" xfId="50292" xr:uid="{D0F787DB-7681-4409-9F29-E7A6DD32280E}"/>
    <cellStyle name="Note 2 4 14 3" xfId="44742" xr:uid="{BE4F1474-8EC4-45A1-A90E-41DE5F1B9576}"/>
    <cellStyle name="Note 2 4 14 3 2" xfId="58556" xr:uid="{BA037736-81F7-47B4-A9F8-3194CB7B2959}"/>
    <cellStyle name="Note 2 4 14 3 3" xfId="51775" xr:uid="{283F3B5E-44BA-49AC-8602-A32F00DF2D59}"/>
    <cellStyle name="Note 2 4 14 4" xfId="48409" xr:uid="{D91C9504-C24B-4A18-B51C-961B68846403}"/>
    <cellStyle name="Note 2 4 14 4 2" xfId="55201" xr:uid="{FA6FF870-0CEB-4DD4-A0D7-6D77CEB569B1}"/>
    <cellStyle name="Note 2 4 14 5" xfId="53487" xr:uid="{FA78F78E-483D-43CF-9477-E882F24C6C61}"/>
    <cellStyle name="Note 2 4 14 6" xfId="46795" xr:uid="{97555660-272A-4647-AA43-11DF6D99733E}"/>
    <cellStyle name="Note 2 4 15" xfId="23944" xr:uid="{021444AE-34FC-4D7C-A300-7477FA0BF2F4}"/>
    <cellStyle name="Note 2 4 15 2" xfId="44720" xr:uid="{5E43C6EB-E1E4-469F-A45C-64F2AA674F49}"/>
    <cellStyle name="Note 2 4 15 2 2" xfId="57209" xr:uid="{CC6B1967-D144-453C-91AF-6AB5D1BA447D}"/>
    <cellStyle name="Note 2 4 15 2 3" xfId="50427" xr:uid="{919DD942-7160-47BA-BC1F-0EA3856F4EFE}"/>
    <cellStyle name="Note 2 4 15 3" xfId="52029" xr:uid="{0E6AE10A-5964-4FD9-AA22-5582F713E872}"/>
    <cellStyle name="Note 2 4 15 3 2" xfId="58810" xr:uid="{EE76C416-9443-48A7-B724-90ACBF0DA167}"/>
    <cellStyle name="Note 2 4 15 4" xfId="52196" xr:uid="{00AE3723-5E44-47D0-B182-9BFA2943026D}"/>
    <cellStyle name="Note 2 4 15 4 2" xfId="58977" xr:uid="{53A3B853-E293-453B-9369-79101BAA4D41}"/>
    <cellStyle name="Note 2 4 15 5" xfId="48544" xr:uid="{D8966742-67B0-4954-A41C-7A6F0B527603}"/>
    <cellStyle name="Note 2 4 15 5 2" xfId="55333" xr:uid="{C417F6DB-6420-45D6-BA3F-00695200116E}"/>
    <cellStyle name="Note 2 4 15 6" xfId="53619" xr:uid="{4A864A52-79F2-418E-A3FB-017EBEB48AF7}"/>
    <cellStyle name="Note 2 4 15 7" xfId="46930" xr:uid="{B13F7BB0-AD64-46A9-93E5-18AC0A90CFC0}"/>
    <cellStyle name="Note 2 4 16" xfId="44800" xr:uid="{13A6F155-2749-47B0-865C-E6DDC711B541}"/>
    <cellStyle name="Note 2 4 16 2" xfId="50461" xr:uid="{A35428FC-1FCD-4F0B-A2DD-1E9706EFB196}"/>
    <cellStyle name="Note 2 4 16 2 2" xfId="57243" xr:uid="{15A6D585-E9D2-40FA-9FE4-D83285EC74EB}"/>
    <cellStyle name="Note 2 4 16 3" xfId="52063" xr:uid="{709DCD79-D0C9-4696-97F3-8A43BDB4E10C}"/>
    <cellStyle name="Note 2 4 16 3 2" xfId="58844" xr:uid="{89A81404-425B-46F0-B439-90D7FDE400EF}"/>
    <cellStyle name="Note 2 4 16 4" xfId="51189" xr:uid="{8295F4F0-E85A-4058-B7CB-707C6FDFDB7F}"/>
    <cellStyle name="Note 2 4 16 4 2" xfId="57971" xr:uid="{A37CE441-F88D-46ED-9986-57A4E42E5CE2}"/>
    <cellStyle name="Note 2 4 16 5" xfId="48578" xr:uid="{D3965EAE-B6A3-4289-8276-F9AC048202B6}"/>
    <cellStyle name="Note 2 4 16 5 2" xfId="55367" xr:uid="{7F92F115-E9FB-4BE9-9E4E-F9B122EAC2B6}"/>
    <cellStyle name="Note 2 4 16 6" xfId="53653" xr:uid="{C1F1F15D-1EA5-4FE4-85AE-BFF74046100D}"/>
    <cellStyle name="Note 2 4 16 7" xfId="46964" xr:uid="{81A06987-8346-415B-88D2-17DE2FDBEDE0}"/>
    <cellStyle name="Note 2 4 17" xfId="44862" xr:uid="{0FB87022-D4C0-4E33-AF8C-5BD740EF010B}"/>
    <cellStyle name="Note 2 4 17 2" xfId="50489" xr:uid="{EF952671-7FDE-4675-A21D-6F0E68B1D092}"/>
    <cellStyle name="Note 2 4 17 2 2" xfId="57271" xr:uid="{F7B8651F-86D0-4C4C-B357-6F53AFD4428B}"/>
    <cellStyle name="Note 2 4 17 3" xfId="52091" xr:uid="{0B7ABFE7-D13A-48EC-B80F-E890DC34B02F}"/>
    <cellStyle name="Note 2 4 17 3 2" xfId="58872" xr:uid="{AC5763AA-F5C2-4B30-BD3F-D684581894D1}"/>
    <cellStyle name="Note 2 4 17 4" xfId="51159" xr:uid="{4E483D7C-D640-4301-B982-33568730397F}"/>
    <cellStyle name="Note 2 4 17 4 2" xfId="57941" xr:uid="{20FFA9F1-C06D-4C66-A50D-566BD3130397}"/>
    <cellStyle name="Note 2 4 17 5" xfId="48606" xr:uid="{3BC78AB0-2AD9-41ED-B987-069F76F6AEFA}"/>
    <cellStyle name="Note 2 4 17 5 2" xfId="55395" xr:uid="{057B03FE-AF00-45FD-88B3-91EA0CBC27AF}"/>
    <cellStyle name="Note 2 4 17 6" xfId="53681" xr:uid="{5842D20D-23EF-492E-95E7-754683D27846}"/>
    <cellStyle name="Note 2 4 17 7" xfId="46992" xr:uid="{590A9BC4-D5B2-4752-9322-BC42DA1C5ECB}"/>
    <cellStyle name="Note 2 4 18" xfId="44892" xr:uid="{B1FF015A-891F-4653-9F5F-5C8DCB7E7700}"/>
    <cellStyle name="Note 2 4 18 2" xfId="50325" xr:uid="{D0E59989-1F2F-4DD8-AE19-EDFBDC56183E}"/>
    <cellStyle name="Note 2 4 18 2 2" xfId="57107" xr:uid="{CE8C9D11-1E5A-464A-BC53-1C586FBA3F28}"/>
    <cellStyle name="Note 2 4 18 3" xfId="51929" xr:uid="{DCD3A4B1-82B4-4A05-8539-554652656CF8}"/>
    <cellStyle name="Note 2 4 18 3 2" xfId="58710" xr:uid="{0CC4B474-1100-48B2-81AC-E28873D01F88}"/>
    <cellStyle name="Note 2 4 18 4" xfId="51845" xr:uid="{2DC64065-DCFB-4C6C-A72C-F7A7788F8271}"/>
    <cellStyle name="Note 2 4 18 4 2" xfId="58626" xr:uid="{774D50B4-C5BB-4054-9C79-69EAECF7BA7D}"/>
    <cellStyle name="Note 2 4 18 5" xfId="48442" xr:uid="{CFFAFC33-0690-4DE1-8330-3CF9FC15CDE7}"/>
    <cellStyle name="Note 2 4 18 5 2" xfId="55234" xr:uid="{B89A43A7-5A46-41F7-9766-C3B9D81BB742}"/>
    <cellStyle name="Note 2 4 18 6" xfId="53520" xr:uid="{2A5729C3-4EA1-4F1E-B3D3-F6AE0B422D77}"/>
    <cellStyle name="Note 2 4 18 7" xfId="46828" xr:uid="{638FB888-F710-4EAF-B52C-F5B7DBA1AFCA}"/>
    <cellStyle name="Note 2 4 19" xfId="44939" xr:uid="{372C6B56-9F2A-4141-AC07-0F34540F34AD}"/>
    <cellStyle name="Note 2 4 19 2" xfId="50534" xr:uid="{52DA43BB-FA7C-43D6-935A-24FCA2C34C44}"/>
    <cellStyle name="Note 2 4 19 2 2" xfId="57316" xr:uid="{0CE489F8-694D-47C3-A133-B413DFBF43C5}"/>
    <cellStyle name="Note 2 4 19 3" xfId="52136" xr:uid="{0E7BBE57-B2E6-4829-AECE-102905AE19B8}"/>
    <cellStyle name="Note 2 4 19 3 2" xfId="58917" xr:uid="{B8853E95-BEBB-4665-BCB2-EBF993936EAE}"/>
    <cellStyle name="Note 2 4 19 4" xfId="48940" xr:uid="{E4E8B393-8F9E-4B83-94D7-98805040049F}"/>
    <cellStyle name="Note 2 4 19 4 2" xfId="55723" xr:uid="{F0856313-16AF-42FA-8D4C-9912741D44E6}"/>
    <cellStyle name="Note 2 4 19 5" xfId="48651" xr:uid="{8496C5F5-2079-4BBB-BBE5-F89F60CC1EA4}"/>
    <cellStyle name="Note 2 4 19 5 2" xfId="55440" xr:uid="{1F72444D-5F82-47F1-A9A0-6E09B113EC78}"/>
    <cellStyle name="Note 2 4 19 6" xfId="53726" xr:uid="{A26205CE-363B-4381-A597-EDFD7415174C}"/>
    <cellStyle name="Note 2 4 19 7" xfId="47037" xr:uid="{6EB4715A-337E-4482-AFC4-B3E7E101E15B}"/>
    <cellStyle name="Note 2 4 2" xfId="376" xr:uid="{6C3E266F-BDB6-4A58-81E6-29AD57816507}"/>
    <cellStyle name="Note 2 4 2 10" xfId="9247" xr:uid="{B72D9D7B-DBF0-442D-A2BD-67C86C7F095A}"/>
    <cellStyle name="Note 2 4 2 10 2" xfId="18236" xr:uid="{A2D04869-32AF-469D-8F7C-08E94F806F94}"/>
    <cellStyle name="Note 2 4 2 10 2 2" xfId="36055" xr:uid="{36E93027-D876-460A-AF78-FB5958747F50}"/>
    <cellStyle name="Note 2 4 2 10 3" xfId="28384" xr:uid="{4D74060B-86F9-4AB5-BC59-490376DDF948}"/>
    <cellStyle name="Note 2 4 2 11" xfId="12644" xr:uid="{5F6E0E23-8E5D-484F-9862-051C924D67DC}"/>
    <cellStyle name="Note 2 4 2 11 2" xfId="21633" xr:uid="{4C1B1685-305C-4881-A6F0-DA538A902D8F}"/>
    <cellStyle name="Note 2 4 2 11 2 2" xfId="22647" xr:uid="{F27C9F41-9B00-4036-BBCD-698CCBAD15BC}"/>
    <cellStyle name="Note 2 4 2 11 3" xfId="32763" xr:uid="{658F358B-2281-43FE-82EE-C416695D4532}"/>
    <cellStyle name="Note 2 4 2 12" xfId="2382" xr:uid="{20DEBCC6-DB27-4C53-806E-E3F356CEF770}"/>
    <cellStyle name="Note 2 4 2 12 2" xfId="23339" xr:uid="{380EAD92-AC70-4932-A613-A17B6705AD35}"/>
    <cellStyle name="Note 2 4 2 13" xfId="13291" xr:uid="{50B3DC6D-2D3E-4F62-9945-2D48A8228398}"/>
    <cellStyle name="Note 2 4 2 13 2" xfId="38916" xr:uid="{F5D413BE-FA68-4E63-BE39-56F480BCAE2B}"/>
    <cellStyle name="Note 2 4 2 14" xfId="26329" xr:uid="{204482B1-D1C1-410C-B17E-025F95E1C431}"/>
    <cellStyle name="Note 2 4 2 15" xfId="44326" xr:uid="{26C09090-ACAA-4706-8518-B7D5A73B9F50}"/>
    <cellStyle name="Note 2 4 2 16" xfId="45509" xr:uid="{328680AA-6635-42F0-B29B-59E0A4910DB8}"/>
    <cellStyle name="Note 2 4 2 2" xfId="725" xr:uid="{F23041FB-CCA4-4BF4-9ADE-B074A4D01AD1}"/>
    <cellStyle name="Note 2 4 2 2 2" xfId="5101" xr:uid="{3170528C-036F-433C-B77E-652DDECAC965}"/>
    <cellStyle name="Note 2 4 2 2 2 2" xfId="7687" xr:uid="{84CD7535-9F85-4E54-84A0-CC01139505C5}"/>
    <cellStyle name="Note 2 4 2 2 2 2 2" xfId="12377" xr:uid="{694228BF-E5FD-4355-91AF-6BE462221EE7}"/>
    <cellStyle name="Note 2 4 2 2 2 2 2 2" xfId="21366" xr:uid="{68977C91-1071-41FF-B92C-DB50A3EF0716}"/>
    <cellStyle name="Note 2 4 2 2 2 2 2 2 2" xfId="33734" xr:uid="{CED21861-FFCE-4B5A-A398-ECA5F6CFFE40}"/>
    <cellStyle name="Note 2 4 2 2 2 2 2 3" xfId="26059" xr:uid="{24C36B5F-1071-4DFA-9DC7-0EEBB39DF281}"/>
    <cellStyle name="Note 2 4 2 2 2 2 3" xfId="16676" xr:uid="{B4861257-2675-47D3-90DF-CA218FACAC84}"/>
    <cellStyle name="Note 2 4 2 2 2 2 3 2" xfId="30006" xr:uid="{67FC3CC3-7FB4-4FC6-BCEB-FE4AD1746D22}"/>
    <cellStyle name="Note 2 4 2 2 2 2 4" xfId="27047" xr:uid="{71BAB8F0-1DBD-4A36-A675-999EC15822DE}"/>
    <cellStyle name="Note 2 4 2 2 2 2 5" xfId="56297" xr:uid="{F23DCF30-3896-43EE-9B14-6664922E7E97}"/>
    <cellStyle name="Note 2 4 2 2 2 3" xfId="10324" xr:uid="{352F2F57-DCB2-4117-AB70-EA1A6468A9C3}"/>
    <cellStyle name="Note 2 4 2 2 2 3 2" xfId="19313" xr:uid="{60240756-002D-4AFA-9638-1FEDB7FDBF61}"/>
    <cellStyle name="Note 2 4 2 2 2 3 2 2" xfId="32914" xr:uid="{8216EBB1-2E0D-45C3-82E7-8232013EA825}"/>
    <cellStyle name="Note 2 4 2 2 2 3 3" xfId="40482" xr:uid="{D989B624-78BB-4710-9805-466710BF6EF9}"/>
    <cellStyle name="Note 2 4 2 2 2 4" xfId="14090" xr:uid="{7CC04513-5352-4D9F-9538-4B9D62A0FB51}"/>
    <cellStyle name="Note 2 4 2 2 2 4 2" xfId="37099" xr:uid="{8EDA9521-DDDC-441F-9149-58F6B4C0D843}"/>
    <cellStyle name="Note 2 4 2 2 2 5" xfId="22960" xr:uid="{66E91E40-BF45-41D6-9810-2360F94B8353}"/>
    <cellStyle name="Note 2 4 2 2 2 6" xfId="49515" xr:uid="{6C03DE09-107E-4316-BFBA-A13602B0C425}"/>
    <cellStyle name="Note 2 4 2 2 3" xfId="3162" xr:uid="{19CBA3C8-5FEF-4AFF-9BED-2FF323C12F04}"/>
    <cellStyle name="Note 2 4 2 2 3 2" xfId="26306" xr:uid="{CC2352C2-4F3F-44AB-9670-AFF16B40194C}"/>
    <cellStyle name="Note 2 4 2 2 3 2 2" xfId="57930" xr:uid="{4C236200-6629-438C-A74E-5EC3D1ACEE12}"/>
    <cellStyle name="Note 2 4 2 2 3 3" xfId="51148" xr:uid="{B828036A-861A-4833-A5EC-7B4675AABA13}"/>
    <cellStyle name="Note 2 4 2 2 4" xfId="40812" xr:uid="{7F7D8821-2F6C-453E-85DB-81E4A7306CB3}"/>
    <cellStyle name="Note 2 4 2 2 4 2" xfId="54442" xr:uid="{588157A1-8BB5-4D09-BBA8-114A8DD28A73}"/>
    <cellStyle name="Note 2 4 2 2 4 3" xfId="47632" xr:uid="{4F58C42A-4676-432E-ABA7-792701DEB438}"/>
    <cellStyle name="Note 2 4 2 2 5" xfId="52902" xr:uid="{EE2565D9-7E25-4340-8354-AB7BB2188E08}"/>
    <cellStyle name="Note 2 4 2 2 6" xfId="46024" xr:uid="{FE27DD0C-1A5B-4FB4-8276-9E97B3FB4F32}"/>
    <cellStyle name="Note 2 4 2 3" xfId="1070" xr:uid="{994A0440-004F-4E05-AA77-CDF03207B2B8}"/>
    <cellStyle name="Note 2 4 2 3 2" xfId="5422" xr:uid="{DD4B6CC5-B69B-44D8-8C02-44EBB0A4841E}"/>
    <cellStyle name="Note 2 4 2 3 2 2" xfId="8008" xr:uid="{9B4B87DB-9BD8-49BC-9711-001E50D4872F}"/>
    <cellStyle name="Note 2 4 2 3 2 2 2" xfId="12481" xr:uid="{996F9570-E10C-4833-A2B8-622E1144035D}"/>
    <cellStyle name="Note 2 4 2 3 2 2 2 2" xfId="21470" xr:uid="{A227FD4E-5B85-4601-9C45-C52CEE7DC07F}"/>
    <cellStyle name="Note 2 4 2 3 2 2 2 2 2" xfId="36794" xr:uid="{B06C164B-EAF5-45AE-88BA-C214910FF654}"/>
    <cellStyle name="Note 2 4 2 3 2 2 2 3" xfId="25717" xr:uid="{F6E52F96-0197-4C7E-95B4-DABB7B499086}"/>
    <cellStyle name="Note 2 4 2 3 2 2 3" xfId="16997" xr:uid="{54D6C2E5-CF11-44E7-B6B5-15BCB5B314FB}"/>
    <cellStyle name="Note 2 4 2 3 2 2 3 2" xfId="42396" xr:uid="{F06112F5-A2D1-46E8-BCB3-43041B515D04}"/>
    <cellStyle name="Note 2 4 2 3 2 2 4" xfId="33897" xr:uid="{7C7D3591-9A0F-45A1-96DC-87C66BB7F57D}"/>
    <cellStyle name="Note 2 4 2 3 2 2 5" xfId="56705" xr:uid="{381AFDE1-5859-4B9B-9DC4-682AA4A93EB9}"/>
    <cellStyle name="Note 2 4 2 3 2 3" xfId="10645" xr:uid="{8AECAE2C-2DED-41CC-BACE-2EA6F0AD7462}"/>
    <cellStyle name="Note 2 4 2 3 2 3 2" xfId="19634" xr:uid="{7EED3D50-F21B-4584-9732-88AF12F43325}"/>
    <cellStyle name="Note 2 4 2 3 2 3 2 2" xfId="28358" xr:uid="{EFD827C7-132F-4072-B4A2-53039C18DA89}"/>
    <cellStyle name="Note 2 4 2 3 2 3 3" xfId="42787" xr:uid="{83928412-788B-42CF-AF12-900B96B9E142}"/>
    <cellStyle name="Note 2 4 2 3 2 4" xfId="14411" xr:uid="{B308F664-9B74-4B6A-964C-31631776A8DB}"/>
    <cellStyle name="Note 2 4 2 3 2 4 2" xfId="32039" xr:uid="{1D1BD606-DB34-4845-A0C5-E52247C20E33}"/>
    <cellStyle name="Note 2 4 2 3 2 5" xfId="29246" xr:uid="{E5EC243E-9B2F-499F-92B3-1A73FECE3678}"/>
    <cellStyle name="Note 2 4 2 3 2 6" xfId="49923" xr:uid="{985AEF50-E9F7-4719-BEA6-A8B296AEBB34}"/>
    <cellStyle name="Note 2 4 2 3 3" xfId="3507" xr:uid="{42606870-9B14-4BDE-B254-EC3D7B7B03B1}"/>
    <cellStyle name="Note 2 4 2 3 3 2" xfId="29767" xr:uid="{5478ED97-3926-4F38-A4EE-0A36577E12AA}"/>
    <cellStyle name="Note 2 4 2 3 3 2 2" xfId="59066" xr:uid="{8F17E93E-66EF-41BB-863C-48A141E6DCCB}"/>
    <cellStyle name="Note 2 4 2 3 3 3" xfId="52285" xr:uid="{0FB09EAA-D8B3-4C7C-9043-98A392F92722}"/>
    <cellStyle name="Note 2 4 2 3 4" xfId="32145" xr:uid="{E50EA844-B84C-49D0-9242-196BA5A4697B}"/>
    <cellStyle name="Note 2 4 2 3 4 2" xfId="54832" xr:uid="{FD15B650-9689-4EBE-B739-87478B0D6FF6}"/>
    <cellStyle name="Note 2 4 2 3 4 3" xfId="48040" xr:uid="{DE798CDA-FD56-4CBD-8154-8FE1EB2A7E2B}"/>
    <cellStyle name="Note 2 4 2 3 5" xfId="53132" xr:uid="{6D38AA8C-1369-4BA8-9123-DDA4E92D5D99}"/>
    <cellStyle name="Note 2 4 2 3 6" xfId="46426" xr:uid="{AF6B6891-6A8A-43D1-B314-6A25627C9C47}"/>
    <cellStyle name="Note 2 4 2 4" xfId="1414" xr:uid="{9D3E8DB0-65AE-4EA7-A21E-5C071B838B29}"/>
    <cellStyle name="Note 2 4 2 4 2" xfId="5759" xr:uid="{DDBA0D7B-D139-4A6B-8619-15D683EB314A}"/>
    <cellStyle name="Note 2 4 2 4 2 2" xfId="8345" xr:uid="{51E61A6A-FFEE-4B86-A389-8907CF6C5077}"/>
    <cellStyle name="Note 2 4 2 4 2 2 2" xfId="12583" xr:uid="{052B3F70-E35F-4C97-B7C3-464760FAB75F}"/>
    <cellStyle name="Note 2 4 2 4 2 2 2 2" xfId="21572" xr:uid="{7E7D12D3-8C94-489C-BEE0-5E80ABBD0228}"/>
    <cellStyle name="Note 2 4 2 4 2 2 2 2 2" xfId="28463" xr:uid="{FE1C0650-814C-49C1-83F2-E54E00A28A13}"/>
    <cellStyle name="Note 2 4 2 4 2 2 2 3" xfId="31201" xr:uid="{41DDE9AE-9F34-4445-9D58-CF23C1C3628C}"/>
    <cellStyle name="Note 2 4 2 4 2 2 3" xfId="17334" xr:uid="{803A198D-E108-4FA1-8F8C-686EB29D73FC}"/>
    <cellStyle name="Note 2 4 2 4 2 2 3 2" xfId="39922" xr:uid="{4B969BC5-FE82-4D6E-A49B-A6516C3C4C41}"/>
    <cellStyle name="Note 2 4 2 4 2 2 4" xfId="27327" xr:uid="{29B0152E-402E-43CB-B76D-61AA55546CDF}"/>
    <cellStyle name="Note 2 4 2 4 2 3" xfId="10982" xr:uid="{CFD5CD28-5B46-49E0-8048-72F5B823D441}"/>
    <cellStyle name="Note 2 4 2 4 2 3 2" xfId="19971" xr:uid="{39FD403C-350D-43BA-81F5-9587209D668B}"/>
    <cellStyle name="Note 2 4 2 4 2 3 2 2" xfId="24376" xr:uid="{A0DF729A-92F9-44FD-B04F-305F565BE138}"/>
    <cellStyle name="Note 2 4 2 4 2 3 3" xfId="42626" xr:uid="{B0188899-0390-4F7B-AE57-E2F3D4BF099C}"/>
    <cellStyle name="Note 2 4 2 4 2 4" xfId="14748" xr:uid="{26641133-112B-4FC9-903C-3C8B10C09130}"/>
    <cellStyle name="Note 2 4 2 4 2 4 2" xfId="42207" xr:uid="{8F78986D-6764-477D-9A5F-F701564E49C7}"/>
    <cellStyle name="Note 2 4 2 4 2 5" xfId="33234" xr:uid="{C12A48BE-D831-4B98-8936-4DDC3B623BE0}"/>
    <cellStyle name="Note 2 4 2 4 2 6" xfId="55825" xr:uid="{03BAF802-6528-4D57-8197-8285BE05ACF0}"/>
    <cellStyle name="Note 2 4 2 4 3" xfId="3851" xr:uid="{EA57F394-1ED8-4EA8-B188-A20AF4DCB75C}"/>
    <cellStyle name="Note 2 4 2 4 3 2" xfId="24668" xr:uid="{7A03C82D-2809-4175-AB0D-603CB9A75E8C}"/>
    <cellStyle name="Note 2 4 2 4 4" xfId="43670" xr:uid="{2BBE8336-DFED-4BF1-B1F3-EAB6530C26F3}"/>
    <cellStyle name="Note 2 4 2 4 5" xfId="49043" xr:uid="{A55220D5-02DE-4726-9A2F-063A20D78DD5}"/>
    <cellStyle name="Note 2 4 2 5" xfId="1304" xr:uid="{89621CC0-23CC-492D-92BD-28193F7413D8}"/>
    <cellStyle name="Note 2 4 2 5 2" xfId="5649" xr:uid="{B1874C60-9094-4A66-BD6F-641AA1F76C66}"/>
    <cellStyle name="Note 2 4 2 5 2 2" xfId="8235" xr:uid="{C0819DE9-6B3A-4FF3-8B7A-E17405CB8D38}"/>
    <cellStyle name="Note 2 4 2 5 2 2 2" xfId="12546" xr:uid="{364A920F-CDE4-46FF-B3EF-E444EC76CE3E}"/>
    <cellStyle name="Note 2 4 2 5 2 2 2 2" xfId="21535" xr:uid="{DC66BEC8-3D50-40EE-9E87-845292873900}"/>
    <cellStyle name="Note 2 4 2 5 2 2 2 2 2" xfId="37229" xr:uid="{9B7CFB64-0C4F-4E71-ADA9-A9B518CED55E}"/>
    <cellStyle name="Note 2 4 2 5 2 2 2 3" xfId="37401" xr:uid="{42732516-4595-4160-AF51-812C52900D7C}"/>
    <cellStyle name="Note 2 4 2 5 2 2 3" xfId="17224" xr:uid="{32EE9C82-2C80-4AE7-803A-7BF9F28F1078}"/>
    <cellStyle name="Note 2 4 2 5 2 2 3 2" xfId="34465" xr:uid="{DC39AB40-5682-4F35-996D-4A3CF21A6C09}"/>
    <cellStyle name="Note 2 4 2 5 2 2 4" xfId="30529" xr:uid="{D55AA4BB-995B-48E9-956B-130A32BEF9C5}"/>
    <cellStyle name="Note 2 4 2 5 2 3" xfId="10872" xr:uid="{A408D5E0-687A-4DCD-837C-5373B069A928}"/>
    <cellStyle name="Note 2 4 2 5 2 3 2" xfId="19861" xr:uid="{0B0E1DAB-A876-45AC-835E-0C603217327E}"/>
    <cellStyle name="Note 2 4 2 5 2 3 2 2" xfId="33603" xr:uid="{033A8164-1E2D-4808-8220-31776B9A81DF}"/>
    <cellStyle name="Note 2 4 2 5 2 3 3" xfId="32277" xr:uid="{75FF6899-E09D-43B1-86B7-7A2E99123372}"/>
    <cellStyle name="Note 2 4 2 5 2 4" xfId="14638" xr:uid="{BB78BAA0-7332-4097-9D24-3A3C0088B618}"/>
    <cellStyle name="Note 2 4 2 5 2 4 2" xfId="35429" xr:uid="{F5E06237-5148-41E2-B199-9C7DC852044E}"/>
    <cellStyle name="Note 2 4 2 5 2 5" xfId="24480" xr:uid="{E139E60E-2F6C-48C3-8C38-13F0969AB1F5}"/>
    <cellStyle name="Note 2 4 2 5 2 6" xfId="59006" xr:uid="{E855850F-F6DE-42C2-9F97-95689246FC55}"/>
    <cellStyle name="Note 2 4 2 5 3" xfId="3741" xr:uid="{BB2C9189-52F7-4498-B5D0-F6E0DB95285F}"/>
    <cellStyle name="Note 2 4 2 5 3 2" xfId="27358" xr:uid="{6C9E4249-1E70-4FE2-AB5C-61D574DE78FE}"/>
    <cellStyle name="Note 2 4 2 5 4" xfId="38201" xr:uid="{1667A9D8-724F-4742-98CD-149AC6E559B5}"/>
    <cellStyle name="Note 2 4 2 5 5" xfId="52225" xr:uid="{FDCA94D5-F87F-4025-A184-3236226666B3}"/>
    <cellStyle name="Note 2 4 2 6" xfId="2033" xr:uid="{23F28027-43D3-4E1D-B29D-7943986D92E2}"/>
    <cellStyle name="Note 2 4 2 6 2" xfId="6341" xr:uid="{99F9D170-0A1C-4554-8128-D114729B4BCB}"/>
    <cellStyle name="Note 2 4 2 6 2 2" xfId="8927" xr:uid="{46841297-502A-4EEE-8461-D8FB2E71644E}"/>
    <cellStyle name="Note 2 4 2 6 2 2 2" xfId="12759" xr:uid="{D46049B2-AE04-4881-B538-7371C292BD78}"/>
    <cellStyle name="Note 2 4 2 6 2 2 2 2" xfId="21748" xr:uid="{6AF36C30-4C89-43B0-9388-86FDEAB10855}"/>
    <cellStyle name="Note 2 4 2 6 2 2 2 2 2" xfId="39831" xr:uid="{0ADAA17C-115E-4136-8B30-ADBEFC22C577}"/>
    <cellStyle name="Note 2 4 2 6 2 2 2 3" xfId="40813" xr:uid="{271282EC-E128-4691-B387-352FE4C79255}"/>
    <cellStyle name="Note 2 4 2 6 2 2 3" xfId="17916" xr:uid="{90991AEB-9678-4D7E-8256-D637E5409B42}"/>
    <cellStyle name="Note 2 4 2 6 2 2 3 2" xfId="27695" xr:uid="{070324E5-5E51-4039-8B5C-2CC96DF38EB9}"/>
    <cellStyle name="Note 2 4 2 6 2 2 4" xfId="41103" xr:uid="{748C72C4-CE57-41A1-B355-0B62AFCFD1BE}"/>
    <cellStyle name="Note 2 4 2 6 2 3" xfId="11564" xr:uid="{AC29FF48-C0C8-4813-B006-3625BF842A2A}"/>
    <cellStyle name="Note 2 4 2 6 2 3 2" xfId="20553" xr:uid="{FA492417-F731-4A9B-B759-8B48F6BB0176}"/>
    <cellStyle name="Note 2 4 2 6 2 3 2 2" xfId="30808" xr:uid="{9D74B057-A935-47B1-9017-4FB787F0D81E}"/>
    <cellStyle name="Note 2 4 2 6 2 3 3" xfId="43773" xr:uid="{73BCF605-57F6-400B-8F3E-1D4F302A9F16}"/>
    <cellStyle name="Note 2 4 2 6 2 4" xfId="15330" xr:uid="{B0F2E0FE-F5D2-4FD4-A138-F962D1EFBE82}"/>
    <cellStyle name="Note 2 4 2 6 2 4 2" xfId="22755" xr:uid="{C5B65CFD-9772-4964-B621-E13A653EF494}"/>
    <cellStyle name="Note 2 4 2 6 2 5" xfId="33597" xr:uid="{17174BE0-2E60-4FD8-A3EC-C224B8FEAE14}"/>
    <cellStyle name="Note 2 4 2 6 2 6" xfId="53994" xr:uid="{1DA52546-7087-405A-B4B2-F1BAD3491CA2}"/>
    <cellStyle name="Note 2 4 2 6 3" xfId="4470" xr:uid="{3549C906-D22D-43F5-8437-1FB1E63108A2}"/>
    <cellStyle name="Note 2 4 2 6 3 2" xfId="40570" xr:uid="{EEEEA9A6-2757-4093-8E78-60CEA8E9125E}"/>
    <cellStyle name="Note 2 4 2 6 4" xfId="39214" xr:uid="{51C211CC-636D-4AB1-8166-E6310BD2F5E4}"/>
    <cellStyle name="Note 2 4 2 6 5" xfId="47326" xr:uid="{801BCE3D-46BC-4450-B04A-EABD7C897A74}"/>
    <cellStyle name="Note 2 4 2 7" xfId="2844" xr:uid="{48A3EA9E-8ED1-4F82-B2DA-CFBE3AA5EB64}"/>
    <cellStyle name="Note 2 4 2 7 2" xfId="6994" xr:uid="{425ED54F-DD53-4D0E-9CF0-7EBDF39A0199}"/>
    <cellStyle name="Note 2 4 2 7 2 2" xfId="12123" xr:uid="{83BF7964-9341-499B-8351-F3023101A238}"/>
    <cellStyle name="Note 2 4 2 7 2 2 2" xfId="21112" xr:uid="{CC1B9F23-CC7A-4413-8F91-0BD6A24E7AC3}"/>
    <cellStyle name="Note 2 4 2 7 2 2 2 2" xfId="38497" xr:uid="{4E556C42-90CC-442D-9F85-CD6A57C1084F}"/>
    <cellStyle name="Note 2 4 2 7 2 2 3" xfId="33785" xr:uid="{3F8B5B6D-A42A-494B-B4B2-518DD5071B73}"/>
    <cellStyle name="Note 2 4 2 7 2 3" xfId="15983" xr:uid="{A7B121C6-AAC1-4719-BF07-130E23833886}"/>
    <cellStyle name="Note 2 4 2 7 2 3 2" xfId="37620" xr:uid="{46315E33-7C74-469D-A376-0C345AE0C57D}"/>
    <cellStyle name="Note 2 4 2 7 2 4" xfId="43388" xr:uid="{2C41B0A1-65E9-447E-B618-742680D62FCB}"/>
    <cellStyle name="Note 2 4 2 7 3" xfId="9557" xr:uid="{F1B08D2D-4034-4179-888D-74574DB34749}"/>
    <cellStyle name="Note 2 4 2 7 3 2" xfId="18546" xr:uid="{5DCF4BA7-CAA0-455E-A78B-C465049791D3}"/>
    <cellStyle name="Note 2 4 2 7 3 2 2" xfId="36289" xr:uid="{F2803F7B-4AA9-4509-9540-0B3E6FD3C409}"/>
    <cellStyle name="Note 2 4 2 7 3 3" xfId="36824" xr:uid="{15AA92BE-FA7F-4377-8AB3-1649E2DB6C4B}"/>
    <cellStyle name="Note 2 4 2 7 4" xfId="24723" xr:uid="{6DCD7814-9CBD-4554-B7D7-F968D4AF9AAA}"/>
    <cellStyle name="Note 2 4 2 7 5" xfId="52639" xr:uid="{31B4B76D-80D2-47F5-9E27-086ED73CBD2E}"/>
    <cellStyle name="Note 2 4 2 8" xfId="4777" xr:uid="{52B5D6FC-F912-471F-AAFB-3426432880FA}"/>
    <cellStyle name="Note 2 4 2 8 2" xfId="7363" xr:uid="{58FE8AD6-D41A-43A5-B29B-6FB7D8A13B9E}"/>
    <cellStyle name="Note 2 4 2 8 2 2" xfId="12281" xr:uid="{9B231700-6CA5-498B-9C21-E8200B749050}"/>
    <cellStyle name="Note 2 4 2 8 2 2 2" xfId="21270" xr:uid="{2EEBA05B-0471-438F-99E1-A2E9E76FFB27}"/>
    <cellStyle name="Note 2 4 2 8 2 2 2 2" xfId="32969" xr:uid="{4E736B72-2719-4A7F-B5B0-8482F5D30662}"/>
    <cellStyle name="Note 2 4 2 8 2 2 3" xfId="37549" xr:uid="{269F07EB-5EC3-4B0C-AF88-3CDD06E21AA2}"/>
    <cellStyle name="Note 2 4 2 8 2 3" xfId="16352" xr:uid="{5FDFE858-0CD1-42B5-89D6-7F7F0A818B63}"/>
    <cellStyle name="Note 2 4 2 8 2 3 2" xfId="32373" xr:uid="{0F0E3A12-ADFA-4CDF-AD8A-DD42B7741610}"/>
    <cellStyle name="Note 2 4 2 8 2 4" xfId="31302" xr:uid="{30F26339-1F0B-4A66-BE10-7BCB91B888AF}"/>
    <cellStyle name="Note 2 4 2 8 3" xfId="10000" xr:uid="{39B81A6C-08B6-4546-802A-71827059A277}"/>
    <cellStyle name="Note 2 4 2 8 3 2" xfId="18989" xr:uid="{E514EACE-B179-4EC0-BB55-3DEEF8440BAE}"/>
    <cellStyle name="Note 2 4 2 8 3 2 2" xfId="33691" xr:uid="{518B5995-DE40-4639-A7D9-15306C887819}"/>
    <cellStyle name="Note 2 4 2 8 3 3" xfId="40485" xr:uid="{6D338DFC-0B32-4D44-951F-6842630CD74E}"/>
    <cellStyle name="Note 2 4 2 8 4" xfId="13766" xr:uid="{9092B5F8-7145-497C-BE3E-D2113832D55E}"/>
    <cellStyle name="Note 2 4 2 8 4 2" xfId="28890" xr:uid="{1110C7F8-C8A7-4804-84F7-4C1E5CE18524}"/>
    <cellStyle name="Note 2 4 2 8 5" xfId="40723" xr:uid="{5A9A4B6A-4CCF-4F47-8DAD-F76E745AAAC9}"/>
    <cellStyle name="Note 2 4 2 9" xfId="6678" xr:uid="{21E2C581-FE94-4242-962E-7DF2536BADF0}"/>
    <cellStyle name="Note 2 4 2 9 2" xfId="11884" xr:uid="{FC18F3C4-08AF-4702-9EB4-9FA8BA579523}"/>
    <cellStyle name="Note 2 4 2 9 2 2" xfId="20873" xr:uid="{A787A814-E752-4647-B5CB-BF2B8EA88993}"/>
    <cellStyle name="Note 2 4 2 9 2 2 2" xfId="24454" xr:uid="{7951AE9C-39EA-499F-84B8-F2EFDB04F01F}"/>
    <cellStyle name="Note 2 4 2 9 2 3" xfId="32216" xr:uid="{CCC11278-E208-475B-A002-90033A118CF3}"/>
    <cellStyle name="Note 2 4 2 9 3" xfId="15667" xr:uid="{93902F0B-4DFE-4C43-BA82-4E6C64248A18}"/>
    <cellStyle name="Note 2 4 2 9 3 2" xfId="43934" xr:uid="{590ACF6A-3BD1-4773-AC68-74E9B90FF49B}"/>
    <cellStyle name="Note 2 4 2 9 4" xfId="41123" xr:uid="{985D528D-65FB-4B86-AF59-9DDAF328BC33}"/>
    <cellStyle name="Note 2 4 20" xfId="44930" xr:uid="{AE1B9590-E5E4-414A-A572-02A250EBB7C3}"/>
    <cellStyle name="Note 2 4 20 2" xfId="50415" xr:uid="{AD5CCFD5-4CBA-4D80-AD09-ACF673251EFF}"/>
    <cellStyle name="Note 2 4 20 2 2" xfId="57197" xr:uid="{7E2A4B18-590C-4C94-86A6-17BA6431AB4B}"/>
    <cellStyle name="Note 2 4 20 3" xfId="52017" xr:uid="{2D20F402-D3BE-494B-9184-C4BBD57F771E}"/>
    <cellStyle name="Note 2 4 20 3 2" xfId="58798" xr:uid="{1AD8F76A-637A-4FC0-A4F3-CD06F8BD9AA3}"/>
    <cellStyle name="Note 2 4 20 4" xfId="51137" xr:uid="{5A353463-38CC-4D75-BF8A-531CA8D058C1}"/>
    <cellStyle name="Note 2 4 20 4 2" xfId="57919" xr:uid="{AF00F432-A49D-44EA-ACFB-01717B3D784A}"/>
    <cellStyle name="Note 2 4 20 5" xfId="48532" xr:uid="{D011F9ED-8D1F-41DB-86A4-25E3FDE5C7E8}"/>
    <cellStyle name="Note 2 4 20 5 2" xfId="55321" xr:uid="{C1C75AC8-83C4-4CAD-BBA0-F2459CEB2292}"/>
    <cellStyle name="Note 2 4 20 6" xfId="53607" xr:uid="{B592CBDD-1FA2-4870-B769-67726D3FFF8F}"/>
    <cellStyle name="Note 2 4 20 7" xfId="46918" xr:uid="{64FDAFC4-F7C7-4B42-B5A2-77EE19698DCF}"/>
    <cellStyle name="Note 2 4 21" xfId="44923" xr:uid="{D0258028-DDE0-409B-9871-64A81C678840}"/>
    <cellStyle name="Note 2 4 21 2" xfId="50562" xr:uid="{0E438560-BDF3-4417-B40A-EB25B2107549}"/>
    <cellStyle name="Note 2 4 21 2 2" xfId="57344" xr:uid="{B9A12B6C-D461-43EF-850B-A504A22772E6}"/>
    <cellStyle name="Note 2 4 21 3" xfId="52376" xr:uid="{7901CD9C-2F61-4021-9BB7-89C2E7FA60A3}"/>
    <cellStyle name="Note 2 4 21 3 2" xfId="59157" xr:uid="{1BC3C9D3-73AC-4507-9588-B170FAB32E59}"/>
    <cellStyle name="Note 2 4 21 4" xfId="48679" xr:uid="{3078D0F1-2D0A-47A8-A243-A7543B3F772A}"/>
    <cellStyle name="Note 2 4 21 4 2" xfId="55468" xr:uid="{4C5F3E87-8722-41AD-957D-ABB14434878F}"/>
    <cellStyle name="Note 2 4 21 5" xfId="53754" xr:uid="{E7A8F832-D3C3-403B-A751-0F6B5281C7D7}"/>
    <cellStyle name="Note 2 4 21 6" xfId="47065" xr:uid="{8BF37BFC-227E-46DD-83D9-E1CCAE153500}"/>
    <cellStyle name="Note 2 4 22" xfId="45058" xr:uid="{E119335F-373B-462B-95E6-515E7551D551}"/>
    <cellStyle name="Note 2 4 22 2" xfId="50657" xr:uid="{3B7DD831-052F-4D20-9EC2-4FA3FA46ECBD}"/>
    <cellStyle name="Note 2 4 22 2 2" xfId="57439" xr:uid="{B50DF8B8-ADFA-499B-95BE-A81ECA02B1F3}"/>
    <cellStyle name="Note 2 4 22 3" xfId="52468" xr:uid="{2A087CDE-375A-489E-9A84-F9A150FB78AB}"/>
    <cellStyle name="Note 2 4 22 3 2" xfId="59249" xr:uid="{43A1FA27-9BF6-424C-B5FE-8EFB8FA6FAB3}"/>
    <cellStyle name="Note 2 4 22 4" xfId="48774" xr:uid="{A069F54C-AD18-4536-AD45-5CC5AD988C5C}"/>
    <cellStyle name="Note 2 4 22 4 2" xfId="55560" xr:uid="{32F0D3F2-821D-4F26-ACDC-5FFB5A5BBD35}"/>
    <cellStyle name="Note 2 4 22 5" xfId="53846" xr:uid="{DF96C6D3-C035-4270-B403-D50553CAE2B9}"/>
    <cellStyle name="Note 2 4 22 6" xfId="47160" xr:uid="{369E3592-A76C-40C8-85FF-7C0951232736}"/>
    <cellStyle name="Note 2 4 23" xfId="45051" xr:uid="{D457C817-1D6F-473B-A5CC-F8F9D78CBF1C}"/>
    <cellStyle name="Note 2 4 23 2" xfId="50673" xr:uid="{F3BDA0C9-B1A4-4640-8E56-476AE1BAFA96}"/>
    <cellStyle name="Note 2 4 23 2 2" xfId="57455" xr:uid="{AFCF6934-0F52-42A8-8628-AA5A8327A1A9}"/>
    <cellStyle name="Note 2 4 23 3" xfId="52484" xr:uid="{DACE94C7-7403-4ACF-903A-9F1BEE9F9EFC}"/>
    <cellStyle name="Note 2 4 23 3 2" xfId="59265" xr:uid="{6708902A-751D-426C-93EC-AC8A2BD3CBD7}"/>
    <cellStyle name="Note 2 4 23 4" xfId="48790" xr:uid="{93F88488-5480-4332-8B5D-B1113C8EBFC1}"/>
    <cellStyle name="Note 2 4 23 4 2" xfId="55576" xr:uid="{F3FCE267-E3EE-4F44-B3CC-287E77F97A86}"/>
    <cellStyle name="Note 2 4 23 5" xfId="53862" xr:uid="{C5EC8926-14DB-45EE-8C3F-71F6D8A87C0C}"/>
    <cellStyle name="Note 2 4 23 6" xfId="47176" xr:uid="{8165FC23-2F3D-41F4-AD4A-13C701AFB9B7}"/>
    <cellStyle name="Note 2 4 24" xfId="45111" xr:uid="{DD090DAA-C7FF-4274-9D66-7D2D46002EFD}"/>
    <cellStyle name="Note 2 4 24 2" xfId="50740" xr:uid="{356E0F94-AC0C-4363-B261-979FAFE40C35}"/>
    <cellStyle name="Note 2 4 24 2 2" xfId="57522" xr:uid="{28660163-90CB-43A9-B696-BE0D60B21A2F}"/>
    <cellStyle name="Note 2 4 24 3" xfId="52549" xr:uid="{D2280087-6095-44D6-91B9-0193C2580F35}"/>
    <cellStyle name="Note 2 4 24 3 2" xfId="59330" xr:uid="{F48FA7EB-3AF4-47CF-90C5-C10FB1F1E2BD}"/>
    <cellStyle name="Note 2 4 24 4" xfId="48847" xr:uid="{DFB8EDB1-3500-40FE-80F6-79BCC4F829BB}"/>
    <cellStyle name="Note 2 4 24 4 2" xfId="55629" xr:uid="{6044F62A-8A90-490B-88CA-BF402B7752E0}"/>
    <cellStyle name="Note 2 4 24 5" xfId="53927" xr:uid="{22CEC309-ACDF-445D-B144-F963582F4B35}"/>
    <cellStyle name="Note 2 4 24 6" xfId="47244" xr:uid="{70B2AC64-5422-45CD-BBE1-3CD5016E1473}"/>
    <cellStyle name="Note 2 4 25" xfId="45166" xr:uid="{840D326D-860E-4F5D-9C95-83C1E5DFE026}"/>
    <cellStyle name="Note 2 4 25 2" xfId="50770" xr:uid="{C5F673A7-F0FB-4619-9ACA-69FCB54D9F00}"/>
    <cellStyle name="Note 2 4 25 2 2" xfId="57552" xr:uid="{FB05FCA6-B22F-4397-A487-EC08AAA9B523}"/>
    <cellStyle name="Note 2 4 25 3" xfId="52579" xr:uid="{22447D0F-FAE9-40F1-A564-8C98ADCF9B67}"/>
    <cellStyle name="Note 2 4 25 3 2" xfId="59360" xr:uid="{802D7483-FEA0-4DDB-8C63-C9B0CB211576}"/>
    <cellStyle name="Note 2 4 25 4" xfId="48868" xr:uid="{6AE41569-180F-41E3-8966-A84841EBBB7C}"/>
    <cellStyle name="Note 2 4 25 4 2" xfId="55649" xr:uid="{9CF954EB-63F3-4BEA-BFC0-9B80DADB0B26}"/>
    <cellStyle name="Note 2 4 25 5" xfId="53957" xr:uid="{01A43D2A-7687-466A-9AA8-91A9C17279C5}"/>
    <cellStyle name="Note 2 4 25 6" xfId="47274" xr:uid="{6696CE20-224D-4508-B6C7-528AF161E109}"/>
    <cellStyle name="Note 2 4 26" xfId="45171" xr:uid="{157B622E-7623-4FBC-B300-C8E3BCF884BB}"/>
    <cellStyle name="Note 2 4 26 2" xfId="50784" xr:uid="{D53FCC64-1802-4A59-B3EE-19209CF6DEFA}"/>
    <cellStyle name="Note 2 4 26 2 2" xfId="57566" xr:uid="{3DDCF67B-028E-4A8A-AA1F-A592B7814621}"/>
    <cellStyle name="Note 2 4 26 3" xfId="52593" xr:uid="{B568875D-2919-43E1-B1E0-8E339C11C3AF}"/>
    <cellStyle name="Note 2 4 26 3 2" xfId="59374" xr:uid="{3905BC78-8EC2-44D0-8A15-CF159FA23977}"/>
    <cellStyle name="Note 2 4 26 4" xfId="53971" xr:uid="{A3FAA39C-6284-4E4B-B853-77DFF10DB49E}"/>
    <cellStyle name="Note 2 4 26 5" xfId="47288" xr:uid="{E15271F4-CA73-4DB8-8257-2C350A4C5CC4}"/>
    <cellStyle name="Note 2 4 27" xfId="45228" xr:uid="{07EAA830-A260-4891-9158-33991A9DD7C8}"/>
    <cellStyle name="Note 2 4 27 2" xfId="55811" xr:uid="{EF4A30E6-93E5-486C-BD32-7B954898BFD4}"/>
    <cellStyle name="Note 2 4 27 3" xfId="49028" xr:uid="{F4D7333D-62C7-4DFC-9A02-1D8EC9823A5C}"/>
    <cellStyle name="Note 2 4 28" xfId="45224" xr:uid="{5C192F6B-4D31-47DB-9D97-4E43FE54DF4E}"/>
    <cellStyle name="Note 2 4 28 2" xfId="58470" xr:uid="{5626D8EB-CD27-467C-B25E-7FDCEAF9418D}"/>
    <cellStyle name="Note 2 4 28 3" xfId="51689" xr:uid="{91709F99-58F8-42CA-BA87-8B3A4863A475}"/>
    <cellStyle name="Note 2 4 29" xfId="45196" xr:uid="{D6E673E2-4650-465A-9853-CC049464EADF}"/>
    <cellStyle name="Note 2 4 29 2" xfId="52634" xr:uid="{E49B8BF9-D7F9-47C8-9BC3-4ED1514434C2}"/>
    <cellStyle name="Note 2 4 3" xfId="587" xr:uid="{9D2EC744-94AA-434C-90F7-8375953D3369}"/>
    <cellStyle name="Note 2 4 3 2" xfId="4976" xr:uid="{6BC9D50F-62AE-4956-80E9-F98279939C1E}"/>
    <cellStyle name="Note 2 4 3 2 2" xfId="7562" xr:uid="{979E1C49-2CCE-4039-8767-1D4C6F4D64EE}"/>
    <cellStyle name="Note 2 4 3 2 2 2" xfId="12342" xr:uid="{BC9774B3-DCD0-4742-BD49-C5D046B46DC2}"/>
    <cellStyle name="Note 2 4 3 2 2 2 2" xfId="21331" xr:uid="{587F33F8-DC88-465A-AF6B-7FFC6FEB28A8}"/>
    <cellStyle name="Note 2 4 3 2 2 2 2 2" xfId="43824" xr:uid="{CA594FF7-6AFF-41CE-9DCE-334059A01D6D}"/>
    <cellStyle name="Note 2 4 3 2 2 2 3" xfId="30111" xr:uid="{68FE2B1A-64D3-46BD-908C-C02EEFEBD2EA}"/>
    <cellStyle name="Note 2 4 3 2 2 2 4" xfId="56356" xr:uid="{4BB6C51F-1194-4EB0-AF4D-FA19F47DD437}"/>
    <cellStyle name="Note 2 4 3 2 2 3" xfId="16551" xr:uid="{692A2E6F-F46F-416C-A290-8FF696A98E36}"/>
    <cellStyle name="Note 2 4 3 2 2 3 2" xfId="43151" xr:uid="{5381F8ED-F0C2-4A0D-9E4F-04B9D44465BE}"/>
    <cellStyle name="Note 2 4 3 2 2 4" xfId="28058" xr:uid="{BE64A331-2C44-4D7F-AC93-C9B5C4B2382E}"/>
    <cellStyle name="Note 2 4 3 2 2 5" xfId="49574" xr:uid="{4390BBDD-2779-4708-8815-434468E51907}"/>
    <cellStyle name="Note 2 4 3 2 3" xfId="10199" xr:uid="{C247B89A-7802-4314-980B-D0752E6104FE}"/>
    <cellStyle name="Note 2 4 3 2 3 2" xfId="19188" xr:uid="{7C6FB933-D6EB-4D31-90DB-4221F3DF392A}"/>
    <cellStyle name="Note 2 4 3 2 3 2 2" xfId="25008" xr:uid="{365D501A-23E1-41F9-ACEC-D481191676E8}"/>
    <cellStyle name="Note 2 4 3 2 3 2 3" xfId="57760" xr:uid="{C6C54ECD-0802-40AD-A02D-26B72914FABD}"/>
    <cellStyle name="Note 2 4 3 2 3 3" xfId="34810" xr:uid="{FFE34761-8D1E-45B3-98FF-5F3F84BA3F59}"/>
    <cellStyle name="Note 2 4 3 2 3 4" xfId="50978" xr:uid="{3E639294-C0AF-4120-9327-FB8D590F1CE1}"/>
    <cellStyle name="Note 2 4 3 2 4" xfId="13965" xr:uid="{9B8BD6F9-F9F6-4949-89F9-E5FC8B5B0DF3}"/>
    <cellStyle name="Note 2 4 3 2 4 2" xfId="42314" xr:uid="{CE02E0EF-FA65-4391-9ADD-27733E51F4D6}"/>
    <cellStyle name="Note 2 4 3 2 4 2 2" xfId="54501" xr:uid="{37F9D412-1642-4AD0-9AD1-13EE5800FC3A}"/>
    <cellStyle name="Note 2 4 3 2 4 3" xfId="47691" xr:uid="{4FCC6E81-E2C0-4118-BE0B-465BCCC17A56}"/>
    <cellStyle name="Note 2 4 3 2 5" xfId="36661" xr:uid="{59DE787D-A14D-4CAB-87D8-549EF49DE6C0}"/>
    <cellStyle name="Note 2 4 3 2 5 2" xfId="52937" xr:uid="{235C3C1C-2A75-487C-B269-F6305DF70C11}"/>
    <cellStyle name="Note 2 4 3 2 6" xfId="46083" xr:uid="{07041512-2575-4BC5-AC6B-00BD08809DB8}"/>
    <cellStyle name="Note 2 4 3 3" xfId="3024" xr:uid="{37A26FC8-6991-4F4A-8B26-2AC257C4D189}"/>
    <cellStyle name="Note 2 4 3 3 2" xfId="39894" xr:uid="{9E6A7DC7-6705-41DD-BA52-D0FF362EFBF0}"/>
    <cellStyle name="Note 2 4 3 3 2 2" xfId="56764" xr:uid="{15FF367C-C765-40E0-9665-DA799E0F6852}"/>
    <cellStyle name="Note 2 4 3 3 2 3" xfId="49982" xr:uid="{E8C0522F-E592-4D48-9B42-B6FCFB2B558A}"/>
    <cellStyle name="Note 2 4 3 3 3" xfId="51095" xr:uid="{B13F54B6-4E44-4E0B-9217-4D5CA7FB34A8}"/>
    <cellStyle name="Note 2 4 3 3 3 2" xfId="57877" xr:uid="{CCBAA0EA-4EAC-460C-B82A-2BD1E19EB0DD}"/>
    <cellStyle name="Note 2 4 3 3 4" xfId="48099" xr:uid="{DDB6D07C-1883-461B-9DF6-3F7414708AB9}"/>
    <cellStyle name="Note 2 4 3 3 4 2" xfId="54891" xr:uid="{0B7BD6F2-9619-4DAD-B39F-D334900371F0}"/>
    <cellStyle name="Note 2 4 3 3 5" xfId="53191" xr:uid="{A36E9890-BE65-4394-97D9-F3C54A000CCD}"/>
    <cellStyle name="Note 2 4 3 3 6" xfId="46485" xr:uid="{C0116914-FC68-4753-9E90-36FD7FA364B4}"/>
    <cellStyle name="Note 2 4 3 4" xfId="35031" xr:uid="{C770DEB1-6865-4541-8827-853D2DDA0CAE}"/>
    <cellStyle name="Note 2 4 3 4 2" xfId="55884" xr:uid="{0EF1679E-88FB-4CA0-9D64-491D421A8AE4}"/>
    <cellStyle name="Note 2 4 3 4 3" xfId="49102" xr:uid="{5CB5253A-C9B7-4075-9E13-2F74E9D2894B}"/>
    <cellStyle name="Note 2 4 3 5" xfId="44344" xr:uid="{03E1A33E-FB3D-4DA2-B7EB-90D0C938ADFA}"/>
    <cellStyle name="Note 2 4 3 5 2" xfId="57844" xr:uid="{A17E346C-B8DE-499C-8FBD-8A78FC90BAD1}"/>
    <cellStyle name="Note 2 4 3 5 3" xfId="51062" xr:uid="{34480C7E-50A9-4190-802E-E773D55C4E70}"/>
    <cellStyle name="Note 2 4 3 6" xfId="45568" xr:uid="{E3ED5503-7B5A-4BC8-94BB-143D71D5CD32}"/>
    <cellStyle name="Note 2 4 3 6 2" xfId="54053" xr:uid="{9E832D73-31C0-409E-9324-2E28D52B9ACF}"/>
    <cellStyle name="Note 2 4 3 7" xfId="52674" xr:uid="{49B145DF-C791-440E-A6B9-11FCEDDC3F8C}"/>
    <cellStyle name="Note 2 4 30" xfId="45369" xr:uid="{C27651D4-B87F-4F6E-9197-4A1243C236AF}"/>
    <cellStyle name="Note 2 4 31" xfId="45393" xr:uid="{79196A4F-9EEF-4DE7-B004-D298E34D9D47}"/>
    <cellStyle name="Note 2 4 32" xfId="45417" xr:uid="{B1EE22FC-1CAF-4214-9C97-07568D7656BA}"/>
    <cellStyle name="Note 2 4 33" xfId="45343" xr:uid="{3576FEF0-65F8-42DE-8C9C-BA60F12F0B00}"/>
    <cellStyle name="Note 2 4 34" xfId="44195" xr:uid="{CE4355DA-62DB-40BD-AFB3-1B4006DB1193}"/>
    <cellStyle name="Note 2 4 35" xfId="45501" xr:uid="{A767C10F-689C-4777-8879-4895300349F4}"/>
    <cellStyle name="Note 2 4 4" xfId="932" xr:uid="{AC3835FB-AC74-4052-9C00-C727314A01FB}"/>
    <cellStyle name="Note 2 4 4 2" xfId="5297" xr:uid="{20747C25-150E-46E3-B8AC-942E355B5565}"/>
    <cellStyle name="Note 2 4 4 2 2" xfId="7883" xr:uid="{AAB25305-7592-4B60-80EE-14ACB49EE79B}"/>
    <cellStyle name="Note 2 4 4 2 2 2" xfId="12443" xr:uid="{8B23B083-6951-4BB8-8500-3BD8B5B1FCE0}"/>
    <cellStyle name="Note 2 4 4 2 2 2 2" xfId="21432" xr:uid="{86B8DF86-B64B-471D-85E4-7E8E4549B3E7}"/>
    <cellStyle name="Note 2 4 4 2 2 2 2 2" xfId="36675" xr:uid="{7B9C312A-D08C-4EA3-803F-64AECDE75EEA}"/>
    <cellStyle name="Note 2 4 4 2 2 2 3" xfId="27807" xr:uid="{C484BCE5-49AB-48D3-B1A8-5CCC26A4A575}"/>
    <cellStyle name="Note 2 4 4 2 2 2 4" xfId="56415" xr:uid="{A0964C0F-0DB6-414D-ABAC-8CDE3B26C055}"/>
    <cellStyle name="Note 2 4 4 2 2 3" xfId="16872" xr:uid="{074FD67A-39C4-477D-92A1-E4A45DF35AC8}"/>
    <cellStyle name="Note 2 4 4 2 2 3 2" xfId="36487" xr:uid="{95E9765B-5F22-4DAE-9EF6-CDB1FFDB8C3E}"/>
    <cellStyle name="Note 2 4 4 2 2 4" xfId="25992" xr:uid="{67E7388F-3D9A-4DB2-A026-CA563A2B45ED}"/>
    <cellStyle name="Note 2 4 4 2 2 5" xfId="49633" xr:uid="{1CA51592-DCBE-4E6A-843D-FED83F52550C}"/>
    <cellStyle name="Note 2 4 4 2 3" xfId="10520" xr:uid="{E2B6B372-1979-48B6-84FB-FCBB7F19741C}"/>
    <cellStyle name="Note 2 4 4 2 3 2" xfId="19509" xr:uid="{128C40B8-ADF8-4484-8DB6-EBCF6B4DE3DC}"/>
    <cellStyle name="Note 2 4 4 2 3 2 2" xfId="29501" xr:uid="{50D4A419-1E51-4F47-8C21-D102C7ED1657}"/>
    <cellStyle name="Note 2 4 4 2 3 2 3" xfId="58364" xr:uid="{B62149E9-76D4-4EC8-8F4D-E0F8231E5538}"/>
    <cellStyle name="Note 2 4 4 2 3 3" xfId="22159" xr:uid="{B234E924-77F5-4933-A5F8-F75AA472FEDC}"/>
    <cellStyle name="Note 2 4 4 2 3 4" xfId="51582" xr:uid="{277E54B9-F82F-4822-BC42-C2E718F7411E}"/>
    <cellStyle name="Note 2 4 4 2 4" xfId="14286" xr:uid="{0E7516BE-B850-4E47-957A-E67BAD5D0F29}"/>
    <cellStyle name="Note 2 4 4 2 4 2" xfId="40784" xr:uid="{8BE056EA-C770-49AA-B6D3-86B8B03B5AD8}"/>
    <cellStyle name="Note 2 4 4 2 4 2 2" xfId="54557" xr:uid="{FD83E1D5-9299-4679-B35E-ECE91A0216BF}"/>
    <cellStyle name="Note 2 4 4 2 4 3" xfId="47750" xr:uid="{E5E34F31-16E5-42C7-8954-DF08F70643FA}"/>
    <cellStyle name="Note 2 4 4 2 5" xfId="34318" xr:uid="{1F7F9CC6-5081-4D05-9BB5-611D2560AC3B}"/>
    <cellStyle name="Note 2 4 4 2 5 2" xfId="52970" xr:uid="{0A7E6820-4CD7-4836-B44B-7C35EBDFA9A0}"/>
    <cellStyle name="Note 2 4 4 2 6" xfId="46139" xr:uid="{29841EBD-97D7-485E-ACF4-1027124CE481}"/>
    <cellStyle name="Note 2 4 4 3" xfId="3369" xr:uid="{F5F3A702-2B0D-4568-B533-A8D42A551440}"/>
    <cellStyle name="Note 2 4 4 3 2" xfId="27772" xr:uid="{E5153262-D768-4015-9AD2-42FF519AFFB8}"/>
    <cellStyle name="Note 2 4 4 3 2 2" xfId="56820" xr:uid="{2B47ADDA-13A2-4755-8FF5-9901582AE7C3}"/>
    <cellStyle name="Note 2 4 4 3 2 3" xfId="50038" xr:uid="{AC98CA28-B36E-409B-AEE1-B66EE71534CC}"/>
    <cellStyle name="Note 2 4 4 3 3" xfId="50856" xr:uid="{B0B19FE5-CC05-40C0-BAF2-C43B0193A7C3}"/>
    <cellStyle name="Note 2 4 4 3 3 2" xfId="57638" xr:uid="{DB57AD8F-B201-464F-8A0B-EE31F4FADA88}"/>
    <cellStyle name="Note 2 4 4 3 4" xfId="48155" xr:uid="{DF589953-27A2-4FA8-AE7B-7C913802912D}"/>
    <cellStyle name="Note 2 4 4 3 4 2" xfId="54947" xr:uid="{DF78BA20-FDBC-4F8D-A608-4F3ED2119DEC}"/>
    <cellStyle name="Note 2 4 4 3 5" xfId="53247" xr:uid="{6A3B1C6B-E329-4B17-87C4-ECD2C44F4AE2}"/>
    <cellStyle name="Note 2 4 4 3 6" xfId="46541" xr:uid="{E9552DE2-7555-4243-A2A0-0CDF008B47F6}"/>
    <cellStyle name="Note 2 4 4 4" xfId="25079" xr:uid="{2BA6F996-3122-4CA4-90B1-FB0D33A62D79}"/>
    <cellStyle name="Note 2 4 4 4 2" xfId="55943" xr:uid="{B0996E06-B864-4A90-8D6E-C0291BFDC64C}"/>
    <cellStyle name="Note 2 4 4 4 3" xfId="49161" xr:uid="{7801E0BE-FDEA-4BDC-9AEA-71D7FDB48A51}"/>
    <cellStyle name="Note 2 4 4 5" xfId="44337" xr:uid="{FA662E46-9333-4296-8FE3-95DB54C56E46}"/>
    <cellStyle name="Note 2 4 4 5 2" xfId="58273" xr:uid="{3EFACA8D-201B-4CEE-87F2-5758C4303466}"/>
    <cellStyle name="Note 2 4 4 5 3" xfId="51491" xr:uid="{11990CBB-1103-4548-97CE-9A716BEE5149}"/>
    <cellStyle name="Note 2 4 4 6" xfId="45627" xr:uid="{57DE7398-FB5B-458A-8F68-B4A0BA523FDC}"/>
    <cellStyle name="Note 2 4 4 6 2" xfId="54109" xr:uid="{A8B9C286-87E5-4A56-98C9-83C7C1F3494B}"/>
    <cellStyle name="Note 2 4 4 7" xfId="52707" xr:uid="{0306C372-5E1D-4D30-89A6-158280901383}"/>
    <cellStyle name="Note 2 4 5" xfId="1276" xr:uid="{3294CFC0-A4CA-402C-8FAC-225C3C4CDECE}"/>
    <cellStyle name="Note 2 4 5 2" xfId="5621" xr:uid="{D2D76528-AB09-41BD-A0B1-E38352BBE553}"/>
    <cellStyle name="Note 2 4 5 2 2" xfId="8207" xr:uid="{DF7DE258-20BB-4751-BFED-EE3CCB5AF05F}"/>
    <cellStyle name="Note 2 4 5 2 2 2" xfId="12540" xr:uid="{C2028AE3-4806-466B-B79B-A39255FA0FA2}"/>
    <cellStyle name="Note 2 4 5 2 2 2 2" xfId="21529" xr:uid="{DB97D83C-2428-464B-8BFD-AE4555FDE096}"/>
    <cellStyle name="Note 2 4 5 2 2 2 2 2" xfId="43319" xr:uid="{83377FB9-17FE-4FE2-9BDC-20EA5291B7FD}"/>
    <cellStyle name="Note 2 4 5 2 2 2 3" xfId="43491" xr:uid="{FD106012-BDB4-46EF-B7BB-B9E2B82290B0}"/>
    <cellStyle name="Note 2 4 5 2 2 2 4" xfId="56434" xr:uid="{3825B6AB-0873-4D86-AF92-49E5A98220F0}"/>
    <cellStyle name="Note 2 4 5 2 2 3" xfId="17196" xr:uid="{D476E8D9-2502-4739-BAF4-DA39446BE23D}"/>
    <cellStyle name="Note 2 4 5 2 2 3 2" xfId="30571" xr:uid="{8DC160AE-C862-48FC-A902-61D9E74CA3A3}"/>
    <cellStyle name="Note 2 4 5 2 2 4" xfId="34181" xr:uid="{8FC37B9D-5FF9-41CC-982D-D7DC70237626}"/>
    <cellStyle name="Note 2 4 5 2 2 5" xfId="49652" xr:uid="{59EED1CE-48EB-4131-B384-6551C5648DA2}"/>
    <cellStyle name="Note 2 4 5 2 3" xfId="10844" xr:uid="{25BADBF5-DAE4-4D19-A006-A09F68DC9C2B}"/>
    <cellStyle name="Note 2 4 5 2 3 2" xfId="19833" xr:uid="{7BAA5258-1462-440C-888C-105A8426F301}"/>
    <cellStyle name="Note 2 4 5 2 3 2 2" xfId="31200" xr:uid="{2A9BF34C-97BA-4F96-A7CC-7B839BA6D66A}"/>
    <cellStyle name="Note 2 4 5 2 3 2 3" xfId="58516" xr:uid="{0A18A9DF-B5E8-423E-AF77-D13963AC29C1}"/>
    <cellStyle name="Note 2 4 5 2 3 3" xfId="36170" xr:uid="{38121B42-2394-4FF3-B9A3-D4665BAA38D0}"/>
    <cellStyle name="Note 2 4 5 2 3 4" xfId="51735" xr:uid="{FB9383E8-8644-44C8-9B00-DD8990551B12}"/>
    <cellStyle name="Note 2 4 5 2 4" xfId="14610" xr:uid="{4CD635FA-0FB2-48AA-9D27-04F517A051C5}"/>
    <cellStyle name="Note 2 4 5 2 4 2" xfId="43282" xr:uid="{BBA09931-6E4A-4B1A-A284-5794A1FE645A}"/>
    <cellStyle name="Note 2 4 5 2 4 2 2" xfId="54573" xr:uid="{2B26AC37-57B6-47A7-A2CA-1F2A42020480}"/>
    <cellStyle name="Note 2 4 5 2 4 3" xfId="47769" xr:uid="{7003BD96-9CC8-4498-8223-92727605F912}"/>
    <cellStyle name="Note 2 4 5 2 5" xfId="23938" xr:uid="{B6ECB6D2-E7DF-45D8-83FA-A5FB0BC05B7A}"/>
    <cellStyle name="Note 2 4 5 2 5 2" xfId="52979" xr:uid="{09694D2B-AC78-4B6D-A4C0-ABDBB1D947E6}"/>
    <cellStyle name="Note 2 4 5 2 6" xfId="46155" xr:uid="{5BE072EB-092A-4552-A632-97A820EFC539}"/>
    <cellStyle name="Note 2 4 5 3" xfId="3713" xr:uid="{B123A126-A54F-4086-A95A-FA8F85F27508}"/>
    <cellStyle name="Note 2 4 5 3 2" xfId="25721" xr:uid="{403510FA-5A4E-4C33-B44D-D9E1A48104B3}"/>
    <cellStyle name="Note 2 4 5 3 2 2" xfId="56836" xr:uid="{9F8224E1-7EC1-410B-8918-1C00119BD0F0}"/>
    <cellStyle name="Note 2 4 5 3 2 3" xfId="50054" xr:uid="{A484E9C0-7BA7-47DE-9729-478A02BECE6B}"/>
    <cellStyle name="Note 2 4 5 3 3" xfId="51921" xr:uid="{C9DD9AF2-F718-4CD9-A5EC-843028B039D5}"/>
    <cellStyle name="Note 2 4 5 3 3 2" xfId="58702" xr:uid="{A778BADB-7C7A-41F8-92FC-ABD72DCC9F38}"/>
    <cellStyle name="Note 2 4 5 3 4" xfId="48171" xr:uid="{5E356EE8-CDFC-4DF6-A675-D3ADD82977AA}"/>
    <cellStyle name="Note 2 4 5 3 4 2" xfId="54963" xr:uid="{CABB31AD-387C-41F6-AA9A-683585B20C86}"/>
    <cellStyle name="Note 2 4 5 3 5" xfId="53263" xr:uid="{181BEA2C-4AD7-41D2-BA18-97B799BF9B30}"/>
    <cellStyle name="Note 2 4 5 3 6" xfId="46557" xr:uid="{17E96FD8-0647-4AB9-A530-FABAF1BEA4BE}"/>
    <cellStyle name="Note 2 4 5 4" xfId="30994" xr:uid="{6999A9A8-EED0-432A-844D-961872FBEC9B}"/>
    <cellStyle name="Note 2 4 5 4 2" xfId="55962" xr:uid="{C4CCCE59-11D5-4C7D-A318-150EB3CD262E}"/>
    <cellStyle name="Note 2 4 5 4 3" xfId="49180" xr:uid="{33639D84-1E6D-46A4-BEC5-E642AA0F295F}"/>
    <cellStyle name="Note 2 4 5 5" xfId="44365" xr:uid="{4E8A59F0-BE0A-4807-98DA-1702BC1DA1B9}"/>
    <cellStyle name="Note 2 4 5 5 2" xfId="55776" xr:uid="{18665E39-74BF-49F4-B24D-BEA67E9AD83F}"/>
    <cellStyle name="Note 2 4 5 5 3" xfId="48993" xr:uid="{8CF79517-ABF0-4803-8E17-BB2E12EA88C3}"/>
    <cellStyle name="Note 2 4 5 6" xfId="45646" xr:uid="{10BFB6EB-01D1-4AE4-9CC9-B6EA75482002}"/>
    <cellStyle name="Note 2 4 5 6 2" xfId="54125" xr:uid="{D645C0D3-CAA6-4039-A3F5-3C2B9C76EF05}"/>
    <cellStyle name="Note 2 4 5 7" xfId="52716" xr:uid="{A7ADDE32-5596-4D3C-B65F-7F2ABFFE9E81}"/>
    <cellStyle name="Note 2 4 6" xfId="1817" xr:uid="{ECCE6AB9-EE31-4B97-AF7C-9397564AE7AA}"/>
    <cellStyle name="Note 2 4 6 2" xfId="6134" xr:uid="{78940A79-2A6A-4BCD-A4F2-FEB0043B69EE}"/>
    <cellStyle name="Note 2 4 6 2 2" xfId="8720" xr:uid="{99C3BED5-E327-4128-B5B4-3D1A83C962ED}"/>
    <cellStyle name="Note 2 4 6 2 2 2" xfId="12694" xr:uid="{9D1D4404-C9A5-41CE-B94B-CABD864D2A4C}"/>
    <cellStyle name="Note 2 4 6 2 2 2 2" xfId="21683" xr:uid="{83EA643B-BF2B-49F7-8846-D58744087F01}"/>
    <cellStyle name="Note 2 4 6 2 2 2 2 2" xfId="31708" xr:uid="{FD942DC7-C952-4AB4-9D4A-8C5CB3F7AE19}"/>
    <cellStyle name="Note 2 4 6 2 2 2 3" xfId="37437" xr:uid="{B66F1FD9-A650-4DD5-B8E6-97331B737CAB}"/>
    <cellStyle name="Note 2 4 6 2 2 2 4" xfId="56470" xr:uid="{6AB433A4-B752-4B20-A9A2-22B3D69B8E7D}"/>
    <cellStyle name="Note 2 4 6 2 2 3" xfId="17709" xr:uid="{A0BE990F-DA82-4CB8-829C-AD1171242B04}"/>
    <cellStyle name="Note 2 4 6 2 2 3 2" xfId="43122" xr:uid="{79B97860-281B-4E1D-B846-290EB5E6BEBD}"/>
    <cellStyle name="Note 2 4 6 2 2 4" xfId="36950" xr:uid="{D37F8C86-AB15-41D4-969B-053D23030B83}"/>
    <cellStyle name="Note 2 4 6 2 2 5" xfId="49688" xr:uid="{FBEFADFA-2B8D-463A-B5F5-DC7B1632E786}"/>
    <cellStyle name="Note 2 4 6 2 3" xfId="11357" xr:uid="{DF64C425-6FEB-45FB-81B1-C3EEF0816AFF}"/>
    <cellStyle name="Note 2 4 6 2 3 2" xfId="20346" xr:uid="{049EECF9-9240-4A29-AFC2-41410F5BFC7C}"/>
    <cellStyle name="Note 2 4 6 2 3 2 2" xfId="24785" xr:uid="{B2AF8598-ACDB-448A-946A-367F97ADDB7B}"/>
    <cellStyle name="Note 2 4 6 2 3 2 3" xfId="57700" xr:uid="{A17A624E-BBAC-43B3-8244-9ED2D430CAB3}"/>
    <cellStyle name="Note 2 4 6 2 3 3" xfId="26530" xr:uid="{A63BB0AC-3A9B-4E67-9E39-767D872F9625}"/>
    <cellStyle name="Note 2 4 6 2 3 4" xfId="50918" xr:uid="{3705FF6F-D422-4BE4-9DD1-FFDEF78FBDC0}"/>
    <cellStyle name="Note 2 4 6 2 4" xfId="15123" xr:uid="{62C52AA2-18F8-4171-8F85-BB857FD4C686}"/>
    <cellStyle name="Note 2 4 6 2 4 2" xfId="28990" xr:uid="{68F667C5-97A6-4833-A34A-FFBA13002A7D}"/>
    <cellStyle name="Note 2 4 6 2 4 2 2" xfId="54609" xr:uid="{95C3A87C-DD46-4D3A-B561-24D69557DCB1}"/>
    <cellStyle name="Note 2 4 6 2 4 3" xfId="47805" xr:uid="{658C25DF-C6B2-42A4-AB2B-9E1E8F4FAA68}"/>
    <cellStyle name="Note 2 4 6 2 5" xfId="37440" xr:uid="{605A7EEF-AF0D-401C-BEF9-A39BC8E8B5C7}"/>
    <cellStyle name="Note 2 4 6 2 5 2" xfId="53000" xr:uid="{0A6C5750-E5F0-4C51-828F-0A6F0407B6F5}"/>
    <cellStyle name="Note 2 4 6 2 6" xfId="46191" xr:uid="{4981E276-67CC-4413-99FF-325BB3BA9562}"/>
    <cellStyle name="Note 2 4 6 3" xfId="4254" xr:uid="{1783904D-83A8-4EEE-A4A4-6A28ED39A8E3}"/>
    <cellStyle name="Note 2 4 6 3 2" xfId="36370" xr:uid="{F8FC1C37-4686-4370-8A54-3995055C5CAD}"/>
    <cellStyle name="Note 2 4 6 3 2 2" xfId="56872" xr:uid="{3C7A4937-207A-4472-9B78-90AFC1AFB00F}"/>
    <cellStyle name="Note 2 4 6 3 2 3" xfId="50090" xr:uid="{10EA1647-F58D-414B-9682-4ED2F8006C03}"/>
    <cellStyle name="Note 2 4 6 3 3" xfId="52182" xr:uid="{1F5E5034-C15C-43C6-8B37-54864E31DD60}"/>
    <cellStyle name="Note 2 4 6 3 3 2" xfId="58963" xr:uid="{E9838408-FF41-46FD-81BE-62787B5761E1}"/>
    <cellStyle name="Note 2 4 6 3 4" xfId="48207" xr:uid="{E44CEA68-024E-40A0-9AB0-41BE41C11A21}"/>
    <cellStyle name="Note 2 4 6 3 4 2" xfId="54999" xr:uid="{4DED89A1-7134-4E6C-AC5A-873FEEF037B5}"/>
    <cellStyle name="Note 2 4 6 3 5" xfId="53299" xr:uid="{D8BCA195-B60D-434A-9767-AD9B190A6191}"/>
    <cellStyle name="Note 2 4 6 3 6" xfId="46593" xr:uid="{11A2A050-E047-49CD-B00F-871231CD2E41}"/>
    <cellStyle name="Note 2 4 6 4" xfId="28400" xr:uid="{2849D93B-32ED-4A37-AF62-96974977CF14}"/>
    <cellStyle name="Note 2 4 6 4 2" xfId="55998" xr:uid="{24FC4DF0-9172-456D-912B-E30608B09F9C}"/>
    <cellStyle name="Note 2 4 6 4 3" xfId="49216" xr:uid="{C02D40A2-404C-4766-9C88-5EE50574A259}"/>
    <cellStyle name="Note 2 4 6 5" xfId="44443" xr:uid="{2ED0FC93-0C6F-4EAB-AB8E-2FDF4F050D4A}"/>
    <cellStyle name="Note 2 4 6 5 2" xfId="58972" xr:uid="{F6C8F602-A47D-41D8-8594-77F494F4EF7D}"/>
    <cellStyle name="Note 2 4 6 5 3" xfId="52191" xr:uid="{36D59CF0-547A-48B7-AADF-0D52E1646CAD}"/>
    <cellStyle name="Note 2 4 6 6" xfId="45682" xr:uid="{70F44986-3656-460F-9611-479452C9FD50}"/>
    <cellStyle name="Note 2 4 6 6 2" xfId="54161" xr:uid="{A17AE774-1C81-470C-8F69-868CA1F0960B}"/>
    <cellStyle name="Note 2 4 6 7" xfId="52737" xr:uid="{C971DC02-CB73-4EBB-8B5E-377762BB75C4}"/>
    <cellStyle name="Note 2 4 7" xfId="1797" xr:uid="{B4CD0CE0-EC05-4948-BB85-92540934AEE3}"/>
    <cellStyle name="Note 2 4 7 2" xfId="6114" xr:uid="{2774DBBC-125B-4DB7-8012-6209351CF472}"/>
    <cellStyle name="Note 2 4 7 2 2" xfId="8700" xr:uid="{5677FF9C-C401-4043-BA1E-3911C7AE3C03}"/>
    <cellStyle name="Note 2 4 7 2 2 2" xfId="12692" xr:uid="{F1841725-9759-4095-A1DB-6B46922BAA5D}"/>
    <cellStyle name="Note 2 4 7 2 2 2 2" xfId="21681" xr:uid="{09E6648F-67A8-4C4F-9486-16C75E17A901}"/>
    <cellStyle name="Note 2 4 7 2 2 2 2 2" xfId="30308" xr:uid="{2BAFEC49-16F7-4E6E-8F30-1A8571AB631E}"/>
    <cellStyle name="Note 2 4 7 2 2 2 3" xfId="41283" xr:uid="{AB0574A9-5001-4DB5-A3F8-58A6AB85E78D}"/>
    <cellStyle name="Note 2 4 7 2 2 2 4" xfId="56506" xr:uid="{B1854FCF-755E-43AE-AE69-330BD4F1208C}"/>
    <cellStyle name="Note 2 4 7 2 2 3" xfId="17689" xr:uid="{FD662259-8EA6-4BA2-9B9C-2D7B8CF15695}"/>
    <cellStyle name="Note 2 4 7 2 2 3 2" xfId="33581" xr:uid="{5A52F147-648C-47BB-B5F4-63F30DF8F261}"/>
    <cellStyle name="Note 2 4 7 2 2 4" xfId="32009" xr:uid="{39F04CE7-F7B6-4CA8-BDE6-4762C3F9AD94}"/>
    <cellStyle name="Note 2 4 7 2 2 5" xfId="49724" xr:uid="{C52E2FE3-87E3-4B97-A918-1507FDE51D43}"/>
    <cellStyle name="Note 2 4 7 2 3" xfId="11337" xr:uid="{0F34EADE-61F4-4A82-A56A-1FA7C5782B38}"/>
    <cellStyle name="Note 2 4 7 2 3 2" xfId="20326" xr:uid="{84612FBF-D6D0-4D8E-8BBB-47D76BB90CD1}"/>
    <cellStyle name="Note 2 4 7 2 3 2 2" xfId="23517" xr:uid="{A6301F4D-2DDF-4EDB-8CDA-57AEAF21A5DE}"/>
    <cellStyle name="Note 2 4 7 2 3 2 3" xfId="59104" xr:uid="{37BD25BB-5E2D-4DDE-8175-9343B34EFC03}"/>
    <cellStyle name="Note 2 4 7 2 3 3" xfId="35454" xr:uid="{30869344-1962-48B8-8B52-FB4DB196FE9F}"/>
    <cellStyle name="Note 2 4 7 2 3 4" xfId="52323" xr:uid="{3EC9F597-63FC-4CF8-BC99-BF0C76207507}"/>
    <cellStyle name="Note 2 4 7 2 4" xfId="15103" xr:uid="{AE099C7C-24E5-4186-B820-7DFDD618B7B4}"/>
    <cellStyle name="Note 2 4 7 2 4 2" xfId="41847" xr:uid="{AA146467-DF30-420A-AE61-65E8085EEA55}"/>
    <cellStyle name="Note 2 4 7 2 4 2 2" xfId="54645" xr:uid="{E44ADC84-B26B-498D-B81E-55ABDCA7BC38}"/>
    <cellStyle name="Note 2 4 7 2 4 3" xfId="47841" xr:uid="{AEFBDA1A-80DF-4BB7-B8FE-BA76483AC147}"/>
    <cellStyle name="Note 2 4 7 2 5" xfId="26909" xr:uid="{139363F9-A9C9-4197-875B-63A83E84C50F}"/>
    <cellStyle name="Note 2 4 7 2 5 2" xfId="53021" xr:uid="{31741C49-DFCF-450D-B6CD-3BB6B1B2AA95}"/>
    <cellStyle name="Note 2 4 7 2 6" xfId="46227" xr:uid="{2863458E-0E11-4DAE-9E57-909E4DBC256F}"/>
    <cellStyle name="Note 2 4 7 3" xfId="4234" xr:uid="{A9289A39-AE6C-493C-B56C-8C0FA1CF19F9}"/>
    <cellStyle name="Note 2 4 7 3 2" xfId="27220" xr:uid="{B1008D98-1484-446F-9701-6FEF0A91E00E}"/>
    <cellStyle name="Note 2 4 7 3 2 2" xfId="56908" xr:uid="{B6A1482D-884B-44F2-B23F-4480675A5447}"/>
    <cellStyle name="Note 2 4 7 3 2 3" xfId="50126" xr:uid="{A12E2A2B-5994-4246-8516-0841BEDE19E0}"/>
    <cellStyle name="Note 2 4 7 3 3" xfId="49898" xr:uid="{9FC46CD5-C702-42C2-930A-C4A261AF70BF}"/>
    <cellStyle name="Note 2 4 7 3 3 2" xfId="56680" xr:uid="{08C65692-1675-4DDE-993E-8818C4F91EE9}"/>
    <cellStyle name="Note 2 4 7 3 4" xfId="48243" xr:uid="{994F4A10-73F6-4EE2-A765-8E1DD23C21FC}"/>
    <cellStyle name="Note 2 4 7 3 4 2" xfId="55035" xr:uid="{BB661E37-AC58-458D-BE70-50BFD67535D4}"/>
    <cellStyle name="Note 2 4 7 3 5" xfId="53335" xr:uid="{B846C4EF-6086-4219-9CF4-5CCC51E27681}"/>
    <cellStyle name="Note 2 4 7 3 6" xfId="46629" xr:uid="{B36727A7-95E2-4B71-813B-21255E79EBF3}"/>
    <cellStyle name="Note 2 4 7 4" xfId="41177" xr:uid="{B6F66043-AE8E-459F-84AC-1061502E0B3B}"/>
    <cellStyle name="Note 2 4 7 4 2" xfId="56034" xr:uid="{1CDD9389-F989-4E52-A958-8E7E09403B29}"/>
    <cellStyle name="Note 2 4 7 4 3" xfId="49252" xr:uid="{4F34596D-2206-4292-8ABD-C48A1A7903F5}"/>
    <cellStyle name="Note 2 4 7 5" xfId="44492" xr:uid="{AD578C3D-9E85-4123-B15B-09FA8000FDA1}"/>
    <cellStyle name="Note 2 4 7 5 2" xfId="58049" xr:uid="{0731730D-B913-40A2-B7CD-335990D1F873}"/>
    <cellStyle name="Note 2 4 7 5 3" xfId="51267" xr:uid="{1636BCDE-98D6-46F1-AB51-6B40148AD091}"/>
    <cellStyle name="Note 2 4 7 6" xfId="45718" xr:uid="{E8DA6E7E-B9AC-4770-8D7D-9F16455E9A2E}"/>
    <cellStyle name="Note 2 4 7 6 2" xfId="54197" xr:uid="{F17291B0-499E-4316-81FB-1C0D0A5D39AB}"/>
    <cellStyle name="Note 2 4 7 7" xfId="52758" xr:uid="{B969C0A8-94F2-4051-8000-2F2C7D4594BB}"/>
    <cellStyle name="Note 2 4 8" xfId="2706" xr:uid="{B23EE65A-D4D3-4C62-AB5D-BBE29D21AF3C}"/>
    <cellStyle name="Note 2 4 8 2" xfId="6896" xr:uid="{3B3BF327-E49A-4841-A658-ECB948D5F361}"/>
    <cellStyle name="Note 2 4 8 2 2" xfId="12037" xr:uid="{F0519BA8-0D82-4F00-8530-78CC226B3A45}"/>
    <cellStyle name="Note 2 4 8 2 2 2" xfId="21026" xr:uid="{9EAC6BB7-4627-40FF-B673-E7A84390ABBD}"/>
    <cellStyle name="Note 2 4 8 2 2 2 2" xfId="30775" xr:uid="{D7B7D6E3-EB47-4925-8FD0-B787F95C628F}"/>
    <cellStyle name="Note 2 4 8 2 2 2 3" xfId="56555" xr:uid="{1A79763D-5EA3-40E6-8FAE-2BE1C463CDE0}"/>
    <cellStyle name="Note 2 4 8 2 2 3" xfId="35379" xr:uid="{49849F43-36D5-4161-AE3D-46121C2FD8FD}"/>
    <cellStyle name="Note 2 4 8 2 2 4" xfId="49773" xr:uid="{1A2A54B6-B0D0-4A65-AF46-2A061936C49B}"/>
    <cellStyle name="Note 2 4 8 2 3" xfId="15885" xr:uid="{5F715766-6BC1-4A21-ADF0-E36E055666F4}"/>
    <cellStyle name="Note 2 4 8 2 3 2" xfId="24670" xr:uid="{A5BEC23C-C1F2-4C63-91FC-85E152BD0704}"/>
    <cellStyle name="Note 2 4 8 2 3 2 2" xfId="57980" xr:uid="{2D6B633A-5F01-42FB-8C10-34EB2D53B3AE}"/>
    <cellStyle name="Note 2 4 8 2 3 3" xfId="51198" xr:uid="{D4928281-5755-40A2-A14C-FDDC5D956D08}"/>
    <cellStyle name="Note 2 4 8 2 4" xfId="37742" xr:uid="{0229C5EE-E724-476E-AA37-56D353B684A4}"/>
    <cellStyle name="Note 2 4 8 2 4 2" xfId="54691" xr:uid="{360091AC-3ACE-45C8-BB72-82D54469C8E1}"/>
    <cellStyle name="Note 2 4 8 2 4 3" xfId="47890" xr:uid="{D1AE77F6-5499-4066-B3CF-0349F1F68E3C}"/>
    <cellStyle name="Note 2 4 8 2 5" xfId="53047" xr:uid="{B4B3D310-3F70-40A8-BC9C-1FD6139E562A}"/>
    <cellStyle name="Note 2 4 8 2 6" xfId="46276" xr:uid="{3701C9C2-04D2-46D9-B392-B9352346A30C}"/>
    <cellStyle name="Note 2 4 8 3" xfId="9467" xr:uid="{5BA700F1-7005-4616-96E8-0D11B61BE1CE}"/>
    <cellStyle name="Note 2 4 8 3 2" xfId="18456" xr:uid="{CB88495E-4C4D-41BB-9A57-8857F3847A25}"/>
    <cellStyle name="Note 2 4 8 3 2 2" xfId="41275" xr:uid="{A3368BD5-CEB3-497A-9348-20503053B546}"/>
    <cellStyle name="Note 2 4 8 3 2 2 2" xfId="56954" xr:uid="{3CBD5625-FA32-4068-813D-A69CCDE7823F}"/>
    <cellStyle name="Note 2 4 8 3 2 3" xfId="50172" xr:uid="{7A4F50E9-49F3-447C-A43A-22F4150C35DC}"/>
    <cellStyle name="Note 2 4 8 3 3" xfId="22736" xr:uid="{D998FCE4-DF34-4367-9E49-68710D43CFB0}"/>
    <cellStyle name="Note 2 4 8 3 3 2" xfId="58150" xr:uid="{EB00B748-A71E-4275-A719-082A76C524BA}"/>
    <cellStyle name="Note 2 4 8 3 3 3" xfId="51368" xr:uid="{79A559D7-75D3-4FCF-AC0E-3E30981487EE}"/>
    <cellStyle name="Note 2 4 8 3 4" xfId="48289" xr:uid="{8F0484EC-44B8-42EC-9FF3-5C26C5272FEA}"/>
    <cellStyle name="Note 2 4 8 3 4 2" xfId="55081" xr:uid="{8BDDF6DC-D37A-49E5-A8FA-B2AB797755BA}"/>
    <cellStyle name="Note 2 4 8 3 5" xfId="53381" xr:uid="{67FB0BAB-FF3C-417F-AECC-15EAD18C2B57}"/>
    <cellStyle name="Note 2 4 8 3 6" xfId="46675" xr:uid="{BF451F3E-9F9C-4BD9-95ED-B721D8CE9860}"/>
    <cellStyle name="Note 2 4 8 4" xfId="37094" xr:uid="{F7D254E3-F203-4AD4-8912-44B438FB771D}"/>
    <cellStyle name="Note 2 4 8 4 2" xfId="56083" xr:uid="{25112F3B-3E18-40DA-93B7-72326F9A50D1}"/>
    <cellStyle name="Note 2 4 8 4 3" xfId="49301" xr:uid="{17D41CD5-7D78-4C27-82C8-5198770F60AC}"/>
    <cellStyle name="Note 2 4 8 5" xfId="44410" xr:uid="{E4042346-16A7-4EB5-850D-79BB18F9F194}"/>
    <cellStyle name="Note 2 4 8 5 2" xfId="58009" xr:uid="{A4232F02-925E-44F2-BF76-1CFD7F0B9035}"/>
    <cellStyle name="Note 2 4 8 5 3" xfId="51227" xr:uid="{0545D525-6256-4F25-8AFF-B4DF0CA1C3D4}"/>
    <cellStyle name="Note 2 4 8 6" xfId="45767" xr:uid="{DF4D804E-4A73-4A9D-9A84-BBBCF14054FF}"/>
    <cellStyle name="Note 2 4 8 6 2" xfId="54243" xr:uid="{BD3E0042-865F-4F81-90C2-B5E01C39C142}"/>
    <cellStyle name="Note 2 4 8 7" xfId="52784" xr:uid="{48707A71-4B41-4382-9142-5874CABE2B59}"/>
    <cellStyle name="Note 2 4 9" xfId="4652" xr:uid="{6249DCAE-E861-43FD-9F2D-76CB58FDA14D}"/>
    <cellStyle name="Note 2 4 9 2" xfId="7238" xr:uid="{DDDF9250-CF81-4FDA-A164-2902A3072BC2}"/>
    <cellStyle name="Note 2 4 9 2 2" xfId="12242" xr:uid="{9088B44E-5CA7-4AF9-B72B-D3075E1E45C9}"/>
    <cellStyle name="Note 2 4 9 2 2 2" xfId="21231" xr:uid="{2908C23F-1B58-4E8B-8911-8AC7E1686950}"/>
    <cellStyle name="Note 2 4 9 2 2 2 2" xfId="24742" xr:uid="{2871AACD-F1EB-4F73-8A64-8338019544DF}"/>
    <cellStyle name="Note 2 4 9 2 2 2 3" xfId="56595" xr:uid="{B2810B0A-1CD8-4C9F-9CCC-A7A745F28335}"/>
    <cellStyle name="Note 2 4 9 2 2 3" xfId="31053" xr:uid="{E3B5BA56-2DD1-4B8B-AC41-5B6BB2E0190C}"/>
    <cellStyle name="Note 2 4 9 2 2 4" xfId="49813" xr:uid="{539AB656-8734-45D3-8AFC-ABC323FFE410}"/>
    <cellStyle name="Note 2 4 9 2 3" xfId="16227" xr:uid="{0305E1D3-E221-40EB-B4C4-76BC0E096C2A}"/>
    <cellStyle name="Note 2 4 9 2 3 2" xfId="38881" xr:uid="{3941E36A-EF25-4856-AFEE-37A03ABD94B8}"/>
    <cellStyle name="Note 2 4 9 2 3 2 2" xfId="58949" xr:uid="{27F535B6-5018-4F12-AF2B-DCBD6F5DB698}"/>
    <cellStyle name="Note 2 4 9 2 3 3" xfId="52168" xr:uid="{974ED8EF-A844-49EA-813F-C5409A243491}"/>
    <cellStyle name="Note 2 4 9 2 4" xfId="22735" xr:uid="{5D6590BB-D382-489E-BD28-0E9A2171BFB4}"/>
    <cellStyle name="Note 2 4 9 2 4 2" xfId="54728" xr:uid="{E0281C25-36EB-4825-92E7-1EEB4FD91BA7}"/>
    <cellStyle name="Note 2 4 9 2 4 3" xfId="47930" xr:uid="{B95EA869-1AC6-4E4C-BCF9-6B058FE7DA35}"/>
    <cellStyle name="Note 2 4 9 2 5" xfId="53068" xr:uid="{AAF681D7-923D-4F85-9589-F1D8BC1F7C20}"/>
    <cellStyle name="Note 2 4 9 2 6" xfId="46316" xr:uid="{B630172E-53B7-4700-BB1E-3585E6F0C53B}"/>
    <cellStyle name="Note 2 4 9 3" xfId="9875" xr:uid="{E95A5373-32D9-4C38-8BE2-9E0DA8FE29A3}"/>
    <cellStyle name="Note 2 4 9 3 2" xfId="18864" xr:uid="{E7DF7FFE-9AD3-4B72-8CA4-F861C6F5EEB9}"/>
    <cellStyle name="Note 2 4 9 3 2 2" xfId="38328" xr:uid="{ED38FCB2-4D0F-4B33-BBF3-A4195824B93B}"/>
    <cellStyle name="Note 2 4 9 3 2 2 2" xfId="56991" xr:uid="{0C0C073E-0235-419F-899E-8768202BDFFD}"/>
    <cellStyle name="Note 2 4 9 3 2 3" xfId="50209" xr:uid="{D7DBB23A-4272-4A48-BD45-4A8A02153D5B}"/>
    <cellStyle name="Note 2 4 9 3 3" xfId="43890" xr:uid="{FDD4299D-D0B2-45B7-A8DD-FD080E9E8F85}"/>
    <cellStyle name="Note 2 4 9 3 3 2" xfId="58606" xr:uid="{43F9E9A9-2EAE-475B-8B3C-A6929A109186}"/>
    <cellStyle name="Note 2 4 9 3 3 3" xfId="51825" xr:uid="{596DB4A3-C01D-450D-8F45-B5984F8B88BA}"/>
    <cellStyle name="Note 2 4 9 3 4" xfId="48326" xr:uid="{C7B4C5AD-F019-4D9B-9236-37FFBADCCD8B}"/>
    <cellStyle name="Note 2 4 9 3 4 2" xfId="55118" xr:uid="{B697B5E4-5134-4755-A72B-51BD2509267F}"/>
    <cellStyle name="Note 2 4 9 3 5" xfId="53418" xr:uid="{D4158353-9D0D-49F1-B031-EDAA5EAAB584}"/>
    <cellStyle name="Note 2 4 9 3 6" xfId="46712" xr:uid="{9B5703C5-8908-4B4A-8B27-372A1F543454}"/>
    <cellStyle name="Note 2 4 9 4" xfId="13641" xr:uid="{45F63717-7294-4C2D-8434-FDF1BB3165E4}"/>
    <cellStyle name="Note 2 4 9 4 2" xfId="22764" xr:uid="{C85E4320-FBEB-4CB7-90D5-23EF0FD9E9A9}"/>
    <cellStyle name="Note 2 4 9 4 2 2" xfId="56123" xr:uid="{6A09D856-3E11-4721-92A5-DAEEE31CA5D3}"/>
    <cellStyle name="Note 2 4 9 4 3" xfId="49341" xr:uid="{186C418E-0232-43A3-BB3C-DB8FF6B8F3FF}"/>
    <cellStyle name="Note 2 4 9 5" xfId="23545" xr:uid="{96B4F405-15A8-45A4-9576-77A99FE0D361}"/>
    <cellStyle name="Note 2 4 9 5 2" xfId="58008" xr:uid="{D807D423-A5C7-4C94-9503-E4D6FD61FBFF}"/>
    <cellStyle name="Note 2 4 9 5 3" xfId="51226" xr:uid="{2DE89446-01D6-4A91-B853-F75EA0F1C676}"/>
    <cellStyle name="Note 2 4 9 6" xfId="44508" xr:uid="{592BC662-7469-47CA-91AA-A07D0CE4B24F}"/>
    <cellStyle name="Note 2 4 9 6 2" xfId="54280" xr:uid="{EAE00E5C-0E37-4006-A15A-1A2D287ABEAD}"/>
    <cellStyle name="Note 2 4 9 6 3" xfId="47467" xr:uid="{FF82CD98-18EA-46B6-B804-516BEAEE5A4B}"/>
    <cellStyle name="Note 2 4 9 7" xfId="45807" xr:uid="{D9B61378-ED39-4E54-98C1-215AB5D0A2D2}"/>
    <cellStyle name="Note 2 5" xfId="225" xr:uid="{DF110D81-C59E-42F1-B638-0EBD7F274999}"/>
    <cellStyle name="Note 2 5 10" xfId="9109" xr:uid="{34AA8BAD-2538-4361-A3E6-33CE579E278E}"/>
    <cellStyle name="Note 2 5 10 2" xfId="18098" xr:uid="{8C9ADE22-4A51-46D9-878C-D4D4968B09E0}"/>
    <cellStyle name="Note 2 5 10 2 2" xfId="24648" xr:uid="{8C7918FE-F043-487D-9976-5748A0DA1697}"/>
    <cellStyle name="Note 2 5 10 3" xfId="35613" xr:uid="{B9F4E0D3-2467-4ACD-9669-168A7C00E874}"/>
    <cellStyle name="Note 2 5 11" xfId="9859" xr:uid="{1B53F592-E824-460F-BA57-E0DCFD9CC8D9}"/>
    <cellStyle name="Note 2 5 11 2" xfId="18848" xr:uid="{EB51C7EF-0FD7-4DC0-A7DF-C73A30878982}"/>
    <cellStyle name="Note 2 5 11 2 2" xfId="43152" xr:uid="{06FDD6E2-6DD9-4B1A-A115-D63F0BCACE4C}"/>
    <cellStyle name="Note 2 5 11 3" xfId="39932" xr:uid="{16603CEE-751E-4A99-944F-D005DB96AC0F}"/>
    <cellStyle name="Note 2 5 12" xfId="2231" xr:uid="{FA6AC70B-725F-499E-AE93-95A4FF3B0736}"/>
    <cellStyle name="Note 2 5 12 2" xfId="42780" xr:uid="{A45C9DE1-1A5F-45D5-8763-8CDE7B53B397}"/>
    <cellStyle name="Note 2 5 13" xfId="13140" xr:uid="{DF6AA429-6E1A-427B-B729-C9FEA2BFBDC4}"/>
    <cellStyle name="Note 2 5 13 2" xfId="23309" xr:uid="{5ABC3FD8-3D88-4DAA-AA63-07CD70CB4607}"/>
    <cellStyle name="Note 2 5 14" xfId="29506" xr:uid="{9C30E426-EF6F-4122-A76D-0781A4858DC5}"/>
    <cellStyle name="Note 2 5 15" xfId="44288" xr:uid="{A8770388-F58B-47CC-8313-4F38B7857A9A}"/>
    <cellStyle name="Note 2 5 16" xfId="45533" xr:uid="{4FBEDB83-349E-4FDE-A490-D621DBF282E5}"/>
    <cellStyle name="Note 2 5 2" xfId="574" xr:uid="{4CF5A88B-5F2A-4485-A627-B81F8770DE61}"/>
    <cellStyle name="Note 2 5 2 2" xfId="4963" xr:uid="{EED27402-833B-4228-8E17-70D7758FADC3}"/>
    <cellStyle name="Note 2 5 2 2 2" xfId="7549" xr:uid="{A5E932CF-FA73-4C79-9CE3-EC95550913B8}"/>
    <cellStyle name="Note 2 5 2 2 2 2" xfId="12338" xr:uid="{EEB97B06-310A-4C26-B61D-8ECDD9041AA5}"/>
    <cellStyle name="Note 2 5 2 2 2 2 2" xfId="21327" xr:uid="{67723DF4-F914-46F9-83EC-CD7AA2EF26AD}"/>
    <cellStyle name="Note 2 5 2 2 2 2 2 2" xfId="29554" xr:uid="{2D8870D5-5258-489E-947D-7734BB74EA4A}"/>
    <cellStyle name="Note 2 5 2 2 2 2 3" xfId="38204" xr:uid="{22988953-881C-4E90-91FB-6F833F24531F}"/>
    <cellStyle name="Note 2 5 2 2 2 3" xfId="16538" xr:uid="{F792F5E1-5FFC-4672-98E9-9474B469DAD8}"/>
    <cellStyle name="Note 2 5 2 2 2 3 2" xfId="36929" xr:uid="{EA44CF71-6892-4CAB-9BD3-D3AA5A6A3573}"/>
    <cellStyle name="Note 2 5 2 2 2 4" xfId="23515" xr:uid="{7085D37A-BF79-4225-AA8B-8AA7B73751AB}"/>
    <cellStyle name="Note 2 5 2 2 2 5" xfId="56321" xr:uid="{39B0F944-E3C9-483B-BE45-791080AA7614}"/>
    <cellStyle name="Note 2 5 2 2 3" xfId="10186" xr:uid="{FE1194AF-3BD1-4A71-8A8C-C6BFEFAFE797}"/>
    <cellStyle name="Note 2 5 2 2 3 2" xfId="19175" xr:uid="{0342153D-B392-4E50-A39D-460EDF9DBA70}"/>
    <cellStyle name="Note 2 5 2 2 3 2 2" xfId="33982" xr:uid="{BCDD08D2-0EE1-4FD1-8C14-00EB58580FDA}"/>
    <cellStyle name="Note 2 5 2 2 3 3" xfId="43961" xr:uid="{4A5478C5-E3DF-42D9-AE1E-060B6F650AAC}"/>
    <cellStyle name="Note 2 5 2 2 4" xfId="13952" xr:uid="{A5B2BBB2-F7A2-4E1B-B298-4FC81152D35A}"/>
    <cellStyle name="Note 2 5 2 2 4 2" xfId="30251" xr:uid="{EA78C71B-4EAB-4B32-B773-00284BD6BBA1}"/>
    <cellStyle name="Note 2 5 2 2 5" xfId="42399" xr:uid="{2710FA8C-A5E2-4096-A473-47DF219AD153}"/>
    <cellStyle name="Note 2 5 2 2 6" xfId="49539" xr:uid="{CABE0139-1332-46B3-8A4C-59233FD640F7}"/>
    <cellStyle name="Note 2 5 2 3" xfId="3011" xr:uid="{D25DB5EA-C705-4A31-AE03-0B2275A9946B}"/>
    <cellStyle name="Note 2 5 2 3 2" xfId="31863" xr:uid="{737DC49B-3BF2-42C9-887D-8DAC1EE32593}"/>
    <cellStyle name="Note 2 5 2 3 2 2" xfId="57646" xr:uid="{F28BB6C8-23B1-4A9E-A9A5-88B3A9518A06}"/>
    <cellStyle name="Note 2 5 2 3 3" xfId="50864" xr:uid="{5F8B6B66-9953-4224-B47D-C90EB066DD8D}"/>
    <cellStyle name="Note 2 5 2 4" xfId="28918" xr:uid="{ABE8BE91-3063-429F-8D17-E65D272D1DC9}"/>
    <cellStyle name="Note 2 5 2 4 2" xfId="54466" xr:uid="{1B922F93-FBF9-4B6C-9BE6-F129A7AF5C29}"/>
    <cellStyle name="Note 2 5 2 4 3" xfId="47656" xr:uid="{7F509B2E-ABB5-43AE-BFC4-CF0DDB7B836B}"/>
    <cellStyle name="Note 2 5 2 5" xfId="52916" xr:uid="{BF9433A6-64C9-4580-A64F-3AE9179CB7CE}"/>
    <cellStyle name="Note 2 5 2 6" xfId="46048" xr:uid="{C020FEA1-CC94-4615-A54D-CE2E760D192E}"/>
    <cellStyle name="Note 2 5 3" xfId="919" xr:uid="{0C7F4C0E-5708-4DC7-A776-7116947F2A39}"/>
    <cellStyle name="Note 2 5 3 2" xfId="5284" xr:uid="{E4BB5585-2508-414E-B048-435E744D269C}"/>
    <cellStyle name="Note 2 5 3 2 2" xfId="7870" xr:uid="{645E7AA1-D6D9-4F24-AD56-5414955A305E}"/>
    <cellStyle name="Note 2 5 3 2 2 2" xfId="12438" xr:uid="{09215855-AB0B-4D47-B0E5-94EA60CD52CA}"/>
    <cellStyle name="Note 2 5 3 2 2 2 2" xfId="21427" xr:uid="{7839247E-8A3D-44A3-96D6-89C1FBB8EB8E}"/>
    <cellStyle name="Note 2 5 3 2 2 2 2 2" xfId="31869" xr:uid="{7A1CDF0D-FC95-42E5-ACF2-9886FDFD1592}"/>
    <cellStyle name="Note 2 5 3 2 2 2 3" xfId="42904" xr:uid="{67421B38-ACFA-40ED-B23C-3C5EE32B31EA}"/>
    <cellStyle name="Note 2 5 3 2 2 3" xfId="16859" xr:uid="{342089EF-3A75-482B-A3C5-6946DBD2B94A}"/>
    <cellStyle name="Note 2 5 3 2 2 3 2" xfId="42247" xr:uid="{1288AD42-B09C-4A3E-B044-D831DD0C580D}"/>
    <cellStyle name="Note 2 5 3 2 2 4" xfId="41025" xr:uid="{1CB5BA03-DDEA-49F2-8749-54B4FD740378}"/>
    <cellStyle name="Note 2 5 3 2 2 5" xfId="56729" xr:uid="{0647B8AB-8F71-49A9-BC6A-FAC3078E6243}"/>
    <cellStyle name="Note 2 5 3 2 3" xfId="10507" xr:uid="{D96D96B9-3302-4F09-8EEF-A21C49CD32CD}"/>
    <cellStyle name="Note 2 5 3 2 3 2" xfId="19496" xr:uid="{4FF4B7C1-CFB4-4778-9A45-D2A071CC09DD}"/>
    <cellStyle name="Note 2 5 3 2 3 2 2" xfId="23975" xr:uid="{F5E14267-8D08-44B2-8691-A88AD03293F4}"/>
    <cellStyle name="Note 2 5 3 2 3 3" xfId="40059" xr:uid="{3BD47821-83F6-4828-9A35-883AD7133A2E}"/>
    <cellStyle name="Note 2 5 3 2 4" xfId="14273" xr:uid="{ED4C2C28-B689-4D77-85B8-B44E7CB95AF6}"/>
    <cellStyle name="Note 2 5 3 2 4 2" xfId="22566" xr:uid="{655A2DC9-DC01-4A50-88B8-8285444ADD42}"/>
    <cellStyle name="Note 2 5 3 2 5" xfId="43503" xr:uid="{9E0F7043-B12A-455A-9EF1-CDF376730022}"/>
    <cellStyle name="Note 2 5 3 2 6" xfId="49947" xr:uid="{29C3B57C-2CB9-4908-B80E-DB3B749B89B4}"/>
    <cellStyle name="Note 2 5 3 3" xfId="3356" xr:uid="{1D54BA22-511F-4E6C-9EB1-E2350A5D364E}"/>
    <cellStyle name="Note 2 5 3 3 2" xfId="23229" xr:uid="{06D0D751-88EE-4B3C-87D1-8D6DEAB7A5E0}"/>
    <cellStyle name="Note 2 5 3 3 2 2" xfId="58574" xr:uid="{BBDF41AD-EBA2-4041-BFA3-F0813969AB88}"/>
    <cellStyle name="Note 2 5 3 3 3" xfId="51793" xr:uid="{F53AC731-FD08-475D-82D8-CACA527BDB6C}"/>
    <cellStyle name="Note 2 5 3 4" xfId="35392" xr:uid="{C71A0D5F-7E49-4FF0-989E-8E96AFEEF4B2}"/>
    <cellStyle name="Note 2 5 3 4 2" xfId="54856" xr:uid="{5DD338C9-2E9B-42C3-A7CC-C40DEA722C62}"/>
    <cellStyle name="Note 2 5 3 4 3" xfId="48064" xr:uid="{EDEFCA3C-3338-4C1D-8C3D-CBAD87D37653}"/>
    <cellStyle name="Note 2 5 3 5" xfId="53156" xr:uid="{B4114554-859B-47F4-BE31-7DC224DDAE8B}"/>
    <cellStyle name="Note 2 5 3 6" xfId="46450" xr:uid="{F229543D-23A4-45AC-A47D-05B32703A523}"/>
    <cellStyle name="Note 2 5 4" xfId="1263" xr:uid="{E73233F5-BEE6-468B-9D6E-94C59CD1C140}"/>
    <cellStyle name="Note 2 5 4 2" xfId="5608" xr:uid="{E6C0ECE8-52E0-46ED-92ED-D221A93231C9}"/>
    <cellStyle name="Note 2 5 4 2 2" xfId="8194" xr:uid="{630EA6CC-80FA-4101-B40B-FBF44D2AC32F}"/>
    <cellStyle name="Note 2 5 4 2 2 2" xfId="12536" xr:uid="{EE94B6CF-2154-4998-A9F1-478C7723059E}"/>
    <cellStyle name="Note 2 5 4 2 2 2 2" xfId="21525" xr:uid="{3399C72F-8AF0-44CE-AAFD-450CCB895FC6}"/>
    <cellStyle name="Note 2 5 4 2 2 2 2 2" xfId="29219" xr:uid="{B9195D96-1B97-4954-B83D-8E03EF9BBD00}"/>
    <cellStyle name="Note 2 5 4 2 2 2 3" xfId="29391" xr:uid="{7CEDAA15-133C-4920-AF94-3CA9A82DF8C9}"/>
    <cellStyle name="Note 2 5 4 2 2 3" xfId="17183" xr:uid="{88CA5C4D-BFF9-4EEA-AEAA-14B84A27BD92}"/>
    <cellStyle name="Note 2 5 4 2 2 3 2" xfId="33412" xr:uid="{9FF3730E-38B5-45C5-B724-AE67136D77FA}"/>
    <cellStyle name="Note 2 5 4 2 2 4" xfId="28706" xr:uid="{2ABCC944-2BCB-4CA8-BAAA-5F50A48C5A8A}"/>
    <cellStyle name="Note 2 5 4 2 3" xfId="10831" xr:uid="{8EC4DE81-0DE7-4D03-8BE2-944B0A08D0D0}"/>
    <cellStyle name="Note 2 5 4 2 3 2" xfId="19820" xr:uid="{9C8C40C5-F246-4F51-A83D-3DF248FDCCFC}"/>
    <cellStyle name="Note 2 5 4 2 3 2 2" xfId="38791" xr:uid="{F51004FA-6019-4EAD-8971-AD58991451EA}"/>
    <cellStyle name="Note 2 5 4 2 3 3" xfId="24240" xr:uid="{C964CA60-7B0C-4685-8E9D-6118E4D222C4}"/>
    <cellStyle name="Note 2 5 4 2 4" xfId="14597" xr:uid="{BAD5FF7B-3244-4A2A-B40B-34DE4ECB5BF8}"/>
    <cellStyle name="Note 2 5 4 2 4 2" xfId="37055" xr:uid="{12D3220E-201B-402C-9BA5-BA9FD40DB901}"/>
    <cellStyle name="Note 2 5 4 2 5" xfId="32049" xr:uid="{59CE70A3-822C-4F7D-A681-99DD7010D71A}"/>
    <cellStyle name="Note 2 5 4 2 6" xfId="55849" xr:uid="{D7C3084E-D80C-464B-BAB2-86E6CE462654}"/>
    <cellStyle name="Note 2 5 4 3" xfId="3700" xr:uid="{0E56831B-E83D-418A-A60C-176402572A8B}"/>
    <cellStyle name="Note 2 5 4 3 2" xfId="40743" xr:uid="{173EED1C-EC47-4C18-9983-84C2E4F95C14}"/>
    <cellStyle name="Note 2 5 4 4" xfId="22230" xr:uid="{C4B0246C-9CA5-49C3-8BB1-F20A913690D5}"/>
    <cellStyle name="Note 2 5 4 5" xfId="49067" xr:uid="{FFC7AD7E-1887-486B-A62D-B011A89D7333}"/>
    <cellStyle name="Note 2 5 5" xfId="1703" xr:uid="{9F57AFF9-0C6D-47BE-A46F-4BAB1EE24C66}"/>
    <cellStyle name="Note 2 5 5 2" xfId="6029" xr:uid="{90002914-CB55-4DC3-8947-064AEB7A1C50}"/>
    <cellStyle name="Note 2 5 5 2 2" xfId="8615" xr:uid="{26865AE2-FA57-4C40-B3A9-EF51B791A372}"/>
    <cellStyle name="Note 2 5 5 2 2 2" xfId="12664" xr:uid="{7D42FB68-FE23-4B85-B232-5543A74E36AB}"/>
    <cellStyle name="Note 2 5 5 2 2 2 2" xfId="21653" xr:uid="{AF67425E-F808-4C56-B6ED-4295956BEBEF}"/>
    <cellStyle name="Note 2 5 5 2 2 2 2 2" xfId="23590" xr:uid="{0166DC33-4347-4C4A-A7F0-0F8201B1646A}"/>
    <cellStyle name="Note 2 5 5 2 2 2 3" xfId="42216" xr:uid="{4BA7DDF6-B899-4DA9-991E-5C75176B0D14}"/>
    <cellStyle name="Note 2 5 5 2 2 3" xfId="17604" xr:uid="{863B716A-EDF3-491B-B6B0-38FB588EC9A4}"/>
    <cellStyle name="Note 2 5 5 2 2 3 2" xfId="29279" xr:uid="{2912CD2B-6837-477E-94B5-7E8A204AE8C9}"/>
    <cellStyle name="Note 2 5 5 2 2 4" xfId="37180" xr:uid="{C57E0552-D21F-44E3-BE9C-17EAD24B3934}"/>
    <cellStyle name="Note 2 5 5 2 3" xfId="11252" xr:uid="{33AE1040-B5D9-4814-856C-4AD862756637}"/>
    <cellStyle name="Note 2 5 5 2 3 2" xfId="20241" xr:uid="{399952DE-1F3B-42A8-BB92-0593A10651C2}"/>
    <cellStyle name="Note 2 5 5 2 3 2 2" xfId="34190" xr:uid="{99210FEC-2DCB-435D-97D3-B8EB4FA9363E}"/>
    <cellStyle name="Note 2 5 5 2 3 3" xfId="32260" xr:uid="{B65EE511-5374-4486-AA6A-E8071A11707B}"/>
    <cellStyle name="Note 2 5 5 2 4" xfId="15018" xr:uid="{0EDB7798-8798-47A4-89D5-221E2252F180}"/>
    <cellStyle name="Note 2 5 5 2 4 2" xfId="42229" xr:uid="{AB24DDA6-A138-4C24-820B-F06FFAC91B85}"/>
    <cellStyle name="Note 2 5 5 2 5" xfId="33139" xr:uid="{D4706C78-E65F-42FB-914C-3889A97B0750}"/>
    <cellStyle name="Note 2 5 5 2 6" xfId="58173" xr:uid="{4B84E32C-F111-4DCE-816E-B189E47535DF}"/>
    <cellStyle name="Note 2 5 5 3" xfId="4140" xr:uid="{30D78B16-721D-469E-9834-E2A218BE4955}"/>
    <cellStyle name="Note 2 5 5 3 2" xfId="28508" xr:uid="{CE5217F5-452C-4822-889E-4B922318F01A}"/>
    <cellStyle name="Note 2 5 5 4" xfId="34167" xr:uid="{8DBA5CE3-07A1-4873-AB09-AD1D85A0C366}"/>
    <cellStyle name="Note 2 5 5 5" xfId="51391" xr:uid="{6AFD4E7A-B7C5-4F82-9BBA-5DB3B0FF5712}"/>
    <cellStyle name="Note 2 5 6" xfId="1823" xr:uid="{E6CDB404-339F-452F-ADBE-5934C450E21E}"/>
    <cellStyle name="Note 2 5 6 2" xfId="6140" xr:uid="{7B186284-CD6C-4204-A12F-0CE1D290B963}"/>
    <cellStyle name="Note 2 5 6 2 2" xfId="8726" xr:uid="{DA50C104-5516-4133-9F00-4C1DFAAC1B3B}"/>
    <cellStyle name="Note 2 5 6 2 2 2" xfId="12695" xr:uid="{4D24D062-96AF-4EE9-863D-66163E1921A1}"/>
    <cellStyle name="Note 2 5 6 2 2 2 2" xfId="21684" xr:uid="{2453577E-63D8-4B30-A036-940A53FAA595}"/>
    <cellStyle name="Note 2 5 6 2 2 2 2 2" xfId="41117" xr:uid="{2AFF2A9D-B193-4397-893E-149EF43A042D}"/>
    <cellStyle name="Note 2 5 6 2 2 2 3" xfId="27675" xr:uid="{67945A6C-3C18-41E2-83FB-486151B60BE9}"/>
    <cellStyle name="Note 2 5 6 2 2 3" xfId="17715" xr:uid="{5D4479E6-56AD-45EE-8924-2C4BE0C52F2F}"/>
    <cellStyle name="Note 2 5 6 2 2 3 2" xfId="37031" xr:uid="{DBA910B6-BA75-4EB9-A46D-450B3D2A06A4}"/>
    <cellStyle name="Note 2 5 6 2 2 4" xfId="24663" xr:uid="{BCE943BC-272C-4B45-AFD8-F3DD765B5097}"/>
    <cellStyle name="Note 2 5 6 2 3" xfId="11363" xr:uid="{AB5DAA97-329F-4438-AD8E-25F2236F49DE}"/>
    <cellStyle name="Note 2 5 6 2 3 2" xfId="20352" xr:uid="{58249929-D6A3-40E7-BE1E-4F07E12602D6}"/>
    <cellStyle name="Note 2 5 6 2 3 2 2" xfId="33884" xr:uid="{1AF443CE-FEA1-40AB-B550-532753989D01}"/>
    <cellStyle name="Note 2 5 6 2 3 3" xfId="37581" xr:uid="{8AEAB0E9-17D8-480F-A598-BC097BB5DA9E}"/>
    <cellStyle name="Note 2 5 6 2 4" xfId="15129" xr:uid="{63B0171B-C17C-4B0B-B954-38F124AB4C64}"/>
    <cellStyle name="Note 2 5 6 2 4 2" xfId="39243" xr:uid="{118E2736-484E-4036-8D27-887183B1DFAC}"/>
    <cellStyle name="Note 2 5 6 2 5" xfId="26360" xr:uid="{687FAA59-3225-4A83-9085-77C3A09B0346}"/>
    <cellStyle name="Note 2 5 6 2 6" xfId="54018" xr:uid="{CD21E39D-581E-438B-AC5D-C5FDBF207F9D}"/>
    <cellStyle name="Note 2 5 6 3" xfId="4260" xr:uid="{48A780F7-B1C0-448C-B29D-6A0919EC5203}"/>
    <cellStyle name="Note 2 5 6 3 2" xfId="42243" xr:uid="{279CF249-800F-4C11-8B16-8B3E60EA4CEB}"/>
    <cellStyle name="Note 2 5 6 4" xfId="24148" xr:uid="{B5C11875-9349-41CB-AE3E-0C17C9325F7C}"/>
    <cellStyle name="Note 2 5 6 5" xfId="47350" xr:uid="{F8398D8C-4574-4CEF-909C-1651E9EDC3D3}"/>
    <cellStyle name="Note 2 5 7" xfId="2693" xr:uid="{59D73584-5763-4E01-A768-F86D3E2D73A8}"/>
    <cellStyle name="Note 2 5 7 2" xfId="6883" xr:uid="{DC151C42-958D-42EE-BB2B-F6A18D087BBD}"/>
    <cellStyle name="Note 2 5 7 2 2" xfId="12024" xr:uid="{0FC0B115-2430-4606-827F-CA56DAB21BD2}"/>
    <cellStyle name="Note 2 5 7 2 2 2" xfId="21013" xr:uid="{229C9D38-87DE-446F-A169-869E1F82914A}"/>
    <cellStyle name="Note 2 5 7 2 2 2 2" xfId="39776" xr:uid="{08C2C005-E844-4B4F-BF49-D5918F2CFB92}"/>
    <cellStyle name="Note 2 5 7 2 2 3" xfId="44081" xr:uid="{CF58AA93-CC62-4417-87BA-CAB5DFC91F80}"/>
    <cellStyle name="Note 2 5 7 2 3" xfId="15872" xr:uid="{D3CFFA7E-FC29-47CC-BD0C-B629FC4B4F9E}"/>
    <cellStyle name="Note 2 5 7 2 3 2" xfId="33638" xr:uid="{7DD1A9B9-B42E-4F28-BA96-2A734ADE1F30}"/>
    <cellStyle name="Note 2 5 7 2 4" xfId="26369" xr:uid="{71D423BA-1069-4A3E-BC55-A23CA85EACC7}"/>
    <cellStyle name="Note 2 5 7 3" xfId="9454" xr:uid="{1E32BA48-59F7-4220-BF34-976E8DE482AB}"/>
    <cellStyle name="Note 2 5 7 3 2" xfId="18443" xr:uid="{72D5E911-0232-421D-A7C3-47973E85CD67}"/>
    <cellStyle name="Note 2 5 7 3 2 2" xfId="23122" xr:uid="{C854738F-6C01-473E-A0FF-7828C335023A}"/>
    <cellStyle name="Note 2 5 7 3 3" xfId="38085" xr:uid="{38658D7A-38F9-4D24-9EAE-E9BEEB2273C5}"/>
    <cellStyle name="Note 2 5 7 4" xfId="24676" xr:uid="{F5A03EA6-A62B-4217-A673-6C054751A923}"/>
    <cellStyle name="Note 2 5 7 5" xfId="52653" xr:uid="{FF25C739-9BFF-4773-A7EF-AFD9305A11AF}"/>
    <cellStyle name="Note 2 5 8" xfId="4639" xr:uid="{52468914-E797-4178-9E44-42FCC275668A}"/>
    <cellStyle name="Note 2 5 8 2" xfId="7225" xr:uid="{A4AB7FFD-49A8-48DC-8D59-4A0D44E6143C}"/>
    <cellStyle name="Note 2 5 8 2 2" xfId="12238" xr:uid="{0DB5D1DB-17C8-48A1-B3A6-E799CDA30A66}"/>
    <cellStyle name="Note 2 5 8 2 2 2" xfId="21227" xr:uid="{78FB7942-78F5-4363-9E88-B06467E7DDF7}"/>
    <cellStyle name="Note 2 5 8 2 2 2 2" xfId="36217" xr:uid="{1E5920D6-E626-4C06-86B8-B2B2282AF8A5}"/>
    <cellStyle name="Note 2 5 8 2 2 3" xfId="33262" xr:uid="{D8743A9C-B89C-4D72-ACB9-E31B5A29D252}"/>
    <cellStyle name="Note 2 5 8 2 3" xfId="16214" xr:uid="{B59AAD08-DEC7-49DE-A8C5-B868D1DFF06F}"/>
    <cellStyle name="Note 2 5 8 2 3 2" xfId="30930" xr:uid="{DF5E07E3-57F9-4C75-A91B-424BEA57BAFD}"/>
    <cellStyle name="Note 2 5 8 2 4" xfId="38084" xr:uid="{1B39933B-F2A6-4AB5-8346-5D0DFC1B09A8}"/>
    <cellStyle name="Note 2 5 8 3" xfId="9862" xr:uid="{08E7758D-BC8F-4B5C-8D80-2ED6BE43EC60}"/>
    <cellStyle name="Note 2 5 8 3 2" xfId="18851" xr:uid="{0E6DC856-2877-4CC2-85FD-787E17284044}"/>
    <cellStyle name="Note 2 5 8 3 2 2" xfId="31498" xr:uid="{D9F53514-301F-44FB-95F7-6F309E6318D3}"/>
    <cellStyle name="Note 2 5 8 3 3" xfId="30880" xr:uid="{80D67304-2EDA-49E0-8333-A410C184FC62}"/>
    <cellStyle name="Note 2 5 8 4" xfId="13628" xr:uid="{562BB5B8-A2E0-4F1F-ACDF-959AE38559AF}"/>
    <cellStyle name="Note 2 5 8 4 2" xfId="38111" xr:uid="{09DBCA0B-058F-4CB1-AAAC-5C1BE30ACDD0}"/>
    <cellStyle name="Note 2 5 8 5" xfId="25659" xr:uid="{819C8C31-3E49-4B78-88EB-741C3446F78B}"/>
    <cellStyle name="Note 2 5 9" xfId="6527" xr:uid="{2AE16F9D-2C11-41AE-98D7-2F93E88A7207}"/>
    <cellStyle name="Note 2 5 9 2" xfId="11746" xr:uid="{AEA83A2E-1F51-4DD1-B820-CBE2E41880D0}"/>
    <cellStyle name="Note 2 5 9 2 2" xfId="20735" xr:uid="{8DCA707A-39A0-49DB-AD8C-1C393131D2C0}"/>
    <cellStyle name="Note 2 5 9 2 2 2" xfId="41430" xr:uid="{69B4AA1C-5A82-4ED6-8892-1FFD183C8F9F}"/>
    <cellStyle name="Note 2 5 9 2 3" xfId="39940" xr:uid="{E5329746-1E40-4DD8-ABD2-69E3D933F191}"/>
    <cellStyle name="Note 2 5 9 3" xfId="15516" xr:uid="{2950307C-BDFA-4AAA-808D-B003788CB0D9}"/>
    <cellStyle name="Note 2 5 9 3 2" xfId="39848" xr:uid="{8F6419F1-F947-4F5C-B757-7254469CB5BC}"/>
    <cellStyle name="Note 2 5 9 4" xfId="41068" xr:uid="{8E500F0A-C634-432F-BEE7-5A4748B8E8C3}"/>
    <cellStyle name="Note 2 6" xfId="363" xr:uid="{58106C73-7F07-488B-9DCB-18BDBB6D67D1}"/>
    <cellStyle name="Note 2 6 10" xfId="9234" xr:uid="{E9017F2A-6BD2-44C9-81B2-4D5E167C43D3}"/>
    <cellStyle name="Note 2 6 10 2" xfId="18223" xr:uid="{47824873-5F2E-4FDA-AD62-5F55C757D216}"/>
    <cellStyle name="Note 2 6 10 2 2" xfId="41863" xr:uid="{1DDDD714-B524-46A6-A401-EE7DA8C7A60B}"/>
    <cellStyle name="Note 2 6 10 3" xfId="23841" xr:uid="{05C4CE6B-1EAC-4F05-BDAB-385EAEBBDA9C}"/>
    <cellStyle name="Note 2 6 11" xfId="12726" xr:uid="{925DA9C5-43B8-44BC-8555-45EA8DC696DE}"/>
    <cellStyle name="Note 2 6 11 2" xfId="21715" xr:uid="{4D31CCB0-C804-4B1B-9BC5-8502D2253E9E}"/>
    <cellStyle name="Note 2 6 11 2 2" xfId="36153" xr:uid="{CBC7A111-D244-4889-AEE1-F0C86A470864}"/>
    <cellStyle name="Note 2 6 11 3" xfId="25494" xr:uid="{6BC1CA22-4CEB-4543-B2F4-371199D3A98D}"/>
    <cellStyle name="Note 2 6 12" xfId="2369" xr:uid="{6DCE1835-D9EF-4805-9661-F8523BFA51DF}"/>
    <cellStyle name="Note 2 6 12 2" xfId="27803" xr:uid="{AD5EAF19-43BC-4E7A-B69A-67EDB8A03DBD}"/>
    <cellStyle name="Note 2 6 13" xfId="13278" xr:uid="{9EC6A77B-4A5A-42B2-BB85-872CF8CD9299}"/>
    <cellStyle name="Note 2 6 13 2" xfId="31935" xr:uid="{6F0351C6-FD56-48C1-8029-900EF149AF87}"/>
    <cellStyle name="Note 2 6 14" xfId="34090" xr:uid="{F7C61376-D62F-498E-8E18-05D0A7ADC15A}"/>
    <cellStyle name="Note 2 6 15" xfId="44275" xr:uid="{B814CD14-3E52-4CF4-A3FB-0BAA9A486B15}"/>
    <cellStyle name="Note 2 6 16" xfId="45544" xr:uid="{731D90E2-E700-4E64-9A59-342825F2B0A0}"/>
    <cellStyle name="Note 2 6 2" xfId="712" xr:uid="{87D406B5-8952-4AC8-B4E5-E3E127893CF1}"/>
    <cellStyle name="Note 2 6 2 2" xfId="5088" xr:uid="{4A47F022-1A91-40AC-83CD-EDD277EC80D5}"/>
    <cellStyle name="Note 2 6 2 2 2" xfId="7674" xr:uid="{B2179112-D5C7-44FA-B04B-C030883AEAFC}"/>
    <cellStyle name="Note 2 6 2 2 2 2" xfId="12373" xr:uid="{FAA91086-1563-47BA-8C78-3146C954B150}"/>
    <cellStyle name="Note 2 6 2 2 2 2 2" xfId="21362" xr:uid="{DE65B031-A32B-479A-AD71-9A32795DC23B}"/>
    <cellStyle name="Note 2 6 2 2 2 2 2 2" xfId="42031" xr:uid="{6A0646BE-A254-4B21-8401-A99E8C12A036}"/>
    <cellStyle name="Note 2 6 2 2 2 2 3" xfId="32933" xr:uid="{C408941B-E0F5-42CD-BAAF-1A56D138F6D4}"/>
    <cellStyle name="Note 2 6 2 2 2 3" xfId="16663" xr:uid="{01DF1F01-473C-4686-B196-3249EF07B44D}"/>
    <cellStyle name="Note 2 6 2 2 2 3 2" xfId="28563" xr:uid="{52E413FF-35D6-4B90-B501-8A4CF52CFAC4}"/>
    <cellStyle name="Note 2 6 2 2 2 4" xfId="32453" xr:uid="{52976A63-1262-4031-AE53-B892A8F75AD9}"/>
    <cellStyle name="Note 2 6 2 2 2 5" xfId="56332" xr:uid="{F5CCBF1C-92F3-4F5B-969F-821CD58416B9}"/>
    <cellStyle name="Note 2 6 2 2 3" xfId="10311" xr:uid="{84B9FED1-0E12-4C0E-930A-1B6CF5EA06BC}"/>
    <cellStyle name="Note 2 6 2 2 3 2" xfId="19300" xr:uid="{13BF0051-3636-47D2-853A-304F324B9488}"/>
    <cellStyle name="Note 2 6 2 2 3 2 2" xfId="43314" xr:uid="{1A13472A-7B6F-418F-9D20-6DD1BBF93E40}"/>
    <cellStyle name="Note 2 6 2 2 3 3" xfId="34627" xr:uid="{A022FDB7-50C1-40E4-9A6C-0E5553E4C166}"/>
    <cellStyle name="Note 2 6 2 2 4" xfId="14077" xr:uid="{87CE34D7-FC9E-4439-8D1D-6A3353766DE8}"/>
    <cellStyle name="Note 2 6 2 2 4 2" xfId="24681" xr:uid="{8FEC9C2B-0E49-4C55-920D-1AACDC09DAA5}"/>
    <cellStyle name="Note 2 6 2 2 5" xfId="38376" xr:uid="{99E1F854-43FB-4A55-9493-894A3C2247BB}"/>
    <cellStyle name="Note 2 6 2 2 6" xfId="49550" xr:uid="{B4D31E8E-E364-469A-B08B-2A91ED31C318}"/>
    <cellStyle name="Note 2 6 2 3" xfId="3149" xr:uid="{024C5102-83B0-4266-A84D-DC12645B42F5}"/>
    <cellStyle name="Note 2 6 2 3 2" xfId="33975" xr:uid="{9436E056-4882-4084-BA4F-148E34C2507F}"/>
    <cellStyle name="Note 2 6 2 3 2 2" xfId="58377" xr:uid="{8AD5BAD4-51C7-4C30-ADBC-C6CAA307B9DE}"/>
    <cellStyle name="Note 2 6 2 3 3" xfId="51595" xr:uid="{32157BF1-15E0-4B66-A3D8-A777E0055399}"/>
    <cellStyle name="Note 2 6 2 4" xfId="22594" xr:uid="{72E0C5EA-BF1B-4C7C-9AFD-EF12B889FA35}"/>
    <cellStyle name="Note 2 6 2 4 2" xfId="54477" xr:uid="{11692072-AC50-44D6-B3F5-91A8069A8356}"/>
    <cellStyle name="Note 2 6 2 4 3" xfId="47667" xr:uid="{66D950EC-8492-47E4-AD22-523B8BB88CA4}"/>
    <cellStyle name="Note 2 6 2 5" xfId="52923" xr:uid="{4D4F98B4-4C6D-44EB-8C90-1212DE9AAFFA}"/>
    <cellStyle name="Note 2 6 2 6" xfId="46059" xr:uid="{38312157-5730-44D8-82BF-2F23F0003D71}"/>
    <cellStyle name="Note 2 6 3" xfId="1057" xr:uid="{2A7ACF28-FB88-4AF1-BC15-E0E455D25306}"/>
    <cellStyle name="Note 2 6 3 2" xfId="5409" xr:uid="{E6B6ADFF-2DBA-4586-955C-AF07C17BA7E2}"/>
    <cellStyle name="Note 2 6 3 2 2" xfId="7995" xr:uid="{B99B6B4F-F56D-47C5-8E5E-CE9A59CAF7B8}"/>
    <cellStyle name="Note 2 6 3 2 2 2" xfId="12477" xr:uid="{5441113A-8675-4210-8611-90BEFAAFFB56}"/>
    <cellStyle name="Note 2 6 3 2 2 2 2" xfId="21466" xr:uid="{2D37FFF8-05AC-4B4C-AD72-D039F3D69A2F}"/>
    <cellStyle name="Note 2 6 3 2 2 2 2 2" xfId="39038" xr:uid="{B7E9022C-423B-48CC-A1C3-D145C8E5F8E7}"/>
    <cellStyle name="Note 2 6 3 2 2 2 3" xfId="32591" xr:uid="{1C421745-0899-458B-8163-A9C4391102FA}"/>
    <cellStyle name="Note 2 6 3 2 2 3" xfId="16984" xr:uid="{66BDE6F1-CE0E-4C78-808C-688AA2F4D98A}"/>
    <cellStyle name="Note 2 6 3 2 2 3 2" xfId="30288" xr:uid="{CEAFB16F-2162-4D4A-9423-BC3C74437EAB}"/>
    <cellStyle name="Note 2 6 3 2 2 4" xfId="28073" xr:uid="{DE91AD67-B4AD-4435-B2BE-B1DD39F31659}"/>
    <cellStyle name="Note 2 6 3 2 2 5" xfId="56740" xr:uid="{11390ACE-75C6-4ACA-869D-33BA430A296E}"/>
    <cellStyle name="Note 2 6 3 2 3" xfId="10632" xr:uid="{9CCA9214-D3A6-4E8A-8592-DC31337316F9}"/>
    <cellStyle name="Note 2 6 3 2 3 2" xfId="19621" xr:uid="{C3AB7AA0-F590-44B7-9F6A-CDB5BC512DD8}"/>
    <cellStyle name="Note 2 6 3 2 3 2 2" xfId="23815" xr:uid="{994F1DEC-88AB-4FE0-BC78-B33193AAA907}"/>
    <cellStyle name="Note 2 6 3 2 3 3" xfId="40459" xr:uid="{00526D38-202A-4DB0-9F77-647BCA1662B6}"/>
    <cellStyle name="Note 2 6 3 2 4" xfId="14398" xr:uid="{F182D12A-A4A5-4D9F-8C99-0EE89EA78035}"/>
    <cellStyle name="Note 2 6 3 2 4 2" xfId="42899" xr:uid="{B8AD7756-B4F8-4EF3-A24D-58E7C233E13F}"/>
    <cellStyle name="Note 2 6 3 2 5" xfId="39522" xr:uid="{37B37AA1-6F26-46AF-89F1-CA2CB1F8042C}"/>
    <cellStyle name="Note 2 6 3 2 6" xfId="49958" xr:uid="{8FF9AFBB-9270-4D85-9F51-F4A0809815E6}"/>
    <cellStyle name="Note 2 6 3 3" xfId="3494" xr:uid="{1FF6B7DC-AFC5-4A8A-A8A1-53E8B46030D1}"/>
    <cellStyle name="Note 2 6 3 3 2" xfId="42617" xr:uid="{D656A5CB-4C11-4D7D-8C57-8C699292D99B}"/>
    <cellStyle name="Note 2 6 3 3 2 2" xfId="57693" xr:uid="{CCB7F164-4DAE-44E5-AB8F-AADDDABE617C}"/>
    <cellStyle name="Note 2 6 3 3 3" xfId="50911" xr:uid="{494B4912-1C95-4849-992D-5716D4703402}"/>
    <cellStyle name="Note 2 6 3 4" xfId="35584" xr:uid="{4514E21F-0EE3-4729-A2AD-CDC0263C1F5E}"/>
    <cellStyle name="Note 2 6 3 4 2" xfId="54867" xr:uid="{F78A0351-C5A2-4BBC-9322-7B49AA1BF527}"/>
    <cellStyle name="Note 2 6 3 4 3" xfId="48075" xr:uid="{136DA3BD-F284-4D17-953E-9FEB18929458}"/>
    <cellStyle name="Note 2 6 3 5" xfId="53167" xr:uid="{6059474E-656A-4C3E-A5B7-85A69C484F0E}"/>
    <cellStyle name="Note 2 6 3 6" xfId="46461" xr:uid="{AEBEA9B6-049E-42EF-81FD-3DD2A3E48348}"/>
    <cellStyle name="Note 2 6 4" xfId="1401" xr:uid="{1010D9D5-0633-4BBF-B40C-BAEBD0421940}"/>
    <cellStyle name="Note 2 6 4 2" xfId="5746" xr:uid="{A380F2AC-35AF-4D0C-A32B-B0DBE0407803}"/>
    <cellStyle name="Note 2 6 4 2 2" xfId="8332" xr:uid="{62751AEF-4C74-4EE8-AB79-F52598B6D64F}"/>
    <cellStyle name="Note 2 6 4 2 2 2" xfId="12578" xr:uid="{3DBCD665-A2BF-425A-B913-09EDF0778D58}"/>
    <cellStyle name="Note 2 6 4 2 2 2 2" xfId="21567" xr:uid="{82E10109-286E-41D8-82F0-FC99FEF683B0}"/>
    <cellStyle name="Note 2 6 4 2 2 2 2 2" xfId="43560" xr:uid="{CF95FDAC-E9B0-4403-AB47-8AE02FDB3F1D}"/>
    <cellStyle name="Note 2 6 4 2 2 2 3" xfId="25458" xr:uid="{4F5FB6D5-DC1A-450F-BC02-E15FEACD38CD}"/>
    <cellStyle name="Note 2 6 4 2 2 3" xfId="17321" xr:uid="{7F691BD5-E799-481E-96E9-21B0237245BD}"/>
    <cellStyle name="Note 2 6 4 2 2 3 2" xfId="31890" xr:uid="{73314B3C-8005-4C47-A095-F527B9B78136}"/>
    <cellStyle name="Note 2 6 4 2 2 4" xfId="32700" xr:uid="{F78CC5B3-9873-4D81-89BB-F3FD8BA197DE}"/>
    <cellStyle name="Note 2 6 4 2 3" xfId="10969" xr:uid="{8652104B-2103-4FA7-9B56-445025F5046F}"/>
    <cellStyle name="Note 2 6 4 2 3 2" xfId="19958" xr:uid="{7EC49B19-FB99-4C56-8041-06F9F81B7824}"/>
    <cellStyle name="Note 2 6 4 2 3 2 2" xfId="30844" xr:uid="{B13BAF05-A668-45C0-97E5-3B42941B57D7}"/>
    <cellStyle name="Note 2 6 4 2 3 3" xfId="31132" xr:uid="{4136D09D-5EE8-4A20-962F-51A9D2EF0557}"/>
    <cellStyle name="Note 2 6 4 2 4" xfId="14735" xr:uid="{A5BAC0B2-DF17-4537-AF20-6C8713356A41}"/>
    <cellStyle name="Note 2 6 4 2 4 2" xfId="30131" xr:uid="{EB0773C5-235C-422C-8621-AAB49A54E1ED}"/>
    <cellStyle name="Note 2 6 4 2 5" xfId="43721" xr:uid="{C0987E24-C0CB-4214-95C1-2AE39B265839}"/>
    <cellStyle name="Note 2 6 4 2 6" xfId="55860" xr:uid="{948CFA46-459C-444A-8675-A61D599DC378}"/>
    <cellStyle name="Note 2 6 4 3" xfId="3838" xr:uid="{A363BCA2-8363-4966-B4D8-EC1FD12C0F0B}"/>
    <cellStyle name="Note 2 6 4 3 2" xfId="33636" xr:uid="{0702DC8C-3C5A-4FAF-B9F1-28BEBE54E6FA}"/>
    <cellStyle name="Note 2 6 4 4" xfId="37942" xr:uid="{CD5AD1E9-31ED-40C6-A0D3-ECAAE626A754}"/>
    <cellStyle name="Note 2 6 4 5" xfId="49078" xr:uid="{EEEB8CF5-740F-4975-8976-7DCC0F576877}"/>
    <cellStyle name="Note 2 6 5" xfId="178" xr:uid="{D1D3F532-10E6-4A66-B30D-761FD90ECD67}"/>
    <cellStyle name="Note 2 6 5 2" xfId="2599" xr:uid="{8885C296-0E04-46F3-B512-F128176EA04A}"/>
    <cellStyle name="Note 2 6 5 2 2" xfId="6840" xr:uid="{42EC329F-3C82-4315-AE3D-630282D4743A}"/>
    <cellStyle name="Note 2 6 5 2 2 2" xfId="12008" xr:uid="{F94A0B88-7BC0-4E63-9B83-789900861E54}"/>
    <cellStyle name="Note 2 6 5 2 2 2 2" xfId="20997" xr:uid="{5E855176-9CE0-493D-88FE-F7BCF7B75BFC}"/>
    <cellStyle name="Note 2 6 5 2 2 2 2 2" xfId="26497" xr:uid="{6190789A-C22C-4A44-84AB-715E7F3A445C}"/>
    <cellStyle name="Note 2 6 5 2 2 2 3" xfId="32227" xr:uid="{140846DE-3D06-490A-894A-EDAB62FBF038}"/>
    <cellStyle name="Note 2 6 5 2 2 3" xfId="15829" xr:uid="{84B3EBAF-7629-4469-BE20-3A8C18B4FF0A}"/>
    <cellStyle name="Note 2 6 5 2 2 3 2" xfId="41540" xr:uid="{39220224-ADC1-4955-BA41-5BC086823E6A}"/>
    <cellStyle name="Note 2 6 5 2 2 4" xfId="27402" xr:uid="{20A493E2-E5CD-49EE-9FF1-67F4EA0E1DFA}"/>
    <cellStyle name="Note 2 6 5 2 3" xfId="9410" xr:uid="{F1E60C77-5BC7-4D62-A85B-34677A6F2BFA}"/>
    <cellStyle name="Note 2 6 5 2 3 2" xfId="18399" xr:uid="{66CFA0B5-280B-456A-965D-0AB92F18FBAB}"/>
    <cellStyle name="Note 2 6 5 2 3 2 2" xfId="40897" xr:uid="{B295B0CF-F544-4758-AE5A-F239A0647425}"/>
    <cellStyle name="Note 2 6 5 2 3 3" xfId="30837" xr:uid="{4685596E-D696-4CA5-9B09-C747596D2983}"/>
    <cellStyle name="Note 2 6 5 2 4" xfId="13453" xr:uid="{ABD9591A-9FF8-49FA-AB5E-1EE3B7185161}"/>
    <cellStyle name="Note 2 6 5 2 4 2" xfId="28539" xr:uid="{FB77318D-F833-4DC9-8A91-F691F904CE9D}"/>
    <cellStyle name="Note 2 6 5 2 5" xfId="41142" xr:uid="{84878042-EDF3-44DD-8053-412BEE774616}"/>
    <cellStyle name="Note 2 6 5 2 6" xfId="58402" xr:uid="{ED141069-C262-463E-820F-0A20AEC39211}"/>
    <cellStyle name="Note 2 6 5 3" xfId="2646" xr:uid="{498EB745-E0CC-484C-A2CA-8BF7339A7E1A}"/>
    <cellStyle name="Note 2 6 5 3 2" xfId="23247" xr:uid="{10E8B5C9-065A-47C5-B828-E4B711644074}"/>
    <cellStyle name="Note 2 6 5 4" xfId="23071" xr:uid="{3B85B179-D8A6-45BB-9310-34DAD15E9774}"/>
    <cellStyle name="Note 2 6 5 5" xfId="51621" xr:uid="{82EC4FA3-F8D4-4F39-BA42-A01A015EE82A}"/>
    <cellStyle name="Note 2 6 6" xfId="2020" xr:uid="{B54B7E41-9894-4E9F-A461-CB5FDD14B5FC}"/>
    <cellStyle name="Note 2 6 6 2" xfId="6328" xr:uid="{CC065741-7098-4CE7-BE8B-12C978169320}"/>
    <cellStyle name="Note 2 6 6 2 2" xfId="8914" xr:uid="{BBB0B49E-FA23-4608-8687-51DA40B5E900}"/>
    <cellStyle name="Note 2 6 6 2 2 2" xfId="12755" xr:uid="{4DC438E6-7630-465B-AA61-CC8ACD8E9E9B}"/>
    <cellStyle name="Note 2 6 6 2 2 2 2" xfId="21744" xr:uid="{9B8DE4BB-FC81-46CC-8065-207442D79121}"/>
    <cellStyle name="Note 2 6 6 2 2 2 2 2" xfId="26282" xr:uid="{20AA58FC-0C37-4FBC-8FFA-50973A3C0071}"/>
    <cellStyle name="Note 2 6 6 2 2 2 3" xfId="43057" xr:uid="{F5854688-B8DB-42C7-8C92-78CA65FA19C2}"/>
    <cellStyle name="Note 2 6 6 2 2 3" xfId="17903" xr:uid="{1740EEDA-AA4D-499F-A4C1-C428C2697C6D}"/>
    <cellStyle name="Note 2 6 6 2 2 3 2" xfId="33024" xr:uid="{A9AE7F9B-5367-4511-964B-F39B606E772A}"/>
    <cellStyle name="Note 2 6 6 2 2 4" xfId="22919" xr:uid="{66D701F2-EB86-479F-BBD2-6B782B0FA442}"/>
    <cellStyle name="Note 2 6 6 2 3" xfId="11551" xr:uid="{BD6F666C-4FBC-4705-82A5-F8525A1AC3FA}"/>
    <cellStyle name="Note 2 6 6 2 3 2" xfId="20540" xr:uid="{3C9617D1-9BC1-413A-A8E3-089C69C7C5D2}"/>
    <cellStyle name="Note 2 6 6 2 3 2 2" xfId="27626" xr:uid="{5F2810CF-99AF-4517-A0D2-8CBFDDFB045F}"/>
    <cellStyle name="Note 2 6 6 2 3 3" xfId="31157" xr:uid="{7FE049D2-DA86-4CC5-ADEC-141F7B2EAD4C}"/>
    <cellStyle name="Note 2 6 6 2 4" xfId="15317" xr:uid="{F252675D-224E-4247-BCA5-A33F814697B0}"/>
    <cellStyle name="Note 2 6 6 2 4 2" xfId="38304" xr:uid="{66ECFF7D-C481-4A4E-9320-CE31365BE97D}"/>
    <cellStyle name="Note 2 6 6 2 5" xfId="26828" xr:uid="{04C48B59-147C-4291-BA33-42FC6F3FCE6A}"/>
    <cellStyle name="Note 2 6 6 2 6" xfId="54029" xr:uid="{44C135EA-9CF5-4950-BC0D-E35833451A22}"/>
    <cellStyle name="Note 2 6 6 3" xfId="4457" xr:uid="{542CE83A-85A6-4237-A2D2-2C42D1211F1F}"/>
    <cellStyle name="Note 2 6 6 3 2" xfId="35870" xr:uid="{C74A3F86-B6B1-45E1-8C4D-E5F7DBD99948}"/>
    <cellStyle name="Note 2 6 6 4" xfId="34923" xr:uid="{6AD3AB2E-6F99-4D01-9ABE-268C917DA634}"/>
    <cellStyle name="Note 2 6 6 5" xfId="47361" xr:uid="{264E7A4B-7AB2-460C-B7A6-B537ED0756D1}"/>
    <cellStyle name="Note 2 6 7" xfId="2831" xr:uid="{AE081A1C-E85D-4076-A5D6-16CB9408EEB1}"/>
    <cellStyle name="Note 2 6 7 2" xfId="6981" xr:uid="{9B51121E-37F7-44FB-837D-AFCA3BE5B34E}"/>
    <cellStyle name="Note 2 6 7 2 2" xfId="12110" xr:uid="{4952EE70-DFE2-477D-8631-DC79A486B213}"/>
    <cellStyle name="Note 2 6 7 2 2 2" xfId="21099" xr:uid="{9726DCF8-5993-410B-BFE9-D474C0C719C2}"/>
    <cellStyle name="Note 2 6 7 2 2 2 2" xfId="31648" xr:uid="{892FBFFC-B063-4DB0-A470-3424586DDE79}"/>
    <cellStyle name="Note 2 6 7 2 2 3" xfId="27966" xr:uid="{3B3FE070-3BA8-4C66-9886-280A1E7DF746}"/>
    <cellStyle name="Note 2 6 7 2 3" xfId="15970" xr:uid="{FEA9ED8F-22DB-40A1-B5BE-B62938A2E172}"/>
    <cellStyle name="Note 2 6 7 2 3 2" xfId="31266" xr:uid="{9D21978F-4767-400E-95EE-6769EB04A672}"/>
    <cellStyle name="Note 2 6 7 2 4" xfId="37158" xr:uid="{48F47D70-894D-4798-A59B-863026D4B7CA}"/>
    <cellStyle name="Note 2 6 7 3" xfId="9544" xr:uid="{1D8A46ED-AE9D-4CFE-9998-AD1DCF887FD7}"/>
    <cellStyle name="Note 2 6 7 3 2" xfId="18533" xr:uid="{E7CAE647-6A9D-4388-8F4B-5E7AA10791FA}"/>
    <cellStyle name="Note 2 6 7 3 2 2" xfId="42066" xr:uid="{F6D289D7-9F9F-4CC0-8A93-EFD4D47E2C51}"/>
    <cellStyle name="Note 2 6 7 3 3" xfId="24407" xr:uid="{D865D88D-78FF-49BB-9686-7B626E22BFD1}"/>
    <cellStyle name="Note 2 6 7 4" xfId="33686" xr:uid="{AAD2AFF9-52A9-4B3C-8518-61EF334B8EF9}"/>
    <cellStyle name="Note 2 6 7 5" xfId="52660" xr:uid="{54D50C3A-7DB4-48DD-A770-96D824210F15}"/>
    <cellStyle name="Note 2 6 8" xfId="4764" xr:uid="{1319425A-6F0F-4256-B000-16FFCA76EDE1}"/>
    <cellStyle name="Note 2 6 8 2" xfId="7350" xr:uid="{5E6B942D-8FC9-4266-8841-EE8FF6986E33}"/>
    <cellStyle name="Note 2 6 8 2 2" xfId="12277" xr:uid="{8CFEAB63-EF37-4E34-85BA-A9AA95193332}"/>
    <cellStyle name="Note 2 6 8 2 2 2" xfId="21266" xr:uid="{00513934-2A77-4397-B0B3-93DB0F395D8D}"/>
    <cellStyle name="Note 2 6 8 2 2 2 2" xfId="34757" xr:uid="{829B7A9D-807B-4F6A-AD27-4DC87E29486C}"/>
    <cellStyle name="Note 2 6 8 2 2 3" xfId="39775" xr:uid="{786558C6-23D3-46CA-8106-E58C3F646580}"/>
    <cellStyle name="Note 2 6 8 2 3" xfId="16339" xr:uid="{2FF71999-BB66-437E-A76E-9297CE84FB9E}"/>
    <cellStyle name="Note 2 6 8 2 3 2" xfId="40171" xr:uid="{ADF342C6-AAFD-41B1-AB4F-9C3BDA2371FA}"/>
    <cellStyle name="Note 2 6 8 2 4" xfId="34796" xr:uid="{99DC5127-0758-4845-BB8E-7DDA66AE71D3}"/>
    <cellStyle name="Note 2 6 8 3" xfId="9987" xr:uid="{CBA273CC-765A-4529-A716-D7E31C174C89}"/>
    <cellStyle name="Note 2 6 8 3 2" xfId="18976" xr:uid="{991889D0-AA2D-45E4-87FD-D0599D07BF7B}"/>
    <cellStyle name="Note 2 6 8 3 2 2" xfId="27874" xr:uid="{3984EA4D-48D5-41FF-81E6-AE638CDDDA01}"/>
    <cellStyle name="Note 2 6 8 3 3" xfId="34630" xr:uid="{7D40BEBE-EA02-48FF-B96B-F87F8C284C21}"/>
    <cellStyle name="Note 2 6 8 4" xfId="13753" xr:uid="{E1690064-73F5-4878-911C-E8ADA2476D2E}"/>
    <cellStyle name="Note 2 6 8 4 2" xfId="42716" xr:uid="{5EA82834-0490-4DE2-8C9A-B8ACCD863EDE}"/>
    <cellStyle name="Note 2 6 8 5" xfId="22496" xr:uid="{8F48A80C-EEFF-4F1D-AFF0-AEAE6D30A07A}"/>
    <cellStyle name="Note 2 6 9" xfId="6665" xr:uid="{E895128E-E11B-4690-953B-4195F136EAD9}"/>
    <cellStyle name="Note 2 6 9 2" xfId="11871" xr:uid="{D2F3BE59-3B07-4644-836A-FA08714BBBCA}"/>
    <cellStyle name="Note 2 6 9 2 2" xfId="20860" xr:uid="{32FB0BE7-01B7-434A-BE90-BCE8EE9DBF57}"/>
    <cellStyle name="Note 2 6 9 2 2 2" xfId="33423" xr:uid="{A12F9FA7-6585-43D9-8DB7-853CD071B3B1}"/>
    <cellStyle name="Note 2 6 9 2 3" xfId="26756" xr:uid="{DA42B276-8033-41BD-8C13-168781CBE29C}"/>
    <cellStyle name="Note 2 6 9 3" xfId="15654" xr:uid="{8B8CFBEB-2159-4FEE-8906-081D6EBF036D}"/>
    <cellStyle name="Note 2 6 9 3 2" xfId="37273" xr:uid="{12A2FDBC-F099-49AA-B217-F5C7A61E79B8}"/>
    <cellStyle name="Note 2 6 9 4" xfId="22947" xr:uid="{D4A6C987-BDA1-49AF-8BF3-65BD57F3ED1E}"/>
    <cellStyle name="Note 2 7" xfId="491" xr:uid="{A48E9DD7-6B5C-4005-8B05-C633CCB76C1A}"/>
    <cellStyle name="Note 2 7 10" xfId="44358" xr:uid="{9475C02C-81D7-442A-8A65-5F4A40672EE6}"/>
    <cellStyle name="Note 2 7 11" xfId="45595" xr:uid="{C346A21F-8032-4EC5-8883-8D75EDABA20E}"/>
    <cellStyle name="Note 2 7 2" xfId="840" xr:uid="{DD7671F2-DB3E-4114-9A3E-0D0F78F83539}"/>
    <cellStyle name="Note 2 7 2 2" xfId="5209" xr:uid="{19253875-3F92-4A56-92B0-8EFE60E8525B}"/>
    <cellStyle name="Note 2 7 2 2 2" xfId="7795" xr:uid="{A6E2C0D6-1FE6-403B-A844-A9CEBDBB1585}"/>
    <cellStyle name="Note 2 7 2 2 2 2" xfId="12415" xr:uid="{04E621E1-BF44-4CF8-9FE7-A728A75DC749}"/>
    <cellStyle name="Note 2 7 2 2 2 2 2" xfId="21404" xr:uid="{4AF5BE8B-32EF-4F72-B308-561CDC01C5AD}"/>
    <cellStyle name="Note 2 7 2 2 2 2 2 2" xfId="33287" xr:uid="{9C6F8BA0-3221-4D70-978C-8F21EC842DFE}"/>
    <cellStyle name="Note 2 7 2 2 2 2 3" xfId="26631" xr:uid="{F90F71F7-5392-48FD-A932-58F0346C61B6}"/>
    <cellStyle name="Note 2 7 2 2 2 3" xfId="16784" xr:uid="{9FB2F530-04FA-4B70-B444-B1246B501237}"/>
    <cellStyle name="Note 2 7 2 2 2 3 2" xfId="28741" xr:uid="{89199601-43C8-470A-9158-B83B69628662}"/>
    <cellStyle name="Note 2 7 2 2 2 4" xfId="33436" xr:uid="{27A4AE4A-951C-423F-A74E-D5F5572E9374}"/>
    <cellStyle name="Note 2 7 2 2 2 5" xfId="56383" xr:uid="{17AC1AAE-BA32-4886-9E0D-BD04003ADB2E}"/>
    <cellStyle name="Note 2 7 2 2 3" xfId="10432" xr:uid="{EC50AA81-F94D-46E5-9B15-4B894540C346}"/>
    <cellStyle name="Note 2 7 2 2 3 2" xfId="19421" xr:uid="{09562684-0D0D-4467-9778-26F018A15AE6}"/>
    <cellStyle name="Note 2 7 2 2 3 2 2" xfId="36183" xr:uid="{B8A5480F-BAC6-4F00-B52B-F5006ECD4A56}"/>
    <cellStyle name="Note 2 7 2 2 3 3" xfId="40488" xr:uid="{B35854B2-2D07-4A01-8198-DDF4D404EECD}"/>
    <cellStyle name="Note 2 7 2 2 4" xfId="14198" xr:uid="{40AE80CE-4F6C-461A-ADA9-FF5BF9A1F279}"/>
    <cellStyle name="Note 2 7 2 2 4 2" xfId="33172" xr:uid="{D52EB90D-3131-4E1C-9BAB-7E5DE838E490}"/>
    <cellStyle name="Note 2 7 2 2 5" xfId="29943" xr:uid="{606C8B24-032F-4A94-877C-EF7C17865851}"/>
    <cellStyle name="Note 2 7 2 2 6" xfId="49601" xr:uid="{2FFED36E-28D2-4EED-9CC4-134A415F36E1}"/>
    <cellStyle name="Note 2 7 2 3" xfId="3277" xr:uid="{CBA15C7C-65E4-4A45-913D-62608367B0FF}"/>
    <cellStyle name="Note 2 7 2 3 2" xfId="22826" xr:uid="{4B0B835D-D2AF-4AA0-B161-2615EC9B4CB0}"/>
    <cellStyle name="Note 2 7 2 3 2 2" xfId="57912" xr:uid="{9FA794B3-4010-4DD5-8214-ABBB2BDC6095}"/>
    <cellStyle name="Note 2 7 2 3 3" xfId="51130" xr:uid="{B9BA2A4F-53AE-4B59-AC86-C70C3DC10D91}"/>
    <cellStyle name="Note 2 7 2 4" xfId="36748" xr:uid="{01317536-DB16-462B-A907-CECBE5C13162}"/>
    <cellStyle name="Note 2 7 2 4 2" xfId="54525" xr:uid="{68AEB71E-40B4-4F38-9362-578DB579BB21}"/>
    <cellStyle name="Note 2 7 2 4 3" xfId="47718" xr:uid="{75B2AE5C-F2FC-4083-827E-9DF2C6E52B7D}"/>
    <cellStyle name="Note 2 7 2 5" xfId="52952" xr:uid="{EEC9C5E0-D28C-43ED-8658-17E9D75E47D8}"/>
    <cellStyle name="Note 2 7 2 6" xfId="46107" xr:uid="{159DC9A5-E5E7-4E82-B4E5-3FD5E022CAEC}"/>
    <cellStyle name="Note 2 7 3" xfId="1185" xr:uid="{0BE8810D-9193-4919-B299-ACD091C97F3C}"/>
    <cellStyle name="Note 2 7 3 2" xfId="5530" xr:uid="{99324770-624D-4D84-8E68-D0958DE0AA45}"/>
    <cellStyle name="Note 2 7 3 2 2" xfId="8116" xr:uid="{DBDC94E8-3C02-4F3A-8705-233640D32FAB}"/>
    <cellStyle name="Note 2 7 3 2 2 2" xfId="12514" xr:uid="{A018696A-D982-40AF-9BAB-6C848EBBA12A}"/>
    <cellStyle name="Note 2 7 3 2 2 2 2" xfId="21503" xr:uid="{F18713A8-241E-460F-A98D-E2087FC8DAD4}"/>
    <cellStyle name="Note 2 7 3 2 2 2 2 2" xfId="24674" xr:uid="{E82F7D12-2054-4279-A017-FD2D6E468532}"/>
    <cellStyle name="Note 2 7 3 2 2 2 3" xfId="24848" xr:uid="{7EA32F7D-BAB1-4757-B76A-32C22C385BE9}"/>
    <cellStyle name="Note 2 7 3 2 2 3" xfId="17105" xr:uid="{0ABE32D3-7B42-4882-AD89-AB4ACFF7BD0D}"/>
    <cellStyle name="Note 2 7 3 2 2 3 2" xfId="33804" xr:uid="{B4FB2756-EBFA-432C-A722-03FCFA6DC1C2}"/>
    <cellStyle name="Note 2 7 3 2 2 4" xfId="32560" xr:uid="{325B1BA6-FBC6-465E-8CBE-DF356DEA0CDB}"/>
    <cellStyle name="Note 2 7 3 2 2 5" xfId="56788" xr:uid="{1A3FCE8C-6D6D-451B-B675-CEC7FD51E2D1}"/>
    <cellStyle name="Note 2 7 3 2 3" xfId="10753" xr:uid="{12971B53-3CAF-4A89-9011-20D5A52229F1}"/>
    <cellStyle name="Note 2 7 3 2 3 2" xfId="19742" xr:uid="{2077F32B-9F3A-462E-B36E-C25D82DA4EA3}"/>
    <cellStyle name="Note 2 7 3 2 3 2 2" xfId="35143" xr:uid="{4AD1BA06-A5B8-4DBA-BB91-87AE1A3CEB8C}"/>
    <cellStyle name="Note 2 7 3 2 3 3" xfId="43867" xr:uid="{6E0EE132-A658-4DD2-8A00-4FC9259BFD19}"/>
    <cellStyle name="Note 2 7 3 2 4" xfId="14519" xr:uid="{7F4AD50F-1DDE-4B93-87B6-CBADC4E90C24}"/>
    <cellStyle name="Note 2 7 3 2 4 2" xfId="43972" xr:uid="{7A139B99-D1CF-490B-BA38-3E35114E97B3}"/>
    <cellStyle name="Note 2 7 3 2 5" xfId="32677" xr:uid="{C2B74E47-A7A4-4271-A0DB-CDBCC6983371}"/>
    <cellStyle name="Note 2 7 3 2 6" xfId="50006" xr:uid="{07387BCA-663F-4777-BE17-88A7D3A78EB9}"/>
    <cellStyle name="Note 2 7 3 3" xfId="3622" xr:uid="{08C7DC35-AFA8-45EF-8ADB-B0FBC5F94C91}"/>
    <cellStyle name="Note 2 7 3 3 2" xfId="36535" xr:uid="{015E7901-594A-4EE9-AC83-DB79BE31DA00}"/>
    <cellStyle name="Note 2 7 3 3 2 2" xfId="59116" xr:uid="{71640CE0-002C-41FA-87B1-57FA89A5FB03}"/>
    <cellStyle name="Note 2 7 3 3 3" xfId="52335" xr:uid="{49E06265-BA91-4640-8C4B-0D23B38DAAEE}"/>
    <cellStyle name="Note 2 7 3 4" xfId="42353" xr:uid="{7367D172-D963-406E-9564-F597E9AFFA23}"/>
    <cellStyle name="Note 2 7 3 4 2" xfId="54915" xr:uid="{E875427B-6BA8-4127-9769-6C74C593A168}"/>
    <cellStyle name="Note 2 7 3 4 3" xfId="48123" xr:uid="{91241814-890F-4E34-BB42-6A1B09E3E924}"/>
    <cellStyle name="Note 2 7 3 5" xfId="53215" xr:uid="{1EF7AD5B-64B6-4551-9176-715EBD295C85}"/>
    <cellStyle name="Note 2 7 3 6" xfId="46509" xr:uid="{01AE6634-9FB1-4426-B456-5D0D0EEB55DD}"/>
    <cellStyle name="Note 2 7 4" xfId="1529" xr:uid="{6ACC829D-C989-48A7-B1D5-D36C656722BA}"/>
    <cellStyle name="Note 2 7 4 2" xfId="5874" xr:uid="{52CE12D4-3789-49FE-81E3-B55104A30D2E}"/>
    <cellStyle name="Note 2 7 4 2 2" xfId="8460" xr:uid="{E8640A08-48C8-42B2-9031-9FA42D0FD8EC}"/>
    <cellStyle name="Note 2 7 4 2 2 2" xfId="12622" xr:uid="{44594226-284E-41F2-B1D9-87E1A14C1A1C}"/>
    <cellStyle name="Note 2 7 4 2 2 2 2" xfId="21611" xr:uid="{CB97D53F-3D8E-458E-A6B8-998AF9A84E45}"/>
    <cellStyle name="Note 2 7 4 2 2 2 2 2" xfId="26960" xr:uid="{33B0B6F6-4456-4629-A489-1BA25EAF7CCA}"/>
    <cellStyle name="Note 2 7 4 2 2 2 3" xfId="22711" xr:uid="{0C99432D-8226-466C-AE4B-E8956DFA6CF5}"/>
    <cellStyle name="Note 2 7 4 2 2 3" xfId="17449" xr:uid="{5A1631CF-67E7-492B-8CF4-7B413AB2590A}"/>
    <cellStyle name="Note 2 7 4 2 2 3 2" xfId="35850" xr:uid="{C8B963A0-93E4-4076-8C20-5A7C5C8AB2CC}"/>
    <cellStyle name="Note 2 7 4 2 2 4" xfId="33797" xr:uid="{3BEB1661-542B-4085-9FE1-5A55B403A2AA}"/>
    <cellStyle name="Note 2 7 4 2 3" xfId="11097" xr:uid="{D2A3A57F-FDE7-4344-9A03-9C1D16E7103E}"/>
    <cellStyle name="Note 2 7 4 2 3 2" xfId="20086" xr:uid="{402E0188-61A3-4C9A-81FA-BEDC381167CD}"/>
    <cellStyle name="Note 2 7 4 2 3 2 2" xfId="28462" xr:uid="{128D30AD-BF11-4408-9C3B-C44D543960D9}"/>
    <cellStyle name="Note 2 7 4 2 3 3" xfId="43677" xr:uid="{D91BEAFA-DFEC-4FEE-982B-2B61429169A8}"/>
    <cellStyle name="Note 2 7 4 2 4" xfId="14863" xr:uid="{82025C56-3A19-4640-89DF-CF7FE91180C4}"/>
    <cellStyle name="Note 2 7 4 2 4 2" xfId="38136" xr:uid="{EB4189A9-6A38-4F04-A9D8-EBBDC00E067C}"/>
    <cellStyle name="Note 2 7 4 2 5" xfId="34140" xr:uid="{BF37B973-84B1-4AB9-A490-0E3F40332CF1}"/>
    <cellStyle name="Note 2 7 4 2 6" xfId="55911" xr:uid="{05EEC3E7-9225-41CE-A6E6-6336EAD5ED31}"/>
    <cellStyle name="Note 2 7 4 3" xfId="3966" xr:uid="{7FF8EF0A-EF13-4397-9971-D301BDE6BFBB}"/>
    <cellStyle name="Note 2 7 4 3 2" xfId="41818" xr:uid="{45A2CCF8-7C28-490A-B458-A7444664606F}"/>
    <cellStyle name="Note 2 7 4 4" xfId="41534" xr:uid="{6DA11153-8001-4411-8459-734ED6B65FED}"/>
    <cellStyle name="Note 2 7 4 5" xfId="49129" xr:uid="{B08CC033-0903-4B23-8831-F174BFC3C2B7}"/>
    <cellStyle name="Note 2 7 5" xfId="1841" xr:uid="{F7CB7111-10A1-4F19-A8E3-538DA9526347}"/>
    <cellStyle name="Note 2 7 5 2" xfId="6157" xr:uid="{49B30DB1-5717-4DD5-9C6E-1F83767D146C}"/>
    <cellStyle name="Note 2 7 5 2 2" xfId="8743" xr:uid="{FED00CA7-9807-4E8F-B91F-D1D4DD6F37DB}"/>
    <cellStyle name="Note 2 7 5 2 2 2" xfId="12703" xr:uid="{4DD75C54-673A-4455-8A8E-42144EC41695}"/>
    <cellStyle name="Note 2 7 5 2 2 2 2" xfId="21692" xr:uid="{5299E51E-3F47-4366-816E-21259FDEEACE}"/>
    <cellStyle name="Note 2 7 5 2 2 2 2 2" xfId="22111" xr:uid="{13A2D8F2-6F5C-4AE9-BBB2-39834A4876E0}"/>
    <cellStyle name="Note 2 7 5 2 2 2 3" xfId="30696" xr:uid="{186C4E49-1AA9-409D-AE1C-75B3E4AA6BE3}"/>
    <cellStyle name="Note 2 7 5 2 2 3" xfId="17732" xr:uid="{F849AAD6-2F8F-4907-8F16-1BACD4848D38}"/>
    <cellStyle name="Note 2 7 5 2 2 3 2" xfId="41014" xr:uid="{8A41E9B8-687E-4C5C-97D9-1EC605A50F28}"/>
    <cellStyle name="Note 2 7 5 2 2 4" xfId="22869" xr:uid="{03753590-4047-432A-87AC-99B98A5DAADE}"/>
    <cellStyle name="Note 2 7 5 2 3" xfId="11380" xr:uid="{6A376DE8-7160-49E3-A84E-0B81C12FD5D1}"/>
    <cellStyle name="Note 2 7 5 2 3 2" xfId="20369" xr:uid="{D9908941-8825-4CFB-A54B-5EF55AF6A755}"/>
    <cellStyle name="Note 2 7 5 2 3 2 2" xfId="38490" xr:uid="{E66E5EC2-8E5D-429A-A4C9-1CC895CF10F7}"/>
    <cellStyle name="Note 2 7 5 2 3 3" xfId="37672" xr:uid="{C726558C-B2F6-4AAF-B540-8B0C0444E550}"/>
    <cellStyle name="Note 2 7 5 2 4" xfId="15146" xr:uid="{8CED6A7B-585D-461D-9138-6FAE80D1FCC0}"/>
    <cellStyle name="Note 2 7 5 2 4 2" xfId="43224" xr:uid="{80FDFB97-D3A2-4A0E-8B7B-747EEFE3E6AF}"/>
    <cellStyle name="Note 2 7 5 2 5" xfId="29687" xr:uid="{8DD1305F-F829-4D88-9CA5-315234BB8711}"/>
    <cellStyle name="Note 2 7 5 2 6" xfId="58040" xr:uid="{2C89ED6F-6798-41E4-AED6-FFF3AD0A864C}"/>
    <cellStyle name="Note 2 7 5 3" xfId="4278" xr:uid="{E669F414-6FE6-4C26-9C80-F3A3B9908610}"/>
    <cellStyle name="Note 2 7 5 3 2" xfId="32978" xr:uid="{D7E5CF8D-DE67-4E94-95CB-B7922D0FE53E}"/>
    <cellStyle name="Note 2 7 5 4" xfId="29651" xr:uid="{24BADF8D-66B1-4B90-9BDC-171873ECE6E5}"/>
    <cellStyle name="Note 2 7 5 5" xfId="51258" xr:uid="{B14C1B8A-B678-4501-B0BA-627317D15188}"/>
    <cellStyle name="Note 2 7 6" xfId="2148" xr:uid="{E5A90431-BE26-4D7E-A854-9A917C894E65}"/>
    <cellStyle name="Note 2 7 6 2" xfId="6449" xr:uid="{81D05C26-A340-4872-9C24-A803E68F8A99}"/>
    <cellStyle name="Note 2 7 6 2 2" xfId="9035" xr:uid="{4B02E4D7-07F4-43DA-845E-E582C810C707}"/>
    <cellStyle name="Note 2 7 6 2 2 2" xfId="12795" xr:uid="{4426982B-9139-4924-A092-B2D9DEAC82E3}"/>
    <cellStyle name="Note 2 7 6 2 2 2 2" xfId="21784" xr:uid="{C45728E1-275A-4A9C-91B9-BEE73CF1B7E5}"/>
    <cellStyle name="Note 2 7 6 2 2 2 2 2" xfId="28230" xr:uid="{28197E18-967C-4CB0-BAB6-E255B3C3919C}"/>
    <cellStyle name="Note 2 7 6 2 2 2 3" xfId="39477" xr:uid="{47469033-36A7-49F6-879C-314A4297B13B}"/>
    <cellStyle name="Note 2 7 6 2 2 3" xfId="18024" xr:uid="{C93DEFC0-78CB-4E77-A19A-5A47337FEFAA}"/>
    <cellStyle name="Note 2 7 6 2 2 3 2" xfId="38639" xr:uid="{854D2709-F247-4881-8351-120601F93D64}"/>
    <cellStyle name="Note 2 7 6 2 2 4" xfId="23513" xr:uid="{17A5B864-548B-497B-A5CE-C20DCEC87318}"/>
    <cellStyle name="Note 2 7 6 2 3" xfId="11672" xr:uid="{F7D2888B-8638-4795-8B49-790CDF6CFA64}"/>
    <cellStyle name="Note 2 7 6 2 3 2" xfId="20661" xr:uid="{66994AC4-A8FB-4853-884F-A2772B2939B9}"/>
    <cellStyle name="Note 2 7 6 2 3 2 2" xfId="33920" xr:uid="{01DE1261-7747-4431-97B8-A898DF1ACF88}"/>
    <cellStyle name="Note 2 7 6 2 3 3" xfId="22140" xr:uid="{D0F66DF6-1177-4F76-A052-A1A7716B0217}"/>
    <cellStyle name="Note 2 7 6 2 4" xfId="15438" xr:uid="{F317E03D-55A1-4376-9EB9-45C68DE387D6}"/>
    <cellStyle name="Note 2 7 6 2 4 2" xfId="41964" xr:uid="{698686E1-64A1-4AA6-AE6B-316E678ABC11}"/>
    <cellStyle name="Note 2 7 6 2 5" xfId="35947" xr:uid="{2B1E4715-011C-4A9D-A177-9E5C9A63BD9E}"/>
    <cellStyle name="Note 2 7 6 2 6" xfId="54077" xr:uid="{BFCB3CAD-0D8A-497C-A755-1C270FF12A43}"/>
    <cellStyle name="Note 2 7 6 3" xfId="4585" xr:uid="{9FB3B227-A558-4904-B09B-EE60322EF3D1}"/>
    <cellStyle name="Note 2 7 6 3 2" xfId="24179" xr:uid="{2BF3AC0D-1868-43A2-A64D-BB6B676A1BA5}"/>
    <cellStyle name="Note 2 7 6 4" xfId="30420" xr:uid="{46D8267D-3CE0-445A-859F-92DB10E0D425}"/>
    <cellStyle name="Note 2 7 6 5" xfId="47400" xr:uid="{FB9F7B60-2BC4-4CA0-9DF7-02C9AF4A7F68}"/>
    <cellStyle name="Note 2 7 7" xfId="4885" xr:uid="{8B746988-9FE2-4701-84F8-9140D26C561F}"/>
    <cellStyle name="Note 2 7 7 2" xfId="7471" xr:uid="{C4BE52DA-BEA6-4683-8FDE-955A1D254F73}"/>
    <cellStyle name="Note 2 7 7 2 2" xfId="12314" xr:uid="{765CCCF8-E60D-4F92-ADCF-AF3A3391A99E}"/>
    <cellStyle name="Note 2 7 7 2 2 2" xfId="21303" xr:uid="{8946BDC8-04F1-4D18-B3CC-243C057DD1E1}"/>
    <cellStyle name="Note 2 7 7 2 2 2 2" xfId="33230" xr:uid="{FE6119B3-2AFE-426B-83E4-500E92ACBE2D}"/>
    <cellStyle name="Note 2 7 7 2 2 3" xfId="23393" xr:uid="{7A84DE80-1AFD-41A8-B772-2E300AAF0942}"/>
    <cellStyle name="Note 2 7 7 2 3" xfId="16460" xr:uid="{56D975C8-D163-4FCE-BDE9-F6AD4039E92A}"/>
    <cellStyle name="Note 2 7 7 2 3 2" xfId="43482" xr:uid="{A0EE21BF-2EE4-4E87-82F3-A660B47F7CF6}"/>
    <cellStyle name="Note 2 7 7 2 4" xfId="37506" xr:uid="{4BD211B2-1FEE-4D5B-BDA3-C5C0F3DB74F6}"/>
    <cellStyle name="Note 2 7 7 3" xfId="10108" xr:uid="{81B82168-92D8-4940-9981-CFA7B6B5ECD3}"/>
    <cellStyle name="Note 2 7 7 3 2" xfId="19097" xr:uid="{43212703-46AC-426D-A2D7-E9910A8EC932}"/>
    <cellStyle name="Note 2 7 7 3 2 2" xfId="42536" xr:uid="{6988EF21-3F99-424A-B86C-E8E7F2CA6F3F}"/>
    <cellStyle name="Note 2 7 7 3 3" xfId="40484" xr:uid="{2610E852-2895-41C5-BD71-FACA20593A47}"/>
    <cellStyle name="Note 2 7 7 4" xfId="13874" xr:uid="{0A422995-4A8A-46BE-8CC5-13953B7A294A}"/>
    <cellStyle name="Note 2 7 7 4 2" xfId="42646" xr:uid="{92DB3279-8748-4590-BE8E-5850A65E1C2B}"/>
    <cellStyle name="Note 2 7 7 5" xfId="24496" xr:uid="{ADC911D1-F2CA-4666-A920-60989FAE9C12}"/>
    <cellStyle name="Note 2 7 7 6" xfId="52689" xr:uid="{A0096D00-0066-460C-99DA-6757DB59B824}"/>
    <cellStyle name="Note 2 7 8" xfId="2497" xr:uid="{45D534DB-6D81-490C-8CF6-E96371DB2DF0}"/>
    <cellStyle name="Note 2 7 8 2" xfId="35918" xr:uid="{71959E14-972E-45AB-9604-97C2A8107A9F}"/>
    <cellStyle name="Note 2 7 9" xfId="41087" xr:uid="{392125E1-A374-4224-9A73-0A0152BE72E7}"/>
    <cellStyle name="Note 2 8" xfId="208" xr:uid="{1188C86D-39A1-457E-9A32-A061AC2CC73B}"/>
    <cellStyle name="Note 2 8 2" xfId="2563" xr:uid="{BB01A8D1-227D-40DA-B736-F80ED0F1D0A0}"/>
    <cellStyle name="Note 2 8 2 2" xfId="6804" xr:uid="{EBE15870-80A1-475C-B047-A4440971E627}"/>
    <cellStyle name="Note 2 8 2 2 2" xfId="11994" xr:uid="{5500929B-93BB-42F0-8F64-C3EEA91A79B0}"/>
    <cellStyle name="Note 2 8 2 2 2 2" xfId="20983" xr:uid="{31727291-7C3E-4DF4-B023-3B9DCC71CFC7}"/>
    <cellStyle name="Note 2 8 2 2 2 2 2" xfId="26205" xr:uid="{EC1FEC79-4D22-4E3D-91B3-D798F5F8AAA9}"/>
    <cellStyle name="Note 2 8 2 2 2 3" xfId="34482" xr:uid="{E2DC1502-3782-40CD-B3DA-C6A486A99A07}"/>
    <cellStyle name="Note 2 8 2 2 2 4" xfId="56403" xr:uid="{00D9F2E1-E045-4645-812D-AAC504A72E40}"/>
    <cellStyle name="Note 2 8 2 2 3" xfId="15793" xr:uid="{DE8ECEBC-EDDE-47DC-9C2E-6CD952DD1ECD}"/>
    <cellStyle name="Note 2 8 2 2 3 2" xfId="37303" xr:uid="{62349095-6F4C-4FCD-8956-518AB13CC476}"/>
    <cellStyle name="Note 2 8 2 2 4" xfId="35045" xr:uid="{1602ACB2-6D07-45F9-8336-162CFB2834A8}"/>
    <cellStyle name="Note 2 8 2 2 5" xfId="49621" xr:uid="{D6B7B25F-6C62-474E-94EC-F903ADC1EB77}"/>
    <cellStyle name="Note 2 8 2 3" xfId="9374" xr:uid="{5A123563-2532-4A2D-BAF9-0DB0AEDFFCCF}"/>
    <cellStyle name="Note 2 8 2 3 2" xfId="18363" xr:uid="{9B674F70-02BC-47FB-8C83-C1CA0B06DE34}"/>
    <cellStyle name="Note 2 8 2 3 2 2" xfId="35757" xr:uid="{2ECC9BA3-9946-4486-A388-58CB7667891C}"/>
    <cellStyle name="Note 2 8 2 3 2 3" xfId="58437" xr:uid="{9FE210C6-66BD-446F-ABCD-2D47FC8C81FD}"/>
    <cellStyle name="Note 2 8 2 3 3" xfId="31738" xr:uid="{2A816132-657A-4382-AA81-08BC67D25828}"/>
    <cellStyle name="Note 2 8 2 3 4" xfId="51656" xr:uid="{2611C1C9-DE1C-4071-AF0A-6CAD29CA4676}"/>
    <cellStyle name="Note 2 8 2 4" xfId="13417" xr:uid="{F45934D8-380F-4F98-8A8C-D521B59B07CE}"/>
    <cellStyle name="Note 2 8 2 4 2" xfId="43990" xr:uid="{CD7C6ABD-9746-47FB-8248-B8898FD8DB04}"/>
    <cellStyle name="Note 2 8 2 4 2 2" xfId="54545" xr:uid="{7605B9DC-1C11-4AFA-AE21-1A74BB6B99D5}"/>
    <cellStyle name="Note 2 8 2 4 3" xfId="47738" xr:uid="{E745DE99-AEA9-497C-BB8C-BD137D32ED16}"/>
    <cellStyle name="Note 2 8 2 5" xfId="37056" xr:uid="{D0FB55E3-9FA4-4C12-B354-E29A84681777}"/>
    <cellStyle name="Note 2 8 2 5 2" xfId="52963" xr:uid="{63FA679D-B9EE-430A-B85E-1B5285B8B711}"/>
    <cellStyle name="Note 2 8 2 6" xfId="46127" xr:uid="{7B973073-3EC2-4A3B-88C2-9933E1D8722F}"/>
    <cellStyle name="Note 2 8 3" xfId="2676" xr:uid="{DD9ED03D-02F9-4A52-B1AF-C6CFE081B77C}"/>
    <cellStyle name="Note 2 8 3 2" xfId="41941" xr:uid="{211E3E4E-65F3-437A-9433-168ADA2FF9C5}"/>
    <cellStyle name="Note 2 8 3 2 2" xfId="56808" xr:uid="{C07D0FBE-0BF1-4D48-BD1B-6B0D980FE83B}"/>
    <cellStyle name="Note 2 8 3 2 3" xfId="50026" xr:uid="{35A1EEA0-6A99-42A4-81F9-03F560B39147}"/>
    <cellStyle name="Note 2 8 3 3" xfId="51040" xr:uid="{63AA4577-2A55-4FFD-949C-7B0C607BFC64}"/>
    <cellStyle name="Note 2 8 3 3 2" xfId="57822" xr:uid="{B5DE5DED-837A-4699-8B99-8B108FD0C894}"/>
    <cellStyle name="Note 2 8 3 4" xfId="48143" xr:uid="{6A412BE3-4A81-48C3-A61F-418F219C385B}"/>
    <cellStyle name="Note 2 8 3 4 2" xfId="54935" xr:uid="{1E9B6160-E5EE-4375-ACD7-78E81D56FC6D}"/>
    <cellStyle name="Note 2 8 3 5" xfId="53235" xr:uid="{0F06DC07-DFC5-48BF-A185-6830C00D66E3}"/>
    <cellStyle name="Note 2 8 3 6" xfId="46529" xr:uid="{37ED5144-61B9-4D13-93B7-807E94752468}"/>
    <cellStyle name="Note 2 8 4" xfId="31020" xr:uid="{05A78A23-596C-49F6-8B2A-DDB748AC7E0F}"/>
    <cellStyle name="Note 2 8 4 2" xfId="55931" xr:uid="{97988C56-59C6-481E-A72B-9EF855421864}"/>
    <cellStyle name="Note 2 8 4 3" xfId="49149" xr:uid="{7A6BFAD2-CD6A-417E-8441-7F81BAE9AFEE}"/>
    <cellStyle name="Note 2 8 5" xfId="44412" xr:uid="{BD555D53-DC83-4630-9098-DE9FDB425C7F}"/>
    <cellStyle name="Note 2 8 5 2" xfId="57868" xr:uid="{734974E8-69BE-4543-92DE-1C04D007DA3D}"/>
    <cellStyle name="Note 2 8 5 3" xfId="51086" xr:uid="{FA3EFF5D-A40D-4131-AA81-F53D90CDE343}"/>
    <cellStyle name="Note 2 8 6" xfId="45615" xr:uid="{99DBA417-E5E2-4AF7-A9D7-0184D0649D9D}"/>
    <cellStyle name="Note 2 8 6 2" xfId="54097" xr:uid="{B69B1676-00F3-48AB-8D9C-1A6E90BEDAF8}"/>
    <cellStyle name="Note 2 8 7" xfId="52700" xr:uid="{D19DB0AB-AFCA-4086-8A18-66E26F6E1F8E}"/>
    <cellStyle name="Note 2 9" xfId="557" xr:uid="{37DCD950-D716-4BDC-B78F-7ED46F9E02EF}"/>
    <cellStyle name="Note 2 9 2" xfId="4948" xr:uid="{623CBD47-C498-46BC-987E-879C4916A22D}"/>
    <cellStyle name="Note 2 9 2 2" xfId="7534" xr:uid="{14C2B01C-13AA-4ED4-B110-9860795F1E8B}"/>
    <cellStyle name="Note 2 9 2 2 2" xfId="12334" xr:uid="{430593EB-03CC-400B-9924-3BEC7EC44165}"/>
    <cellStyle name="Note 2 9 2 2 2 2" xfId="21323" xr:uid="{0112CF2B-4333-4FEA-8728-50EFC19840C2}"/>
    <cellStyle name="Note 2 9 2 2 2 2 2" xfId="22213" xr:uid="{107C64E9-35B1-4839-A6D4-7762DC40BB47}"/>
    <cellStyle name="Note 2 9 2 2 2 3" xfId="24655" xr:uid="{DFA935AF-6D32-4E68-B0FA-028D7355EFE3}"/>
    <cellStyle name="Note 2 9 2 2 2 4" xfId="56446" xr:uid="{7937B153-6715-4784-8E66-23E82F5F1B8E}"/>
    <cellStyle name="Note 2 9 2 2 3" xfId="16523" xr:uid="{1570C612-E927-4B8C-B7C9-FABB7E5B34AC}"/>
    <cellStyle name="Note 2 9 2 2 3 2" xfId="22558" xr:uid="{5FF4BED8-8195-4F14-BAD6-CD96F5ECA2B8}"/>
    <cellStyle name="Note 2 9 2 2 4" xfId="28925" xr:uid="{0F35AE21-7F38-47CE-98F4-2C4C69B8B314}"/>
    <cellStyle name="Note 2 9 2 2 5" xfId="49664" xr:uid="{E09F6A28-5AA2-4D77-8134-EB5A906707FA}"/>
    <cellStyle name="Note 2 9 2 3" xfId="10171" xr:uid="{7130AFD4-4279-4D0A-8AD2-26C661E8876B}"/>
    <cellStyle name="Note 2 9 2 3 2" xfId="19160" xr:uid="{EF3BC552-4EF5-4C7F-99F9-39CDD4DE8585}"/>
    <cellStyle name="Note 2 9 2 3 2 2" xfId="31623" xr:uid="{A9C503C8-2F04-4BA1-93C4-E4B3F3A22CA1}"/>
    <cellStyle name="Note 2 9 2 3 2 3" xfId="58390" xr:uid="{88EF4D49-28F5-4DC4-81B2-74BC29D4828B}"/>
    <cellStyle name="Note 2 9 2 3 3" xfId="37516" xr:uid="{7DBEA526-FA35-4648-BD70-EB44CE802B9E}"/>
    <cellStyle name="Note 2 9 2 3 4" xfId="51609" xr:uid="{77E2F53C-84DB-4A43-991E-7B7D46AE28A8}"/>
    <cellStyle name="Note 2 9 2 4" xfId="13937" xr:uid="{2FE32FD9-8E99-45F4-871F-AA09BA2F3F4B}"/>
    <cellStyle name="Note 2 9 2 4 2" xfId="28070" xr:uid="{45EC1027-6F27-4877-9965-E08AD91C53E8}"/>
    <cellStyle name="Note 2 9 2 4 2 2" xfId="54585" xr:uid="{9324D67C-EDDC-4520-A21D-6A5AAFB0F2EB}"/>
    <cellStyle name="Note 2 9 2 4 3" xfId="47781" xr:uid="{3887D257-FFC8-406E-BC46-95DE41216FAC}"/>
    <cellStyle name="Note 2 9 2 5" xfId="33956" xr:uid="{4FF24A8C-4BA2-4882-BC2F-1E1D784226E3}"/>
    <cellStyle name="Note 2 9 2 5 2" xfId="52986" xr:uid="{801415F2-2517-474C-A394-CE747A2F6EA4}"/>
    <cellStyle name="Note 2 9 2 6" xfId="46167" xr:uid="{A2D3E897-9E00-4C75-A9B2-B481CFC180F8}"/>
    <cellStyle name="Note 2 9 3" xfId="2994" xr:uid="{B9AF2930-4352-4750-9635-337B7B4F1E3F}"/>
    <cellStyle name="Note 2 9 3 2" xfId="28276" xr:uid="{E9FC0E0A-E739-4D88-A0DC-45475D3D8205}"/>
    <cellStyle name="Note 2 9 3 2 2" xfId="56848" xr:uid="{ACF87B6A-6895-47EF-971E-A25E7D2A9300}"/>
    <cellStyle name="Note 2 9 3 2 3" xfId="50066" xr:uid="{9AB9398D-5125-4D1E-9DDA-0C85F0BB5586}"/>
    <cellStyle name="Note 2 9 3 3" xfId="51032" xr:uid="{3DB075FD-7347-4271-92AC-809AFCCAD08C}"/>
    <cellStyle name="Note 2 9 3 3 2" xfId="57814" xr:uid="{AF41C2DB-0979-4FC2-BC7F-353CA3AAC4C8}"/>
    <cellStyle name="Note 2 9 3 4" xfId="48183" xr:uid="{015F70F7-D7F4-4B1C-B38F-BA249019CCCF}"/>
    <cellStyle name="Note 2 9 3 4 2" xfId="54975" xr:uid="{43A92F16-6813-4BBF-891A-851527C11E14}"/>
    <cellStyle name="Note 2 9 3 5" xfId="53275" xr:uid="{7C916F65-2210-46D0-8CED-9C0C29D3C384}"/>
    <cellStyle name="Note 2 9 3 6" xfId="46569" xr:uid="{A4A6E418-7BF1-48AF-9294-97477FD39625}"/>
    <cellStyle name="Note 2 9 4" xfId="29558" xr:uid="{98D31446-5BF7-403D-8887-EEC8B20E6D20}"/>
    <cellStyle name="Note 2 9 4 2" xfId="55974" xr:uid="{1F05BEAE-5181-48C7-8880-5BECF93FCA09}"/>
    <cellStyle name="Note 2 9 4 3" xfId="49192" xr:uid="{37DF3D2C-E8DD-4B4B-8DC7-B1F059F0CB5E}"/>
    <cellStyle name="Note 2 9 5" xfId="44419" xr:uid="{CD2EA06D-440C-4148-B305-7E2B5F8BB3FE}"/>
    <cellStyle name="Note 2 9 5 2" xfId="58546" xr:uid="{7FABEE3A-1B28-4C39-91F4-F4834F36BD64}"/>
    <cellStyle name="Note 2 9 5 3" xfId="51765" xr:uid="{9ADC1CB3-FD85-4A97-92AE-D7026CD771DD}"/>
    <cellStyle name="Note 2 9 6" xfId="45658" xr:uid="{EA578502-2F68-4C75-8430-96CAA9074B7B}"/>
    <cellStyle name="Note 2 9 6 2" xfId="54137" xr:uid="{5C3AA95A-B568-4DCB-99BB-ECC924F37AF9}"/>
    <cellStyle name="Note 2 9 7" xfId="52723" xr:uid="{64FE65F1-7DC2-425E-BAC3-B20988052F15}"/>
    <cellStyle name="Note 3" xfId="119" xr:uid="{40592F30-72A5-4E54-A115-12CB82647895}"/>
    <cellStyle name="Note 3 10" xfId="907" xr:uid="{A1FCC07D-95FA-41F5-8DB6-24AD359E120A}"/>
    <cellStyle name="Note 3 10 2" xfId="5274" xr:uid="{F9EBCDFF-1963-41BD-9BF6-D8079A955CE2}"/>
    <cellStyle name="Note 3 10 2 2" xfId="7860" xr:uid="{B96F6158-AE0E-4AE2-8D0D-5A7219995DD0}"/>
    <cellStyle name="Note 3 10 2 2 2" xfId="12435" xr:uid="{AB469BD0-2AB3-4010-924D-DF71E78FBFB0}"/>
    <cellStyle name="Note 3 10 2 2 2 2" xfId="21424" xr:uid="{92CA021D-99EA-443B-9857-5F95E3CBF6AF}"/>
    <cellStyle name="Note 3 10 2 2 2 2 2" xfId="43522" xr:uid="{EFD4FA03-126F-406D-B8A6-969987C177F7}"/>
    <cellStyle name="Note 3 10 2 2 2 3" xfId="37945" xr:uid="{C017026D-B086-4847-B578-038990C24C20}"/>
    <cellStyle name="Note 3 10 2 2 2 4" xfId="56618" xr:uid="{E9C0919B-209C-4C41-A819-BE393576EB70}"/>
    <cellStyle name="Note 3 10 2 2 3" xfId="16849" xr:uid="{020AE73D-2147-4278-BCF2-2C27AE1E3347}"/>
    <cellStyle name="Note 3 10 2 2 3 2" xfId="40993" xr:uid="{670AE846-6E57-47EC-9958-CADCBAFFA980}"/>
    <cellStyle name="Note 3 10 2 2 4" xfId="32746" xr:uid="{6B97ACEF-972B-4EEC-98D1-A1B6325D0541}"/>
    <cellStyle name="Note 3 10 2 2 5" xfId="49836" xr:uid="{5E7CAFDA-4CEF-4710-84FE-8D5CFC554457}"/>
    <cellStyle name="Note 3 10 2 3" xfId="10497" xr:uid="{9C196E42-56FB-4218-855B-0B4ADE34C6C5}"/>
    <cellStyle name="Note 3 10 2 3 2" xfId="19486" xr:uid="{620280B0-A4CD-4DD6-A54A-22E475A6B901}"/>
    <cellStyle name="Note 3 10 2 3 2 2" xfId="37758" xr:uid="{9FB92982-31EB-4718-8499-916D92ABA202}"/>
    <cellStyle name="Note 3 10 2 3 2 3" xfId="58581" xr:uid="{A4D083BD-70AA-46EA-88E1-179084BBDD34}"/>
    <cellStyle name="Note 3 10 2 3 3" xfId="34368" xr:uid="{40F0DC03-F8EB-497D-A928-BC0E03557488}"/>
    <cellStyle name="Note 3 10 2 3 4" xfId="51800" xr:uid="{F99C9E79-CFDD-4222-A4F4-81411EF26B18}"/>
    <cellStyle name="Note 3 10 2 4" xfId="14263" xr:uid="{00D13605-9261-488E-8900-E9F5364DE570}"/>
    <cellStyle name="Note 3 10 2 4 2" xfId="25341" xr:uid="{22366051-C494-45AC-9432-65072B0DE20D}"/>
    <cellStyle name="Note 3 10 2 4 2 2" xfId="54751" xr:uid="{68DE6F39-E71A-42E2-8B3A-0DE24FB3909A}"/>
    <cellStyle name="Note 3 10 2 4 3" xfId="47953" xr:uid="{8E2672AC-2D5F-4BD9-9E6B-6646B2599E81}"/>
    <cellStyle name="Note 3 10 2 5" xfId="35265" xr:uid="{B759EC3F-D008-44E3-9BE0-4F26DB65BDF6}"/>
    <cellStyle name="Note 3 10 2 5 2" xfId="53079" xr:uid="{CC5A1F62-27ED-4B2A-AE4C-D1B16A470056}"/>
    <cellStyle name="Note 3 10 2 6" xfId="46339" xr:uid="{A65F6D71-6A01-4FF2-A318-6A434F80BAC0}"/>
    <cellStyle name="Note 3 10 3" xfId="3344" xr:uid="{D5A362A0-5D8D-4F6A-A1A9-626440C00FF4}"/>
    <cellStyle name="Note 3 10 3 2" xfId="30829" xr:uid="{EBDE0CB3-55EC-4ED2-A818-0B860837A84C}"/>
    <cellStyle name="Note 3 10 3 2 2" xfId="57014" xr:uid="{C0A39754-05E3-41F9-B996-C4F9969B21D8}"/>
    <cellStyle name="Note 3 10 3 2 3" xfId="50232" xr:uid="{C83732EC-F8FC-4566-B427-400C713FAB3D}"/>
    <cellStyle name="Note 3 10 3 3" xfId="52326" xr:uid="{322F4198-79BB-4648-9204-3EE67AC065E4}"/>
    <cellStyle name="Note 3 10 3 3 2" xfId="59107" xr:uid="{FA2A4D7C-0001-4C07-B811-F5F99BFE93B4}"/>
    <cellStyle name="Note 3 10 3 4" xfId="48349" xr:uid="{9E347745-C7BA-41A1-858F-C0D7ED5C3383}"/>
    <cellStyle name="Note 3 10 3 4 2" xfId="55141" xr:uid="{2083243C-DE52-41B8-BAD3-FC5BB547FFE2}"/>
    <cellStyle name="Note 3 10 3 5" xfId="53439" xr:uid="{2223C83B-501A-4F3E-A33B-77AB3B657E6E}"/>
    <cellStyle name="Note 3 10 3 6" xfId="46735" xr:uid="{9D821FAF-BF1E-44A8-9709-97AA2F397327}"/>
    <cellStyle name="Note 3 10 4" xfId="38385" xr:uid="{9A1E0C93-8349-4E65-AB0D-A96748F13A20}"/>
    <cellStyle name="Note 3 10 4 2" xfId="56146" xr:uid="{0CC5CA2A-C05A-40BC-B9C8-F901FA635AA2}"/>
    <cellStyle name="Note 3 10 4 3" xfId="49364" xr:uid="{4FC44C19-68B3-41E0-827D-D29D53D67032}"/>
    <cellStyle name="Note 3 10 5" xfId="44583" xr:uid="{4C655E5B-4426-48C9-8D0C-F513AC2EA4CD}"/>
    <cellStyle name="Note 3 10 5 2" xfId="57607" xr:uid="{70EB45F7-4B0C-472E-9310-457915E5FF70}"/>
    <cellStyle name="Note 3 10 5 3" xfId="50825" xr:uid="{1CE7E252-D02A-420A-AE06-10F1E12B7297}"/>
    <cellStyle name="Note 3 10 6" xfId="47484" xr:uid="{19F3776C-5AAA-43FA-867D-EDFCA7B38017}"/>
    <cellStyle name="Note 3 10 6 2" xfId="54303" xr:uid="{052DF012-B6C4-40EC-B543-CF00A1E87A1B}"/>
    <cellStyle name="Note 3 10 7" xfId="52812" xr:uid="{924B04BC-39F0-4BB1-9DB1-618953254A99}"/>
    <cellStyle name="Note 3 10 8" xfId="45876" xr:uid="{DF0E7C90-EE58-4A44-9DC3-0377EF7CFCE8}"/>
    <cellStyle name="Note 3 11" xfId="1251" xr:uid="{82DD59E8-4CF6-498A-95E3-DBE4EE10AA41}"/>
    <cellStyle name="Note 3 11 2" xfId="5596" xr:uid="{0B1FB494-E6FA-4657-B0A6-215C194452B7}"/>
    <cellStyle name="Note 3 11 2 2" xfId="8182" xr:uid="{1E500ED7-1B8E-47AF-8AFD-D1C1B6DFA567}"/>
    <cellStyle name="Note 3 11 2 2 2" xfId="12534" xr:uid="{AEE1B3AF-5AD4-4C86-960A-678932062B27}"/>
    <cellStyle name="Note 3 11 2 2 2 2" xfId="21523" xr:uid="{F0484CA9-989C-4AEE-8076-17B1305FFF88}"/>
    <cellStyle name="Note 3 11 2 2 2 2 2" xfId="32796" xr:uid="{8F9D7C3C-3D11-4CE4-97F8-04CF7A980C35}"/>
    <cellStyle name="Note 3 11 2 2 2 3" xfId="32968" xr:uid="{643359E8-EC89-414D-A7BE-1629709B9741}"/>
    <cellStyle name="Note 3 11 2 2 2 4" xfId="56657" xr:uid="{746BD059-9A4D-4A1C-95AA-77A4EA1DC814}"/>
    <cellStyle name="Note 3 11 2 2 3" xfId="17171" xr:uid="{433906E8-DAA3-4360-9663-A1BD486B4C7A}"/>
    <cellStyle name="Note 3 11 2 2 3 2" xfId="33210" xr:uid="{5E5002AD-5AEF-4173-8C8C-AADFEC5EC68C}"/>
    <cellStyle name="Note 3 11 2 2 4" xfId="39486" xr:uid="{48199AC7-3936-43C4-9DD6-030FC492D1C5}"/>
    <cellStyle name="Note 3 11 2 2 5" xfId="49875" xr:uid="{9479A4C3-F322-48CD-A022-FA0A07EADA72}"/>
    <cellStyle name="Note 3 11 2 3" xfId="10819" xr:uid="{E9241B2D-B41E-4745-8619-1765A0079258}"/>
    <cellStyle name="Note 3 11 2 3 2" xfId="19808" xr:uid="{C79AD412-200E-4AE6-BA6D-D5C91465E5E5}"/>
    <cellStyle name="Note 3 11 2 3 2 2" xfId="34566" xr:uid="{4271C99B-AD90-4770-9401-E69F9E2E98D8}"/>
    <cellStyle name="Note 3 11 2 3 2 3" xfId="58228" xr:uid="{AE96C8E5-3532-435B-BA63-481B8D8B1FB5}"/>
    <cellStyle name="Note 3 11 2 3 3" xfId="41611" xr:uid="{2157A72E-24D5-4B29-A94F-C2084EE40905}"/>
    <cellStyle name="Note 3 11 2 3 4" xfId="51446" xr:uid="{A4DEDFE9-8B40-4A17-A7B8-0E4CDD4C4FE3}"/>
    <cellStyle name="Note 3 11 2 4" xfId="14585" xr:uid="{C0AD5DB5-31D5-4FFA-975A-5DA8E5A0DD36}"/>
    <cellStyle name="Note 3 11 2 4 2" xfId="32623" xr:uid="{6EE26CA0-EEB6-49D7-8342-A42B05EC413C}"/>
    <cellStyle name="Note 3 11 2 4 2 2" xfId="54787" xr:uid="{C93F9A21-036D-426F-8F92-240729D4C4E7}"/>
    <cellStyle name="Note 3 11 2 4 3" xfId="47992" xr:uid="{73DAA196-1BA3-42D6-A055-BF6A74BB4692}"/>
    <cellStyle name="Note 3 11 2 5" xfId="32086" xr:uid="{06FD0755-1E96-4F02-B4E8-6E96DF44806E}"/>
    <cellStyle name="Note 3 11 2 5 2" xfId="53100" xr:uid="{D9FF756D-5BB4-4B6F-BF16-0B61374722E0}"/>
    <cellStyle name="Note 3 11 2 6" xfId="46378" xr:uid="{605C4242-8FC3-43CC-A01E-FAD044968A08}"/>
    <cellStyle name="Note 3 11 3" xfId="3688" xr:uid="{DE63218C-81AC-4DE2-BE8A-CCFD1DD2B212}"/>
    <cellStyle name="Note 3 11 3 2" xfId="23347" xr:uid="{0D3904CE-9851-4D77-9A32-2D020C3AC8EF}"/>
    <cellStyle name="Note 3 11 3 2 2" xfId="57050" xr:uid="{614BC888-F0AA-4AA3-B357-3D8A3818C06F}"/>
    <cellStyle name="Note 3 11 3 2 3" xfId="50268" xr:uid="{07B0D095-8AB7-4124-90A3-15E7B4721AF8}"/>
    <cellStyle name="Note 3 11 3 3" xfId="51252" xr:uid="{6D1F957C-1D53-4C43-8FEE-2318429CF8FF}"/>
    <cellStyle name="Note 3 11 3 3 2" xfId="58034" xr:uid="{571299C1-A364-4CF4-9969-D222ADA20BD4}"/>
    <cellStyle name="Note 3 11 3 4" xfId="48385" xr:uid="{0DAB6469-3EE9-4B33-8330-A1E59FF95A01}"/>
    <cellStyle name="Note 3 11 3 4 2" xfId="55177" xr:uid="{E6D803BE-0859-48BC-856D-AA6D64EABDA9}"/>
    <cellStyle name="Note 3 11 3 5" xfId="53467" xr:uid="{0B2AC468-A0CA-4E44-8738-EA983BDA1DE3}"/>
    <cellStyle name="Note 3 11 3 6" xfId="46771" xr:uid="{95E702F3-288D-4D99-998A-78D543E1B916}"/>
    <cellStyle name="Note 3 11 4" xfId="29519" xr:uid="{868C0310-E171-4B90-9366-C4197FA5024C}"/>
    <cellStyle name="Note 3 11 4 2" xfId="56185" xr:uid="{3C0011F2-48D8-426B-804D-D009FACA470C}"/>
    <cellStyle name="Note 3 11 4 3" xfId="49403" xr:uid="{725A42AF-6D43-43A0-A03F-926F7F2F21C2}"/>
    <cellStyle name="Note 3 11 5" xfId="44589" xr:uid="{AC3EE65C-B13D-46CC-BF87-C5EB69EFE48E}"/>
    <cellStyle name="Note 3 11 5 2" xfId="57908" xr:uid="{C222AEC5-0B4F-412D-B714-A64E9386C2F9}"/>
    <cellStyle name="Note 3 11 5 3" xfId="51126" xr:uid="{C82FCFAE-6996-40EB-B86C-BEE61BDADC49}"/>
    <cellStyle name="Note 3 11 6" xfId="47523" xr:uid="{06E5D74E-0BF1-4062-8C24-280ED5856B70}"/>
    <cellStyle name="Note 3 11 6 2" xfId="54339" xr:uid="{1A9A97E2-9C5F-468B-A606-D7E6F3A729CE}"/>
    <cellStyle name="Note 3 11 7" xfId="52833" xr:uid="{3077D4BB-073E-45E3-80E6-2A8B528D6716}"/>
    <cellStyle name="Note 3 11 8" xfId="45912" xr:uid="{9377E502-0C71-4AFF-94B4-ADDF81A9EC09}"/>
    <cellStyle name="Note 3 12" xfId="1684" xr:uid="{F41C5BB9-D78B-47F8-835D-C04EB3BC0480}"/>
    <cellStyle name="Note 3 12 2" xfId="6011" xr:uid="{A320F263-DF9D-4B6F-B235-8343AD2B402E}"/>
    <cellStyle name="Note 3 12 2 2" xfId="8597" xr:uid="{BAA478DB-B03E-4040-A01F-567BBC37CA25}"/>
    <cellStyle name="Note 3 12 2 2 2" xfId="12659" xr:uid="{AC95FF48-DCDD-4462-9C1A-A77AC9D60709}"/>
    <cellStyle name="Note 3 12 2 2 2 2" xfId="21648" xr:uid="{A7ABF5C5-B1BD-401B-98AA-01700A114CC6}"/>
    <cellStyle name="Note 3 12 2 2 2 2 2" xfId="37004" xr:uid="{8D891E88-440D-4A2B-B61B-AE60410B79BC}"/>
    <cellStyle name="Note 3 12 2 2 2 3" xfId="35324" xr:uid="{3F15EA1E-52B2-40BF-94E6-D0FC41809CC1}"/>
    <cellStyle name="Note 3 12 2 2 3" xfId="17586" xr:uid="{7253B833-8F3C-49BC-BEC1-92B2B68E299F}"/>
    <cellStyle name="Note 3 12 2 2 3 2" xfId="38464" xr:uid="{9B580FC5-0DFA-4714-8E29-7DB29EB61D6A}"/>
    <cellStyle name="Note 3 12 2 2 4" xfId="27232" xr:uid="{9220D868-A36F-4624-A85F-53B9D5C7E8C9}"/>
    <cellStyle name="Note 3 12 2 2 5" xfId="56258" xr:uid="{4741AA2C-7710-4408-88A3-733B6BB6FD36}"/>
    <cellStyle name="Note 3 12 2 3" xfId="11234" xr:uid="{437BD873-3646-4143-8A4C-68E8280DED4E}"/>
    <cellStyle name="Note 3 12 2 3 2" xfId="20223" xr:uid="{E487E966-C6A8-45A1-8F12-7BFAF1D00982}"/>
    <cellStyle name="Note 3 12 2 3 2 2" xfId="35541" xr:uid="{83FA390F-4A8D-41BE-93C3-F442AAC55478}"/>
    <cellStyle name="Note 3 12 2 3 3" xfId="32253" xr:uid="{A74211DF-3402-46EA-818C-332E979F7305}"/>
    <cellStyle name="Note 3 12 2 4" xfId="15000" xr:uid="{8110128C-8F79-46C2-B9D1-A890CFAF1A9A}"/>
    <cellStyle name="Note 3 12 2 4 2" xfId="29177" xr:uid="{2ADE85E2-1B60-495D-AE89-CE92264B9AE2}"/>
    <cellStyle name="Note 3 12 2 5" xfId="37538" xr:uid="{1C237B3D-6510-4BF5-85B4-72A18FF69B0C}"/>
    <cellStyle name="Note 3 12 2 6" xfId="49476" xr:uid="{D5BFE8CF-9237-418D-B7B4-CE6C8AAFAEAF}"/>
    <cellStyle name="Note 3 12 3" xfId="4121" xr:uid="{2AEBB3D8-6221-4DFC-92B3-52FDD10C7AFB}"/>
    <cellStyle name="Note 3 12 3 2" xfId="28661" xr:uid="{89AB02D5-A959-49AA-A3E7-C640C451150F}"/>
    <cellStyle name="Note 3 12 3 2 2" xfId="59126" xr:uid="{42ABAD66-653E-4097-A693-7178944F28FE}"/>
    <cellStyle name="Note 3 12 3 3" xfId="52345" xr:uid="{DA00FE49-2366-4242-B807-AD805C292F98}"/>
    <cellStyle name="Note 3 12 4" xfId="38760" xr:uid="{63AC0A37-781D-4470-987E-385155B9F0E1}"/>
    <cellStyle name="Note 3 12 4 2" xfId="54406" xr:uid="{96822351-E39D-4649-AA06-42429D437DEF}"/>
    <cellStyle name="Note 3 12 4 3" xfId="47594" xr:uid="{B37F9F7F-11EC-45C3-94B1-1F3AAF3C023B}"/>
    <cellStyle name="Note 3 12 5" xfId="44654" xr:uid="{403B9023-C936-40F8-843D-36C6332F2B95}"/>
    <cellStyle name="Note 3 12 5 2" xfId="52880" xr:uid="{63D7D31B-687A-4195-B6AD-B456AF99171F}"/>
    <cellStyle name="Note 3 12 6" xfId="45985" xr:uid="{E88439A9-52A0-47C8-93CD-503B6AB657E0}"/>
    <cellStyle name="Note 3 13" xfId="1617" xr:uid="{AFAC207C-28A9-4148-AEC7-D84D6D021BA6}"/>
    <cellStyle name="Note 3 13 2" xfId="5959" xr:uid="{63538523-CBCC-4E4A-AF77-3185260DBF11}"/>
    <cellStyle name="Note 3 13 2 2" xfId="8545" xr:uid="{51AF81F8-FE89-45C0-B90F-5466BFC613BE}"/>
    <cellStyle name="Note 3 13 2 2 2" xfId="12643" xr:uid="{6C7C7FB9-9740-4458-9390-4349B5EFF31E}"/>
    <cellStyle name="Note 3 13 2 2 2 2" xfId="21632" xr:uid="{8C5D8654-B1CD-42C4-882A-D66D5E18C832}"/>
    <cellStyle name="Note 3 13 2 2 2 2 2" xfId="34969" xr:uid="{09BA5C27-ED2F-4BE7-A8C1-85CB200D1B6F}"/>
    <cellStyle name="Note 3 13 2 2 2 3" xfId="24777" xr:uid="{7A36A943-38E8-44E7-84B7-1A371097CE95}"/>
    <cellStyle name="Note 3 13 2 2 3" xfId="17534" xr:uid="{8C6A8DEA-BACB-48E9-8759-33B8A21D29D6}"/>
    <cellStyle name="Note 3 13 2 2 3 2" xfId="39094" xr:uid="{4D5144F5-B379-404D-B7FB-FA8848F610BC}"/>
    <cellStyle name="Note 3 13 2 2 4" xfId="36724" xr:uid="{C69668DA-0F3A-4B2F-AA1D-3E843EB56F28}"/>
    <cellStyle name="Note 3 13 2 2 5" xfId="56268" xr:uid="{68EDF411-03CF-4AAE-9624-959E0FA7DD92}"/>
    <cellStyle name="Note 3 13 2 3" xfId="11182" xr:uid="{555046FB-7CC9-43C8-98A3-C0A192C86AA8}"/>
    <cellStyle name="Note 3 13 2 3 2" xfId="20171" xr:uid="{0A5FA1EB-2449-4D96-BF37-A9EE555F06B8}"/>
    <cellStyle name="Note 3 13 2 3 2 2" xfId="29129" xr:uid="{406AC64B-3C21-4BBD-8886-A3EA7C384C01}"/>
    <cellStyle name="Note 3 13 2 3 3" xfId="37671" xr:uid="{E8FB665C-A1FF-4B3D-826B-9570EAA99D8B}"/>
    <cellStyle name="Note 3 13 2 4" xfId="14948" xr:uid="{95E3941F-6272-430F-BDDA-46BE3E11A401}"/>
    <cellStyle name="Note 3 13 2 4 2" xfId="33340" xr:uid="{0CAC46FD-0338-4917-99AB-1FA6590C4821}"/>
    <cellStyle name="Note 3 13 2 5" xfId="36449" xr:uid="{28747160-EFF5-467C-90C0-BF51FD1AF63F}"/>
    <cellStyle name="Note 3 13 2 6" xfId="49486" xr:uid="{CEB1524C-6D66-4414-9DB4-E1F3683D75D7}"/>
    <cellStyle name="Note 3 13 3" xfId="4054" xr:uid="{91171592-4BEC-40AC-A3F6-9F33FDB7F742}"/>
    <cellStyle name="Note 3 13 3 2" xfId="37378" xr:uid="{1455D05A-F0B0-47ED-9869-93A206FB59E7}"/>
    <cellStyle name="Note 3 13 3 2 2" xfId="57963" xr:uid="{4D39580B-FD31-464E-AAFB-C102E693A00C}"/>
    <cellStyle name="Note 3 13 3 3" xfId="51181" xr:uid="{5EDA52C8-8939-4A21-90ED-1F55F6B70DDC}"/>
    <cellStyle name="Note 3 13 4" xfId="30148" xr:uid="{1BC5E00D-9982-4EE5-B77C-406007155D98}"/>
    <cellStyle name="Note 3 13 4 2" xfId="54414" xr:uid="{742D38E4-E847-4AB4-B845-A8290CD0B4A8}"/>
    <cellStyle name="Note 3 13 4 3" xfId="47603" xr:uid="{28863D84-89B4-4114-B03E-973A106F1FDA}"/>
    <cellStyle name="Note 3 13 5" xfId="44647" xr:uid="{71C0C22E-B04B-447B-9961-12C477E31CEC}"/>
    <cellStyle name="Note 3 13 5 2" xfId="52885" xr:uid="{979FA043-3D6F-429A-A0EA-6732C4880B7B}"/>
    <cellStyle name="Note 3 13 6" xfId="45995" xr:uid="{9F58EAC2-B35B-427E-A18A-58E58FE27B48}"/>
    <cellStyle name="Note 3 14" xfId="2584" xr:uid="{E8797173-DF3B-4D11-AC45-D53DF8F7905F}"/>
    <cellStyle name="Note 3 14 2" xfId="6825" xr:uid="{AA99740F-68F9-41B4-8C6B-966F3CEBE97B}"/>
    <cellStyle name="Note 3 14 2 2" xfId="12001" xr:uid="{29663554-9854-488E-8767-9FF0BEE0DD1E}"/>
    <cellStyle name="Note 3 14 2 2 2" xfId="20990" xr:uid="{BFACED0E-1BC2-4E67-B6FC-F286FC4A41B5}"/>
    <cellStyle name="Note 3 14 2 2 2 2" xfId="28505" xr:uid="{CB5C4D6E-2D49-4999-A0CA-BE4BE2C6AD5F}"/>
    <cellStyle name="Note 3 14 2 2 3" xfId="34946" xr:uid="{5C7EF271-8CA8-4254-9C5D-3129E5DA6F3E}"/>
    <cellStyle name="Note 3 14 2 2 4" xfId="57136" xr:uid="{B333C4B1-5564-4C87-895E-227EF9F7CCA7}"/>
    <cellStyle name="Note 3 14 2 3" xfId="15814" xr:uid="{0BBA0C79-4CA0-44AA-B212-1AB0C630128B}"/>
    <cellStyle name="Note 3 14 2 3 2" xfId="36641" xr:uid="{C1B609AA-88B0-420D-B60E-5F17B1E01F95}"/>
    <cellStyle name="Note 3 14 2 4" xfId="23658" xr:uid="{1F9ADFB2-8654-40AD-84A7-B9413DE4707D}"/>
    <cellStyle name="Note 3 14 2 5" xfId="50354" xr:uid="{6F675C41-44E5-4FC4-A827-CA7E0A10AB08}"/>
    <cellStyle name="Note 3 14 3" xfId="9395" xr:uid="{3DCD29B0-B376-4B0F-91B3-7FC1EBD61DDD}"/>
    <cellStyle name="Note 3 14 3 2" xfId="18384" xr:uid="{D0A4DE46-2A19-4AB0-BB45-7C1CE3F72E1D}"/>
    <cellStyle name="Note 3 14 3 2 2" xfId="36095" xr:uid="{E2A77B2E-B811-4B1D-9357-4158607D4254}"/>
    <cellStyle name="Note 3 14 3 2 3" xfId="58143" xr:uid="{FEC37D1C-8D60-4771-AD76-00763E168DFB}"/>
    <cellStyle name="Note 3 14 3 3" xfId="28417" xr:uid="{57C96BD7-28C2-4959-9720-6E0259CB8FDF}"/>
    <cellStyle name="Note 3 14 3 4" xfId="51361" xr:uid="{EBE2293B-6670-410C-853A-1970E134A4CD}"/>
    <cellStyle name="Note 3 14 4" xfId="13438" xr:uid="{2353546E-3261-46FC-9C73-93780AE4C8DD}"/>
    <cellStyle name="Note 3 14 4 2" xfId="42867" xr:uid="{50987D58-924A-44B4-9CFA-C30C50585CDE}"/>
    <cellStyle name="Note 3 14 4 2 2" xfId="55263" xr:uid="{941CEA2B-DDEF-4092-9F05-1A0CD64B7E1E}"/>
    <cellStyle name="Note 3 14 4 3" xfId="48471" xr:uid="{68104EAA-CB5A-4F20-887F-8A66FA2DF993}"/>
    <cellStyle name="Note 3 14 5" xfId="36393" xr:uid="{12DE8020-1AD2-4884-BA5B-D358A64AD09E}"/>
    <cellStyle name="Note 3 14 5 2" xfId="53549" xr:uid="{DAEDDFA8-95F1-4129-AFD1-64E1EF1CF490}"/>
    <cellStyle name="Note 3 14 6" xfId="44764" xr:uid="{51AFFFE8-04E6-4536-85CF-E684ABB4EE7A}"/>
    <cellStyle name="Note 3 14 7" xfId="46857" xr:uid="{DA00E327-5750-4D32-8BCA-379EB2A6EB1A}"/>
    <cellStyle name="Note 3 15" xfId="6515" xr:uid="{9B0C5427-41A6-4967-89F0-3178B530D9DF}"/>
    <cellStyle name="Note 3 15 2" xfId="11736" xr:uid="{23F48DFF-037A-4AF3-9376-84B30FAD583C}"/>
    <cellStyle name="Note 3 15 2 2" xfId="20725" xr:uid="{4BE33FEC-D2B0-484F-949B-E91A3B74C22B}"/>
    <cellStyle name="Note 3 15 2 2 2" xfId="40639" xr:uid="{981E48D2-3C73-458D-ABED-9D4362E77E3B}"/>
    <cellStyle name="Note 3 15 2 2 3" xfId="57167" xr:uid="{DE8C165D-5FB8-41EF-8031-BE3F5BBA228B}"/>
    <cellStyle name="Note 3 15 2 3" xfId="26722" xr:uid="{D05CF0C4-1B0A-4BD5-B72E-529775C8C822}"/>
    <cellStyle name="Note 3 15 2 4" xfId="50385" xr:uid="{269473BC-1659-4815-BF53-2CD22CB6DFA2}"/>
    <cellStyle name="Note 3 15 3" xfId="15504" xr:uid="{50A0A863-1EE9-4E82-B462-9024FA443E78}"/>
    <cellStyle name="Note 3 15 3 2" xfId="41218" xr:uid="{6E81C337-CDEB-4E45-A70F-6F752103462F}"/>
    <cellStyle name="Note 3 15 3 2 2" xfId="58768" xr:uid="{B3C94469-A22A-4223-8006-E7501CCF7757}"/>
    <cellStyle name="Note 3 15 3 3" xfId="51987" xr:uid="{4E00A36B-DD2F-45F5-B212-1AB8FBDB4A7A}"/>
    <cellStyle name="Note 3 15 4" xfId="23672" xr:uid="{1A3684CF-F63F-41A9-9F98-C22AA7220DCE}"/>
    <cellStyle name="Note 3 15 4 2" xfId="58251" xr:uid="{A3A13B3D-40E0-4A49-9C79-30A0EDA87279}"/>
    <cellStyle name="Note 3 15 4 3" xfId="51469" xr:uid="{213824FE-11FE-46E5-9A19-029AF03EDDD2}"/>
    <cellStyle name="Note 3 15 5" xfId="44752" xr:uid="{4D892191-B2A8-4479-88ED-CFB3F79C9D04}"/>
    <cellStyle name="Note 3 15 5 2" xfId="55294" xr:uid="{F1C99A04-BDB8-4D3B-9A0C-EA45A8653AF3}"/>
    <cellStyle name="Note 3 15 5 3" xfId="48502" xr:uid="{6CFA1B2A-A405-4CF1-9260-67AD6E58DBD0}"/>
    <cellStyle name="Note 3 15 6" xfId="53580" xr:uid="{A6A2499E-B86A-410B-9140-EA7D983174BC}"/>
    <cellStyle name="Note 3 15 7" xfId="46888" xr:uid="{A082C58D-C532-46DD-9B9B-DF93BA2B5493}"/>
    <cellStyle name="Note 3 16" xfId="9099" xr:uid="{63F9AD6C-1167-4812-92EA-510D8423F23E}"/>
    <cellStyle name="Note 3 16 2" xfId="18088" xr:uid="{7D3A7EE7-AF88-44C2-BBB0-CCAA8CC30323}"/>
    <cellStyle name="Note 3 16 2 2" xfId="39179" xr:uid="{A4266B86-A043-4D34-9B68-81AD5BD65F65}"/>
    <cellStyle name="Note 3 16 2 2 2" xfId="57081" xr:uid="{CB980F88-A9B4-4F78-8CF0-91862349943E}"/>
    <cellStyle name="Note 3 16 2 3" xfId="50299" xr:uid="{FC9C7ADC-F6C1-414C-853B-6BC506CB205B}"/>
    <cellStyle name="Note 3 16 3" xfId="34121" xr:uid="{8F7B5A0A-3470-4110-8883-D411CC46F632}"/>
    <cellStyle name="Note 3 16 3 2" xfId="58686" xr:uid="{88390150-BA6B-4E11-AFA7-890043435591}"/>
    <cellStyle name="Note 3 16 3 3" xfId="51905" xr:uid="{61FD2DC0-37D4-48B7-B1D4-34C3270DF3EF}"/>
    <cellStyle name="Note 3 16 4" xfId="44790" xr:uid="{6BAB31F3-1805-4E32-8DC2-47791AEF3B76}"/>
    <cellStyle name="Note 3 16 4 2" xfId="58131" xr:uid="{BD5C6DE0-B17E-4A7B-B4E8-45CADEF74283}"/>
    <cellStyle name="Note 3 16 4 3" xfId="51349" xr:uid="{11207ABB-6C23-48BA-BDF8-E86FB4B3E298}"/>
    <cellStyle name="Note 3 16 5" xfId="48416" xr:uid="{EAB6AA0C-8660-4EC8-BD25-A0337550B8D0}"/>
    <cellStyle name="Note 3 16 5 2" xfId="55208" xr:uid="{F134BF7E-E7FC-462E-A8D1-FF331B929776}"/>
    <cellStyle name="Note 3 16 6" xfId="53494" xr:uid="{17712AD2-DCB1-4AE5-A8EF-C68DAC9EB918}"/>
    <cellStyle name="Note 3 16 7" xfId="46802" xr:uid="{4C2DA893-18B9-4BB1-B515-BADB482B4EF8}"/>
    <cellStyle name="Note 3 17" xfId="12663" xr:uid="{AEB11AF5-CE8D-4B04-AF6C-3068E5AF6A64}"/>
    <cellStyle name="Note 3 17 2" xfId="21652" xr:uid="{7A5C14B7-759B-4A41-85FD-84E1EE5FB6AC}"/>
    <cellStyle name="Note 3 17 2 2" xfId="22791" xr:uid="{AF04F91E-A07F-4219-AA1C-894BA6B7A555}"/>
    <cellStyle name="Note 3 17 2 2 2" xfId="57091" xr:uid="{8D360AE4-FC14-458E-90F8-1985E6C650D9}"/>
    <cellStyle name="Note 3 17 2 3" xfId="50309" xr:uid="{17F368A4-FBB1-4AFD-B16D-77FC5B445476}"/>
    <cellStyle name="Note 3 17 3" xfId="32806" xr:uid="{6F2038C5-A89C-4654-8040-24A95F223DC6}"/>
    <cellStyle name="Note 3 17 3 2" xfId="58696" xr:uid="{DDF9938A-FFC9-4C86-A919-A05B67063ADB}"/>
    <cellStyle name="Note 3 17 3 3" xfId="51915" xr:uid="{D5E2FCB2-717C-4494-B1D5-2A1683127EF5}"/>
    <cellStyle name="Note 3 17 4" xfId="44847" xr:uid="{4ED2519E-0AD4-468A-9EB9-1B073BD55631}"/>
    <cellStyle name="Note 3 17 4 2" xfId="57614" xr:uid="{B24F2A36-F15B-48B2-B2B0-5A41BD984165}"/>
    <cellStyle name="Note 3 17 4 3" xfId="50832" xr:uid="{38928BBF-58FA-434A-9A17-1BE352F32AE4}"/>
    <cellStyle name="Note 3 17 5" xfId="48426" xr:uid="{0E5668E5-631F-41D1-8C89-A1CDDA7375DA}"/>
    <cellStyle name="Note 3 17 5 2" xfId="55218" xr:uid="{F6F5A0AE-9B47-41A6-B9CB-9C4942A1864A}"/>
    <cellStyle name="Note 3 17 6" xfId="53504" xr:uid="{003250E7-DBC4-4C11-A830-777CC17FF01F}"/>
    <cellStyle name="Note 3 17 7" xfId="46812" xr:uid="{B649676E-BDA4-4DF8-847A-8A68756229EB}"/>
    <cellStyle name="Note 3 18" xfId="2219" xr:uid="{E6DA080F-4A85-4341-8D7E-3DFF9F763435}"/>
    <cellStyle name="Note 3 18 2" xfId="35719" xr:uid="{984924CE-9A04-4EF8-8F46-C24F7C04E99B}"/>
    <cellStyle name="Note 3 18 2 2" xfId="57218" xr:uid="{C3685E41-C492-4F05-9459-9480E7D79869}"/>
    <cellStyle name="Note 3 18 2 3" xfId="50436" xr:uid="{F0D159AD-11A7-41F0-906D-89284E8934E9}"/>
    <cellStyle name="Note 3 18 3" xfId="44879" xr:uid="{9DDED37F-15AB-480E-A4FE-7D466FC81D1D}"/>
    <cellStyle name="Note 3 18 3 2" xfId="58819" xr:uid="{A4DE078F-4FAC-4DA1-9D35-FE3B958C9A86}"/>
    <cellStyle name="Note 3 18 3 3" xfId="52038" xr:uid="{3CE82B66-7605-4960-8714-6830788D5D03}"/>
    <cellStyle name="Note 3 18 4" xfId="51741" xr:uid="{461EC152-054D-4B1E-A3C0-DE255ABD5E5E}"/>
    <cellStyle name="Note 3 18 4 2" xfId="58522" xr:uid="{BD259811-72CA-433A-835B-3452F12685C0}"/>
    <cellStyle name="Note 3 18 5" xfId="48553" xr:uid="{5FB147B0-5BEB-4C15-80F1-C3017C0E5935}"/>
    <cellStyle name="Note 3 18 5 2" xfId="55342" xr:uid="{8E07FC12-0C0B-4E85-BE37-B8BB0BF78556}"/>
    <cellStyle name="Note 3 18 6" xfId="53628" xr:uid="{DC14F7F3-01E7-4032-8E6A-A17C988A967E}"/>
    <cellStyle name="Note 3 18 7" xfId="46939" xr:uid="{DEA37E27-BCB5-4558-8D35-022C0295442E}"/>
    <cellStyle name="Note 3 19" xfId="13128" xr:uid="{02912CE8-A329-484A-B074-F74911F23E41}"/>
    <cellStyle name="Note 3 19 2" xfId="36779" xr:uid="{A16F11F9-613A-4652-8246-B1D37ECD9154}"/>
    <cellStyle name="Note 3 19 2 2" xfId="57290" xr:uid="{B61167F1-1DE3-47C5-BED8-6C88C66972C1}"/>
    <cellStyle name="Note 3 19 2 3" xfId="50508" xr:uid="{18AD54DD-C1A6-4A0A-AEF2-ED1FDD92D905}"/>
    <cellStyle name="Note 3 19 3" xfId="44936" xr:uid="{34B841E2-53D4-40AF-9959-09B03DDF6D65}"/>
    <cellStyle name="Note 3 19 3 2" xfId="58891" xr:uid="{647511A8-BA71-42AE-BC7F-B3CC76E615C8}"/>
    <cellStyle name="Note 3 19 3 3" xfId="52110" xr:uid="{62C4C0AE-757F-42B8-A4C2-95C3C79F8B4B}"/>
    <cellStyle name="Note 3 19 4" xfId="48890" xr:uid="{6B9215C1-CC67-4B54-828D-516E062AF863}"/>
    <cellStyle name="Note 3 19 4 2" xfId="55671" xr:uid="{A17A0AE8-3406-4958-9282-D3D868930D6C}"/>
    <cellStyle name="Note 3 19 5" xfId="48625" xr:uid="{99A04401-C79B-4769-A7CD-2C39EE8B86E2}"/>
    <cellStyle name="Note 3 19 5 2" xfId="55414" xr:uid="{CAC3FA15-1E2E-4660-A700-361E34AF2023}"/>
    <cellStyle name="Note 3 19 6" xfId="53700" xr:uid="{13F06C8D-4805-4674-B914-A428D82FD02A}"/>
    <cellStyle name="Note 3 19 7" xfId="47011" xr:uid="{28812D77-4163-4AE9-BE0D-F6959F292254}"/>
    <cellStyle name="Note 3 2" xfId="157" xr:uid="{5A0DA8BE-6DC3-4C82-9609-C91A14B71627}"/>
    <cellStyle name="Note 3 2 10" xfId="1968" xr:uid="{CDB81766-50EC-4ED3-87F7-728D4788F746}"/>
    <cellStyle name="Note 3 2 10 2" xfId="6276" xr:uid="{B91CF092-BDE0-478E-959B-FD2A44DE2093}"/>
    <cellStyle name="Note 3 2 10 2 2" xfId="8862" xr:uid="{F42AC305-2DB3-4F0F-A76F-33C310A73F42}"/>
    <cellStyle name="Note 3 2 10 2 2 2" xfId="12740" xr:uid="{8CE29E1D-9BBE-4C29-9F68-9E6FAB578896}"/>
    <cellStyle name="Note 3 2 10 2 2 2 2" xfId="21729" xr:uid="{8905457B-E693-4E6C-8FD8-37F186E8F08B}"/>
    <cellStyle name="Note 3 2 10 2 2 2 2 2" xfId="25800" xr:uid="{6EFB65D8-AA2E-483D-94D3-8A125B488EFD}"/>
    <cellStyle name="Note 3 2 10 2 2 2 3" xfId="39812" xr:uid="{400B9727-502F-446F-9F70-B41DD5E2F8E0}"/>
    <cellStyle name="Note 3 2 10 2 2 3" xfId="17851" xr:uid="{68058C4B-2626-402D-BAC6-7E690BE8477C}"/>
    <cellStyle name="Note 3 2 10 2 2 3 2" xfId="33759" xr:uid="{CE45F43D-9CC6-49B7-828B-B7F98252F817}"/>
    <cellStyle name="Note 3 2 10 2 2 4" xfId="38124" xr:uid="{C18F9BED-0AE0-49CC-A597-C4C59694DCE5}"/>
    <cellStyle name="Note 3 2 10 2 3" xfId="11499" xr:uid="{167F3634-E0B6-4DF8-9366-C11DCF2B4CF9}"/>
    <cellStyle name="Note 3 2 10 2 3 2" xfId="20488" xr:uid="{17F457BD-87D2-4549-BA05-93AB6E91F229}"/>
    <cellStyle name="Note 3 2 10 2 3 2 2" xfId="24735" xr:uid="{FECB1E72-C09D-46AB-94F5-4D2F021959CE}"/>
    <cellStyle name="Note 3 2 10 2 3 3" xfId="35026" xr:uid="{C0E09354-A04A-4F00-852F-BACCE4E1E31C}"/>
    <cellStyle name="Note 3 2 10 2 4" xfId="15265" xr:uid="{7CF64403-502A-4CFB-98BB-3E1CF099EEBF}"/>
    <cellStyle name="Note 3 2 10 2 4 2" xfId="42738" xr:uid="{CACF0BEE-B978-4F3E-84E2-BED18EB3B45A}"/>
    <cellStyle name="Note 3 2 10 2 5" xfId="37390" xr:uid="{4729C15B-3092-4914-A30E-A6CC4D3EAEFD}"/>
    <cellStyle name="Note 3 2 10 3" xfId="4405" xr:uid="{57C9C05C-8D2F-4DC1-9AE8-335F8C8876B0}"/>
    <cellStyle name="Note 3 2 10 3 2" xfId="25998" xr:uid="{2C6BCE62-F5DC-4937-AC4B-7AD3CC814909}"/>
    <cellStyle name="Note 3 2 10 4" xfId="41796" xr:uid="{CA9560F4-D868-419F-BB36-BE5648A29354}"/>
    <cellStyle name="Note 3 2 11" xfId="2856" xr:uid="{9CEB915B-D592-4FAC-A0BF-E000FA508A66}"/>
    <cellStyle name="Note 3 2 11 2" xfId="7006" xr:uid="{57D6269F-8E6F-4FDC-8416-084AC2B7C308}"/>
    <cellStyle name="Note 3 2 11 2 2" xfId="12135" xr:uid="{EAED8F8A-64E3-4038-B799-C0163E039878}"/>
    <cellStyle name="Note 3 2 11 2 2 2" xfId="21124" xr:uid="{6D5A488D-31F8-4613-885C-606F99EF28E2}"/>
    <cellStyle name="Note 3 2 11 2 2 2 2" xfId="35524" xr:uid="{6681DAB3-D118-4C2A-AC9F-CC9C9D845717}"/>
    <cellStyle name="Note 3 2 11 2 2 3" xfId="23719" xr:uid="{2B3285BA-A0B8-404A-88D9-1296D237C4A7}"/>
    <cellStyle name="Note 3 2 11 2 3" xfId="15995" xr:uid="{1FA56ED8-E577-424D-A3BE-9809D1FF1561}"/>
    <cellStyle name="Note 3 2 11 2 3 2" xfId="34765" xr:uid="{892CFB8B-0026-4B04-9AF7-785572CA4840}"/>
    <cellStyle name="Note 3 2 11 2 4" xfId="24980" xr:uid="{B2CC5E50-2FED-44EC-AF7B-BAA18DDEA4A6}"/>
    <cellStyle name="Note 3 2 11 3" xfId="9569" xr:uid="{5E31818D-902B-4060-900B-042EA6F178A4}"/>
    <cellStyle name="Note 3 2 11 3 2" xfId="18558" xr:uid="{CC900DBB-5D69-491F-B98A-D6D65C37F30B}"/>
    <cellStyle name="Note 3 2 11 3 2 2" xfId="30263" xr:uid="{E442C990-17BA-4581-A42A-235D04FC9F67}"/>
    <cellStyle name="Note 3 2 11 3 3" xfId="33417" xr:uid="{06CAED28-09E2-44AC-8F39-13B97F36A4DC}"/>
    <cellStyle name="Note 3 2 11 4" xfId="13503" xr:uid="{1C3BF248-83B2-4674-9C51-248A6B503C42}"/>
    <cellStyle name="Note 3 2 11 4 2" xfId="30156" xr:uid="{42FC6453-E0DD-4290-BEC7-DCE7D38530A2}"/>
    <cellStyle name="Note 3 2 11 5" xfId="28135" xr:uid="{F544E847-C8C8-45F3-B3D4-965AA7A927B0}"/>
    <cellStyle name="Note 3 2 12" xfId="6613" xr:uid="{0E4547AE-9E47-4744-91D1-E08533DCBDFD}"/>
    <cellStyle name="Note 3 2 12 2" xfId="11819" xr:uid="{B7AC7D63-4E9C-4B87-91AE-9436B2FD4C77}"/>
    <cellStyle name="Note 3 2 12 2 2" xfId="20808" xr:uid="{EBEF9B48-6749-4DEB-884D-F70F8DF0AF05}"/>
    <cellStyle name="Note 3 2 12 2 2 2" xfId="31787" xr:uid="{FB269DE3-F8E5-49AB-86EE-C249EC2E66B7}"/>
    <cellStyle name="Note 3 2 12 2 3" xfId="31098" xr:uid="{6249E173-82E7-4CCE-A63B-EC0E2C57C7D2}"/>
    <cellStyle name="Note 3 2 12 3" xfId="15602" xr:uid="{260FE78E-3080-4402-8B9F-DBF6A85E4276}"/>
    <cellStyle name="Note 3 2 12 3 2" xfId="23558" xr:uid="{FDB624DA-EEB2-4D04-8DF9-BFF0E76533F3}"/>
    <cellStyle name="Note 3 2 12 4" xfId="28857" xr:uid="{BDD49972-2EF9-4E60-8BB6-E5A87F7379E3}"/>
    <cellStyle name="Note 3 2 13" xfId="9182" xr:uid="{8E7D8E38-D2F9-4FF4-90D2-222D34EDCD02}"/>
    <cellStyle name="Note 3 2 13 2" xfId="18171" xr:uid="{379762B6-8E5C-49E4-886A-D2308B8808A2}"/>
    <cellStyle name="Note 3 2 13 2 2" xfId="35616" xr:uid="{E1067460-4556-44E6-96FF-853C2B80DA5B}"/>
    <cellStyle name="Note 3 2 13 3" xfId="38144" xr:uid="{84097FC9-FE33-49DB-94EF-99A385D82D8E}"/>
    <cellStyle name="Note 3 2 14" xfId="12475" xr:uid="{0F5AB300-904B-419B-B361-ABECFF036D42}"/>
    <cellStyle name="Note 3 2 14 2" xfId="21464" xr:uid="{C147EB1C-54AD-4D37-87B2-5D8A20F9C621}"/>
    <cellStyle name="Note 3 2 14 2 2" xfId="42885" xr:uid="{0F56274D-AF2B-4AAC-A9FB-E3AC7920C7AC}"/>
    <cellStyle name="Note 3 2 14 3" xfId="23473" xr:uid="{48CFF597-BBCC-4CDD-9C9F-95C657EDB6F9}"/>
    <cellStyle name="Note 3 2 15" xfId="2317" xr:uid="{4B2185E7-B049-4158-9011-9EEEA136D72D}"/>
    <cellStyle name="Note 3 2 15 2" xfId="25028" xr:uid="{624AACE7-AE0C-4099-9947-8038B8380155}"/>
    <cellStyle name="Note 3 2 16" xfId="13226" xr:uid="{CEBFC2B0-26CC-4567-A39B-D418A67C9BF1}"/>
    <cellStyle name="Note 3 2 16 2" xfId="39616" xr:uid="{CDB821BD-3655-4482-8BA3-2E69D7EE5FF9}"/>
    <cellStyle name="Note 3 2 17" xfId="30517" xr:uid="{DF99EC9D-37D9-4BFC-A4BB-55DD27B9F7CF}"/>
    <cellStyle name="Note 3 2 18" xfId="44297" xr:uid="{C4A9F3A3-89A9-4734-884D-DDC436E5B07A}"/>
    <cellStyle name="Note 3 2 19" xfId="45524" xr:uid="{26A45125-8013-480D-8047-A64D6DCE58C0}"/>
    <cellStyle name="Note 3 2 2" xfId="340" xr:uid="{B37BBC88-612D-4F6E-A9FA-D9A06C1EA1B0}"/>
    <cellStyle name="Note 3 2 2 10" xfId="6642" xr:uid="{F9BCFFCB-C9C2-4DC3-BF0D-23960C6C4897}"/>
    <cellStyle name="Note 3 2 2 10 2" xfId="11848" xr:uid="{B485520A-322F-49DF-98C6-4D18E1107B1F}"/>
    <cellStyle name="Note 3 2 2 10 2 2" xfId="20837" xr:uid="{020EBACC-DEEA-4FBF-8570-137A9F64D3F8}"/>
    <cellStyle name="Note 3 2 2 10 2 2 2" xfId="41808" xr:uid="{A4A06296-3C5F-4ABE-9325-44720A8FB415}"/>
    <cellStyle name="Note 3 2 2 10 2 3" xfId="37822" xr:uid="{9A850BB3-E486-48A5-A1CE-ABCF0618A0B2}"/>
    <cellStyle name="Note 3 2 2 10 3" xfId="15631" xr:uid="{717532E0-2202-4052-88B7-53E6F952CA78}"/>
    <cellStyle name="Note 3 2 2 10 3 2" xfId="39515" xr:uid="{08079CF6-FEF7-4956-B260-7407AB69C1FC}"/>
    <cellStyle name="Note 3 2 2 10 4" xfId="36997" xr:uid="{63FD4852-6122-4AC4-AF02-551E0D976EB5}"/>
    <cellStyle name="Note 3 2 2 11" xfId="9211" xr:uid="{CCD47300-D694-4109-8F4C-A4826EC500AD}"/>
    <cellStyle name="Note 3 2 2 11 2" xfId="18200" xr:uid="{6D6938E1-02DE-4FF9-BF2B-B9762F6A5F23}"/>
    <cellStyle name="Note 3 2 2 11 2 2" xfId="25501" xr:uid="{77A771E2-DE9F-4A6A-8BF3-6A3D58E81D07}"/>
    <cellStyle name="Note 3 2 2 11 3" xfId="27344" xr:uid="{B3C5BB08-2FD0-4C07-AACA-839276AD8653}"/>
    <cellStyle name="Note 3 2 2 12" xfId="12800" xr:uid="{129D3B23-C381-44C8-AE55-CD7FA1907CB0}"/>
    <cellStyle name="Note 3 2 2 12 2" xfId="21789" xr:uid="{BCF15DFB-77F1-4BC8-8C63-30FE01B67EF7}"/>
    <cellStyle name="Note 3 2 2 12 2 2" xfId="22275" xr:uid="{E01A109B-582A-450E-AF01-37A97B55A4B9}"/>
    <cellStyle name="Note 3 2 2 12 3" xfId="27428" xr:uid="{95019569-6B0E-4EB7-9571-55B66844C784}"/>
    <cellStyle name="Note 3 2 2 13" xfId="2346" xr:uid="{F7757981-6D47-4B4A-9B36-7C4838CE8C0C}"/>
    <cellStyle name="Note 3 2 2 13 2" xfId="32177" xr:uid="{CC0F14D9-854F-4C50-9789-6E919FEEC7B0}"/>
    <cellStyle name="Note 3 2 2 14" xfId="13255" xr:uid="{586310FF-CF65-44DA-BF18-330095E2D378}"/>
    <cellStyle name="Note 3 2 2 14 2" xfId="35876" xr:uid="{3176782F-3C61-45F1-AB17-4C84315A593E}"/>
    <cellStyle name="Note 3 2 2 15" xfId="42261" xr:uid="{4CB90562-18D1-405A-BCCE-3A6C45D9D827}"/>
    <cellStyle name="Note 3 2 2 16" xfId="46039" xr:uid="{4FC31048-9755-47D9-B5FE-1139CA7B10F8}"/>
    <cellStyle name="Note 3 2 2 2" xfId="472" xr:uid="{0B6EBE7D-61E3-424F-8DCC-B210CA188B45}"/>
    <cellStyle name="Note 3 2 2 2 10" xfId="9336" xr:uid="{B0B8558A-D22D-44C8-B523-36CF4C2C1A95}"/>
    <cellStyle name="Note 3 2 2 2 10 2" xfId="18325" xr:uid="{8C2B3E9F-59E2-487E-826B-DEB01B235037}"/>
    <cellStyle name="Note 3 2 2 2 10 2 2" xfId="40123" xr:uid="{3EDA6663-EE8F-4348-9D85-6036FC11881C}"/>
    <cellStyle name="Note 3 2 2 2 10 3" xfId="31483" xr:uid="{BF63AAA8-DA4E-4FF6-BF1C-BE8805107DA6}"/>
    <cellStyle name="Note 3 2 2 2 11" xfId="12241" xr:uid="{2631821D-F993-4B42-BD11-5D71525744A6}"/>
    <cellStyle name="Note 3 2 2 2 11 2" xfId="21230" xr:uid="{31106CCF-CE4E-44C1-9039-2B0D8D17A6E6}"/>
    <cellStyle name="Note 3 2 2 2 11 2 2" xfId="23611" xr:uid="{4EEB534B-D939-4A20-B1BE-61499C43357C}"/>
    <cellStyle name="Note 3 2 2 2 11 3" xfId="38825" xr:uid="{8D67C550-5B76-4BB0-8CD2-3DC3A7EB475A}"/>
    <cellStyle name="Note 3 2 2 2 12" xfId="2478" xr:uid="{8AF69AB6-72E9-4A91-8BB4-BD7B6BFD81CE}"/>
    <cellStyle name="Note 3 2 2 2 12 2" xfId="26316" xr:uid="{A00A73CE-D381-4927-90BA-1F6C1A5184A8}"/>
    <cellStyle name="Note 3 2 2 2 13" xfId="13387" xr:uid="{2F98546A-3CD9-451F-AF7D-7B0F1A78AA3D}"/>
    <cellStyle name="Note 3 2 2 2 13 2" xfId="36336" xr:uid="{7A64A909-DB34-4B7D-AEF2-0E0DBE9B94B3}"/>
    <cellStyle name="Note 3 2 2 2 14" xfId="40961" xr:uid="{A00865C6-6FE2-418D-AB7E-9773F8414976}"/>
    <cellStyle name="Note 3 2 2 2 15" xfId="49530" xr:uid="{E82BACBD-ED01-4BA8-8A20-2FD3E515EEC7}"/>
    <cellStyle name="Note 3 2 2 2 2" xfId="821" xr:uid="{3A0E8795-3EB4-403E-8AF3-FBEE3C981267}"/>
    <cellStyle name="Note 3 2 2 2 2 2" xfId="5190" xr:uid="{64201EA5-6CE2-456F-B63F-F15173298BDE}"/>
    <cellStyle name="Note 3 2 2 2 2 2 2" xfId="7776" xr:uid="{A700FE05-A6A5-4067-AA6B-0D03DD617718}"/>
    <cellStyle name="Note 3 2 2 2 2 2 2 2" xfId="12409" xr:uid="{2CDA2C3B-28C6-4F01-8D82-69E853F51739}"/>
    <cellStyle name="Note 3 2 2 2 2 2 2 2 2" xfId="21398" xr:uid="{39829D9F-E91E-4C31-91D2-0EED5E664A13}"/>
    <cellStyle name="Note 3 2 2 2 2 2 2 2 2 2" xfId="24200" xr:uid="{E91BA4E5-5481-4F76-AB6E-71141E067BA2}"/>
    <cellStyle name="Note 3 2 2 2 2 2 2 2 3" xfId="24195" xr:uid="{1FD3AB21-7C88-4C41-9C49-60DDE822304B}"/>
    <cellStyle name="Note 3 2 2 2 2 2 2 3" xfId="16765" xr:uid="{0271277D-6FFB-4A25-9F65-8D306E4F9FEE}"/>
    <cellStyle name="Note 3 2 2 2 2 2 2 3 2" xfId="28829" xr:uid="{E675B14E-2A6C-46BD-BA92-99B18ADF1279}"/>
    <cellStyle name="Note 3 2 2 2 2 2 2 4" xfId="30806" xr:uid="{10652992-D044-4E9B-901F-2EEC31F25B8B}"/>
    <cellStyle name="Note 3 2 2 2 2 2 3" xfId="10413" xr:uid="{A880B88F-3C41-4DB0-A227-7C74A6195B0A}"/>
    <cellStyle name="Note 3 2 2 2 2 2 3 2" xfId="19402" xr:uid="{35CB6F4A-4B17-4E96-BF3E-940B6F44BCBF}"/>
    <cellStyle name="Note 3 2 2 2 2 2 3 2 2" xfId="36029" xr:uid="{6CF2B9FB-D64A-42FB-A0DF-668F7167ED9A}"/>
    <cellStyle name="Note 3 2 2 2 2 2 3 3" xfId="31046" xr:uid="{F8B82994-AD5D-4DB6-8FB7-9CC4BF30B772}"/>
    <cellStyle name="Note 3 2 2 2 2 2 4" xfId="14179" xr:uid="{921B397B-CE66-42F6-AA55-65D2D4FC79C3}"/>
    <cellStyle name="Note 3 2 2 2 2 2 4 2" xfId="26075" xr:uid="{5B16C62D-E1CD-43F5-A719-6C32424E14DD}"/>
    <cellStyle name="Note 3 2 2 2 2 2 5" xfId="33364" xr:uid="{6D799DDF-2AFD-4C0D-BC8C-D1D98CDBFF2C}"/>
    <cellStyle name="Note 3 2 2 2 2 3" xfId="3258" xr:uid="{3C442F50-D2B3-4607-B3B0-BE2DDD4AFFF3}"/>
    <cellStyle name="Note 3 2 2 2 2 3 2" xfId="22683" xr:uid="{D5856DDF-15CE-428A-B18E-BF018BF529AF}"/>
    <cellStyle name="Note 3 2 2 2 2 4" xfId="36836" xr:uid="{592A9FE1-BDE3-4F0A-B16C-AA06ED884F81}"/>
    <cellStyle name="Note 3 2 2 2 2 5" xfId="56312" xr:uid="{D8569417-8F62-4931-B58B-133C61DD4770}"/>
    <cellStyle name="Note 3 2 2 2 3" xfId="1166" xr:uid="{960D0883-2077-4930-B0A2-E5BCEC819E6D}"/>
    <cellStyle name="Note 3 2 2 2 3 2" xfId="5511" xr:uid="{FA1A95DB-6A71-44C8-8012-A5C8F629BFD8}"/>
    <cellStyle name="Note 3 2 2 2 3 2 2" xfId="8097" xr:uid="{EDBA8E11-5C43-47BA-9331-770C312F402C}"/>
    <cellStyle name="Note 3 2 2 2 3 2 2 2" xfId="12509" xr:uid="{6CB4A80E-4102-4A05-88D9-A59DF1C30E80}"/>
    <cellStyle name="Note 3 2 2 2 3 2 2 2 2" xfId="21498" xr:uid="{8A4E8900-ABDF-47E7-8678-47327D9C0C69}"/>
    <cellStyle name="Note 3 2 2 2 3 2 2 2 2 2" xfId="27131" xr:uid="{BF54C235-E39B-4DA6-AD87-68954DC8F873}"/>
    <cellStyle name="Note 3 2 2 2 3 2 2 2 3" xfId="27354" xr:uid="{FF7EFD18-08CE-4982-8487-B782920C2DEE}"/>
    <cellStyle name="Note 3 2 2 2 3 2 2 3" xfId="17086" xr:uid="{2FB5FC88-9822-44CF-B1E9-3C9B46C07150}"/>
    <cellStyle name="Note 3 2 2 2 3 2 2 3 2" xfId="33671" xr:uid="{8693BB92-0E00-449A-8830-987B777C8FA5}"/>
    <cellStyle name="Note 3 2 2 2 3 2 2 4" xfId="32430" xr:uid="{D614408F-C8C0-475A-9311-0380A3225018}"/>
    <cellStyle name="Note 3 2 2 2 3 2 3" xfId="10734" xr:uid="{22D2E8AA-CEF6-400D-8EA6-9860C1B8B579}"/>
    <cellStyle name="Note 3 2 2 2 3 2 3 2" xfId="19723" xr:uid="{C6CD5CD8-A34D-4562-BE17-AA2762D0724C}"/>
    <cellStyle name="Note 3 2 2 2 3 2 3 2 2" xfId="34989" xr:uid="{AFA109E9-C0D0-4712-AF6C-CE497AA2BA2D}"/>
    <cellStyle name="Note 3 2 2 2 3 2 3 3" xfId="33326" xr:uid="{786908FC-34D9-4ADA-9534-F2EF84A9DBD4}"/>
    <cellStyle name="Note 3 2 2 2 3 2 4" xfId="14500" xr:uid="{24D9C942-DDC3-4974-AE77-EBCF54636DE6}"/>
    <cellStyle name="Note 3 2 2 2 3 2 4 2" xfId="43486" xr:uid="{7780F5A0-FDC4-4F6F-A180-F601DBAD6A30}"/>
    <cellStyle name="Note 3 2 2 2 3 2 5" xfId="32546" xr:uid="{7B4BCF58-6FF8-4646-A995-8B2A71875A0A}"/>
    <cellStyle name="Note 3 2 2 2 3 3" xfId="3603" xr:uid="{2F3ED019-B774-4143-AB29-B77CDF7B72EE}"/>
    <cellStyle name="Note 3 2 2 2 3 3 2" xfId="36473" xr:uid="{CF41EC85-FA0F-467F-A219-5B8299A953ED}"/>
    <cellStyle name="Note 3 2 2 2 3 4" xfId="41476" xr:uid="{3221E658-9E02-4C7F-92CB-21138D2B6711}"/>
    <cellStyle name="Note 3 2 2 2 4" xfId="1510" xr:uid="{2DE6879E-2678-43B2-959B-41DC570E96E5}"/>
    <cellStyle name="Note 3 2 2 2 4 2" xfId="5855" xr:uid="{1B57A4FC-C2D8-467A-AA32-DA872C66CB20}"/>
    <cellStyle name="Note 3 2 2 2 4 2 2" xfId="8441" xr:uid="{E81E2596-F04A-4B74-A99A-53B002712E01}"/>
    <cellStyle name="Note 3 2 2 2 4 2 2 2" xfId="12615" xr:uid="{DBE63A1C-82AF-4E5D-8252-78EFEA55ABB1}"/>
    <cellStyle name="Note 3 2 2 2 4 2 2 2 2" xfId="21604" xr:uid="{846E2C9D-2704-4F76-A4EA-6BCE5DB17750}"/>
    <cellStyle name="Note 3 2 2 2 4 2 2 2 2 2" xfId="42835" xr:uid="{7D3521D1-7644-4AEB-8C43-75377BDAD37F}"/>
    <cellStyle name="Note 3 2 2 2 4 2 2 2 3" xfId="31366" xr:uid="{C1610F5F-FE7E-4AA9-981A-C9A357CA925B}"/>
    <cellStyle name="Note 3 2 2 2 4 2 2 3" xfId="17430" xr:uid="{CC282682-7FFB-4C9D-9ADA-0B27FD063B36}"/>
    <cellStyle name="Note 3 2 2 2 4 2 2 3 2" xfId="36362" xr:uid="{F42FBBD8-2C47-40DB-8ACB-17A72C34E55D}"/>
    <cellStyle name="Note 3 2 2 2 4 2 2 4" xfId="33664" xr:uid="{44B52094-FC53-45F6-B795-A0A35DF5CBDC}"/>
    <cellStyle name="Note 3 2 2 2 4 2 3" xfId="11078" xr:uid="{D23B0B68-1334-40D0-AB33-9B158DD735F1}"/>
    <cellStyle name="Note 3 2 2 2 4 2 3 2" xfId="20067" xr:uid="{B7206C26-0A93-4E78-9F3C-14ADF41BE9D2}"/>
    <cellStyle name="Note 3 2 2 2 4 2 3 2 2" xfId="28344" xr:uid="{8EAB52B4-74BA-4016-BECC-799FD0FFD414}"/>
    <cellStyle name="Note 3 2 2 2 4 2 3 3" xfId="22144" xr:uid="{4A7E78CF-5811-4A81-BD14-76410A881830}"/>
    <cellStyle name="Note 3 2 2 2 4 2 4" xfId="14844" xr:uid="{FF587829-E21A-45F7-95DE-B9F9B1C8B739}"/>
    <cellStyle name="Note 3 2 2 2 4 2 4 2" xfId="38006" xr:uid="{3F51F0D1-D32F-45C7-881A-F90650122B3B}"/>
    <cellStyle name="Note 3 2 2 2 4 2 5" xfId="34022" xr:uid="{747FDF43-306B-408D-8037-C9CBD6864781}"/>
    <cellStyle name="Note 3 2 2 2 4 3" xfId="3947" xr:uid="{28C10596-3ACD-4532-9C04-610D9E8646C7}"/>
    <cellStyle name="Note 3 2 2 2 4 3 2" xfId="41465" xr:uid="{A3D19EDB-5D55-46F4-BBAC-634FDE83B323}"/>
    <cellStyle name="Note 3 2 2 2 4 4" xfId="41244" xr:uid="{0A5256AE-1908-4406-96CF-70E4525E0AE7}"/>
    <cellStyle name="Note 3 2 2 2 5" xfId="1901" xr:uid="{E193FC90-C436-40ED-87B8-CE93427A4CA9}"/>
    <cellStyle name="Note 3 2 2 2 5 2" xfId="6217" xr:uid="{75E63212-B389-45A3-AC1A-92FF61B94574}"/>
    <cellStyle name="Note 3 2 2 2 5 2 2" xfId="8803" xr:uid="{86DB650E-7780-49C1-8803-5364CB4056C0}"/>
    <cellStyle name="Note 3 2 2 2 5 2 2 2" xfId="12721" xr:uid="{A426907F-8B1A-4D69-BC50-497ACC3EC455}"/>
    <cellStyle name="Note 3 2 2 2 5 2 2 2 2" xfId="21710" xr:uid="{5320BA0D-92C7-40A4-98F9-7A63E22E42BC}"/>
    <cellStyle name="Note 3 2 2 2 5 2 2 2 2 2" xfId="31412" xr:uid="{AAF1D7A6-1644-4388-A614-6AB55224C92A}"/>
    <cellStyle name="Note 3 2 2 2 5 2 2 2 3" xfId="24382" xr:uid="{9698C5CE-2558-4768-8C0B-47338A07DC56}"/>
    <cellStyle name="Note 3 2 2 2 5 2 2 3" xfId="17792" xr:uid="{9F81D3B7-50B3-4F3E-A6F6-D1AC8C34A105}"/>
    <cellStyle name="Note 3 2 2 2 5 2 2 3 2" xfId="25251" xr:uid="{A60AB8D0-1D8A-43F5-92F8-A080C4F250C2}"/>
    <cellStyle name="Note 3 2 2 2 5 2 2 4" xfId="41799" xr:uid="{34F5F83B-DE94-478A-87F4-D2A4791EAECB}"/>
    <cellStyle name="Note 3 2 2 2 5 2 3" xfId="11440" xr:uid="{FFD0794C-DE17-4CB2-A169-20B078A6D1B6}"/>
    <cellStyle name="Note 3 2 2 2 5 2 3 2" xfId="20429" xr:uid="{8BDED2B3-2C1A-4E41-ACA7-6B57E81F478E}"/>
    <cellStyle name="Note 3 2 2 2 5 2 3 2 2" xfId="25502" xr:uid="{584B6DD8-F8E1-46E1-91B1-6F64F07BBB52}"/>
    <cellStyle name="Note 3 2 2 2 5 2 3 3" xfId="36462" xr:uid="{94A4ACBA-2D58-4245-8FF1-EC5A3EF7FABB}"/>
    <cellStyle name="Note 3 2 2 2 5 2 4" xfId="15206" xr:uid="{0542719D-5337-4165-A0BF-FAF94A115832}"/>
    <cellStyle name="Note 3 2 2 2 5 2 4 2" xfId="32110" xr:uid="{B2644EEF-5DE4-4DBF-85E9-5DE5DAAB7A01}"/>
    <cellStyle name="Note 3 2 2 2 5 2 5" xfId="40858" xr:uid="{47780FE5-737D-43A0-B4CD-4F65FE697CBE}"/>
    <cellStyle name="Note 3 2 2 2 5 3" xfId="4338" xr:uid="{394DB111-96DB-4690-BA8B-F553076798F5}"/>
    <cellStyle name="Note 3 2 2 2 5 3 2" xfId="41406" xr:uid="{CD250095-A125-4AC3-A92C-A7AE97F5AF77}"/>
    <cellStyle name="Note 3 2 2 2 5 4" xfId="31515" xr:uid="{39CAB67E-98F3-4009-9D6F-24F8E61E878F}"/>
    <cellStyle name="Note 3 2 2 2 6" xfId="2129" xr:uid="{E69867C4-3A38-4156-A1F1-C03ADD111487}"/>
    <cellStyle name="Note 3 2 2 2 6 2" xfId="6430" xr:uid="{68DA8343-FC44-43BA-B108-C0AA1749E982}"/>
    <cellStyle name="Note 3 2 2 2 6 2 2" xfId="9016" xr:uid="{2F38F2AC-DF21-4290-B59E-D10A233812B4}"/>
    <cellStyle name="Note 3 2 2 2 6 2 2 2" xfId="12789" xr:uid="{DC79BEA2-35EC-43DB-AD73-A80F735FB452}"/>
    <cellStyle name="Note 3 2 2 2 6 2 2 2 2" xfId="21778" xr:uid="{3E07D7F9-A550-4D44-838A-9DBFA62ADDED}"/>
    <cellStyle name="Note 3 2 2 2 6 2 2 2 2 2" xfId="33917" xr:uid="{7AC7A56A-DD7B-4090-854B-CFFDDA514362}"/>
    <cellStyle name="Note 3 2 2 2 6 2 2 2 3" xfId="29224" xr:uid="{A834AB8F-4148-4D5B-A613-98427CCBB740}"/>
    <cellStyle name="Note 3 2 2 2 6 2 2 3" xfId="18005" xr:uid="{EE44F3F8-CC2E-44EA-832E-48254393D2D0}"/>
    <cellStyle name="Note 3 2 2 2 6 2 2 3 2" xfId="38721" xr:uid="{8939EA26-9E6F-4BC5-A227-E86FE05BC047}"/>
    <cellStyle name="Note 3 2 2 2 6 2 2 4" xfId="23383" xr:uid="{65159036-3BF1-4103-B798-24E13674EB80}"/>
    <cellStyle name="Note 3 2 2 2 6 2 3" xfId="11653" xr:uid="{54F9A5AD-3DD9-4012-A108-F92B2AEDB190}"/>
    <cellStyle name="Note 3 2 2 2 6 2 3 2" xfId="20642" xr:uid="{67EA8FE0-67B0-4734-AE48-5526CC4F8D03}"/>
    <cellStyle name="Note 3 2 2 2 6 2 3 2 2" xfId="33869" xr:uid="{011B45B2-3F83-4786-A852-797798FEFB6E}"/>
    <cellStyle name="Note 3 2 2 2 6 2 3 3" xfId="42805" xr:uid="{027501E7-977C-44A5-89BF-D022846C8DCE}"/>
    <cellStyle name="Note 3 2 2 2 6 2 4" xfId="15419" xr:uid="{435732AD-3030-4253-815A-EE4292180FC1}"/>
    <cellStyle name="Note 3 2 2 2 6 2 4 2" xfId="41834" xr:uid="{269B3A07-C8ED-41C2-B932-025AA8CAE8D9}"/>
    <cellStyle name="Note 3 2 2 2 6 2 5" xfId="26344" xr:uid="{035C8358-8CB2-4DEC-AEC8-7F5FA21701EE}"/>
    <cellStyle name="Note 3 2 2 2 6 3" xfId="4566" xr:uid="{D79A0006-FD72-4D05-B464-69C15333E8DA}"/>
    <cellStyle name="Note 3 2 2 2 6 3 2" xfId="23885" xr:uid="{0784FF62-49FC-4309-AFB4-CBBF37AA8EC4}"/>
    <cellStyle name="Note 3 2 2 2 6 4" xfId="33398" xr:uid="{CC9BC0DB-F7DA-4414-AC6B-2EC66537AA2F}"/>
    <cellStyle name="Note 3 2 2 2 7" xfId="2939" xr:uid="{8B59534C-902B-4E96-BAD1-781D93AEF98D}"/>
    <cellStyle name="Note 3 2 2 2 7 2" xfId="7089" xr:uid="{B1174B28-083C-4DBE-B409-C44229EC0947}"/>
    <cellStyle name="Note 3 2 2 2 7 2 2" xfId="12215" xr:uid="{7662C040-266F-4E01-9BF1-C7F690C284FA}"/>
    <cellStyle name="Note 3 2 2 2 7 2 2 2" xfId="21204" xr:uid="{21161908-D9F1-4A50-BC42-7119BBC43460}"/>
    <cellStyle name="Note 3 2 2 2 7 2 2 2 2" xfId="40740" xr:uid="{2921B43E-24CF-4609-90A0-72C8EF571516}"/>
    <cellStyle name="Note 3 2 2 2 7 2 2 3" xfId="32953" xr:uid="{9407A0F4-CB09-4299-AE73-A113B1AFAEA9}"/>
    <cellStyle name="Note 3 2 2 2 7 2 3" xfId="16078" xr:uid="{6053059F-5BB4-48EE-8F13-25A53D53E30B}"/>
    <cellStyle name="Note 3 2 2 2 7 2 3 2" xfId="29320" xr:uid="{92B91F6D-1DFA-4BA2-B0ED-59691A9C4228}"/>
    <cellStyle name="Note 3 2 2 2 7 2 4" xfId="40761" xr:uid="{97072C68-6C45-4FA2-9FAD-2CEB7D56E9AE}"/>
    <cellStyle name="Note 3 2 2 2 7 3" xfId="9652" xr:uid="{CF6CB82F-6C17-4460-BA33-348B1F23FBEF}"/>
    <cellStyle name="Note 3 2 2 2 7 3 2" xfId="18641" xr:uid="{6D8D532C-97E4-4B46-AAAB-CF3F832D519A}"/>
    <cellStyle name="Note 3 2 2 2 7 3 2 2" xfId="34808" xr:uid="{38FB0E95-5DFC-4C86-8012-207630EBF0E8}"/>
    <cellStyle name="Note 3 2 2 2 7 3 3" xfId="37327" xr:uid="{5963C6AD-BA8E-4AC2-BC9D-54C071F12C7E}"/>
    <cellStyle name="Note 3 2 2 2 7 4" xfId="27082" xr:uid="{1468299B-02AB-4F0F-8406-609ECC0A6BF5}"/>
    <cellStyle name="Note 3 2 2 2 8" xfId="4866" xr:uid="{E8E68D7A-FA52-44A8-84F9-78013C1EF019}"/>
    <cellStyle name="Note 3 2 2 2 8 2" xfId="7452" xr:uid="{FA4B80F5-A4CF-4A6B-9DD8-F6B491BEFA96}"/>
    <cellStyle name="Note 3 2 2 2 8 2 2" xfId="12309" xr:uid="{1857C66E-4AC0-4052-8349-471F45F37EE7}"/>
    <cellStyle name="Note 3 2 2 2 8 2 2 2" xfId="21298" xr:uid="{CC62DFBF-3E0B-44D4-BDAC-BBE3AFA3A4EE}"/>
    <cellStyle name="Note 3 2 2 2 8 2 2 2 2" xfId="32129" xr:uid="{DC11E8DF-F13E-48BC-B4B8-203FC5666EFA}"/>
    <cellStyle name="Note 3 2 2 2 8 2 2 3" xfId="35781" xr:uid="{9698DC9D-980B-4974-8F5A-7BE8BFC8E72C}"/>
    <cellStyle name="Note 3 2 2 2 8 2 3" xfId="16441" xr:uid="{C8C19787-AFD5-418B-B2DA-26C1CDDDB822}"/>
    <cellStyle name="Note 3 2 2 2 8 2 3 2" xfId="43419" xr:uid="{74BF0551-0895-4FED-9DE1-CE170541DFBD}"/>
    <cellStyle name="Note 3 2 2 2 8 2 4" xfId="37632" xr:uid="{650F7507-0A2D-4432-A0A8-29900FCE9C44}"/>
    <cellStyle name="Note 3 2 2 2 8 3" xfId="10089" xr:uid="{C0B936C8-0FB9-4ADC-896B-2BEF7E2F377E}"/>
    <cellStyle name="Note 3 2 2 2 8 3 2" xfId="19078" xr:uid="{1312EF86-1240-46D2-A022-84AD4D4A7F1A}"/>
    <cellStyle name="Note 3 2 2 2 8 3 2 2" xfId="35910" xr:uid="{8F3B7D6B-7BC5-4787-A4E7-9E21BCF68A78}"/>
    <cellStyle name="Note 3 2 2 2 8 3 3" xfId="31042" xr:uid="{BFFA1DFC-3282-4079-9D4E-82E228BB535E}"/>
    <cellStyle name="Note 3 2 2 2 8 4" xfId="13855" xr:uid="{778A467B-73BE-45E3-93D0-E75A3DAE403C}"/>
    <cellStyle name="Note 3 2 2 2 8 4 2" xfId="35573" xr:uid="{5F92EB55-F517-48DF-BF55-AFEE223C3AEC}"/>
    <cellStyle name="Note 3 2 2 2 8 5" xfId="34795" xr:uid="{3C182E19-E714-4197-9F11-D71A29246261}"/>
    <cellStyle name="Note 3 2 2 2 9" xfId="6774" xr:uid="{E51F9C0B-0D28-4327-A8FC-4024BC229BF9}"/>
    <cellStyle name="Note 3 2 2 2 9 2" xfId="11973" xr:uid="{A648E7BA-E171-4064-9F9A-0126B3D9F50C}"/>
    <cellStyle name="Note 3 2 2 2 9 2 2" xfId="20962" xr:uid="{FE88DC81-2F0E-4B2D-8C8F-1BAE055E2FBC}"/>
    <cellStyle name="Note 3 2 2 2 9 2 2 2" xfId="28374" xr:uid="{103D2A58-AB96-4E8C-B24F-2FD19EDA9C22}"/>
    <cellStyle name="Note 3 2 2 2 9 2 3" xfId="41509" xr:uid="{3FC0A3A2-73D1-439B-AA31-55FDFC9F4684}"/>
    <cellStyle name="Note 3 2 2 2 9 3" xfId="15763" xr:uid="{9D64D6FF-8A37-498C-90F6-BC9BDA401392}"/>
    <cellStyle name="Note 3 2 2 2 9 3 2" xfId="42140" xr:uid="{F151ACE9-1D15-457E-A255-08471F7A414E}"/>
    <cellStyle name="Note 3 2 2 2 9 4" xfId="29571" xr:uid="{930867AF-7E6A-4D75-B011-12490B6B2A86}"/>
    <cellStyle name="Note 3 2 2 3" xfId="689" xr:uid="{A68F7036-BEA4-4A87-8F45-05CDF324624B}"/>
    <cellStyle name="Note 3 2 2 3 2" xfId="5065" xr:uid="{DFD44887-76DC-4E86-8C6B-050A3964864F}"/>
    <cellStyle name="Note 3 2 2 3 2 2" xfId="7651" xr:uid="{3933FC3C-7149-4115-8632-6783345123CF}"/>
    <cellStyle name="Note 3 2 2 3 2 2 2" xfId="12368" xr:uid="{86D53E98-24B4-4A81-98E5-5F8BE2D15004}"/>
    <cellStyle name="Note 3 2 2 3 2 2 2 2" xfId="21357" xr:uid="{615E6856-E435-4A6D-8BD7-B0C647218AD1}"/>
    <cellStyle name="Note 3 2 2 3 2 2 2 2 2" xfId="35027" xr:uid="{E3B9D90E-400A-45E7-9C76-2964EE9EDBB8}"/>
    <cellStyle name="Note 3 2 2 3 2 2 2 3" xfId="36410" xr:uid="{B0D0189A-D8D1-4F67-9152-93FFEDC34503}"/>
    <cellStyle name="Note 3 2 2 3 2 2 3" xfId="16640" xr:uid="{120DD3F7-CCF5-4109-886F-A14F9B7144AF}"/>
    <cellStyle name="Note 3 2 2 3 2 2 3 2" xfId="23251" xr:uid="{68A5371F-417F-43EB-BB60-BD307CC34983}"/>
    <cellStyle name="Note 3 2 2 3 2 2 4" xfId="37937" xr:uid="{5C9DB2B5-A462-4577-B2BE-B9FA9674670C}"/>
    <cellStyle name="Note 3 2 2 3 2 3" xfId="10288" xr:uid="{13FC7379-9D92-4048-A3B1-8CD188127C60}"/>
    <cellStyle name="Note 3 2 2 3 2 3 2" xfId="19277" xr:uid="{301A965D-BFDB-4C91-B5E7-AFC6486A275F}"/>
    <cellStyle name="Note 3 2 2 3 2 3 2 2" xfId="29077" xr:uid="{866B22EF-AC82-41AD-873D-2594E630D592}"/>
    <cellStyle name="Note 3 2 2 3 2 3 3" xfId="40312" xr:uid="{52BF130F-1200-4C70-8165-6CA7C7CA5D60}"/>
    <cellStyle name="Note 3 2 2 3 2 4" xfId="14054" xr:uid="{F91560F1-C81B-41F9-AF50-2C5243659E2E}"/>
    <cellStyle name="Note 3 2 2 3 2 4 2" xfId="34926" xr:uid="{52E4CE13-435A-4305-A939-57B0ADA5E547}"/>
    <cellStyle name="Note 3 2 2 3 2 5" xfId="24708" xr:uid="{2520FF1C-BE0B-4357-8008-1E23A677BF8D}"/>
    <cellStyle name="Note 3 2 2 3 2 6" xfId="57731" xr:uid="{5688F712-636C-4B80-89DD-38BFC38EB531}"/>
    <cellStyle name="Note 3 2 2 3 3" xfId="3126" xr:uid="{C845DBA5-C304-4F48-8D67-39BE072B83AC}"/>
    <cellStyle name="Note 3 2 2 3 3 2" xfId="42245" xr:uid="{BC4C2743-1CC9-41D0-B8BF-0CA945D6A3B9}"/>
    <cellStyle name="Note 3 2 2 3 4" xfId="41776" xr:uid="{5F8F93CB-CE7E-4F26-ABF1-2470E1AA7137}"/>
    <cellStyle name="Note 3 2 2 3 5" xfId="50949" xr:uid="{B6C9DB15-70C1-4E36-870C-01E7B7C26E52}"/>
    <cellStyle name="Note 3 2 2 4" xfId="1034" xr:uid="{BF6A59C7-8795-4AFB-A584-F57E29764B45}"/>
    <cellStyle name="Note 3 2 2 4 2" xfId="5386" xr:uid="{9EEE0EDA-377E-4A36-882C-90005931B59E}"/>
    <cellStyle name="Note 3 2 2 4 2 2" xfId="7972" xr:uid="{0D5DE70E-1503-4FE5-B656-F656FCA60FE8}"/>
    <cellStyle name="Note 3 2 2 4 2 2 2" xfId="12471" xr:uid="{F42E58C1-CE91-4F17-9985-7F0398CD1B14}"/>
    <cellStyle name="Note 3 2 2 4 2 2 2 2" xfId="21460" xr:uid="{5BBA12E7-CD88-4C44-B690-07B63DB26D45}"/>
    <cellStyle name="Note 3 2 2 4 2 2 2 2 2" xfId="28785" xr:uid="{28CCA396-2825-44B0-9D25-787790B4B194}"/>
    <cellStyle name="Note 3 2 2 4 2 2 2 3" xfId="27055" xr:uid="{0F9DCBAD-78C9-418C-A632-637091C9DC14}"/>
    <cellStyle name="Note 3 2 2 4 2 2 3" xfId="16961" xr:uid="{53A3A994-07CB-48F7-AFDF-3EC357FEF3BC}"/>
    <cellStyle name="Note 3 2 2 4 2 2 3 2" xfId="38308" xr:uid="{97F5B7FB-FE92-4507-8C11-67F4D0E0E34C}"/>
    <cellStyle name="Note 3 2 2 4 2 2 4" xfId="29988" xr:uid="{36E94E05-44FA-47CC-8E58-74D6E6B588C9}"/>
    <cellStyle name="Note 3 2 2 4 2 3" xfId="10609" xr:uid="{254FABB1-5F04-44D4-B841-FFF1C67BA94D}"/>
    <cellStyle name="Note 3 2 2 4 2 3 2" xfId="19598" xr:uid="{DE9BB60F-F312-4ED1-83CD-02DEEF8C9A25}"/>
    <cellStyle name="Note 3 2 2 4 2 3 2 2" xfId="27266" xr:uid="{CB670C30-0D42-47C0-9C48-ABA1693A2F70}"/>
    <cellStyle name="Note 3 2 2 4 2 3 3" xfId="33190" xr:uid="{5C11396D-6C05-4534-AB90-45DAFC48496A}"/>
    <cellStyle name="Note 3 2 2 4 2 4" xfId="14375" xr:uid="{E68F609E-03B2-4A10-BB19-FCDC16D8B610}"/>
    <cellStyle name="Note 3 2 2 4 2 4 2" xfId="26626" xr:uid="{D3CB051F-FFC4-4884-98D3-6663483DADBC}"/>
    <cellStyle name="Note 3 2 2 4 2 5" xfId="25811" xr:uid="{5AF3C45F-67EC-4241-ABE9-B2AB0E812AAE}"/>
    <cellStyle name="Note 3 2 2 4 2 6" xfId="54457" xr:uid="{F95B0114-156E-494D-A7EC-EFFA680DAA9B}"/>
    <cellStyle name="Note 3 2 2 4 3" xfId="3471" xr:uid="{4986218E-15A6-469F-A626-3C1576C323FD}"/>
    <cellStyle name="Note 3 2 2 4 3 2" xfId="28364" xr:uid="{C1AF39EB-18A6-45C6-BB63-904D34FA333C}"/>
    <cellStyle name="Note 3 2 2 4 4" xfId="28293" xr:uid="{81311657-3B62-498E-A05F-09439F29CB71}"/>
    <cellStyle name="Note 3 2 2 4 5" xfId="47647" xr:uid="{FEDA171C-ECAC-4A0D-A372-765454CECBDC}"/>
    <cellStyle name="Note 3 2 2 5" xfId="1378" xr:uid="{E14F0CEF-187A-49E9-9C9F-9CA6CFC40060}"/>
    <cellStyle name="Note 3 2 2 5 2" xfId="5723" xr:uid="{14D02880-6393-4FFF-8F51-CFAC18DA68AE}"/>
    <cellStyle name="Note 3 2 2 5 2 2" xfId="8309" xr:uid="{235C9D74-704D-468C-B1CF-903F9E44915A}"/>
    <cellStyle name="Note 3 2 2 5 2 2 2" xfId="12572" xr:uid="{D3B6FACB-2E22-4BAE-8EE2-BB425080C19C}"/>
    <cellStyle name="Note 3 2 2 5 2 2 2 2" xfId="21561" xr:uid="{59352D48-F50A-4749-AF33-D4E42600E67F}"/>
    <cellStyle name="Note 3 2 2 5 2 2 2 2 2" xfId="33037" xr:uid="{DDCCA076-E05B-465F-B8D1-F2B9927A25FA}"/>
    <cellStyle name="Note 3 2 2 5 2 2 2 3" xfId="23214" xr:uid="{55DA0EDD-B9EA-4E0F-B32D-4C6DFD1D3320}"/>
    <cellStyle name="Note 3 2 2 5 2 2 3" xfId="17298" xr:uid="{9292C3B5-6EEC-457B-80D4-E2D25D0FA8D5}"/>
    <cellStyle name="Note 3 2 2 5 2 2 3 2" xfId="34048" xr:uid="{38102F60-C37A-4744-9041-2269EFF16613}"/>
    <cellStyle name="Note 3 2 2 5 2 2 4" xfId="35155" xr:uid="{824D0F79-19C0-4459-8D8F-2334F030E29C}"/>
    <cellStyle name="Note 3 2 2 5 2 3" xfId="10946" xr:uid="{F6BBEED5-FD9C-41D1-88C2-C70E399F741C}"/>
    <cellStyle name="Note 3 2 2 5 2 3 2" xfId="19935" xr:uid="{1A7D85E5-D4DC-43E3-AB0F-C71B878E57B5}"/>
    <cellStyle name="Note 3 2 2 5 2 3 2 2" xfId="38561" xr:uid="{A5F5232D-0B7A-4E37-8285-B63C02E5B645}"/>
    <cellStyle name="Note 3 2 2 5 2 3 3" xfId="33393" xr:uid="{36B36064-10A5-41F2-9B86-922F995CF366}"/>
    <cellStyle name="Note 3 2 2 5 2 4" xfId="14712" xr:uid="{048AA216-0920-41CB-9164-EEB5BFC0B07B}"/>
    <cellStyle name="Note 3 2 2 5 2 4 2" xfId="38094" xr:uid="{EC7968A5-12FB-499A-8FC3-0F2700301976}"/>
    <cellStyle name="Note 3 2 2 5 2 5" xfId="23094" xr:uid="{AA683696-4C2D-469F-A04B-65F1E97EF7CC}"/>
    <cellStyle name="Note 3 2 2 5 3" xfId="3815" xr:uid="{9FC7D6C5-877E-4455-A980-05B08F54C370}"/>
    <cellStyle name="Note 3 2 2 5 3 2" xfId="31205" xr:uid="{00846BE8-664F-42A4-8C54-EBD4BD2D926C}"/>
    <cellStyle name="Note 3 2 2 5 4" xfId="43764" xr:uid="{FB9990B3-6E69-4012-B8C7-A764AC6C6C8F}"/>
    <cellStyle name="Note 3 2 2 5 5" xfId="52913" xr:uid="{A27B0985-6F01-4ED7-AB55-1E2E11D79E9A}"/>
    <cellStyle name="Note 3 2 2 6" xfId="1689" xr:uid="{A0366A01-F442-47FB-ACDD-1F2A415C6543}"/>
    <cellStyle name="Note 3 2 2 6 2" xfId="6015" xr:uid="{F3D4B836-AA08-432E-A111-D385AD916C5D}"/>
    <cellStyle name="Note 3 2 2 6 2 2" xfId="8601" xr:uid="{C9658BEF-B991-4511-81BA-420066902F07}"/>
    <cellStyle name="Note 3 2 2 6 2 2 2" xfId="12660" xr:uid="{730B7D3E-4BAC-4279-97AE-6075DB4F53A8}"/>
    <cellStyle name="Note 3 2 2 6 2 2 2 2" xfId="21649" xr:uid="{C08A9D08-CD01-4FB9-A66E-49374F2882E5}"/>
    <cellStyle name="Note 3 2 2 6 2 2 2 2 2" xfId="27189" xr:uid="{F8FAF60C-A5EE-4F48-9438-9EAF0D171B93}"/>
    <cellStyle name="Note 3 2 2 6 2 2 2 3" xfId="22891" xr:uid="{79F62530-24FF-4A62-AE22-C9B9AD6323A1}"/>
    <cellStyle name="Note 3 2 2 6 2 2 3" xfId="17590" xr:uid="{86D6DDE8-9C3C-47B1-97EE-357A2BFCA498}"/>
    <cellStyle name="Note 3 2 2 6 2 2 3 2" xfId="30371" xr:uid="{3E63C1BE-021C-4523-A536-D086F6394AF5}"/>
    <cellStyle name="Note 3 2 2 6 2 2 4" xfId="23630" xr:uid="{CB7DA155-78F2-4DF6-931A-9ED65954D907}"/>
    <cellStyle name="Note 3 2 2 6 2 3" xfId="11238" xr:uid="{0C45A4BE-126F-493D-B0A3-CEB1ADF6D1B0}"/>
    <cellStyle name="Note 3 2 2 6 2 3 2" xfId="20227" xr:uid="{0ACD51DB-15CF-4343-AD92-A2A547BD356F}"/>
    <cellStyle name="Note 3 2 2 6 2 3 2 2" xfId="41597" xr:uid="{391044EA-A0D0-4E2E-B69E-124965D5F571}"/>
    <cellStyle name="Note 3 2 2 6 2 3 3" xfId="33317" xr:uid="{C71ACF50-810C-4501-82E5-379A86D8077D}"/>
    <cellStyle name="Note 3 2 2 6 2 4" xfId="15004" xr:uid="{0910942B-6346-49C3-B0F2-E229CE85331D}"/>
    <cellStyle name="Note 3 2 2 6 2 4 2" xfId="43277" xr:uid="{EAE354BF-D0A3-4D6D-BE77-92246280E80F}"/>
    <cellStyle name="Note 3 2 2 6 2 5" xfId="29511" xr:uid="{6F6929B2-D668-4EE7-8CD1-A4BA3980F5A4}"/>
    <cellStyle name="Note 3 2 2 6 3" xfId="4126" xr:uid="{ECC24B03-BEF5-4D02-AFBB-8A1A26A67706}"/>
    <cellStyle name="Note 3 2 2 6 3 2" xfId="29663" xr:uid="{EB09E025-6426-4C5D-9296-EA6424A498B5}"/>
    <cellStyle name="Note 3 2 2 6 4" xfId="41457" xr:uid="{3380752D-FA90-4414-B47D-B88141991011}"/>
    <cellStyle name="Note 3 2 2 7" xfId="1997" xr:uid="{763FAEF7-38A4-410E-8CD3-A67344649D26}"/>
    <cellStyle name="Note 3 2 2 7 2" xfId="6305" xr:uid="{876E7AE5-9B6C-41A9-9200-9815AE428E0F}"/>
    <cellStyle name="Note 3 2 2 7 2 2" xfId="8891" xr:uid="{FC95B68F-2B32-42BF-B8E4-7D0F9E1ADA08}"/>
    <cellStyle name="Note 3 2 2 7 2 2 2" xfId="12750" xr:uid="{E7C513B7-6006-48FD-9AE5-B6AEC51EA751}"/>
    <cellStyle name="Note 3 2 2 7 2 2 2 2" xfId="21739" xr:uid="{0B23EBB3-E94C-4774-BA41-69D686D7308E}"/>
    <cellStyle name="Note 3 2 2 7 2 2 2 2 2" xfId="36307" xr:uid="{9DDA0588-5604-4B83-8428-844A58A508E4}"/>
    <cellStyle name="Note 3 2 2 7 2 2 2 3" xfId="41944" xr:uid="{FA8BF4BE-4A80-4696-8BD3-38C32ECD7A17}"/>
    <cellStyle name="Note 3 2 2 7 2 2 3" xfId="17880" xr:uid="{238094FB-EB92-4440-94A6-0630E06C363F}"/>
    <cellStyle name="Note 3 2 2 7 2 2 3 2" xfId="35344" xr:uid="{D1D31C0A-4B27-4CF2-BDBA-00772C7EB136}"/>
    <cellStyle name="Note 3 2 2 7 2 2 4" xfId="27320" xr:uid="{CE7AE3C2-50FA-4175-AA39-AD3C3BABDCB5}"/>
    <cellStyle name="Note 3 2 2 7 2 3" xfId="11528" xr:uid="{30F2E407-77DE-4212-81F3-0869888EBB19}"/>
    <cellStyle name="Note 3 2 2 7 2 3 2" xfId="20517" xr:uid="{B0629A68-1A4B-437A-B0A0-522A8CD775D3}"/>
    <cellStyle name="Note 3 2 2 7 2 3 2 2" xfId="31757" xr:uid="{89B83488-C747-42D9-BBF2-F7C7B196B6B8}"/>
    <cellStyle name="Note 3 2 2 7 2 3 3" xfId="34424" xr:uid="{A2509048-1C8F-4DCE-A492-7C69CB20B12B}"/>
    <cellStyle name="Note 3 2 2 7 2 4" xfId="15294" xr:uid="{F6546A5D-FEB3-453A-9520-709B135523BA}"/>
    <cellStyle name="Note 3 2 2 7 2 4 2" xfId="24619" xr:uid="{4FA40FB7-4211-46F1-AAFC-8E596AFB2B90}"/>
    <cellStyle name="Note 3 2 2 7 2 5" xfId="41730" xr:uid="{AA38E85B-52FF-4D5E-AFF0-022AFFF77453}"/>
    <cellStyle name="Note 3 2 2 7 3" xfId="4434" xr:uid="{8A672E98-F9CF-4F5B-8ABB-519801CADF3E}"/>
    <cellStyle name="Note 3 2 2 7 3 2" xfId="36565" xr:uid="{445851F7-8072-4100-8C99-30085169E3BD}"/>
    <cellStyle name="Note 3 2 2 7 4" xfId="26892" xr:uid="{8993CDEE-FF5B-4C51-B33E-7FF3717C2F12}"/>
    <cellStyle name="Note 3 2 2 8" xfId="2808" xr:uid="{6FD64B9E-DB41-48D3-A694-9F984B6A045B}"/>
    <cellStyle name="Note 3 2 2 8 2" xfId="6958" xr:uid="{11419D10-67F8-4F37-B47C-BEE22FDCF1D1}"/>
    <cellStyle name="Note 3 2 2 8 2 2" xfId="12087" xr:uid="{FF101981-E06B-49D5-82D7-CF443CEF9723}"/>
    <cellStyle name="Note 3 2 2 8 2 2 2" xfId="21076" xr:uid="{C759AEC4-CCE8-410B-ADE1-98A92F0CD3F6}"/>
    <cellStyle name="Note 3 2 2 8 2 2 2 2" xfId="33754" xr:uid="{F4DBE23A-0287-4B81-BF48-E1E9A9DAA084}"/>
    <cellStyle name="Note 3 2 2 8 2 2 3" xfId="30754" xr:uid="{5E5041DB-DF1C-45D4-98D8-03F2B251CE42}"/>
    <cellStyle name="Note 3 2 2 8 2 3" xfId="15947" xr:uid="{F2C04942-19CC-4F81-BB93-82A2A30F34EE}"/>
    <cellStyle name="Note 3 2 2 8 2 3 2" xfId="26159" xr:uid="{5040D5EA-B348-487D-81FE-A81240992624}"/>
    <cellStyle name="Note 3 2 2 8 2 4" xfId="39264" xr:uid="{F47BC1F7-238D-4DF8-B2B0-6C6457F9E5D6}"/>
    <cellStyle name="Note 3 2 2 8 3" xfId="9521" xr:uid="{AF04BD84-366B-4CBC-AEF9-F6DF512FB59D}"/>
    <cellStyle name="Note 3 2 2 8 3 2" xfId="18510" xr:uid="{D57BD0F1-5764-4262-9C92-264426CC56F5}"/>
    <cellStyle name="Note 3 2 2 8 3 2 2" xfId="22587" xr:uid="{8D6A0F89-B3DE-4D6E-B64D-A3C4F7669601}"/>
    <cellStyle name="Note 3 2 2 8 3 3" xfId="27567" xr:uid="{52F31534-02D4-4F23-B394-6D3854FDC137}"/>
    <cellStyle name="Note 3 2 2 8 4" xfId="41853" xr:uid="{C1DA769A-3CE9-42FC-A7A8-684D3556E385}"/>
    <cellStyle name="Note 3 2 2 9" xfId="4741" xr:uid="{BEFE7F55-D9BB-47EC-84BC-F31ECD894BB7}"/>
    <cellStyle name="Note 3 2 2 9 2" xfId="7327" xr:uid="{59E170A0-0468-4368-A054-54745681CF0E}"/>
    <cellStyle name="Note 3 2 2 9 2 2" xfId="12271" xr:uid="{2B3302F0-D921-4315-9E79-965918116167}"/>
    <cellStyle name="Note 3 2 2 9 2 2 2" xfId="21260" xr:uid="{CDBE7132-52BA-4C30-829A-FC10A2D87CF9}"/>
    <cellStyle name="Note 3 2 2 9 2 2 2 2" xfId="31056" xr:uid="{34B55FAE-9C40-470B-BC53-D1BF9608A367}"/>
    <cellStyle name="Note 3 2 2 9 2 2 3" xfId="22175" xr:uid="{C7D7CDC8-DDF8-4C68-AC6D-AFD8FCA2654A}"/>
    <cellStyle name="Note 3 2 2 9 2 3" xfId="16316" xr:uid="{D7EA5319-A14D-4AFA-9839-5E7043B186BF}"/>
    <cellStyle name="Note 3 2 2 9 2 3 2" xfId="26135" xr:uid="{E1372C17-21C6-4A1C-B72C-229C04001ADA}"/>
    <cellStyle name="Note 3 2 2 9 2 4" xfId="27817" xr:uid="{B6416BB4-CB18-4ADF-915E-8F9F0EA8F5CE}"/>
    <cellStyle name="Note 3 2 2 9 3" xfId="9964" xr:uid="{6B710944-4555-49C5-A226-B38BB41D37D9}"/>
    <cellStyle name="Note 3 2 2 9 3 2" xfId="18953" xr:uid="{61965640-A245-4100-B91C-1C4430093D8A}"/>
    <cellStyle name="Note 3 2 2 9 3 2 2" xfId="26264" xr:uid="{10F45852-4214-4AD9-A422-4B8DFAE0B148}"/>
    <cellStyle name="Note 3 2 2 9 3 3" xfId="40316" xr:uid="{21D8163E-4D28-41B5-8379-EC4AF8A2E5B5}"/>
    <cellStyle name="Note 3 2 2 9 4" xfId="13730" xr:uid="{CB5C316F-5994-4058-9838-A5E6C17528F9}"/>
    <cellStyle name="Note 3 2 2 9 4 2" xfId="38738" xr:uid="{8C07701A-B7DE-423F-8D8F-11BC2C07F388}"/>
    <cellStyle name="Note 3 2 2 9 5" xfId="36835" xr:uid="{6108EBD2-1D4C-4AED-A701-2D9D1AFD4684}"/>
    <cellStyle name="Note 3 2 3" xfId="443" xr:uid="{F18B74C5-F6F4-4024-8996-3ED9A72EC138}"/>
    <cellStyle name="Note 3 2 3 10" xfId="9307" xr:uid="{8EE72CA0-A5DD-47A7-A475-DBC3E7067DD2}"/>
    <cellStyle name="Note 3 2 3 10 2" xfId="18296" xr:uid="{96BE63B7-BE67-4F57-96AE-60A05D042A5E}"/>
    <cellStyle name="Note 3 2 3 10 2 2" xfId="23844" xr:uid="{F83EE45C-2DF7-4826-A2E2-32DB52D236BF}"/>
    <cellStyle name="Note 3 2 3 10 3" xfId="24498" xr:uid="{1DBC8B7C-2C1C-4EE5-A567-C49D1082E86D}"/>
    <cellStyle name="Note 3 2 3 11" xfId="12731" xr:uid="{E5B0989B-E54B-4AF3-894A-BC965BE7F009}"/>
    <cellStyle name="Note 3 2 3 11 2" xfId="21720" xr:uid="{9896A5AD-86F0-4405-9A1C-9BE84A49302F}"/>
    <cellStyle name="Note 3 2 3 11 2 2" xfId="26447" xr:uid="{761DF82F-3BF2-4330-A081-E78918148285}"/>
    <cellStyle name="Note 3 2 3 11 3" xfId="31237" xr:uid="{FBD1B766-AF99-47FD-A1A0-7C4992577433}"/>
    <cellStyle name="Note 3 2 3 12" xfId="2449" xr:uid="{2C52FF97-6B82-4836-82A3-2EF8AC491D38}"/>
    <cellStyle name="Note 3 2 3 12 2" xfId="39530" xr:uid="{723FC725-FF48-4F64-93EA-9ACC3769DE32}"/>
    <cellStyle name="Note 3 2 3 13" xfId="13358" xr:uid="{78E6069C-EE61-4377-B37C-B5C3581E861E}"/>
    <cellStyle name="Note 3 2 3 13 2" xfId="25866" xr:uid="{2C86FF15-6E89-4A08-B993-6E75F1E93F37}"/>
    <cellStyle name="Note 3 2 3 14" xfId="32550" xr:uid="{00C6C165-B231-4338-B15C-8C79E525F147}"/>
    <cellStyle name="Note 3 2 3 15" xfId="46441" xr:uid="{7F01C404-DAFF-4D5E-BFE1-097825406B98}"/>
    <cellStyle name="Note 3 2 3 2" xfId="792" xr:uid="{DC1AD1B6-C164-466F-9F13-1BC2B6D7545C}"/>
    <cellStyle name="Note 3 2 3 2 2" xfId="5161" xr:uid="{1C98AEEF-B476-405D-9D01-EF01B634BE63}"/>
    <cellStyle name="Note 3 2 3 2 2 2" xfId="7747" xr:uid="{6CE161D7-06E3-4F5A-AFDC-E5B8342A6514}"/>
    <cellStyle name="Note 3 2 3 2 2 2 2" xfId="12397" xr:uid="{EB50357E-920F-45AA-ADDE-8C664D758519}"/>
    <cellStyle name="Note 3 2 3 2 2 2 2 2" xfId="21386" xr:uid="{4D1D7132-B12A-43C5-95DB-EA561B4C3CC4}"/>
    <cellStyle name="Note 3 2 3 2 2 2 2 2 2" xfId="43281" xr:uid="{0223D182-4C0B-4DF2-B4A4-50A90976095C}"/>
    <cellStyle name="Note 3 2 3 2 2 2 2 3" xfId="34131" xr:uid="{ED33C0FC-E68F-4C44-A667-E6A04519F468}"/>
    <cellStyle name="Note 3 2 3 2 2 2 3" xfId="16736" xr:uid="{41462E2E-2C63-4712-B824-6DBBE26A5CCD}"/>
    <cellStyle name="Note 3 2 3 2 2 2 3 2" xfId="41204" xr:uid="{84E7296A-1058-489D-8D0E-BBA045D9FD81}"/>
    <cellStyle name="Note 3 2 3 2 2 2 4" xfId="23081" xr:uid="{1AA5F5BA-D687-4B19-9323-DC22D95D8032}"/>
    <cellStyle name="Note 3 2 3 2 2 3" xfId="10384" xr:uid="{5CC01908-1155-4623-8156-0B5C1DDDCA83}"/>
    <cellStyle name="Note 3 2 3 2 2 3 2" xfId="19373" xr:uid="{8F9F1C3B-C713-4994-BC19-7BF7300AD3A8}"/>
    <cellStyle name="Note 3 2 3 2 2 3 2 2" xfId="25434" xr:uid="{2367C195-00C3-487E-9491-1D7B5C21C435}"/>
    <cellStyle name="Note 3 2 3 2 2 3 3" xfId="40064" xr:uid="{868B06FA-5ECA-4E66-946C-7442F4F3AAA2}"/>
    <cellStyle name="Note 3 2 3 2 2 4" xfId="14150" xr:uid="{45E4257E-6F7A-4780-813B-19091C356ABB}"/>
    <cellStyle name="Note 3 2 3 2 2 4 2" xfId="43567" xr:uid="{919A0033-8D6C-43AD-A460-306E333D8B09}"/>
    <cellStyle name="Note 3 2 3 2 2 5" xfId="43583" xr:uid="{79449B14-B5A6-4BBC-A00D-406DE3DE5864}"/>
    <cellStyle name="Note 3 2 3 2 2 6" xfId="56720" xr:uid="{ADE9B394-8D88-44D3-A447-663539D6D635}"/>
    <cellStyle name="Note 3 2 3 2 3" xfId="3229" xr:uid="{F94E2C81-25E9-4754-BC54-F4777EEE567F}"/>
    <cellStyle name="Note 3 2 3 2 3 2" xfId="26408" xr:uid="{33A01EC3-3F69-4B74-8BC8-8EEA80698CBC}"/>
    <cellStyle name="Note 3 2 3 2 4" xfId="42451" xr:uid="{E2A32A86-05E6-47EF-9004-CBE965B2D93D}"/>
    <cellStyle name="Note 3 2 3 2 5" xfId="49938" xr:uid="{70FA9413-927F-4FD8-88A2-B41FCE56E8F6}"/>
    <cellStyle name="Note 3 2 3 3" xfId="1137" xr:uid="{242D8B4E-C6F9-4B37-8B62-028DBE6C789C}"/>
    <cellStyle name="Note 3 2 3 3 2" xfId="5482" xr:uid="{AE79476C-01BF-49A0-AF82-DF91A127C334}"/>
    <cellStyle name="Note 3 2 3 3 2 2" xfId="8068" xr:uid="{2BB5F38F-370A-4827-B5F4-7B18B6AA20FA}"/>
    <cellStyle name="Note 3 2 3 3 2 2 2" xfId="12498" xr:uid="{D9C65207-10BC-4A69-91A5-3BBFD4AE46C9}"/>
    <cellStyle name="Note 3 2 3 3 2 2 2 2" xfId="21487" xr:uid="{776E773B-F929-47F4-AB25-5397BFEE72AB}"/>
    <cellStyle name="Note 3 2 3 3 2 2 2 2 2" xfId="28952" xr:uid="{66352A70-053E-45F0-B3A3-7C935D57C8D5}"/>
    <cellStyle name="Note 3 2 3 3 2 2 2 3" xfId="29150" xr:uid="{3BDFA032-0537-46AE-B1D3-9F5FD6CDF7C2}"/>
    <cellStyle name="Note 3 2 3 3 2 2 3" xfId="17057" xr:uid="{89199E3E-D0AE-451E-8BCD-5D26B6556C23}"/>
    <cellStyle name="Note 3 2 3 3 2 2 3 2" xfId="28544" xr:uid="{C556B542-80AC-4D4D-AF73-4B33027AF746}"/>
    <cellStyle name="Note 3 2 3 3 2 2 4" xfId="31258" xr:uid="{441B49A3-C689-48BC-9DC9-83F8F9160217}"/>
    <cellStyle name="Note 3 2 3 3 2 3" xfId="10705" xr:uid="{62BF2B03-6220-4DE4-A7D5-02A0B8460982}"/>
    <cellStyle name="Note 3 2 3 3 2 3 2" xfId="19694" xr:uid="{537E2203-1A8B-43E9-8A7A-EF34A4EBB64A}"/>
    <cellStyle name="Note 3 2 3 3 2 3 2 2" xfId="36812" xr:uid="{1902DA3E-6670-4E43-A7D8-0C67029C611E}"/>
    <cellStyle name="Note 3 2 3 3 2 3 3" xfId="35550" xr:uid="{C1845F92-1EF2-491F-AF16-149E076C794E}"/>
    <cellStyle name="Note 3 2 3 3 2 4" xfId="14471" xr:uid="{700D0649-72AF-4A3C-AFC0-94DF2A635DC1}"/>
    <cellStyle name="Note 3 2 3 3 2 4 2" xfId="35283" xr:uid="{CB1305A9-BCF6-45BD-A5B4-F3F91DF2274E}"/>
    <cellStyle name="Note 3 2 3 3 2 5" xfId="30731" xr:uid="{8C6BA3FE-50C2-4388-B765-89D6DD9D9E39}"/>
    <cellStyle name="Note 3 2 3 3 2 6" xfId="58266" xr:uid="{12260C9A-0CAC-430B-B95B-8247DBF77309}"/>
    <cellStyle name="Note 3 2 3 3 3" xfId="3574" xr:uid="{3B7ECEE1-9D71-476A-AB60-EDA4212954E5}"/>
    <cellStyle name="Note 3 2 3 3 3 2" xfId="25802" xr:uid="{20B99F56-F005-481B-897C-31FE2BDD7029}"/>
    <cellStyle name="Note 3 2 3 3 4" xfId="40836" xr:uid="{D78A665F-A5E9-4E7E-B0EE-3DB0195EB8F1}"/>
    <cellStyle name="Note 3 2 3 3 5" xfId="51484" xr:uid="{CBB291D2-D8B2-4CC4-A83D-40B7B56A9FCE}"/>
    <cellStyle name="Note 3 2 3 4" xfId="1481" xr:uid="{79D6D30F-6B86-491E-8986-08CCAE7C5C9D}"/>
    <cellStyle name="Note 3 2 3 4 2" xfId="5826" xr:uid="{D36EB522-0A6D-45F3-AA7B-812F561FCEB1}"/>
    <cellStyle name="Note 3 2 3 4 2 2" xfId="8412" xr:uid="{314C5A3B-B867-4638-A9C7-72C6C2870CCD}"/>
    <cellStyle name="Note 3 2 3 4 2 2 2" xfId="12602" xr:uid="{76D1F425-8F58-4D00-81DC-47C5752B05E3}"/>
    <cellStyle name="Note 3 2 3 4 2 2 2 2" xfId="21591" xr:uid="{11D32D50-1191-4037-94C8-66D1CC5BD85F}"/>
    <cellStyle name="Note 3 2 3 4 2 2 2 2 2" xfId="36832" xr:uid="{83249370-EDA7-4301-8F25-6A5F0CB54AFB}"/>
    <cellStyle name="Note 3 2 3 4 2 2 2 3" xfId="34879" xr:uid="{F6C15770-C21E-4504-BB4F-BB3D5ABB4928}"/>
    <cellStyle name="Note 3 2 3 4 2 2 3" xfId="17401" xr:uid="{AD6CF774-2D69-4D13-AF80-10D897DAF5B7}"/>
    <cellStyle name="Note 3 2 3 4 2 2 3 2" xfId="25719" xr:uid="{71012D48-6B0D-4D25-9754-121309D0D172}"/>
    <cellStyle name="Note 3 2 3 4 2 2 4" xfId="28537" xr:uid="{49F6A98D-5918-49D3-AF39-D44816CFDC7D}"/>
    <cellStyle name="Note 3 2 3 4 2 3" xfId="11049" xr:uid="{BB3D2A1B-91DF-414E-8ED6-28C2B939718B}"/>
    <cellStyle name="Note 3 2 3 4 2 3 2" xfId="20038" xr:uid="{2B934067-A3C6-4AA3-AEEB-9F837977B2A1}"/>
    <cellStyle name="Note 3 2 3 4 2 3 2 2" xfId="42205" xr:uid="{B04B44C8-A271-42AE-97B9-4B1D186F7827}"/>
    <cellStyle name="Note 3 2 3 4 2 3 3" xfId="41489" xr:uid="{0CB85A8D-8FEB-40EC-977D-83DBD29CEEC9}"/>
    <cellStyle name="Note 3 2 3 4 2 4" xfId="14815" xr:uid="{C6C00FEB-12BD-4A4D-B153-7DFB6FC9A3FA}"/>
    <cellStyle name="Note 3 2 3 4 2 4 2" xfId="36833" xr:uid="{263FEF1C-E7A8-42F7-A0AA-0F854E72A8B9}"/>
    <cellStyle name="Note 3 2 3 4 2 5" xfId="36282" xr:uid="{9A45FE39-5A57-4FBB-ACC9-5BFA93D49EE9}"/>
    <cellStyle name="Note 3 2 3 4 2 6" xfId="54847" xr:uid="{C1057A1F-3228-4B57-9749-DF15E01AD518}"/>
    <cellStyle name="Note 3 2 3 4 3" xfId="3918" xr:uid="{6DF0D5DE-568B-4019-9F01-FE2E18A25C9F}"/>
    <cellStyle name="Note 3 2 3 4 3 2" xfId="31901" xr:uid="{D60BEBEB-5025-4C03-89F5-9E05B65E5C10}"/>
    <cellStyle name="Note 3 2 3 4 4" xfId="32853" xr:uid="{B651CC91-5682-420A-9452-9A7AAC27BD24}"/>
    <cellStyle name="Note 3 2 3 4 5" xfId="48055" xr:uid="{E8865381-BD11-46A4-A349-A1FFE296C8E0}"/>
    <cellStyle name="Note 3 2 3 5" xfId="1442" xr:uid="{44B139E3-856B-40BB-B4BC-654AC14A5841}"/>
    <cellStyle name="Note 3 2 3 5 2" xfId="5787" xr:uid="{1031CAEC-2E40-4234-8162-8E3B4828E22E}"/>
    <cellStyle name="Note 3 2 3 5 2 2" xfId="8373" xr:uid="{2841962B-638C-42F3-9E8F-89965D244615}"/>
    <cellStyle name="Note 3 2 3 5 2 2 2" xfId="12588" xr:uid="{6BF8FB8E-D312-4AE6-85B3-A95CF89B082D}"/>
    <cellStyle name="Note 3 2 3 5 2 2 2 2" xfId="21577" xr:uid="{987BBCA4-2410-4B46-9224-E29B8213F414}"/>
    <cellStyle name="Note 3 2 3 5 2 2 2 2 2" xfId="23283" xr:uid="{8FF34EB4-C8A1-41D4-A7D0-DED50A2E9C19}"/>
    <cellStyle name="Note 3 2 3 5 2 2 2 3" xfId="25150" xr:uid="{EDD6133B-5D62-45E8-B6DA-75242D08C4E7}"/>
    <cellStyle name="Note 3 2 3 5 2 2 3" xfId="17362" xr:uid="{567D0767-3D6D-4B06-8196-86EC963479EE}"/>
    <cellStyle name="Note 3 2 3 5 2 2 3 2" xfId="40662" xr:uid="{45B31078-5F3F-4B0E-BBBE-8733D6DE0676}"/>
    <cellStyle name="Note 3 2 3 5 2 2 4" xfId="39880" xr:uid="{17A8A31D-73AA-474D-A676-1DF66A3A9178}"/>
    <cellStyle name="Note 3 2 3 5 2 3" xfId="11010" xr:uid="{0B30E749-E304-4D52-94A3-C8B99EDA5EDF}"/>
    <cellStyle name="Note 3 2 3 5 2 3 2" xfId="19999" xr:uid="{D266E6F4-02D5-42F0-AD23-8EF6D96387D3}"/>
    <cellStyle name="Note 3 2 3 5 2 3 2 2" xfId="32529" xr:uid="{92342742-3BF4-43AA-8475-341FFC4ECB1F}"/>
    <cellStyle name="Note 3 2 3 5 2 3 3" xfId="44032" xr:uid="{EBFD3B11-CA06-4292-899E-6641DA267F57}"/>
    <cellStyle name="Note 3 2 3 5 2 4" xfId="14776" xr:uid="{5ECA93F1-F413-4D9C-93AB-04A0BA4E835F}"/>
    <cellStyle name="Note 3 2 3 5 2 4 2" xfId="41199" xr:uid="{EAFD87C2-2B3D-4A00-A876-2C3350A1DC4E}"/>
    <cellStyle name="Note 3 2 3 5 2 5" xfId="28531" xr:uid="{D09144F5-F69E-4758-895B-143592433911}"/>
    <cellStyle name="Note 3 2 3 5 3" xfId="3879" xr:uid="{BF7E57A3-B46F-4E6C-9481-F6F785F94D21}"/>
    <cellStyle name="Note 3 2 3 5 3 2" xfId="39466" xr:uid="{FE59D8F9-BC98-4286-BE33-20BCA7F12F82}"/>
    <cellStyle name="Note 3 2 3 5 4" xfId="24602" xr:uid="{60BC256F-B1F5-4DE0-B199-D01D50AEFF1A}"/>
    <cellStyle name="Note 3 2 3 5 5" xfId="53147" xr:uid="{D0BA0495-9918-4D1E-AA34-5DF62E76EBE5}"/>
    <cellStyle name="Note 3 2 3 6" xfId="2100" xr:uid="{5576A947-3280-48FF-9089-2F1244396353}"/>
    <cellStyle name="Note 3 2 3 6 2" xfId="6401" xr:uid="{2ACEB2A4-EEFC-4BB8-9B59-36B21F1F161A}"/>
    <cellStyle name="Note 3 2 3 6 2 2" xfId="8987" xr:uid="{8180B7AE-CEB2-4491-9C95-C54909ADEDB3}"/>
    <cellStyle name="Note 3 2 3 6 2 2 2" xfId="12778" xr:uid="{18E13A6C-386C-4EDB-B583-52AE8F8BAFE7}"/>
    <cellStyle name="Note 3 2 3 6 2 2 2 2" xfId="21767" xr:uid="{C9BC2280-A618-4D72-9925-E74FA7CF7148}"/>
    <cellStyle name="Note 3 2 3 6 2 2 2 2 2" xfId="24818" xr:uid="{CF0CD98D-CBFF-4D45-886B-FCA5080897C5}"/>
    <cellStyle name="Note 3 2 3 6 2 2 2 3" xfId="40943" xr:uid="{6883A9A5-34E4-496D-8467-16A1271DF223}"/>
    <cellStyle name="Note 3 2 3 6 2 2 3" xfId="17976" xr:uid="{1E452615-6EDF-47F7-B504-6CADE592312D}"/>
    <cellStyle name="Note 3 2 3 6 2 2 3 2" xfId="22929" xr:uid="{1EA779B5-173C-42A8-BC0A-2AA997BD212E}"/>
    <cellStyle name="Note 3 2 3 6 2 2 4" xfId="29512" xr:uid="{FC0AF535-A37B-4CC0-B97E-2E340A5E06B9}"/>
    <cellStyle name="Note 3 2 3 6 2 3" xfId="11624" xr:uid="{D1A878CD-30A0-4204-BE32-AD5217901627}"/>
    <cellStyle name="Note 3 2 3 6 2 3 2" xfId="20613" xr:uid="{148DF7A8-E188-4874-A18D-479210736CB3}"/>
    <cellStyle name="Note 3 2 3 6 2 3 2 2" xfId="36096" xr:uid="{D18F9C38-1E73-4860-8780-C53FAF465838}"/>
    <cellStyle name="Note 3 2 3 6 2 3 3" xfId="22922" xr:uid="{EFF537EB-12B5-4E1C-AE19-A40FFDAA0624}"/>
    <cellStyle name="Note 3 2 3 6 2 4" xfId="15390" xr:uid="{63DACD57-AC78-46B0-9982-3F03355B4A87}"/>
    <cellStyle name="Note 3 2 3 6 2 4 2" xfId="23228" xr:uid="{2D4CAB7A-DBA8-40FC-B36F-DE6C57A1FF94}"/>
    <cellStyle name="Note 3 2 3 6 2 5" xfId="39576" xr:uid="{52534EF6-13BC-4318-91DE-199B9A3FD143}"/>
    <cellStyle name="Note 3 2 3 6 3" xfId="4537" xr:uid="{927C45D0-57FD-46B0-BA89-E62FC8C9A8DF}"/>
    <cellStyle name="Note 3 2 3 6 3 2" xfId="30231" xr:uid="{F9DD715F-3D16-40C9-8982-32894C5DE2CD}"/>
    <cellStyle name="Note 3 2 3 6 4" xfId="32070" xr:uid="{CFACEEE3-A218-4868-AA88-D38286D664BF}"/>
    <cellStyle name="Note 3 2 3 7" xfId="2910" xr:uid="{165F5565-0623-44D9-BE65-91931F29CF58}"/>
    <cellStyle name="Note 3 2 3 7 2" xfId="7060" xr:uid="{8C42F3D5-E7D5-4448-95F6-589B78536369}"/>
    <cellStyle name="Note 3 2 3 7 2 2" xfId="12186" xr:uid="{DEC7ECF7-6060-4681-AFE3-FC608A7A9A62}"/>
    <cellStyle name="Note 3 2 3 7 2 2 2" xfId="21175" xr:uid="{9CB0475B-D85D-4468-85EC-7FCF57F04571}"/>
    <cellStyle name="Note 3 2 3 7 2 2 2 2" xfId="29853" xr:uid="{0C2840B6-30B3-446C-8E5D-EC32611FE8B9}"/>
    <cellStyle name="Note 3 2 3 7 2 2 3" xfId="35986" xr:uid="{30F755F3-0620-4354-AF74-3D83113DF449}"/>
    <cellStyle name="Note 3 2 3 7 2 3" xfId="16049" xr:uid="{1316222D-75F5-411D-97C0-28374BDB6033}"/>
    <cellStyle name="Note 3 2 3 7 2 3 2" xfId="28099" xr:uid="{7B777EB4-963C-4E2E-8BA5-406FBB404FED}"/>
    <cellStyle name="Note 3 2 3 7 2 4" xfId="22200" xr:uid="{3D4F1665-E075-451A-8CEB-1F44808B9EEC}"/>
    <cellStyle name="Note 3 2 3 7 3" xfId="9623" xr:uid="{4F06730B-25E6-49DF-B5AC-F9CA552D1CF8}"/>
    <cellStyle name="Note 3 2 3 7 3 2" xfId="18612" xr:uid="{EBA26E7C-63D1-494B-BD83-D17E2D3ADE02}"/>
    <cellStyle name="Note 3 2 3 7 3 2 2" xfId="33510" xr:uid="{1B281755-D2A7-452B-B062-CDE20702D93A}"/>
    <cellStyle name="Note 3 2 3 7 3 3" xfId="29119" xr:uid="{A62168F3-30EE-4BF0-87AD-5D7AD82A9252}"/>
    <cellStyle name="Note 3 2 3 7 4" xfId="42535" xr:uid="{7804DA68-93A4-4AF6-AF01-843E19A1D6CB}"/>
    <cellStyle name="Note 3 2 3 8" xfId="4837" xr:uid="{D5D95D46-CFAD-48F8-A909-D2DD3D201AEE}"/>
    <cellStyle name="Note 3 2 3 8 2" xfId="7423" xr:uid="{AE54E1F2-C30F-4D35-90BF-EAD6F35B2259}"/>
    <cellStyle name="Note 3 2 3 8 2 2" xfId="12299" xr:uid="{66FD0E7B-6453-4CC2-89E5-C52D3FEFEC7A}"/>
    <cellStyle name="Note 3 2 3 8 2 2 2" xfId="21288" xr:uid="{13F276B3-2E25-4A10-B223-04F6C7F35B57}"/>
    <cellStyle name="Note 3 2 3 8 2 2 2 2" xfId="26321" xr:uid="{4844A58B-5491-43B1-8776-E068BD17C1A5}"/>
    <cellStyle name="Note 3 2 3 8 2 2 3" xfId="33150" xr:uid="{545DDF1B-D2D2-4CD7-B0FE-69521A4DBBB4}"/>
    <cellStyle name="Note 3 2 3 8 2 3" xfId="16412" xr:uid="{C2AA4050-D141-4028-B4FF-4BDA2F65F0C8}"/>
    <cellStyle name="Note 3 2 3 8 2 3 2" xfId="35135" xr:uid="{E7887842-98BC-4EFA-8FD3-49C31694F4DA}"/>
    <cellStyle name="Note 3 2 3 8 2 4" xfId="37315" xr:uid="{A8D9A18D-7056-4255-B5C1-7C3301400F8E}"/>
    <cellStyle name="Note 3 2 3 8 3" xfId="10060" xr:uid="{57AF9F68-F345-4B74-B207-A483C06FC6E5}"/>
    <cellStyle name="Note 3 2 3 8 3 2" xfId="19049" xr:uid="{1AA9F4AE-AEBB-4C4C-8C6B-D26DE8980437}"/>
    <cellStyle name="Note 3 2 3 8 3 2 2" xfId="39632" xr:uid="{C78A45A3-F1D0-4883-9C18-8C79CE0A9B60}"/>
    <cellStyle name="Note 3 2 3 8 3 3" xfId="40067" xr:uid="{E42590A5-A492-45AB-8B24-7C051EFED75E}"/>
    <cellStyle name="Note 3 2 3 8 4" xfId="13826" xr:uid="{4943CB7E-3C4B-4470-BCC4-253E53D8F9D6}"/>
    <cellStyle name="Note 3 2 3 8 4 2" xfId="33960" xr:uid="{54F1B78F-B07F-4A39-B04B-70C5A011321D}"/>
    <cellStyle name="Note 3 2 3 8 5" xfId="27522" xr:uid="{ECDAD5AA-6A34-4945-BDC5-DC291C2E7B57}"/>
    <cellStyle name="Note 3 2 3 9" xfId="6745" xr:uid="{9B9D70E8-6549-4A07-B1B7-331FCCCA4CB7}"/>
    <cellStyle name="Note 3 2 3 9 2" xfId="11944" xr:uid="{D5C449FB-979A-4523-B50A-58D4E432A54A}"/>
    <cellStyle name="Note 3 2 3 9 2 2" xfId="20933" xr:uid="{DD1E2FC2-30E7-4661-9A33-156712AEC07F}"/>
    <cellStyle name="Note 3 2 3 9 2 2 2" xfId="29296" xr:uid="{3C9A44C0-FB9D-4395-AC94-3EEE247F7C2A}"/>
    <cellStyle name="Note 3 2 3 9 2 3" xfId="38936" xr:uid="{138EEEC2-9A7F-470A-ABE7-165AD6FDF046}"/>
    <cellStyle name="Note 3 2 3 9 3" xfId="15734" xr:uid="{A19FD031-31D6-4376-8624-540DB5AA7D57}"/>
    <cellStyle name="Note 3 2 3 9 3 2" xfId="40742" xr:uid="{D3C8FC3F-D29B-4838-8100-374C1DFF6FAB}"/>
    <cellStyle name="Note 3 2 3 9 4" xfId="23997" xr:uid="{FBD61B4D-7254-4D19-AA5A-FF290AEDC3FA}"/>
    <cellStyle name="Note 3 2 4" xfId="540" xr:uid="{4D388E97-6EBB-462D-8A40-269D6D4F587B}"/>
    <cellStyle name="Note 3 2 4 10" xfId="49058" xr:uid="{21422EE1-0DD1-443A-873D-5E7F418161F6}"/>
    <cellStyle name="Note 3 2 4 2" xfId="889" xr:uid="{E7CD1F15-9EEF-434B-A226-251799BAE43E}"/>
    <cellStyle name="Note 3 2 4 2 2" xfId="5258" xr:uid="{8E94DEF1-6601-46FF-9089-F0E257EBDC5E}"/>
    <cellStyle name="Note 3 2 4 2 2 2" xfId="7844" xr:uid="{66B9BC68-F576-4CD3-B133-D54E3D002EC9}"/>
    <cellStyle name="Note 3 2 4 2 2 2 2" xfId="12432" xr:uid="{16C30ED6-87FF-4ED1-991B-982707B1962B}"/>
    <cellStyle name="Note 3 2 4 2 2 2 2 2" xfId="21421" xr:uid="{CF15AEE1-FC57-470E-9291-A14851476413}"/>
    <cellStyle name="Note 3 2 4 2 2 2 2 2 2" xfId="38562" xr:uid="{4AC0EABF-B3B5-4AE5-B974-4B859BD06485}"/>
    <cellStyle name="Note 3 2 4 2 2 2 2 3" xfId="32382" xr:uid="{BCA4E694-9198-49ED-ADEB-A1E92AB765F4}"/>
    <cellStyle name="Note 3 2 4 2 2 2 3" xfId="16833" xr:uid="{B0E7352A-94CB-45BC-9F85-72C243420CAF}"/>
    <cellStyle name="Note 3 2 4 2 2 2 3 2" xfId="27197" xr:uid="{D9AC48BC-2951-47F0-8712-FEEE160A4D90}"/>
    <cellStyle name="Note 3 2 4 2 2 2 4" xfId="38173" xr:uid="{49F92297-7AE4-4C5A-8CD3-CA024BB8714C}"/>
    <cellStyle name="Note 3 2 4 2 2 3" xfId="10481" xr:uid="{7F46596D-6D54-4D4E-8D82-D169675F639A}"/>
    <cellStyle name="Note 3 2 4 2 2 3 2" xfId="19470" xr:uid="{60A5BC57-5BE5-447E-B30F-61D7952202AF}"/>
    <cellStyle name="Note 3 2 4 2 2 3 2 2" xfId="34060" xr:uid="{08FF92FA-91EA-413F-8F2B-A3E893167254}"/>
    <cellStyle name="Note 3 2 4 2 2 3 3" xfId="42773" xr:uid="{EE847ED8-6E96-4090-AD0B-36D3E3C0D61D}"/>
    <cellStyle name="Note 3 2 4 2 2 4" xfId="14247" xr:uid="{437E9B86-C3FB-444F-8381-E88CEE700466}"/>
    <cellStyle name="Note 3 2 4 2 2 4 2" xfId="26380" xr:uid="{BAD92F02-9DE5-445D-ABFB-7B767737552B}"/>
    <cellStyle name="Note 3 2 4 2 2 5" xfId="24718" xr:uid="{F0537A91-C018-4608-8A1C-3D253BAC62BC}"/>
    <cellStyle name="Note 3 2 4 2 3" xfId="3326" xr:uid="{4C45AFE9-9679-4EDA-88B4-11CF2F5019A6}"/>
    <cellStyle name="Note 3 2 4 2 3 2" xfId="39659" xr:uid="{3BBC3DB6-D46C-44CB-85B3-AE6E74AF9E04}"/>
    <cellStyle name="Note 3 2 4 2 4" xfId="25837" xr:uid="{47B86783-9E84-4CDB-A4DD-77B83C23079F}"/>
    <cellStyle name="Note 3 2 4 2 5" xfId="55840" xr:uid="{3CA87E09-60EC-4360-A4D3-D0E904F61915}"/>
    <cellStyle name="Note 3 2 4 3" xfId="1234" xr:uid="{2A3E585B-54C7-465B-811F-E818A736F649}"/>
    <cellStyle name="Note 3 2 4 3 2" xfId="5579" xr:uid="{0C88F994-0D4B-4001-AEE7-F483F7F561C4}"/>
    <cellStyle name="Note 3 2 4 3 2 2" xfId="8165" xr:uid="{1FB1BBF7-2C26-40AF-80F0-6C586257FF4E}"/>
    <cellStyle name="Note 3 2 4 3 2 2 2" xfId="12529" xr:uid="{9F778782-A7E9-404A-86C7-E8BBF8C74F47}"/>
    <cellStyle name="Note 3 2 4 3 2 2 2 2" xfId="21518" xr:uid="{E4DB53D8-EB39-4392-97EB-F9EC87983500}"/>
    <cellStyle name="Note 3 2 4 3 2 2 2 2 2" xfId="36292" xr:uid="{D7A7A02D-43AF-4C26-90D0-51BAC29D04C5}"/>
    <cellStyle name="Note 3 2 4 3 2 2 2 3" xfId="36484" xr:uid="{906D6E3F-F819-4594-8C86-B9C3BC94AC9E}"/>
    <cellStyle name="Note 3 2 4 3 2 2 3" xfId="17154" xr:uid="{AED78B40-2430-4D2C-BAFD-BE1ACFEBA7FC}"/>
    <cellStyle name="Note 3 2 4 3 2 2 3 2" xfId="22331" xr:uid="{1E74074A-096C-4B90-BD74-04EF7AFA9E63}"/>
    <cellStyle name="Note 3 2 4 3 2 2 4" xfId="28237" xr:uid="{49DA2C94-D94E-40A9-8B10-89A954EE3360}"/>
    <cellStyle name="Note 3 2 4 3 2 3" xfId="10802" xr:uid="{0A56CE94-5B37-4442-8B39-D508A45CB790}"/>
    <cellStyle name="Note 3 2 4 3 2 3 2" xfId="19791" xr:uid="{D2642E80-4EA5-4629-875E-A250E362F575}"/>
    <cellStyle name="Note 3 2 4 3 2 3 2 2" xfId="30437" xr:uid="{5E27A455-CBDC-4E91-8B0B-67F09655DE0C}"/>
    <cellStyle name="Note 3 2 4 3 2 3 3" xfId="41413" xr:uid="{B013F8C1-3A7C-485E-9E5F-FAD51652DAA0}"/>
    <cellStyle name="Note 3 2 4 3 2 4" xfId="14568" xr:uid="{4228F403-7DFF-4B6A-B07E-E0892215A6F2}"/>
    <cellStyle name="Note 3 2 4 3 2 4 2" xfId="28915" xr:uid="{CAE1ACF0-9E78-46CC-A6CB-65824BA04B0D}"/>
    <cellStyle name="Note 3 2 4 3 2 5" xfId="28315" xr:uid="{215C0143-072F-4252-9F87-825C2980BFF2}"/>
    <cellStyle name="Note 3 2 4 3 3" xfId="3671" xr:uid="{5DE62369-6EC0-49E5-A842-4EA311E28E76}"/>
    <cellStyle name="Note 3 2 4 3 3 2" xfId="22180" xr:uid="{88FEBDAD-8543-4E89-95DA-A349E61EBA57}"/>
    <cellStyle name="Note 3 2 4 3 4" xfId="40577" xr:uid="{A2C3C375-7C81-4DA6-B5F3-AF1D8B9DF582}"/>
    <cellStyle name="Note 3 2 4 4" xfId="1578" xr:uid="{DD944A4B-B051-43B2-9581-D65DD5939291}"/>
    <cellStyle name="Note 3 2 4 4 2" xfId="5923" xr:uid="{0CBC9893-C241-476E-B254-28E84B82EC9F}"/>
    <cellStyle name="Note 3 2 4 4 2 2" xfId="8509" xr:uid="{EDB68FB0-6E9D-46B1-AE51-3F7A6ADCD4A1}"/>
    <cellStyle name="Note 3 2 4 4 2 2 2" xfId="12637" xr:uid="{41381C8C-BFCD-471D-83DB-AC34ACA61052}"/>
    <cellStyle name="Note 3 2 4 4 2 2 2 2" xfId="21626" xr:uid="{8873680A-6399-43DF-82D6-9CC715F2B1EA}"/>
    <cellStyle name="Note 3 2 4 4 2 2 2 2 2" xfId="31311" xr:uid="{8D2954B6-B07F-45E2-8A55-644575FC05FC}"/>
    <cellStyle name="Note 3 2 4 4 2 2 2 3" xfId="37059" xr:uid="{53B4E46E-2CB3-48B1-A325-92E7FECF477F}"/>
    <cellStyle name="Note 3 2 4 4 2 2 3" xfId="17498" xr:uid="{67C06CFB-1A0C-4074-8591-3621E83B1F9E}"/>
    <cellStyle name="Note 3 2 4 4 2 2 3 2" xfId="25460" xr:uid="{FACF113D-6319-405F-9709-F9103ADE2EF2}"/>
    <cellStyle name="Note 3 2 4 4 2 2 4" xfId="22323" xr:uid="{11030EE2-80C2-4C02-B534-9CBA5AA41BE4}"/>
    <cellStyle name="Note 3 2 4 4 2 3" xfId="11146" xr:uid="{13C15052-42B7-4F46-95CD-9CB32F2C82CD}"/>
    <cellStyle name="Note 3 2 4 4 2 3 2" xfId="20135" xr:uid="{7620344A-7175-489F-8E8F-5C8920B2DB22}"/>
    <cellStyle name="Note 3 2 4 4 2 3 2 2" xfId="25567" xr:uid="{43556738-A9F1-4434-A53A-BE5B3E79864F}"/>
    <cellStyle name="Note 3 2 4 4 2 3 3" xfId="32286" xr:uid="{EC6720AD-DA10-400B-B9DC-5AE9ED14B53F}"/>
    <cellStyle name="Note 3 2 4 4 2 4" xfId="14912" xr:uid="{A3391F30-6872-4E4D-95CF-590B22956A7F}"/>
    <cellStyle name="Note 3 2 4 4 2 4 2" xfId="36552" xr:uid="{51EBE935-A463-465F-BB10-6D9A843DDADF}"/>
    <cellStyle name="Note 3 2 4 4 2 5" xfId="23292" xr:uid="{1AC55158-13CE-4C32-9727-B32ED44F8370}"/>
    <cellStyle name="Note 3 2 4 4 3" xfId="4015" xr:uid="{A29A53A8-E2AB-4F0E-95B6-64897744B6D5}"/>
    <cellStyle name="Note 3 2 4 4 3 2" xfId="28094" xr:uid="{6CE44B6F-E6CC-4C1C-B706-F93B76FE1D65}"/>
    <cellStyle name="Note 3 2 4 4 4" xfId="42939" xr:uid="{F5C69C4F-091E-496B-A44B-EF325790BE6E}"/>
    <cellStyle name="Note 3 2 4 5" xfId="1890" xr:uid="{FF76FC20-0FCB-406A-BECD-0E6044FD84A9}"/>
    <cellStyle name="Note 3 2 4 5 2" xfId="6206" xr:uid="{AEF30038-FCAC-4032-9A00-126FBFDA94F1}"/>
    <cellStyle name="Note 3 2 4 5 2 2" xfId="8792" xr:uid="{C1E5DDC6-10C5-4087-B806-688C4D98C2FE}"/>
    <cellStyle name="Note 3 2 4 5 2 2 2" xfId="12718" xr:uid="{B8B736C0-709C-43D0-A7C3-8BA9A99753F7}"/>
    <cellStyle name="Note 3 2 4 5 2 2 2 2" xfId="21707" xr:uid="{35487A13-7A08-43F0-934B-C3DD75D550DA}"/>
    <cellStyle name="Note 3 2 4 5 2 2 2 2 2" xfId="43066" xr:uid="{F287DB73-504A-43FB-885D-883F6DF8198A}"/>
    <cellStyle name="Note 3 2 4 5 2 2 2 3" xfId="38831" xr:uid="{E33CEAFE-AAEA-4D89-ABE8-3442CB43031F}"/>
    <cellStyle name="Note 3 2 4 5 2 2 3" xfId="17781" xr:uid="{3EF3145A-2EBE-4830-8D5C-7C00DDE715F6}"/>
    <cellStyle name="Note 3 2 4 5 2 2 3 2" xfId="30667" xr:uid="{BB0DB057-0F48-4A43-81AA-1D27C8FFDC93}"/>
    <cellStyle name="Note 3 2 4 5 2 2 4" xfId="39702" xr:uid="{D9AAE654-F45F-47AD-B4A9-46D51626BBAF}"/>
    <cellStyle name="Note 3 2 4 5 2 3" xfId="11429" xr:uid="{5A0194C6-C434-42BB-8AD3-2A2AA5910C8A}"/>
    <cellStyle name="Note 3 2 4 5 2 3 2" xfId="20418" xr:uid="{E45964DE-3F6D-4AED-85E5-E070E4116B53}"/>
    <cellStyle name="Note 3 2 4 5 2 3 2 2" xfId="33276" xr:uid="{E412943A-85A7-40FC-9DEC-0B070A3686A3}"/>
    <cellStyle name="Note 3 2 4 5 2 3 3" xfId="34677" xr:uid="{1D06937E-9078-435D-ACAE-FB874A10C48D}"/>
    <cellStyle name="Note 3 2 4 5 2 4" xfId="15195" xr:uid="{2411E11E-B04D-4B5B-8215-6024A77D04F2}"/>
    <cellStyle name="Note 3 2 4 5 2 4 2" xfId="24124" xr:uid="{1F4BC229-6E1A-4448-8DA4-A39847878363}"/>
    <cellStyle name="Note 3 2 4 5 2 5" xfId="24594" xr:uid="{10B67167-7616-452B-B87C-58602913D13B}"/>
    <cellStyle name="Note 3 2 4 5 3" xfId="4327" xr:uid="{BAB1D062-AF4C-4969-85A2-9260EFEE18B6}"/>
    <cellStyle name="Note 3 2 4 5 3 2" xfId="31211" xr:uid="{B3993A26-FC06-439C-800D-35BA67EA050F}"/>
    <cellStyle name="Note 3 2 4 5 4" xfId="23528" xr:uid="{EC314F17-77B8-4226-BBD8-B1F4360C1D8D}"/>
    <cellStyle name="Note 3 2 4 6" xfId="2197" xr:uid="{694B0818-4D33-4F72-A8BA-773800E69E2A}"/>
    <cellStyle name="Note 3 2 4 6 2" xfId="6498" xr:uid="{8558E2C1-B906-40A4-AF23-5FFEEBEF6528}"/>
    <cellStyle name="Note 3 2 4 6 2 2" xfId="9084" xr:uid="{D45EDFEF-2D30-44B4-A10F-C92118045FCF}"/>
    <cellStyle name="Note 3 2 4 6 2 2 2" xfId="12811" xr:uid="{AAA77463-CA5B-4FC3-9A9E-7BBE74BBAAC6}"/>
    <cellStyle name="Note 3 2 4 6 2 2 2 2" xfId="21800" xr:uid="{0F5A7C98-75B4-46F6-B618-5B2062C14778}"/>
    <cellStyle name="Note 3 2 4 6 2 2 2 2 2" xfId="25188" xr:uid="{2B486093-8F66-4AD7-8B5D-AF7392BA446D}"/>
    <cellStyle name="Note 3 2 4 6 2 2 2 3" xfId="34037" xr:uid="{4D42D924-06FF-4D14-80BD-860EE3F99749}"/>
    <cellStyle name="Note 3 2 4 6 2 2 3" xfId="18073" xr:uid="{A22BB19E-E9EB-4D34-A43C-098F1EE9E0A3}"/>
    <cellStyle name="Note 3 2 4 6 2 2 3 2" xfId="35774" xr:uid="{1306D5C3-0AD4-42C5-A032-167FE9CC1F58}"/>
    <cellStyle name="Note 3 2 4 6 2 2 4" xfId="31022" xr:uid="{91A85397-4B50-4CBC-BD85-B7620D9AC6FA}"/>
    <cellStyle name="Note 3 2 4 6 2 3" xfId="11721" xr:uid="{6728BF17-39E3-449A-8E51-598EEB2A9BA7}"/>
    <cellStyle name="Note 3 2 4 6 2 3 2" xfId="20710" xr:uid="{F1C9835B-45E8-4C65-A130-71EBAE2623B0}"/>
    <cellStyle name="Note 3 2 4 6 2 3 2 2" xfId="29676" xr:uid="{C90369E8-AF87-44A2-852A-8F767B4FAD2B}"/>
    <cellStyle name="Note 3 2 4 6 2 3 3" xfId="40253" xr:uid="{4043A3B8-8449-4330-A4AA-0CC7F0F88F00}"/>
    <cellStyle name="Note 3 2 4 6 2 4" xfId="15487" xr:uid="{1E56509F-BB8B-49E1-B125-3724626A9416}"/>
    <cellStyle name="Note 3 2 4 6 2 4 2" xfId="37236" xr:uid="{1C9DC496-E9B6-4B44-81FE-29B19B92554C}"/>
    <cellStyle name="Note 3 2 4 6 2 5" xfId="32653" xr:uid="{5350E0A1-E7CE-4C4E-BFC0-44719FF96F4B}"/>
    <cellStyle name="Note 3 2 4 6 3" xfId="4634" xr:uid="{44A23BA3-6947-4C77-B1C0-7B8CEAB6CC57}"/>
    <cellStyle name="Note 3 2 4 6 3 2" xfId="24547" xr:uid="{F8C40608-853D-4DE5-956B-1A977B9C4A3B}"/>
    <cellStyle name="Note 3 2 4 6 4" xfId="22171" xr:uid="{18547937-830B-45F2-870B-689ABD827931}"/>
    <cellStyle name="Note 3 2 4 7" xfId="4934" xr:uid="{F7050E47-00C7-4A40-8A4B-16AAFC126DE3}"/>
    <cellStyle name="Note 3 2 4 7 2" xfId="7520" xr:uid="{2AEC3DF8-3FC7-48DB-9E45-9936B0F9169E}"/>
    <cellStyle name="Note 3 2 4 7 2 2" xfId="12329" xr:uid="{5D8B80A6-7680-48B8-8CDC-33FB6494A8AB}"/>
    <cellStyle name="Note 3 2 4 7 2 2 2" xfId="21318" xr:uid="{04F5394C-7D98-4FC4-91D3-28C0F1640AFD}"/>
    <cellStyle name="Note 3 2 4 7 2 2 2 2" xfId="39008" xr:uid="{2CF086A9-5A4E-480D-904A-415BB147D771}"/>
    <cellStyle name="Note 3 2 4 7 2 2 3" xfId="27112" xr:uid="{C9F57166-C8F0-4A8B-A625-8ACF39616A94}"/>
    <cellStyle name="Note 3 2 4 7 2 3" xfId="16509" xr:uid="{5FA42472-7D47-4E0F-A25F-AF952336CE4C}"/>
    <cellStyle name="Note 3 2 4 7 2 3 2" xfId="33137" xr:uid="{9324EC0F-FA98-45C1-9658-560AD1BB2FC9}"/>
    <cellStyle name="Note 3 2 4 7 2 4" xfId="34478" xr:uid="{926CD31C-383F-4D1D-B155-BECE98AEE266}"/>
    <cellStyle name="Note 3 2 4 7 3" xfId="10157" xr:uid="{E0B941AB-ADD4-4A6D-A2E0-CE71750D13D7}"/>
    <cellStyle name="Note 3 2 4 7 3 2" xfId="19146" xr:uid="{21F5E2DB-2865-4533-994A-7801E3E95D00}"/>
    <cellStyle name="Note 3 2 4 7 3 2 2" xfId="36245" xr:uid="{82B4F72D-C51C-43F3-BCC3-E87D50330AA1}"/>
    <cellStyle name="Note 3 2 4 7 3 3" xfId="43676" xr:uid="{31224E6C-750A-409D-988B-EED876AE740C}"/>
    <cellStyle name="Note 3 2 4 7 4" xfId="13923" xr:uid="{4706E7FC-133B-4F66-B9B2-85EB8DA04EAF}"/>
    <cellStyle name="Note 3 2 4 7 4 2" xfId="22729" xr:uid="{1C1F85FB-2AB2-435D-A3D0-04D72D8949A0}"/>
    <cellStyle name="Note 3 2 4 7 5" xfId="41027" xr:uid="{1483CEE3-CF6E-4439-8D56-F48681DD7EDF}"/>
    <cellStyle name="Note 3 2 4 8" xfId="2546" xr:uid="{55740991-4277-4734-BC97-8943C96BA66C}"/>
    <cellStyle name="Note 3 2 4 8 2" xfId="36101" xr:uid="{B2F1AFCE-959E-46D8-8F31-9E79CD97628C}"/>
    <cellStyle name="Note 3 2 4 9" xfId="32291" xr:uid="{3A3F48F0-25DE-493D-9CFA-69209E1261F4}"/>
    <cellStyle name="Note 3 2 5" xfId="311" xr:uid="{F9FD4314-E58A-41F7-8DD7-76A11D4ACCAB}"/>
    <cellStyle name="Note 3 2 5 2" xfId="4712" xr:uid="{D8F89FF6-8E30-4940-A711-40957EE362AB}"/>
    <cellStyle name="Note 3 2 5 2 2" xfId="7298" xr:uid="{FA1D7028-586E-4D00-ABF2-11B6499D8903}"/>
    <cellStyle name="Note 3 2 5 2 2 2" xfId="12260" xr:uid="{3D30EB72-22D3-4C39-A8BA-BB49A0ECF51C}"/>
    <cellStyle name="Note 3 2 5 2 2 2 2" xfId="21249" xr:uid="{2774294F-1602-4D8A-9D3A-9DBBBFB5A386}"/>
    <cellStyle name="Note 3 2 5 2 2 2 2 2" xfId="22433" xr:uid="{62A24270-0C77-4BC6-9A96-77475C75BCCF}"/>
    <cellStyle name="Note 3 2 5 2 2 2 3" xfId="38647" xr:uid="{91B68FA0-139A-403E-AE78-0BA00BC12E7B}"/>
    <cellStyle name="Note 3 2 5 2 2 3" xfId="16287" xr:uid="{57A65F9F-6B83-429F-819B-EC17671308E6}"/>
    <cellStyle name="Note 3 2 5 2 2 3 2" xfId="27395" xr:uid="{B48F1F83-DD1C-484D-9C36-51E3CC90770E}"/>
    <cellStyle name="Note 3 2 5 2 2 4" xfId="33028" xr:uid="{43483E17-695F-4D7D-98D0-641CD0F3F781}"/>
    <cellStyle name="Note 3 2 5 2 3" xfId="9935" xr:uid="{3595D665-1CA1-4E4B-A0E4-C9584D91696F}"/>
    <cellStyle name="Note 3 2 5 2 3 2" xfId="18924" xr:uid="{2BAF1614-C972-4E26-AFFB-2F0DC793556B}"/>
    <cellStyle name="Note 3 2 5 2 3 2 2" xfId="44015" xr:uid="{BF84DE10-8322-4849-AFA2-BE64CD40C03E}"/>
    <cellStyle name="Note 3 2 5 2 3 3" xfId="34755" xr:uid="{C7B8B522-BCE0-4F25-A42C-3ABBC3325555}"/>
    <cellStyle name="Note 3 2 5 2 4" xfId="13701" xr:uid="{C86DF2C9-1BD5-4F83-A8FB-56CB4C7828E4}"/>
    <cellStyle name="Note 3 2 5 2 4 2" xfId="34278" xr:uid="{54802B45-CF2D-49F2-9142-3E8B014EEAA2}"/>
    <cellStyle name="Note 3 2 5 2 5" xfId="42450" xr:uid="{A65C995E-4C46-4A85-A513-169DF30EC68D}"/>
    <cellStyle name="Note 3 2 5 2 6" xfId="57765" xr:uid="{543445AA-1AEF-4EED-A202-D941C5610CF5}"/>
    <cellStyle name="Note 3 2 5 3" xfId="2779" xr:uid="{B7419EDA-1C13-46F3-A10E-CD81A9D0135F}"/>
    <cellStyle name="Note 3 2 5 3 2" xfId="40681" xr:uid="{CE8342CF-552E-4775-9E18-C7B69CDAF22E}"/>
    <cellStyle name="Note 3 2 5 4" xfId="40878" xr:uid="{FE497889-618F-4CDA-BB25-33A972FAA093}"/>
    <cellStyle name="Note 3 2 5 5" xfId="50983" xr:uid="{9A749B9C-F75D-481A-8B2A-648101950D1F}"/>
    <cellStyle name="Note 3 2 6" xfId="660" xr:uid="{FBC4E361-B993-47A2-842F-70805DFB5076}"/>
    <cellStyle name="Note 3 2 6 2" xfId="5036" xr:uid="{10E4EDA7-7C1D-44F0-9B1E-920E6334C9CD}"/>
    <cellStyle name="Note 3 2 6 2 2" xfId="7622" xr:uid="{A44454FD-709A-4319-B88C-976309162D2B}"/>
    <cellStyle name="Note 3 2 6 2 2 2" xfId="12359" xr:uid="{DF5A0C7C-8EAA-4E75-8A7D-14C40DF95166}"/>
    <cellStyle name="Note 3 2 6 2 2 2 2" xfId="21348" xr:uid="{D021E6B6-6362-4A56-8E5B-AE4392C48B8A}"/>
    <cellStyle name="Note 3 2 6 2 2 2 2 2" xfId="43014" xr:uid="{177AE21A-F0DB-4D7E-9095-04E2820AE094}"/>
    <cellStyle name="Note 3 2 6 2 2 2 3" xfId="33890" xr:uid="{92F81657-BDA7-470E-A6FF-375B3A23769D}"/>
    <cellStyle name="Note 3 2 6 2 2 3" xfId="16611" xr:uid="{D203995C-1866-491E-AE56-EB2E745B722A}"/>
    <cellStyle name="Note 3 2 6 2 2 3 2" xfId="31875" xr:uid="{35486BC1-B72C-4EA7-868E-04D130898E33}"/>
    <cellStyle name="Note 3 2 6 2 2 4" xfId="36687" xr:uid="{EA722479-F555-4C77-AB8D-6063FAB9F1C3}"/>
    <cellStyle name="Note 3 2 6 2 3" xfId="10259" xr:uid="{076DA1A7-BD14-4DDB-B0BC-BAADD86DDAF1}"/>
    <cellStyle name="Note 3 2 6 2 3 2" xfId="19248" xr:uid="{1AD36ED5-1B45-4CCC-B7AE-B723B4AFC654}"/>
    <cellStyle name="Note 3 2 6 2 3 2 2" xfId="32016" xr:uid="{EABF8194-FB0A-401C-8F26-246B5D864D40}"/>
    <cellStyle name="Note 3 2 6 2 3 3" xfId="40265" xr:uid="{759DF7FF-9FF6-4AE1-8F96-B74D5C3FBC5E}"/>
    <cellStyle name="Note 3 2 6 2 4" xfId="14025" xr:uid="{657509E7-81DA-467C-9DA6-8977B73B87D2}"/>
    <cellStyle name="Note 3 2 6 2 4 2" xfId="33164" xr:uid="{94F02E57-C091-4D82-ABBB-9808F28B3D8C}"/>
    <cellStyle name="Note 3 2 6 2 5" xfId="39107" xr:uid="{38D6809A-51C9-4C4F-9FA0-F699A9D133D6}"/>
    <cellStyle name="Note 3 2 6 2 6" xfId="54009" xr:uid="{A0D9F3DB-C1AD-4014-9E80-2AE74C4F999F}"/>
    <cellStyle name="Note 3 2 6 3" xfId="3097" xr:uid="{B3A45B34-1DD7-4B93-9DA5-024446C653D7}"/>
    <cellStyle name="Note 3 2 6 3 2" xfId="40844" xr:uid="{73784304-42D9-480D-9386-93A7DF8F3F04}"/>
    <cellStyle name="Note 3 2 6 4" xfId="37436" xr:uid="{B5C08F90-9CEB-4F87-8265-4E266CBD2CBB}"/>
    <cellStyle name="Note 3 2 6 5" xfId="47341" xr:uid="{4D329F5A-8E87-44B7-AD18-CF614523806E}"/>
    <cellStyle name="Note 3 2 7" xfId="1005" xr:uid="{7696745E-AD43-4DE1-8571-EE26DA491D43}"/>
    <cellStyle name="Note 3 2 7 2" xfId="5357" xr:uid="{988F27AE-7B83-4F35-87E4-BC006C5F4809}"/>
    <cellStyle name="Note 3 2 7 2 2" xfId="7943" xr:uid="{093B817A-07F3-43CA-BD08-EDA023228EDC}"/>
    <cellStyle name="Note 3 2 7 2 2 2" xfId="12460" xr:uid="{211D7D45-0B02-45B3-9130-DCE38AD34923}"/>
    <cellStyle name="Note 3 2 7 2 2 2 2" xfId="21449" xr:uid="{3A957ED4-1512-4691-B993-7E317CBEC301}"/>
    <cellStyle name="Note 3 2 7 2 2 2 2 2" xfId="37725" xr:uid="{AEF3A1B1-D131-484E-AFED-F10BCCC76B7B}"/>
    <cellStyle name="Note 3 2 7 2 2 2 3" xfId="28883" xr:uid="{41AC31FF-4B0F-4B44-8D4A-789B77025B87}"/>
    <cellStyle name="Note 3 2 7 2 2 3" xfId="16932" xr:uid="{76668503-BBEC-41DA-A783-27CD55A617D4}"/>
    <cellStyle name="Note 3 2 7 2 2 3 2" xfId="36910" xr:uid="{080F2787-7A4A-417C-9843-D253B192A198}"/>
    <cellStyle name="Note 3 2 7 2 2 4" xfId="33463" xr:uid="{6806D2B9-9B74-4EF3-B5EE-42E3B4415D78}"/>
    <cellStyle name="Note 3 2 7 2 3" xfId="10580" xr:uid="{9A5BBBC7-4624-4407-93BC-6D3D30984708}"/>
    <cellStyle name="Note 3 2 7 2 3 2" xfId="19569" xr:uid="{45BFB398-CED9-4C4B-B6EE-6F8C270F395C}"/>
    <cellStyle name="Note 3 2 7 2 3 2 2" xfId="38073" xr:uid="{507F9410-3C35-4B5F-A506-D9947EC4CF48}"/>
    <cellStyle name="Note 3 2 7 2 3 3" xfId="40551" xr:uid="{43AC9046-1F70-43D8-B7B2-117B2573719C}"/>
    <cellStyle name="Note 3 2 7 2 4" xfId="14346" xr:uid="{6EBDCD7D-9CE9-48D7-AC00-136CCCEC329F}"/>
    <cellStyle name="Note 3 2 7 2 4 2" xfId="27584" xr:uid="{DD203A83-5BB9-4106-924A-02ECBD40CC4F}"/>
    <cellStyle name="Note 3 2 7 2 5" xfId="27004" xr:uid="{FD0BB581-DC79-4781-AC59-1204EEEDEDBA}"/>
    <cellStyle name="Note 3 2 7 3" xfId="3442" xr:uid="{C818E145-A228-4F98-8F1B-DA3BA3DACF1B}"/>
    <cellStyle name="Note 3 2 7 3 2" xfId="42309" xr:uid="{3AB1A28E-AE60-4F2E-A4E3-7AE4D73B3945}"/>
    <cellStyle name="Note 3 2 7 4" xfId="42154" xr:uid="{7F8B860E-2D86-4723-B60D-1E0D2ED94D4C}"/>
    <cellStyle name="Note 3 2 7 5" xfId="52650" xr:uid="{EC7292BD-05AB-4688-A62D-7C387BF8975F}"/>
    <cellStyle name="Note 3 2 8" xfId="1349" xr:uid="{FBFD12E0-EC93-44B3-916C-CCC3EF3D45B0}"/>
    <cellStyle name="Note 3 2 8 2" xfId="5694" xr:uid="{50BD43E0-709C-4C0E-8EAA-4C16CA6BE21D}"/>
    <cellStyle name="Note 3 2 8 2 2" xfId="8280" xr:uid="{92CC193E-E5E0-4155-9E64-32CDCBAA71E7}"/>
    <cellStyle name="Note 3 2 8 2 2 2" xfId="12560" xr:uid="{01860D3A-AD9C-420E-BFEE-21D8E22F65F9}"/>
    <cellStyle name="Note 3 2 8 2 2 2 2" xfId="21549" xr:uid="{5B9CE9D1-9B06-430E-B698-77706172173F}"/>
    <cellStyle name="Note 3 2 8 2 2 2 2 2" xfId="30389" xr:uid="{DEC481BF-CA73-4FC0-BC63-7E8C60DBA79E}"/>
    <cellStyle name="Note 3 2 8 2 2 2 3" xfId="30814" xr:uid="{C4087201-4EFC-4B87-8C30-C8EA6824AE06}"/>
    <cellStyle name="Note 3 2 8 2 2 3" xfId="17269" xr:uid="{9BDB4408-E271-4007-BCBA-47699D448E25}"/>
    <cellStyle name="Note 3 2 8 2 2 3 2" xfId="36275" xr:uid="{A9B7A433-BF22-4EF1-9BFF-EAA000600BD8}"/>
    <cellStyle name="Note 3 2 8 2 2 4" xfId="33584" xr:uid="{D65D5F3F-7EE4-4BEB-BD19-0CE26BDD3A39}"/>
    <cellStyle name="Note 3 2 8 2 3" xfId="10917" xr:uid="{1DBCA709-8BAA-4335-B7C8-F3C0B6EE8DC3}"/>
    <cellStyle name="Note 3 2 8 2 3 2" xfId="19906" xr:uid="{2150FB22-D34C-4ADA-BC10-8F4F78A65520}"/>
    <cellStyle name="Note 3 2 8 2 3 2 2" xfId="37190" xr:uid="{A4AEAA30-5AEB-4465-819A-2BE8DFF5DBA7}"/>
    <cellStyle name="Note 3 2 8 2 3 3" xfId="34933" xr:uid="{DB5296BF-FFDC-46B4-9101-A337F5EB3518}"/>
    <cellStyle name="Note 3 2 8 2 4" xfId="14683" xr:uid="{E055746F-725D-4B22-8BAA-1F5886F72E9F}"/>
    <cellStyle name="Note 3 2 8 2 4 2" xfId="41773" xr:uid="{3A68DE78-0843-4ED0-975F-900B06C5EA68}"/>
    <cellStyle name="Note 3 2 8 2 5" xfId="43255" xr:uid="{1C5E43EB-7B4A-4FA9-B6F9-58795B0F8527}"/>
    <cellStyle name="Note 3 2 8 3" xfId="3786" xr:uid="{EC1F2DC5-F328-41C9-836F-4CE6CB494E2A}"/>
    <cellStyle name="Note 3 2 8 3 2" xfId="43720" xr:uid="{EB8163AB-2868-45BE-96A2-943A4195B68A}"/>
    <cellStyle name="Note 3 2 8 4" xfId="41209" xr:uid="{FB1CCACA-FD44-44BA-BA50-A97A5A1086EB}"/>
    <cellStyle name="Note 3 2 9" xfId="1740" xr:uid="{EC9E6F81-AA00-4D3A-86DE-8DC7B56FD109}"/>
    <cellStyle name="Note 3 2 9 2" xfId="6066" xr:uid="{3D4E743F-8B87-4807-A424-D84EA5417A17}"/>
    <cellStyle name="Note 3 2 9 2 2" xfId="8652" xr:uid="{0E8AB649-AC0F-4C94-8FD6-9ED498E309F1}"/>
    <cellStyle name="Note 3 2 9 2 2 2" xfId="12679" xr:uid="{D4589F10-D59D-4E24-AB97-FDD1754DDF0A}"/>
    <cellStyle name="Note 3 2 9 2 2 2 2" xfId="21668" xr:uid="{8D773533-2D42-4754-AE12-BD302EF6A97D}"/>
    <cellStyle name="Note 3 2 9 2 2 2 2 2" xfId="27334" xr:uid="{0BFB2C64-2098-4E54-AAED-B1DC6540011B}"/>
    <cellStyle name="Note 3 2 9 2 2 2 3" xfId="23132" xr:uid="{BEA5B432-BFC3-4D38-B8F6-200C889D0DA9}"/>
    <cellStyle name="Note 3 2 9 2 2 3" xfId="17641" xr:uid="{9C4EE2C7-DE68-4DB0-A9D6-AFA5A6B4AFEF}"/>
    <cellStyle name="Note 3 2 9 2 2 3 2" xfId="24304" xr:uid="{2B282130-E656-4A55-ADEE-3E6CC1FBE399}"/>
    <cellStyle name="Note 3 2 9 2 2 4" xfId="28414" xr:uid="{6913DCEB-029C-41DA-9928-42E2B186B9F8}"/>
    <cellStyle name="Note 3 2 9 2 3" xfId="11289" xr:uid="{19D58962-9BA3-4E33-A69E-6DF345643682}"/>
    <cellStyle name="Note 3 2 9 2 3 2" xfId="20278" xr:uid="{674F0A83-2DFD-4866-BF75-06A87F1985A9}"/>
    <cellStyle name="Note 3 2 9 2 3 2 2" xfId="29516" xr:uid="{49F7EFEC-3C20-4522-83D1-471B59678F67}"/>
    <cellStyle name="Note 3 2 9 2 3 3" xfId="40205" xr:uid="{4623C7EC-3868-490D-895A-85C0827A8862}"/>
    <cellStyle name="Note 3 2 9 2 4" xfId="15055" xr:uid="{75D2D771-ECF2-474B-AFEB-69E2BF3058CB}"/>
    <cellStyle name="Note 3 2 9 2 4 2" xfId="34334" xr:uid="{1B17B9A2-602A-4FE1-9173-4AF4698E75B9}"/>
    <cellStyle name="Note 3 2 9 2 5" xfId="42039" xr:uid="{5C427D7D-CE71-40B0-8332-78CEB81EF6BB}"/>
    <cellStyle name="Note 3 2 9 3" xfId="4177" xr:uid="{4F66C827-D454-459A-998A-3CA47AE76BA5}"/>
    <cellStyle name="Note 3 2 9 3 2" xfId="39943" xr:uid="{C343D0FA-77D8-4058-8135-084FB27869B1}"/>
    <cellStyle name="Note 3 2 9 4" xfId="40745" xr:uid="{49F59BD0-594E-4964-9C2B-2970FE6F419A}"/>
    <cellStyle name="Note 3 20" xfId="23055" xr:uid="{DCFF104F-51E2-4C05-A690-8900B2CC5C5B}"/>
    <cellStyle name="Note 3 20 2" xfId="44978" xr:uid="{1036CB84-671B-4FAC-9BC8-D4AAC61DA2FD}"/>
    <cellStyle name="Note 3 20 2 2" xfId="57285" xr:uid="{2062C53C-61D5-4D10-8C2A-D2B1D773044A}"/>
    <cellStyle name="Note 3 20 2 3" xfId="50503" xr:uid="{86293326-30B2-4908-82D7-2672ECB2570F}"/>
    <cellStyle name="Note 3 20 3" xfId="52105" xr:uid="{6E009AC9-8DF3-4B85-9C3A-662B2FED64DA}"/>
    <cellStyle name="Note 3 20 3 2" xfId="58886" xr:uid="{2401A35C-D963-4FC5-97B8-A5EBC9504D2D}"/>
    <cellStyle name="Note 3 20 4" xfId="49640" xr:uid="{57B39F83-2E09-432E-8E20-F016E1C38DA8}"/>
    <cellStyle name="Note 3 20 4 2" xfId="56422" xr:uid="{A668FA81-81F8-4284-8FEC-F1723D228401}"/>
    <cellStyle name="Note 3 20 5" xfId="48620" xr:uid="{058AD08C-C635-4606-85EC-9A8A515BC40E}"/>
    <cellStyle name="Note 3 20 5 2" xfId="55409" xr:uid="{CDA2ED60-A69A-48C6-A493-7DFFEB2869B2}"/>
    <cellStyle name="Note 3 20 6" xfId="53695" xr:uid="{BCEFBCDC-E1E1-4509-9237-8287C4C048C4}"/>
    <cellStyle name="Note 3 20 7" xfId="47006" xr:uid="{D9A34312-85F5-47D1-9C08-1C543C601828}"/>
    <cellStyle name="Note 3 21" xfId="44958" xr:uid="{F462846C-CBF9-4EF6-AAF6-31A075BC0417}"/>
    <cellStyle name="Note 3 21 2" xfId="50608" xr:uid="{38C7DDD0-74FF-4E9C-BB01-056DC92D5371}"/>
    <cellStyle name="Note 3 21 2 2" xfId="57390" xr:uid="{8275AF5A-FBE4-44C7-892E-198727D76431}"/>
    <cellStyle name="Note 3 21 3" xfId="52422" xr:uid="{7ACC6DFB-3492-463E-856B-E5C5D233F1E2}"/>
    <cellStyle name="Note 3 21 3 2" xfId="59203" xr:uid="{3BDDED3D-138C-4A34-A012-46073C7D2BE1}"/>
    <cellStyle name="Note 3 21 4" xfId="48725" xr:uid="{02DE0E10-9C6C-4F8B-87E1-B97A9655EC5A}"/>
    <cellStyle name="Note 3 21 4 2" xfId="55514" xr:uid="{BFBE1AF0-5D75-4651-BFB8-0B02E808F1AE}"/>
    <cellStyle name="Note 3 21 5" xfId="53800" xr:uid="{145C9763-B398-4B20-94B3-3308CF359062}"/>
    <cellStyle name="Note 3 21 6" xfId="47111" xr:uid="{B44FDB5D-AF73-4589-B3DA-4CCB1128D43F}"/>
    <cellStyle name="Note 3 22" xfId="45035" xr:uid="{7FD9C1FA-34A5-491E-9F03-EA7E49977504}"/>
    <cellStyle name="Note 3 22 2" xfId="50628" xr:uid="{6C6229F3-ED1D-408C-BFE5-D652A1B72BD2}"/>
    <cellStyle name="Note 3 22 2 2" xfId="57410" xr:uid="{CBBFD4A2-4DEF-4776-BF63-EDA28E2C7471}"/>
    <cellStyle name="Note 3 22 3" xfId="52442" xr:uid="{8A826611-5CBB-4CFB-AEB1-4592B588F840}"/>
    <cellStyle name="Note 3 22 3 2" xfId="59223" xr:uid="{0ADD2BFE-D598-463D-9F60-7EB6EA54A59B}"/>
    <cellStyle name="Note 3 22 4" xfId="48745" xr:uid="{070DE960-F48A-4A2C-96C3-DF89444AB438}"/>
    <cellStyle name="Note 3 22 4 2" xfId="55534" xr:uid="{489841A3-9088-4F38-9F92-845A876E4D8B}"/>
    <cellStyle name="Note 3 22 5" xfId="53820" xr:uid="{39C18A83-93C0-4910-8542-50CBC76CDE4D}"/>
    <cellStyle name="Note 3 22 6" xfId="47131" xr:uid="{9315EAFB-572B-4E15-8153-3116B5882C2C}"/>
    <cellStyle name="Note 3 23" xfId="45047" xr:uid="{433713D5-7D77-4635-BC45-3941A40BCF26}"/>
    <cellStyle name="Note 3 23 2" xfId="50647" xr:uid="{F835B9B7-26F9-4261-99A8-4C65577E387F}"/>
    <cellStyle name="Note 3 23 2 2" xfId="57429" xr:uid="{8A2CE587-1817-4E83-A3A7-546634DB21F9}"/>
    <cellStyle name="Note 3 23 3" xfId="52458" xr:uid="{0ECD4D86-9C51-4A86-8BEA-DC2DC94FFB43}"/>
    <cellStyle name="Note 3 23 3 2" xfId="59239" xr:uid="{A50A8E51-76A3-40BB-995B-734F6EF038CE}"/>
    <cellStyle name="Note 3 23 4" xfId="48764" xr:uid="{415DED15-3B75-447B-AE4C-2B84DFD3E85D}"/>
    <cellStyle name="Note 3 23 4 2" xfId="55550" xr:uid="{4121C5E2-812E-4DAC-9BC7-05B56634CEEA}"/>
    <cellStyle name="Note 3 23 5" xfId="53836" xr:uid="{43735B9C-2292-453A-A2E5-74C8F9268429}"/>
    <cellStyle name="Note 3 23 6" xfId="47150" xr:uid="{B28DC8F6-C6EA-4285-A56B-8D3715E79812}"/>
    <cellStyle name="Note 3 24" xfId="45112" xr:uid="{398B3D02-0AA6-4227-B811-306F9C13ADB2}"/>
    <cellStyle name="Note 3 24 2" xfId="50703" xr:uid="{7BA75F4E-A477-41B6-923D-DC33F35BE859}"/>
    <cellStyle name="Note 3 24 2 2" xfId="57485" xr:uid="{A33AFA09-833F-4368-A5B2-ED6EBC05C416}"/>
    <cellStyle name="Note 3 24 3" xfId="52514" xr:uid="{51D99FD6-DD20-4175-A0A5-AFE94E07B5DF}"/>
    <cellStyle name="Note 3 24 3 2" xfId="59295" xr:uid="{9D5727E7-1FE4-4821-B11A-28B3242BDC05}"/>
    <cellStyle name="Note 3 24 4" xfId="48815" xr:uid="{AE23F7CC-803B-4445-B9A0-BF204D50F503}"/>
    <cellStyle name="Note 3 24 4 2" xfId="55601" xr:uid="{5AD489CB-A46D-4EBF-81D6-FBA455C1CC45}"/>
    <cellStyle name="Note 3 24 5" xfId="53892" xr:uid="{35C4B988-077B-405C-9580-969563D6CEC9}"/>
    <cellStyle name="Note 3 24 6" xfId="47206" xr:uid="{1CB303C2-9BB9-4501-A351-504EC3998313}"/>
    <cellStyle name="Note 3 25" xfId="45134" xr:uid="{56D19492-9ED3-4F86-B62A-57F953B8653E}"/>
    <cellStyle name="Note 3 25 2" xfId="50748" xr:uid="{592B7A69-4C6D-438F-A32C-C2FE08309261}"/>
    <cellStyle name="Note 3 25 2 2" xfId="57530" xr:uid="{177BD7DE-4185-44A4-85B9-AB69BC28E2C3}"/>
    <cellStyle name="Note 3 25 3" xfId="52557" xr:uid="{11CA2790-C43D-4AF2-BFA6-B26297F08054}"/>
    <cellStyle name="Note 3 25 3 2" xfId="59338" xr:uid="{31696700-B8A9-48CC-ACB8-6609C14AC3AF}"/>
    <cellStyle name="Note 3 25 4" xfId="48854" xr:uid="{45C66859-AEE0-4D08-986C-D0E8C0C4BC6C}"/>
    <cellStyle name="Note 3 25 4 2" xfId="55636" xr:uid="{65C45184-BE19-49BC-81D4-5B5EDCE7CE82}"/>
    <cellStyle name="Note 3 25 5" xfId="53935" xr:uid="{E1B9A997-A7E3-4CCE-B2B6-19B8D495A43E}"/>
    <cellStyle name="Note 3 25 6" xfId="47252" xr:uid="{06D8145C-5902-4E30-9A1C-30C075939526}"/>
    <cellStyle name="Note 3 26" xfId="45165" xr:uid="{A3E0120E-1185-4E3C-8C99-BF5A159974AF}"/>
    <cellStyle name="Note 3 26 2" xfId="50715" xr:uid="{3C30E672-237D-4EC4-BA02-CAD84D650C46}"/>
    <cellStyle name="Note 3 26 2 2" xfId="57497" xr:uid="{5D424BF5-3E63-48F3-935D-A2801E28B779}"/>
    <cellStyle name="Note 3 26 3" xfId="52526" xr:uid="{AA8D031A-C03A-42D4-BF61-8F661CA1DC79}"/>
    <cellStyle name="Note 3 26 3 2" xfId="59307" xr:uid="{5814039F-20E1-4334-A24E-1E530E038869}"/>
    <cellStyle name="Note 3 26 4" xfId="53904" xr:uid="{3C8A051F-E008-47A5-9F32-7F03F20CB211}"/>
    <cellStyle name="Note 3 26 5" xfId="47218" xr:uid="{9D767EC9-1FB3-4055-8799-A5418298727B}"/>
    <cellStyle name="Note 3 27" xfId="45246" xr:uid="{E4465821-9D5E-4737-8626-AFE71DA21BF0}"/>
    <cellStyle name="Note 3 27 2" xfId="55756" xr:uid="{5A1493FA-F8D4-4B76-A08A-A6AB3226E3B0}"/>
    <cellStyle name="Note 3 27 3" xfId="48973" xr:uid="{8C81A9A3-387C-4FC5-A34A-FB5B5996F22E}"/>
    <cellStyle name="Note 3 28" xfId="45190" xr:uid="{E57ADFDF-7055-46F9-91ED-23AE2E73CF49}"/>
    <cellStyle name="Note 3 28 2" xfId="57706" xr:uid="{4DF06282-E2AF-4857-8189-AF3FD250C19F}"/>
    <cellStyle name="Note 3 28 3" xfId="50924" xr:uid="{31509461-27D6-4809-B8E6-7AC6F9F60A8E}"/>
    <cellStyle name="Note 3 29" xfId="45267" xr:uid="{9BC6F976-50F1-4537-82E0-C5EBA87FCFDC}"/>
    <cellStyle name="Note 3 29 2" xfId="52618" xr:uid="{C8F194F9-060F-4F16-87A7-9C44FEA59976}"/>
    <cellStyle name="Note 3 3" xfId="273" xr:uid="{414A5C96-BDF8-4726-AA72-4F5553798882}"/>
    <cellStyle name="Note 3 3 10" xfId="6575" xr:uid="{F8B43B2D-0604-4A06-B474-94ECC24519C8}"/>
    <cellStyle name="Note 3 3 10 2" xfId="11786" xr:uid="{1FEE7011-696A-4540-9384-E38D6A095F68}"/>
    <cellStyle name="Note 3 3 10 2 2" xfId="20775" xr:uid="{963E7E4B-C287-4687-9BA9-CF702200977A}"/>
    <cellStyle name="Note 3 3 10 2 2 2" xfId="36290" xr:uid="{51DC16C2-703F-42B8-930D-723DB9D1583F}"/>
    <cellStyle name="Note 3 3 10 2 3" xfId="22480" xr:uid="{B055F701-4EAD-4243-8C9F-45543E19030A}"/>
    <cellStyle name="Note 3 3 10 3" xfId="15564" xr:uid="{AA9A8D9A-A776-4207-A196-9569E15D4807}"/>
    <cellStyle name="Note 3 3 10 3 2" xfId="23296" xr:uid="{AB270CE7-B023-4D05-90AD-09773D86736C}"/>
    <cellStyle name="Note 3 3 10 4" xfId="28816" xr:uid="{1A60EB2D-852F-4C9D-A30C-097B3D21D41F}"/>
    <cellStyle name="Note 3 3 11" xfId="9149" xr:uid="{3B125275-AC17-43ED-BB57-AB7A6A25D777}"/>
    <cellStyle name="Note 3 3 11 2" xfId="18138" xr:uid="{0C311E7B-154E-4B8F-904B-C753221B7494}"/>
    <cellStyle name="Note 3 3 11 2 2" xfId="42336" xr:uid="{363BC8CD-D54B-4BFE-86B6-2AE5B35811C3}"/>
    <cellStyle name="Note 3 3 11 3" xfId="34253" xr:uid="{ACAA2F05-3E38-45C5-9C39-55F3EC5B7D1B}"/>
    <cellStyle name="Note 3 3 12" xfId="12556" xr:uid="{9057C870-F970-440B-B6E4-92DA8F0641A8}"/>
    <cellStyle name="Note 3 3 12 2" xfId="21545" xr:uid="{73C3AAA3-5885-4571-8DA4-722661A050AC}"/>
    <cellStyle name="Note 3 3 12 2 2" xfId="38482" xr:uid="{4FD0368A-848C-4260-AC3F-90976BDE2FD3}"/>
    <cellStyle name="Note 3 3 12 3" xfId="39869" xr:uid="{3925D5A7-39A9-4C2D-8209-EF6BF0B9C2C9}"/>
    <cellStyle name="Note 3 3 13" xfId="2279" xr:uid="{F6CD5798-9124-4E7D-844E-644EC00E1E65}"/>
    <cellStyle name="Note 3 3 13 2" xfId="24787" xr:uid="{34C09C40-BBE3-4303-964B-9B365D0AA370}"/>
    <cellStyle name="Note 3 3 14" xfId="13188" xr:uid="{63668596-1D2A-435C-BD81-D343E18A358D}"/>
    <cellStyle name="Note 3 3 14 2" xfId="39365" xr:uid="{133B7BD4-D176-4D09-9F55-736DE3B968FC}"/>
    <cellStyle name="Note 3 3 15" xfId="38861" xr:uid="{6828F854-407C-4219-AD0C-168735EF1657}"/>
    <cellStyle name="Note 3 3 16" xfId="44271" xr:uid="{4AB2D2B0-9666-4080-8BBC-D3C3EE48C759}"/>
    <cellStyle name="Note 3 3 17" xfId="45553" xr:uid="{17DA201C-F6F9-4060-8802-D7A27ACB8948}"/>
    <cellStyle name="Note 3 3 2" xfId="408" xr:uid="{A6B41C76-BD5B-4A9F-BF67-B54D5765AE52}"/>
    <cellStyle name="Note 3 3 2 10" xfId="9274" xr:uid="{7B28D76E-97B7-4D62-9D52-EBC387705830}"/>
    <cellStyle name="Note 3 3 2 10 2" xfId="18263" xr:uid="{58F3701A-A7D9-49B3-8AD6-39FF11AB0BB9}"/>
    <cellStyle name="Note 3 3 2 10 2 2" xfId="38283" xr:uid="{B339BEFB-EFC2-4047-8663-EF324497B7A7}"/>
    <cellStyle name="Note 3 3 2 10 3" xfId="23204" xr:uid="{2284BA66-3F90-423E-8313-B74922547A52}"/>
    <cellStyle name="Note 3 3 2 11" xfId="9357" xr:uid="{F597DD76-9A8E-4B42-8134-F6D67D395C0E}"/>
    <cellStyle name="Note 3 3 2 11 2" xfId="18346" xr:uid="{A449266D-839C-4B5D-959E-C0E5E980DE42}"/>
    <cellStyle name="Note 3 3 2 11 2 2" xfId="39000" xr:uid="{F07D43A4-7775-450A-A258-0FD7AE9665B3}"/>
    <cellStyle name="Note 3 3 2 11 3" xfId="28176" xr:uid="{5A7687F0-E2B9-4D64-ABB5-B6BF663CA670}"/>
    <cellStyle name="Note 3 3 2 12" xfId="2414" xr:uid="{F127E28A-3405-4CF0-A7BE-DC8457F65762}"/>
    <cellStyle name="Note 3 3 2 12 2" xfId="28012" xr:uid="{FCA9444A-0CDF-4606-8542-0461E0D79E54}"/>
    <cellStyle name="Note 3 3 2 13" xfId="13323" xr:uid="{26751C28-5383-431E-88FE-0880306964FE}"/>
    <cellStyle name="Note 3 3 2 13 2" xfId="29944" xr:uid="{3E559CB9-72D8-40CF-A80C-A45E52AF0AF7}"/>
    <cellStyle name="Note 3 3 2 14" xfId="40619" xr:uid="{1BD56692-0BCF-4DE3-AA2A-4B7463F864C3}"/>
    <cellStyle name="Note 3 3 2 15" xfId="46068" xr:uid="{4D9EC7FF-CA83-4263-B74B-CC255D470951}"/>
    <cellStyle name="Note 3 3 2 2" xfId="757" xr:uid="{3BD7443A-7A29-4940-B55B-D87BEB0990EF}"/>
    <cellStyle name="Note 3 3 2 2 2" xfId="5128" xr:uid="{E3842F59-3FBE-43A1-A446-3447E35AF034}"/>
    <cellStyle name="Note 3 3 2 2 2 2" xfId="7714" xr:uid="{B2E29AE2-27C3-4C57-9B3F-E5395318B93E}"/>
    <cellStyle name="Note 3 3 2 2 2 2 2" xfId="12384" xr:uid="{04D1D579-2CAE-42CA-A364-6E31DE853A5A}"/>
    <cellStyle name="Note 3 3 2 2 2 2 2 2" xfId="21373" xr:uid="{0496C1CC-D853-4A0D-8285-4879F56F2458}"/>
    <cellStyle name="Note 3 3 2 2 2 2 2 2 2" xfId="37054" xr:uid="{F87A65E0-FB05-49E3-85B0-5E364F165A4E}"/>
    <cellStyle name="Note 3 3 2 2 2 2 2 3" xfId="28359" xr:uid="{7574EFCE-6F66-413F-829E-6FE2119D1D9F}"/>
    <cellStyle name="Note 3 3 2 2 2 2 3" xfId="16703" xr:uid="{54151746-0BC1-4DF1-BDA1-CA12AC31EFA9}"/>
    <cellStyle name="Note 3 3 2 2 2 2 3 2" xfId="35226" xr:uid="{92C8DE84-F500-4442-944F-611235F957AF}"/>
    <cellStyle name="Note 3 3 2 2 2 2 4" xfId="29142" xr:uid="{8B02DB28-94A9-4D91-88DE-7E8F47DD8522}"/>
    <cellStyle name="Note 3 3 2 2 2 3" xfId="10351" xr:uid="{0620A0B3-35C1-42A9-A1CD-DDD939ABED30}"/>
    <cellStyle name="Note 3 3 2 2 2 3 2" xfId="19340" xr:uid="{CB68FF41-8451-4A63-950E-88D5EEE3AB71}"/>
    <cellStyle name="Note 3 3 2 2 2 3 2 2" xfId="39708" xr:uid="{56CA9143-A463-477F-B152-EDAC1DCB5993}"/>
    <cellStyle name="Note 3 3 2 2 2 3 3" xfId="41658" xr:uid="{F885C6D8-6508-46B5-B2B2-D485C95D7773}"/>
    <cellStyle name="Note 3 3 2 2 2 4" xfId="14117" xr:uid="{D72913C9-253E-4DFA-A298-69E12B9AB787}"/>
    <cellStyle name="Note 3 3 2 2 2 4 2" xfId="42352" xr:uid="{571D41EA-B5DA-4A29-80FF-57F310E9F8FF}"/>
    <cellStyle name="Note 3 3 2 2 2 5" xfId="34541" xr:uid="{39BEC10A-2880-44B6-9639-F2B7752DBA53}"/>
    <cellStyle name="Note 3 3 2 2 2 6" xfId="56341" xr:uid="{B2FD910C-8A92-4037-B1EF-114C6E4208BA}"/>
    <cellStyle name="Note 3 3 2 2 3" xfId="3194" xr:uid="{ADC71E59-2093-440F-87C2-5B39E3F5DAD5}"/>
    <cellStyle name="Note 3 3 2 2 3 2" xfId="40585" xr:uid="{AD15ACF4-64C7-4564-A6E6-6D1886A2B97F}"/>
    <cellStyle name="Note 3 3 2 2 4" xfId="25926" xr:uid="{00B5542B-10EF-4EAA-B36B-035ADB34B417}"/>
    <cellStyle name="Note 3 3 2 2 5" xfId="49559" xr:uid="{E3F085D4-148C-4716-8099-47C9E327FF48}"/>
    <cellStyle name="Note 3 3 2 3" xfId="1102" xr:uid="{6E20CC86-7ECB-4A7D-9FF3-9B9D7778EBC0}"/>
    <cellStyle name="Note 3 3 2 3 2" xfId="5449" xr:uid="{B61C15F2-1DD8-4AAF-99C4-3DB2EF486E43}"/>
    <cellStyle name="Note 3 3 2 3 2 2" xfId="8035" xr:uid="{A86C72D1-45C1-4A77-9706-C0FC591FDF62}"/>
    <cellStyle name="Note 3 3 2 3 2 2 2" xfId="12486" xr:uid="{EF6D70D7-352B-4CD1-AA8A-84F87C0AE2B5}"/>
    <cellStyle name="Note 3 3 2 3 2 2 2 2" xfId="21475" xr:uid="{A5F14745-FEE1-4621-BBBF-621973A098C4}"/>
    <cellStyle name="Note 3 3 2 3 2 2 2 2 2" xfId="30601" xr:uid="{AAF819EE-7AB2-4CE0-8615-6E4361C6F7A1}"/>
    <cellStyle name="Note 3 3 2 3 2 2 2 3" xfId="31460" xr:uid="{653E54A0-19E9-47F2-8E06-4D8764B0E85A}"/>
    <cellStyle name="Note 3 3 2 3 2 2 3" xfId="17024" xr:uid="{136BC07F-F668-4BF5-95EB-F74108114A41}"/>
    <cellStyle name="Note 3 3 2 3 2 2 3 2" xfId="32147" xr:uid="{FA8DE3E5-85B0-437E-815F-3A2686960C61}"/>
    <cellStyle name="Note 3 3 2 3 2 2 4" xfId="27563" xr:uid="{E0DB3983-8CF3-4FDA-B3A7-B1D7A534DE2D}"/>
    <cellStyle name="Note 3 3 2 3 2 3" xfId="10672" xr:uid="{E0D23C84-BB74-494E-BDCB-BF15679701E2}"/>
    <cellStyle name="Note 3 3 2 3 2 3 2" xfId="19661" xr:uid="{7BDABE7D-FA3A-48FD-BD8E-9C3109338A76}"/>
    <cellStyle name="Note 3 3 2 3 2 3 2 2" xfId="34356" xr:uid="{B8EF3709-A935-457B-893A-DDD8791154CA}"/>
    <cellStyle name="Note 3 3 2 3 2 3 3" xfId="26699" xr:uid="{F94350E4-1045-4A8F-B3E6-3118646D7F16}"/>
    <cellStyle name="Note 3 3 2 3 2 4" xfId="14438" xr:uid="{9FEC7BEC-318A-43CC-877E-AC6762DBFF49}"/>
    <cellStyle name="Note 3 3 2 3 2 4 2" xfId="41995" xr:uid="{5E452841-BA65-4A92-AA8D-A005D513D772}"/>
    <cellStyle name="Note 3 3 2 3 2 5" xfId="41503" xr:uid="{F9D0DBCB-E0A5-4C10-8DE4-6B50C5BA29A4}"/>
    <cellStyle name="Note 3 3 2 3 2 6" xfId="58614" xr:uid="{172E2E52-FDBC-4886-B461-B106DCF23732}"/>
    <cellStyle name="Note 3 3 2 3 3" xfId="3539" xr:uid="{6951FD2F-F417-4F67-9D8F-E1A3E8E3ADDE}"/>
    <cellStyle name="Note 3 3 2 3 3 2" xfId="29885" xr:uid="{63F7BF0E-3FFE-473C-B962-7CCC24D847A6}"/>
    <cellStyle name="Note 3 3 2 3 4" xfId="41414" xr:uid="{0A54FCB4-E0ED-4AE2-AED3-C253C32F6010}"/>
    <cellStyle name="Note 3 3 2 3 5" xfId="51833" xr:uid="{94644104-DA9A-4B39-8A64-58B5DBA12D76}"/>
    <cellStyle name="Note 3 3 2 4" xfId="1446" xr:uid="{8380D0C3-4194-4A08-9754-9435B3C549F6}"/>
    <cellStyle name="Note 3 3 2 4 2" xfId="5791" xr:uid="{96DE7134-F2C1-4187-8073-1E696C957D9A}"/>
    <cellStyle name="Note 3 3 2 4 2 2" xfId="8377" xr:uid="{8E279EA1-867A-4EB2-9962-1096B1437FE2}"/>
    <cellStyle name="Note 3 3 2 4 2 2 2" xfId="12590" xr:uid="{B688509A-2043-455C-BE49-34049BF40120}"/>
    <cellStyle name="Note 3 3 2 4 2 2 2 2" xfId="21579" xr:uid="{231AFDD0-7015-4D5B-A970-54E7BDC62F45}"/>
    <cellStyle name="Note 3 3 2 4 2 2 2 2 2" xfId="32401" xr:uid="{1B230809-AA8B-4CA8-9F13-67B2B573017C}"/>
    <cellStyle name="Note 3 3 2 4 2 2 2 3" xfId="42546" xr:uid="{17CB7B12-CA1B-4E5C-BCA5-F59DFC75CA27}"/>
    <cellStyle name="Note 3 3 2 4 2 2 3" xfId="17366" xr:uid="{4B14DEFC-89A8-4A2E-A969-AFC7FA192074}"/>
    <cellStyle name="Note 3 3 2 4 2 2 3 2" xfId="26278" xr:uid="{A0355DAE-F2C4-405D-A120-04EEF4DBB63A}"/>
    <cellStyle name="Note 3 3 2 4 2 2 4" xfId="30825" xr:uid="{A10B4F29-6AF0-43C7-8E22-DF3509DD6558}"/>
    <cellStyle name="Note 3 3 2 4 2 3" xfId="11014" xr:uid="{37D3EC7F-6D49-48B4-91A8-D9E2467D9B98}"/>
    <cellStyle name="Note 3 3 2 4 2 3 2" xfId="20003" xr:uid="{1E5B022C-4B9C-4E1C-A9E3-613DF9158700}"/>
    <cellStyle name="Note 3 3 2 4 2 3 2 2" xfId="25655" xr:uid="{9131D7A8-5D0D-4C2C-82BE-6320D9C450F7}"/>
    <cellStyle name="Note 3 3 2 4 2 3 3" xfId="37762" xr:uid="{A6C9A2B0-3B8E-4CA4-8A8C-FADB98C54D1D}"/>
    <cellStyle name="Note 3 3 2 4 2 4" xfId="14780" xr:uid="{9441C1F4-2E24-4276-B953-BBFE71848ADE}"/>
    <cellStyle name="Note 3 3 2 4 2 4 2" xfId="36582" xr:uid="{A1E69E43-006B-4FF2-82A3-360DA980D00A}"/>
    <cellStyle name="Note 3 3 2 4 2 5" xfId="23402" xr:uid="{74E95B32-F80D-4CF5-9FC6-1EF72ECD69C6}"/>
    <cellStyle name="Note 3 3 2 4 2 6" xfId="54486" xr:uid="{70992231-A7DC-4CEB-A5D3-CAB944C9BDF8}"/>
    <cellStyle name="Note 3 3 2 4 3" xfId="3883" xr:uid="{14372F52-85B4-44AA-9F7C-84D57B168369}"/>
    <cellStyle name="Note 3 3 2 4 3 2" xfId="37223" xr:uid="{0CDBE6A6-B8A4-47BD-870E-A8F2AEE5BFB8}"/>
    <cellStyle name="Note 3 3 2 4 4" xfId="38151" xr:uid="{9036E903-300F-44B5-83DE-9367C1FEF796}"/>
    <cellStyle name="Note 3 3 2 4 5" xfId="47676" xr:uid="{721FBEE2-3CCA-4166-82F3-E63677234216}"/>
    <cellStyle name="Note 3 3 2 5" xfId="1731" xr:uid="{1508C4FE-3133-4B22-A28F-D5703821278D}"/>
    <cellStyle name="Note 3 3 2 5 2" xfId="6057" xr:uid="{D4FB7211-5776-4C27-9F63-F82099743180}"/>
    <cellStyle name="Note 3 3 2 5 2 2" xfId="8643" xr:uid="{95AC3689-176D-473F-846A-E9D6C921188C}"/>
    <cellStyle name="Note 3 3 2 5 2 2 2" xfId="12677" xr:uid="{7061C232-3E10-470E-B335-1296A44EB618}"/>
    <cellStyle name="Note 3 3 2 5 2 2 2 2" xfId="21666" xr:uid="{62593F2E-BC40-4928-92BE-9C5EAF797E9B}"/>
    <cellStyle name="Note 3 3 2 5 2 2 2 2 2" xfId="28133" xr:uid="{4E4A2A4E-C65F-4070-949B-8277CCAB41AD}"/>
    <cellStyle name="Note 3 3 2 5 2 2 2 3" xfId="36440" xr:uid="{38349B66-6E9C-4B80-90AA-378F75C9F909}"/>
    <cellStyle name="Note 3 3 2 5 2 2 3" xfId="17632" xr:uid="{3D992198-6E9B-49E5-A4DD-DBA56646D936}"/>
    <cellStyle name="Note 3 3 2 5 2 2 3 2" xfId="28617" xr:uid="{023DCC67-28AB-42B9-B50E-2E689A784493}"/>
    <cellStyle name="Note 3 3 2 5 2 2 4" xfId="29411" xr:uid="{BF332B1B-515A-4FDC-9606-E8D153E88D79}"/>
    <cellStyle name="Note 3 3 2 5 2 3" xfId="11280" xr:uid="{C12D0620-611D-4D12-A3A7-99931CFDE8C0}"/>
    <cellStyle name="Note 3 3 2 5 2 3 2" xfId="20269" xr:uid="{3A0B6436-FFA4-46AC-AC93-3A8696B1008D}"/>
    <cellStyle name="Note 3 3 2 5 2 3 2 2" xfId="30563" xr:uid="{E79BA8BA-3194-4D25-97A6-20FDD497A929}"/>
    <cellStyle name="Note 3 3 2 5 2 3 3" xfId="40318" xr:uid="{D5B7AC48-E751-4BF0-ADE4-B068B5C69D64}"/>
    <cellStyle name="Note 3 3 2 5 2 4" xfId="15046" xr:uid="{96FBEB82-E758-4509-85A4-319D70272437}"/>
    <cellStyle name="Note 3 3 2 5 2 4 2" xfId="41274" xr:uid="{912213B6-402B-48C3-9539-BC682A5CB030}"/>
    <cellStyle name="Note 3 3 2 5 2 5" xfId="27925" xr:uid="{1E1C9814-42EE-4FDD-BE96-35141670E685}"/>
    <cellStyle name="Note 3 3 2 5 3" xfId="4168" xr:uid="{D935FA21-6D8F-49E1-94C2-36B69CEB108C}"/>
    <cellStyle name="Note 3 3 2 5 3 2" xfId="25072" xr:uid="{3A0D7A8F-170E-47E6-8C44-951D3075190C}"/>
    <cellStyle name="Note 3 3 2 5 4" xfId="41876" xr:uid="{C2CA556B-9124-4800-BB73-4F31464D7038}"/>
    <cellStyle name="Note 3 3 2 5 5" xfId="52926" xr:uid="{49291311-C5F4-4569-B516-B27C0442E590}"/>
    <cellStyle name="Note 3 3 2 6" xfId="2065" xr:uid="{F408E30D-1674-4C25-BD36-B6C7826EAB81}"/>
    <cellStyle name="Note 3 3 2 6 2" xfId="6368" xr:uid="{E003B666-88E8-4755-AE23-C4E38821E23C}"/>
    <cellStyle name="Note 3 3 2 6 2 2" xfId="8954" xr:uid="{FD8FCF91-ED21-4E35-8DEC-6103EC76DA1A}"/>
    <cellStyle name="Note 3 3 2 6 2 2 2" xfId="12764" xr:uid="{9D101AFE-828A-4322-86E6-A01EB9B27993}"/>
    <cellStyle name="Note 3 3 2 6 2 2 2 2" xfId="21753" xr:uid="{63AEF76D-15EE-466F-BD93-5E4C684A23D4}"/>
    <cellStyle name="Note 3 3 2 6 2 2 2 2 2" xfId="25184" xr:uid="{E410BC0C-2559-421C-8388-DEEE1C2F48FD}"/>
    <cellStyle name="Note 3 3 2 6 2 2 2 3" xfId="35071" xr:uid="{6E77F4EC-3A5F-4E6B-AAAF-2E68AE1CA675}"/>
    <cellStyle name="Note 3 3 2 6 2 2 3" xfId="17943" xr:uid="{8E98DCA7-5328-4518-8F68-03DAF0CC061B}"/>
    <cellStyle name="Note 3 3 2 6 2 2 3 2" xfId="37615" xr:uid="{9E8C1B96-E09E-40A2-B742-FD6DA0F03A24}"/>
    <cellStyle name="Note 3 3 2 6 2 2 4" xfId="31947" xr:uid="{A0339636-1899-4CAF-B72A-78BFD0185FC4}"/>
    <cellStyle name="Note 3 3 2 6 2 3" xfId="11591" xr:uid="{EA0EC29A-C444-4083-94E2-215A994D4A75}"/>
    <cellStyle name="Note 3 3 2 6 2 3 2" xfId="20580" xr:uid="{CDC10947-3403-4DE7-A789-9B37EA51B6FA}"/>
    <cellStyle name="Note 3 3 2 6 2 3 2 2" xfId="22210" xr:uid="{68F8435E-BB38-4393-A5A8-768A3C1C5EE7}"/>
    <cellStyle name="Note 3 3 2 6 2 3 3" xfId="34635" xr:uid="{B47FEA6F-2015-482D-9C71-6951B5778845}"/>
    <cellStyle name="Note 3 3 2 6 2 4" xfId="15357" xr:uid="{265C9649-50AD-4A97-B8BC-FC559DC37DBE}"/>
    <cellStyle name="Note 3 3 2 6 2 4 2" xfId="34095" xr:uid="{FD7A46C4-64B6-4D93-9780-05351557001E}"/>
    <cellStyle name="Note 3 3 2 6 2 5" xfId="27236" xr:uid="{920CDF8B-C2B8-4050-A7F8-898FC5C165E8}"/>
    <cellStyle name="Note 3 3 2 6 3" xfId="4502" xr:uid="{31F26233-AB63-4E40-BFB6-0A3465C60811}"/>
    <cellStyle name="Note 3 3 2 6 3 2" xfId="40773" xr:uid="{5FC110E2-59D5-4184-B384-C1744936B9D7}"/>
    <cellStyle name="Note 3 3 2 6 4" xfId="29283" xr:uid="{5EC79D37-E026-459E-BD37-DC6CCA70060C}"/>
    <cellStyle name="Note 3 3 2 7" xfId="2875" xr:uid="{F6C9520F-AF5B-4763-BCA3-40BAFD6E1057}"/>
    <cellStyle name="Note 3 3 2 7 2" xfId="7025" xr:uid="{54162410-33FF-4B79-9D31-8B15B0523587}"/>
    <cellStyle name="Note 3 3 2 7 2 2" xfId="12152" xr:uid="{D21A333D-9E9D-491D-A7AA-A5C119262AF7}"/>
    <cellStyle name="Note 3 3 2 7 2 2 2" xfId="21141" xr:uid="{E0070BD9-C38B-4AE1-AF83-B067A0F52FE1}"/>
    <cellStyle name="Note 3 3 2 7 2 2 2 2" xfId="27690" xr:uid="{E4849725-5207-4C59-A65B-ACABC26C2764}"/>
    <cellStyle name="Note 3 3 2 7 2 2 3" xfId="35414" xr:uid="{F8B49705-0C83-4F13-B19C-9A76D4682B11}"/>
    <cellStyle name="Note 3 3 2 7 2 3" xfId="16014" xr:uid="{5FD630DD-A961-43E0-B8AC-EC9C028671D5}"/>
    <cellStyle name="Note 3 3 2 7 2 3 2" xfId="34920" xr:uid="{1458C4C7-EE3B-47C6-A584-D637A4170C8F}"/>
    <cellStyle name="Note 3 3 2 7 2 4" xfId="26318" xr:uid="{CE5214F1-EA25-46E8-9EA7-2D2B628B4DCA}"/>
    <cellStyle name="Note 3 3 2 7 3" xfId="9588" xr:uid="{EB59A7F2-5DC6-4836-9C76-48D10CCBF777}"/>
    <cellStyle name="Note 3 3 2 7 3 2" xfId="18577" xr:uid="{E7082B51-A031-4429-A253-673EF9E17F94}"/>
    <cellStyle name="Note 3 3 2 7 3 2 2" xfId="30386" xr:uid="{33DA0911-8F83-4B80-9921-A1DB0BEA8D2E}"/>
    <cellStyle name="Note 3 3 2 7 3 3" xfId="33546" xr:uid="{E7E0BE2E-161C-4613-B9FB-CA0BEBD973BA}"/>
    <cellStyle name="Note 3 3 2 7 4" xfId="28268" xr:uid="{B1346108-5B68-4A51-B038-D581E8B7605F}"/>
    <cellStyle name="Note 3 3 2 8" xfId="4804" xr:uid="{3DD5DB8D-8FAA-4E2E-BCD8-23F04FD57EB1}"/>
    <cellStyle name="Note 3 3 2 8 2" xfId="7390" xr:uid="{2EE31813-EE22-42CC-9B2A-2ECC6D01E6E5}"/>
    <cellStyle name="Note 3 3 2 8 2 2" xfId="12287" xr:uid="{97A8DA84-838B-4E71-9016-B7C64B88358F}"/>
    <cellStyle name="Note 3 3 2 8 2 2 2" xfId="21276" xr:uid="{87A35DC0-F5DE-4825-885C-0E10AC511F00}"/>
    <cellStyle name="Note 3 3 2 8 2 2 2 2" xfId="43492" xr:uid="{AFF56CD7-C3A0-4F28-8CDF-34C621AE6AB0}"/>
    <cellStyle name="Note 3 3 2 8 2 2 3" xfId="26393" xr:uid="{E0C6F9CA-0AC0-445E-BA33-67FBA7417189}"/>
    <cellStyle name="Note 3 3 2 8 2 3" xfId="16379" xr:uid="{E3439F1B-10D3-44D4-AA24-5DA7C1E96DFC}"/>
    <cellStyle name="Note 3 3 2 8 2 3 2" xfId="41861" xr:uid="{BA79D019-F243-44A6-9754-4E71898753A1}"/>
    <cellStyle name="Note 3 3 2 8 2 4" xfId="23578" xr:uid="{99BBF89D-10FE-4794-9D7C-33CB42B07DFB}"/>
    <cellStyle name="Note 3 3 2 8 3" xfId="10027" xr:uid="{9DC02C15-B731-4348-B00B-6CBA51B03389}"/>
    <cellStyle name="Note 3 3 2 8 3 2" xfId="19016" xr:uid="{5871D0E2-2CBD-4098-8E7F-65CD70F4074A}"/>
    <cellStyle name="Note 3 3 2 8 3 2 2" xfId="27342" xr:uid="{E2A1CFA7-036A-4126-8A00-7E2FC230C3B7}"/>
    <cellStyle name="Note 3 3 2 8 3 3" xfId="41661" xr:uid="{11DAAABC-D2F4-41CA-9802-0D2C39E6F8FF}"/>
    <cellStyle name="Note 3 3 2 8 4" xfId="13793" xr:uid="{14751373-3ECB-433E-80E2-571BCF8D27CF}"/>
    <cellStyle name="Note 3 3 2 8 4 2" xfId="40876" xr:uid="{4A527952-12C1-4D52-8C3B-04ECC95BDAD1}"/>
    <cellStyle name="Note 3 3 2 8 5" xfId="24724" xr:uid="{3E12A3B1-5BA0-4E61-BC7F-803665AEA2A1}"/>
    <cellStyle name="Note 3 3 2 9" xfId="6710" xr:uid="{EA2FC0EF-84E2-4391-9497-6886EA1B5403}"/>
    <cellStyle name="Note 3 3 2 9 2" xfId="11911" xr:uid="{24DE5F4B-D1FE-4301-891C-65BD499CB7F2}"/>
    <cellStyle name="Note 3 3 2 9 2 2" xfId="20900" xr:uid="{231ACBF9-25CF-4A2C-9B52-0FED8C3203A4}"/>
    <cellStyle name="Note 3 3 2 9 2 2 2" xfId="30040" xr:uid="{8C9001BB-E107-432C-9A6C-0AB821DA0F35}"/>
    <cellStyle name="Note 3 3 2 9 2 3" xfId="31109" xr:uid="{440C156C-9FE2-43BE-AB1D-5D250DE753C8}"/>
    <cellStyle name="Note 3 3 2 9 3" xfId="15699" xr:uid="{F1DCB788-E028-40D5-B405-EA547D4F5383}"/>
    <cellStyle name="Note 3 3 2 9 3 2" xfId="30521" xr:uid="{B2449C05-E1BE-4725-A50C-DDAE8FF78FB4}"/>
    <cellStyle name="Note 3 3 2 9 4" xfId="25305" xr:uid="{55CC4CD0-7D67-44C2-95A9-18B417D56B07}"/>
    <cellStyle name="Note 3 3 3" xfId="622" xr:uid="{A1685069-24E7-40EB-9EA8-BD3F7713AEE9}"/>
    <cellStyle name="Note 3 3 3 2" xfId="5003" xr:uid="{E6CFC34E-D0FF-4126-82D0-E8F7A6875D39}"/>
    <cellStyle name="Note 3 3 3 2 2" xfId="7589" xr:uid="{FBEB5713-D048-4F81-9B04-176611E24AAB}"/>
    <cellStyle name="Note 3 3 3 2 2 2" xfId="12347" xr:uid="{394AADDE-D807-46D7-B69D-90039BC1E86D}"/>
    <cellStyle name="Note 3 3 3 2 2 2 2" xfId="21336" xr:uid="{D31F6E74-C0AC-47CB-BB3E-6513C9844772}"/>
    <cellStyle name="Note 3 3 3 2 2 2 2 2" xfId="30977" xr:uid="{8444AF9D-43FE-49CE-BC1C-3B3BA8AAB505}"/>
    <cellStyle name="Note 3 3 3 2 2 2 3" xfId="37073" xr:uid="{0E61548A-EF65-4A75-9D96-B0C3EBBBC8DF}"/>
    <cellStyle name="Note 3 3 3 2 2 3" xfId="16578" xr:uid="{55B7FA41-02CE-4E36-837D-5A540FB03310}"/>
    <cellStyle name="Note 3 3 3 2 2 3 2" xfId="36397" xr:uid="{BB71C0E5-B390-46A1-8F2E-345BE7F0A58E}"/>
    <cellStyle name="Note 3 3 3 2 2 4" xfId="32537" xr:uid="{65945533-52C0-4973-98A1-A75BEE966ED6}"/>
    <cellStyle name="Note 3 3 3 2 2 5" xfId="56749" xr:uid="{07C06E72-AC70-4E4A-94FF-9235967ED0FD}"/>
    <cellStyle name="Note 3 3 3 2 3" xfId="10226" xr:uid="{7E3C9A58-04AC-4DFA-A96B-4772460F6988}"/>
    <cellStyle name="Note 3 3 3 2 3 2" xfId="19215" xr:uid="{C186D7DA-5715-414D-8DE9-41A547A7AE4E}"/>
    <cellStyle name="Note 3 3 3 2 3 2 2" xfId="30840" xr:uid="{6F2F7F90-8A4A-4A93-9F44-791691582EE4}"/>
    <cellStyle name="Note 3 3 3 2 3 3" xfId="37798" xr:uid="{7789001D-2233-4EDA-8435-49634EDD9001}"/>
    <cellStyle name="Note 3 3 3 2 4" xfId="13992" xr:uid="{EB647106-5EBF-4304-84FC-8F5CD79BDBB6}"/>
    <cellStyle name="Note 3 3 3 2 4 2" xfId="31892" xr:uid="{0746E481-20D2-4B69-AB09-A586D779C5FF}"/>
    <cellStyle name="Note 3 3 3 2 5" xfId="41762" xr:uid="{D9A58096-C60C-40E8-A963-3A3ACCB41405}"/>
    <cellStyle name="Note 3 3 3 2 6" xfId="49967" xr:uid="{DDA1E26F-3D11-4967-9996-2C7752A1D720}"/>
    <cellStyle name="Note 3 3 3 3" xfId="3059" xr:uid="{5A7E0273-6F7B-41C3-A828-DDCF6A8C640A}"/>
    <cellStyle name="Note 3 3 3 3 2" xfId="30595" xr:uid="{76F7D444-A635-49F9-B9C2-0E75A4E5276E}"/>
    <cellStyle name="Note 3 3 3 3 2 2" xfId="59108" xr:uid="{2F2B787F-EDFE-4839-8A2C-B3EC1EBB10D4}"/>
    <cellStyle name="Note 3 3 3 3 3" xfId="52327" xr:uid="{8917D929-E60C-45C8-8E92-9A0358E0F305}"/>
    <cellStyle name="Note 3 3 3 4" xfId="37195" xr:uid="{A82D956E-8CDD-4E61-92E5-FA2018ACC02C}"/>
    <cellStyle name="Note 3 3 3 4 2" xfId="54876" xr:uid="{401C6BFC-FD27-4F6D-AD39-D863CE146184}"/>
    <cellStyle name="Note 3 3 3 4 3" xfId="48084" xr:uid="{F57D4C7C-B91D-4D09-A082-44F5B151FD23}"/>
    <cellStyle name="Note 3 3 3 5" xfId="53176" xr:uid="{03177115-0E2E-4449-A912-6871F6AFF75C}"/>
    <cellStyle name="Note 3 3 3 6" xfId="46470" xr:uid="{19B596C9-99DC-441D-9359-730740FE7DBF}"/>
    <cellStyle name="Note 3 3 4" xfId="967" xr:uid="{0F9F0EC8-84C2-4D82-BB0D-7D7766EFC0B2}"/>
    <cellStyle name="Note 3 3 4 2" xfId="5324" xr:uid="{E6DE8C18-4E96-4DC6-8174-38E275C8248C}"/>
    <cellStyle name="Note 3 3 4 2 2" xfId="7910" xr:uid="{6876B528-014C-4A2D-B4A2-7E6F8C89FCF4}"/>
    <cellStyle name="Note 3 3 4 2 2 2" xfId="12449" xr:uid="{63997AA3-3678-435B-97C5-772CBF2789F0}"/>
    <cellStyle name="Note 3 3 4 2 2 2 2" xfId="21438" xr:uid="{082BCF25-3BA4-4CB5-97E8-EF26F7F926BA}"/>
    <cellStyle name="Note 3 3 4 2 2 2 2 2" xfId="43748" xr:uid="{37E013FE-C8E5-4838-B493-B2BCDD0858DB}"/>
    <cellStyle name="Note 3 3 4 2 2 2 3" xfId="30620" xr:uid="{C44796BC-DF97-424D-ACF2-D39FA312FFC9}"/>
    <cellStyle name="Note 3 3 4 2 2 3" xfId="16899" xr:uid="{6C0C270B-299E-4E45-8713-3B23871DCA14}"/>
    <cellStyle name="Note 3 3 4 2 2 3 2" xfId="40304" xr:uid="{A0503E59-5524-4BA0-8522-A83C7BF18C1C}"/>
    <cellStyle name="Note 3 3 4 2 2 4" xfId="37420" xr:uid="{18CAF2D5-EDAC-4305-BD53-D0A3837BD369}"/>
    <cellStyle name="Note 3 3 4 2 3" xfId="10547" xr:uid="{6F840ED7-76FF-49D6-99A8-682CE670B221}"/>
    <cellStyle name="Note 3 3 4 2 3 2" xfId="19536" xr:uid="{92B5AC57-CF4B-46AE-8E5E-9B6FA0ADD37E}"/>
    <cellStyle name="Note 3 3 4 2 3 2 2" xfId="38661" xr:uid="{CBACFF31-F47E-4867-AE69-C19A9C6A828D}"/>
    <cellStyle name="Note 3 3 4 2 3 3" xfId="24259" xr:uid="{A26CE2DB-2200-4ACF-BEF5-182CAF5C1AD5}"/>
    <cellStyle name="Note 3 3 4 2 4" xfId="14313" xr:uid="{0206C1BE-217C-4F82-BBED-BDC4E3CC8C81}"/>
    <cellStyle name="Note 3 3 4 2 4 2" xfId="24786" xr:uid="{B9EE1093-3103-450C-BE03-34C9A31A1BED}"/>
    <cellStyle name="Note 3 3 4 2 5" xfId="42866" xr:uid="{590A968E-901A-4B03-8883-6D6BF03D90D0}"/>
    <cellStyle name="Note 3 3 4 2 6" xfId="55869" xr:uid="{F4A2B336-E19B-4456-A7D7-A4210DD04017}"/>
    <cellStyle name="Note 3 3 4 3" xfId="3404" xr:uid="{D65BF37C-F392-46BD-B53E-A432FFBAD008}"/>
    <cellStyle name="Note 3 3 4 3 2" xfId="41965" xr:uid="{CFDC14AC-DEF9-43B7-8FF7-D6FAB3B3B8A9}"/>
    <cellStyle name="Note 3 3 4 4" xfId="41887" xr:uid="{09F277B6-3AB2-46AC-9DA7-4EFE0BA9FFAC}"/>
    <cellStyle name="Note 3 3 4 5" xfId="49087" xr:uid="{65698197-6B22-4D75-A138-BA2A9BDE810F}"/>
    <cellStyle name="Note 3 3 5" xfId="1311" xr:uid="{42455D16-6428-4A4C-BA1C-9234166FEA96}"/>
    <cellStyle name="Note 3 3 5 2" xfId="5656" xr:uid="{9BE69413-C745-49AF-A035-612EB7233C00}"/>
    <cellStyle name="Note 3 3 5 2 2" xfId="8242" xr:uid="{211A09DD-B548-43BF-BB6F-0ED333CD8666}"/>
    <cellStyle name="Note 3 3 5 2 2 2" xfId="12548" xr:uid="{31678E77-9264-4396-89E8-B54704421131}"/>
    <cellStyle name="Note 3 3 5 2 2 2 2" xfId="21537" xr:uid="{924FFD9E-48F5-4BD1-8C21-0EA8896D7886}"/>
    <cellStyle name="Note 3 3 5 2 2 2 2 2" xfId="36429" xr:uid="{6085B937-8C8B-4B1B-9526-477848BFE064}"/>
    <cellStyle name="Note 3 3 5 2 2 2 3" xfId="36638" xr:uid="{CFE5549D-C03A-48C5-B9FC-D4CB3A5D7CC5}"/>
    <cellStyle name="Note 3 3 5 2 2 3" xfId="17231" xr:uid="{C56B35C8-985C-4017-91A5-1D600779BDF3}"/>
    <cellStyle name="Note 3 3 5 2 2 3 2" xfId="40408" xr:uid="{1858FBA8-7226-4FB8-8D66-F0CF26D624F4}"/>
    <cellStyle name="Note 3 3 5 2 2 4" xfId="33059" xr:uid="{C15027F1-C463-4262-9984-97D9F4A88F7D}"/>
    <cellStyle name="Note 3 3 5 2 3" xfId="10879" xr:uid="{D66FFD17-8D4F-4916-B6EE-828E78CCD602}"/>
    <cellStyle name="Note 3 3 5 2 3 2" xfId="19868" xr:uid="{08C36515-0F36-4186-A2D7-D0A48AF4C958}"/>
    <cellStyle name="Note 3 3 5 2 3 2 2" xfId="36922" xr:uid="{168257B8-4C30-42A3-821E-D47519B43911}"/>
    <cellStyle name="Note 3 3 5 2 3 3" xfId="27601" xr:uid="{2028E1AB-CDF3-4321-B0DC-EAAB474938BF}"/>
    <cellStyle name="Note 3 3 5 2 4" xfId="14645" xr:uid="{7CD3D9D5-1F58-490C-B0CE-21AFAD555DD6}"/>
    <cellStyle name="Note 3 3 5 2 4 2" xfId="38563" xr:uid="{5256C465-AA58-4866-9047-FA41EF603E77}"/>
    <cellStyle name="Note 3 3 5 2 5" xfId="42988" xr:uid="{A1827647-7978-45A3-AA29-219CD6902B60}"/>
    <cellStyle name="Note 3 3 5 2 6" xfId="59003" xr:uid="{894FD73A-CD62-4EC3-AA0B-B1C0F31A951F}"/>
    <cellStyle name="Note 3 3 5 3" xfId="3748" xr:uid="{42CF81A1-ECE0-4296-9B28-B6B1C9ECA1B1}"/>
    <cellStyle name="Note 3 3 5 3 2" xfId="42231" xr:uid="{3B8268E4-5868-4DCC-9D17-187D9B8D7A38}"/>
    <cellStyle name="Note 3 3 5 4" xfId="40916" xr:uid="{94D6BEA1-E1A6-4412-9C1D-355C7A12A34C}"/>
    <cellStyle name="Note 3 3 5 5" xfId="52222" xr:uid="{351710EE-ECD1-49B5-88F4-E58591808BBC}"/>
    <cellStyle name="Note 3 3 6" xfId="1777" xr:uid="{260A64D2-637B-4503-87B0-5CD3672A0416}"/>
    <cellStyle name="Note 3 3 6 2" xfId="6096" xr:uid="{84C6E186-E9E0-4916-B951-46FD4295FE2C}"/>
    <cellStyle name="Note 3 3 6 2 2" xfId="8682" xr:uid="{243A99AE-068F-4B4E-8724-545E52776DA2}"/>
    <cellStyle name="Note 3 3 6 2 2 2" xfId="12685" xr:uid="{09FB8E81-F5FA-4284-904A-0F62D33B3F07}"/>
    <cellStyle name="Note 3 3 6 2 2 2 2" xfId="21674" xr:uid="{7C272E60-06E6-4308-9C9E-4708155C5580}"/>
    <cellStyle name="Note 3 3 6 2 2 2 2 2" xfId="32838" xr:uid="{F5234CB4-1872-47A2-A532-4915246CA14B}"/>
    <cellStyle name="Note 3 3 6 2 2 2 3" xfId="38567" xr:uid="{372D7F70-3B81-47A5-8CE5-64F1CC2B9554}"/>
    <cellStyle name="Note 3 3 6 2 2 3" xfId="17671" xr:uid="{4D832C50-E213-4E10-AC7D-1374FAEAFA5B}"/>
    <cellStyle name="Note 3 3 6 2 2 3 2" xfId="26378" xr:uid="{C973F86F-8AD5-4078-97D9-F0DEDFCAA5DA}"/>
    <cellStyle name="Note 3 3 6 2 2 4" xfId="41761" xr:uid="{13C67D67-5C7B-4345-B1E9-F89A9C409CF7}"/>
    <cellStyle name="Note 3 3 6 2 3" xfId="11319" xr:uid="{765D7CE0-28A8-4082-8819-1CB9D8B1ABC5}"/>
    <cellStyle name="Note 3 3 6 2 3 2" xfId="20308" xr:uid="{FF09D71B-AC9E-40E9-A8EB-A05E07553DF4}"/>
    <cellStyle name="Note 3 3 6 2 3 2 2" xfId="24519" xr:uid="{E35BDEE9-431B-4F92-A84C-B4E587E408A7}"/>
    <cellStyle name="Note 3 3 6 2 3 3" xfId="35175" xr:uid="{D03A29E7-52D7-47D7-A706-3A23EBD62B4E}"/>
    <cellStyle name="Note 3 3 6 2 4" xfId="15085" xr:uid="{72178599-815C-4DBB-AB79-2BA17B5A9718}"/>
    <cellStyle name="Note 3 3 6 2 4 2" xfId="31228" xr:uid="{A31D8C5E-3937-4164-BE3C-421015C0D0B8}"/>
    <cellStyle name="Note 3 3 6 2 5" xfId="37199" xr:uid="{894EFB55-7FE8-4551-B66E-6B2C89CE6203}"/>
    <cellStyle name="Note 3 3 6 2 6" xfId="54038" xr:uid="{0B7FCB48-DE1E-4036-8469-A18A654D1E30}"/>
    <cellStyle name="Note 3 3 6 3" xfId="4214" xr:uid="{44B0AD26-34CE-4371-8457-02FEB2B8B1D1}"/>
    <cellStyle name="Note 3 3 6 3 2" xfId="36902" xr:uid="{BE5FF22D-A5F5-4057-ADEF-0C2D88E921DA}"/>
    <cellStyle name="Note 3 3 6 4" xfId="31603" xr:uid="{AC15D90F-740E-43E6-A528-E1560F43ABA5}"/>
    <cellStyle name="Note 3 3 6 5" xfId="47370" xr:uid="{B201EC4E-B7AE-48AC-AE8D-9D1543437955}"/>
    <cellStyle name="Note 3 3 7" xfId="1693" xr:uid="{EB0BB0D6-5B75-49FF-9C95-A51EC29619B8}"/>
    <cellStyle name="Note 3 3 7 2" xfId="6019" xr:uid="{A3DB72A5-81A2-4EAE-962E-0E3B366C38F7}"/>
    <cellStyle name="Note 3 3 7 2 2" xfId="8605" xr:uid="{1D1AAFEA-644E-4965-B3DB-A571C7AFC032}"/>
    <cellStyle name="Note 3 3 7 2 2 2" xfId="12661" xr:uid="{B7D992C4-9FC7-4754-A4DD-6675C4A582D5}"/>
    <cellStyle name="Note 3 3 7 2 2 2 2" xfId="21650" xr:uid="{5B8FB28A-66D5-4C28-BF1B-007C2825B4A7}"/>
    <cellStyle name="Note 3 3 7 2 2 2 2 2" xfId="36195" xr:uid="{6A33E293-50B4-438E-A343-5F1FA8F9F3AF}"/>
    <cellStyle name="Note 3 3 7 2 2 2 3" xfId="23689" xr:uid="{AA7DB18F-324C-4041-9EFA-259D141DBBF5}"/>
    <cellStyle name="Note 3 3 7 2 2 3" xfId="17594" xr:uid="{1556447E-A056-4202-A202-48F59E490262}"/>
    <cellStyle name="Note 3 3 7 2 2 3 2" xfId="28327" xr:uid="{A779FC81-185D-492D-A995-71CE77D2D051}"/>
    <cellStyle name="Note 3 3 7 2 2 4" xfId="29170" xr:uid="{C99EB359-A864-4842-80CB-7732D6A03547}"/>
    <cellStyle name="Note 3 3 7 2 3" xfId="11242" xr:uid="{83AEBDAC-AA94-4841-8212-F64F10BA0C01}"/>
    <cellStyle name="Note 3 3 7 2 3 2" xfId="20231" xr:uid="{BC76E065-99C8-4DD3-8365-E4668B0B414B}"/>
    <cellStyle name="Note 3 3 7 2 3 2 2" xfId="33289" xr:uid="{1C76092E-A299-4F12-AE39-25A140B601E8}"/>
    <cellStyle name="Note 3 3 7 2 3 3" xfId="36461" xr:uid="{4784ED0B-D007-4094-B8FE-0C4468DDD0BF}"/>
    <cellStyle name="Note 3 3 7 2 4" xfId="15008" xr:uid="{D8408547-6FAB-4F2B-B764-B09DB4B543CE}"/>
    <cellStyle name="Note 3 3 7 2 4 2" xfId="41033" xr:uid="{79172BA0-52E8-4CDD-B07A-5DF827B6A5AE}"/>
    <cellStyle name="Note 3 3 7 2 5" xfId="42768" xr:uid="{20DA5A36-48A7-4877-AB66-08A95318F33C}"/>
    <cellStyle name="Note 3 3 7 3" xfId="4130" xr:uid="{E7F06B87-B1CA-42B6-A3EB-CF83FF07C7C5}"/>
    <cellStyle name="Note 3 3 7 3 2" xfId="26969" xr:uid="{C642376C-3E48-44A5-B9C6-854E0FF9C3D1}"/>
    <cellStyle name="Note 3 3 7 4" xfId="33159" xr:uid="{DCCEBB3F-3E1A-4E5B-AC0B-13EA9E36E3AA}"/>
    <cellStyle name="Note 3 3 7 5" xfId="52663" xr:uid="{0D2BBC25-0B47-4E3A-B1A5-39D893D490E4}"/>
    <cellStyle name="Note 3 3 8" xfId="2741" xr:uid="{95BBC11D-11DF-41F1-82F2-4A5ECA7A7E8B}"/>
    <cellStyle name="Note 3 3 8 2" xfId="6922" xr:uid="{516A2022-B226-41E5-9D6F-91B65C4ED39D}"/>
    <cellStyle name="Note 3 3 8 2 2" xfId="12056" xr:uid="{F0D29455-0A07-44B9-ACF0-9BBF2841224B}"/>
    <cellStyle name="Note 3 3 8 2 2 2" xfId="21045" xr:uid="{150EC4AD-82CE-4375-8F02-3C706D6AE9B4}"/>
    <cellStyle name="Note 3 3 8 2 2 2 2" xfId="35782" xr:uid="{4558CF9C-535A-4E9F-990E-70EA14B251C9}"/>
    <cellStyle name="Note 3 3 8 2 2 3" xfId="23954" xr:uid="{5D2EEBE2-DB14-4097-895A-B37322B47378}"/>
    <cellStyle name="Note 3 3 8 2 3" xfId="15911" xr:uid="{997F41BE-B606-41DB-B80F-7AD3CF819696}"/>
    <cellStyle name="Note 3 3 8 2 3 2" xfId="43315" xr:uid="{7F7ADA5B-3DBF-457A-9E29-5ECFD8F02577}"/>
    <cellStyle name="Note 3 3 8 2 4" xfId="30618" xr:uid="{2A6E8C2E-ADEC-4979-8858-B07F64BBF173}"/>
    <cellStyle name="Note 3 3 8 3" xfId="9486" xr:uid="{6F1D7786-63FC-44AE-974E-F9AEF7645136}"/>
    <cellStyle name="Note 3 3 8 3 2" xfId="18475" xr:uid="{2981A91D-EE27-4DE1-89C4-684B199192EE}"/>
    <cellStyle name="Note 3 3 8 3 2 2" xfId="41567" xr:uid="{B059FD77-6021-4BB5-8652-55140D0F8378}"/>
    <cellStyle name="Note 3 3 8 3 3" xfId="22872" xr:uid="{944223D1-5974-4442-AFB2-4A5BEBDED139}"/>
    <cellStyle name="Note 3 3 8 4" xfId="31791" xr:uid="{CD1FDF64-2F41-469D-AA63-451B2FE8E268}"/>
    <cellStyle name="Note 3 3 9" xfId="4679" xr:uid="{F53BC548-F977-4D0F-B176-E62EAC323C0D}"/>
    <cellStyle name="Note 3 3 9 2" xfId="7265" xr:uid="{1B23F614-931E-48A9-9BCB-6D501724618D}"/>
    <cellStyle name="Note 3 3 9 2 2" xfId="12247" xr:uid="{5C9F0C1B-4C4F-4940-8D98-5716DC127152}"/>
    <cellStyle name="Note 3 3 9 2 2 2" xfId="21236" xr:uid="{0F6D3A73-61B3-4008-881E-EF5CE8135CF9}"/>
    <cellStyle name="Note 3 3 9 2 2 2 2" xfId="25854" xr:uid="{FEEEE997-5407-4034-B065-59E965ACED68}"/>
    <cellStyle name="Note 3 3 9 2 2 3" xfId="26210" xr:uid="{F8C5FEDC-B0BD-42CC-AB92-51F9F5B6AB90}"/>
    <cellStyle name="Note 3 3 9 2 3" xfId="16254" xr:uid="{76F76FFA-5F2F-48AF-869C-D7B32D463D79}"/>
    <cellStyle name="Note 3 3 9 2 3 2" xfId="24646" xr:uid="{3052DA55-A43D-49B6-BB7A-2DC9F2DF8F81}"/>
    <cellStyle name="Note 3 3 9 2 4" xfId="33900" xr:uid="{8B6DDA00-CF3E-4807-AC1F-62F38EFD5842}"/>
    <cellStyle name="Note 3 3 9 3" xfId="9902" xr:uid="{117C5485-C37D-4E53-9C39-ED4B262D541C}"/>
    <cellStyle name="Note 3 3 9 3 2" xfId="18891" xr:uid="{82494361-9201-4680-911F-908F17664AE0}"/>
    <cellStyle name="Note 3 3 9 3 2 2" xfId="26940" xr:uid="{73C8FF0C-E344-4971-B3D1-5E104354459A}"/>
    <cellStyle name="Note 3 3 9 3 3" xfId="26659" xr:uid="{D4F9A626-4721-4802-98CF-011E10ECC129}"/>
    <cellStyle name="Note 3 3 9 4" xfId="13668" xr:uid="{76A892FF-8120-4FDC-B206-1FBA2662EBCF}"/>
    <cellStyle name="Note 3 3 9 4 2" xfId="33977" xr:uid="{C3D43458-BCA7-4069-A114-4BC42A8A1E81}"/>
    <cellStyle name="Note 3 3 9 5" xfId="43322" xr:uid="{C50F48AF-B6C4-429A-81C7-C6181E33612A}"/>
    <cellStyle name="Note 3 30" xfId="45331" xr:uid="{B5214DA4-B32A-4714-BE02-A1DEE50B0A1D}"/>
    <cellStyle name="Note 3 31" xfId="45302" xr:uid="{611EAAAF-F6A5-4FB7-9C15-60CF875BCFF2}"/>
    <cellStyle name="Note 3 32" xfId="45377" xr:uid="{8B093CB4-239C-4FEA-B58B-AFC4D92A597A}"/>
    <cellStyle name="Note 3 33" xfId="45354" xr:uid="{CA1893DC-9D3E-4A64-A024-5344F288AE55}"/>
    <cellStyle name="Note 3 34" xfId="44145" xr:uid="{05B4E278-8B6F-47CA-9E46-7D27F94064C7}"/>
    <cellStyle name="Note 3 35" xfId="45480" xr:uid="{EB4FE531-25FF-4FF6-8314-BE5EB831A608}"/>
    <cellStyle name="Note 3 4" xfId="325" xr:uid="{9473933C-B74A-48BC-8FEE-DAAAECDA6FA9}"/>
    <cellStyle name="Note 3 4 10" xfId="6627" xr:uid="{6FE61DB0-A54D-408B-993D-6F23D2B9200E}"/>
    <cellStyle name="Note 3 4 10 2" xfId="11833" xr:uid="{DBB9B76C-58ED-4450-B966-9346C3CD409B}"/>
    <cellStyle name="Note 3 4 10 2 2" xfId="20822" xr:uid="{86323DC7-01A2-4490-BF6D-4476F56F5B0E}"/>
    <cellStyle name="Note 3 4 10 2 2 2" xfId="26161" xr:uid="{52A46081-1EDF-4982-98D4-7D591B59CD73}"/>
    <cellStyle name="Note 3 4 10 2 3" xfId="42769" xr:uid="{E85D154A-B044-46F0-A3CF-902D3D9B5BB6}"/>
    <cellStyle name="Note 3 4 10 3" xfId="15616" xr:uid="{42EC77C5-7E85-4A72-ABDF-7F820EB8FD2E}"/>
    <cellStyle name="Note 3 4 10 3 2" xfId="37108" xr:uid="{C1E8D844-3D1E-4BB1-AB72-78F97CF40B29}"/>
    <cellStyle name="Note 3 4 10 4" xfId="22631" xr:uid="{E13F4D32-E5F7-4998-9D5A-65EE38ADB152}"/>
    <cellStyle name="Note 3 4 11" xfId="9196" xr:uid="{7A2AC571-1C81-4282-B3A5-0D08111F6144}"/>
    <cellStyle name="Note 3 4 11 2" xfId="18185" xr:uid="{6755FE95-DE90-4F09-94F6-1FF76E18F7E5}"/>
    <cellStyle name="Note 3 4 11 2 2" xfId="41583" xr:uid="{68115328-2F32-4A92-820F-FF5600CD336A}"/>
    <cellStyle name="Note 3 4 11 3" xfId="23600" xr:uid="{D54DC9AF-34F9-4C31-8A5C-02D8A088310F}"/>
    <cellStyle name="Note 3 4 12" xfId="9723" xr:uid="{D43B96DE-079F-4D90-A0E7-E614DB9BC32B}"/>
    <cellStyle name="Note 3 4 12 2" xfId="18712" xr:uid="{B89A5AD6-3111-4B50-81D1-281E68E9140F}"/>
    <cellStyle name="Note 3 4 12 2 2" xfId="41106" xr:uid="{41A257A2-5672-46D3-A87D-AC0519383C05}"/>
    <cellStyle name="Note 3 4 12 3" xfId="35128" xr:uid="{381E03AE-27CC-4163-A87A-06E7B2BC0308}"/>
    <cellStyle name="Note 3 4 13" xfId="2331" xr:uid="{C56E0EC3-75FF-4A21-8C2B-064919435855}"/>
    <cellStyle name="Note 3 4 13 2" xfId="27685" xr:uid="{E952802C-4BD7-4009-A989-9CC065B8CA0B}"/>
    <cellStyle name="Note 3 4 14" xfId="13240" xr:uid="{F154AAAC-EF83-4425-9129-F3E6CFFFE12A}"/>
    <cellStyle name="Note 3 4 14 2" xfId="39850" xr:uid="{8A61598F-BF3B-43CA-B915-66F9D1B5A7F1}"/>
    <cellStyle name="Note 3 4 15" xfId="33849" xr:uid="{BCC2E35C-2DFB-4C85-9A03-90258A014268}"/>
    <cellStyle name="Note 3 4 16" xfId="44359" xr:uid="{B5A3597C-8C99-4556-85D4-3EE3D989E081}"/>
    <cellStyle name="Note 3 4 17" xfId="45604" xr:uid="{E12CC19F-18C3-4895-B42B-5AC2E3E32615}"/>
    <cellStyle name="Note 3 4 2" xfId="457" xr:uid="{DF814C07-B6AC-4E68-BD13-2FB54A36B10D}"/>
    <cellStyle name="Note 3 4 2 10" xfId="9321" xr:uid="{5AA0ACBF-AD58-40FC-8047-4B53A458B8D8}"/>
    <cellStyle name="Note 3 4 2 10 2" xfId="18310" xr:uid="{2154034B-A95C-4781-9341-EB2AC8EE80CF}"/>
    <cellStyle name="Note 3 4 2 10 2 2" xfId="37394" xr:uid="{984B4550-43F9-49C0-AF89-80C025CAD6E7}"/>
    <cellStyle name="Note 3 4 2 10 3" xfId="27080" xr:uid="{0B6A72F6-91BF-4DE9-B4E1-267982F84072}"/>
    <cellStyle name="Note 3 4 2 11" xfId="9759" xr:uid="{4246FE4C-DF3F-48F2-AAF0-90DA70D991AA}"/>
    <cellStyle name="Note 3 4 2 11 2" xfId="18748" xr:uid="{4D6C35E1-4215-4681-9870-BC3619A5EE68}"/>
    <cellStyle name="Note 3 4 2 11 2 2" xfId="38751" xr:uid="{0C6D1B7B-2C34-4EFB-9045-B96B98F1108D}"/>
    <cellStyle name="Note 3 4 2 11 3" xfId="35549" xr:uid="{9ED521FD-2ECA-43EB-B622-63899D796C31}"/>
    <cellStyle name="Note 3 4 2 12" xfId="2463" xr:uid="{1248293A-1077-4162-BB80-B3C41549A77B}"/>
    <cellStyle name="Note 3 4 2 12 2" xfId="38527" xr:uid="{9BD4549A-C066-4D0E-A06A-39747BA3A3D8}"/>
    <cellStyle name="Note 3 4 2 13" xfId="13372" xr:uid="{520FC6A4-30BF-4544-9846-C794252C7DC9}"/>
    <cellStyle name="Note 3 4 2 13 2" xfId="24717" xr:uid="{5A0FC138-D773-4808-A239-E058598D4089}"/>
    <cellStyle name="Note 3 4 2 14" xfId="36162" xr:uid="{9477E18B-EB83-4C63-B151-93097A661A66}"/>
    <cellStyle name="Note 3 4 2 15" xfId="46116" xr:uid="{50941609-F68B-4A5F-B018-C36035A76241}"/>
    <cellStyle name="Note 3 4 2 2" xfId="806" xr:uid="{C7E85799-11B1-4CB4-A584-AB326619D7C3}"/>
    <cellStyle name="Note 3 4 2 2 2" xfId="5175" xr:uid="{CEFAE90E-37DF-41E2-9A60-8CD7A11DD24E}"/>
    <cellStyle name="Note 3 4 2 2 2 2" xfId="7761" xr:uid="{962BA634-D00E-40F7-A367-60F494C95A0F}"/>
    <cellStyle name="Note 3 4 2 2 2 2 2" xfId="12403" xr:uid="{1FCECF50-5BCC-4724-9AAD-29760D14A769}"/>
    <cellStyle name="Note 3 4 2 2 2 2 2 2" xfId="21392" xr:uid="{93627670-D881-4E83-BC03-904A9CEA4C44}"/>
    <cellStyle name="Note 3 4 2 2 2 2 2 2 2" xfId="37191" xr:uid="{C56430EA-FE1A-44E1-8308-E9F14D06CDCE}"/>
    <cellStyle name="Note 3 4 2 2 2 2 2 3" xfId="28444" xr:uid="{B95DF378-5688-49E6-B843-AF44FCA784FD}"/>
    <cellStyle name="Note 3 4 2 2 2 2 3" xfId="16750" xr:uid="{6AE21C8E-9A5D-4CAA-8FDD-AEB6721D8618}"/>
    <cellStyle name="Note 3 4 2 2 2 2 3 2" xfId="34156" xr:uid="{36B237A3-05B2-4719-A6B1-4087C88DF635}"/>
    <cellStyle name="Note 3 4 2 2 2 2 4" xfId="28386" xr:uid="{4DB584DA-0252-4D3C-9444-209AE36A0DF8}"/>
    <cellStyle name="Note 3 4 2 2 2 3" xfId="10398" xr:uid="{56AE8658-9D21-4D8A-9A79-1BADFF909FFC}"/>
    <cellStyle name="Note 3 4 2 2 2 3 2" xfId="19387" xr:uid="{75FBD47F-CE0C-465B-8215-0C37B68063CC}"/>
    <cellStyle name="Note 3 4 2 2 2 3 2 2" xfId="24451" xr:uid="{2FD5760C-A8CE-41FF-8B01-BE9ECB76117E}"/>
    <cellStyle name="Note 3 4 2 2 2 3 3" xfId="22348" xr:uid="{453BC9C2-AAB3-4D65-8D96-3B4B85864619}"/>
    <cellStyle name="Note 3 4 2 2 2 4" xfId="14164" xr:uid="{E2CCA6FD-39DA-42DA-8CE6-A6F6237833F9}"/>
    <cellStyle name="Note 3 4 2 2 2 4 2" xfId="43897" xr:uid="{14531DDA-7137-4E17-A97D-A535ACD6E49B}"/>
    <cellStyle name="Note 3 4 2 2 2 5" xfId="42776" xr:uid="{6AAF2363-5F91-4345-AA27-B50E8B3EBBDD}"/>
    <cellStyle name="Note 3 4 2 2 2 6" xfId="56392" xr:uid="{C6BA2CA1-AA2F-4B4A-9717-138622C042DE}"/>
    <cellStyle name="Note 3 4 2 2 3" xfId="3243" xr:uid="{A15AA446-D238-44EA-962D-79BBDCABD3B1}"/>
    <cellStyle name="Note 3 4 2 2 3 2" xfId="41885" xr:uid="{0D2D58EC-7C7B-4786-B2DC-168D5911F2F6}"/>
    <cellStyle name="Note 3 4 2 2 4" xfId="35646" xr:uid="{C742C00A-3FDA-4373-B864-3ED2DE5C106E}"/>
    <cellStyle name="Note 3 4 2 2 5" xfId="49610" xr:uid="{FB46A674-8950-4A87-826D-E1B8D46F953F}"/>
    <cellStyle name="Note 3 4 2 3" xfId="1151" xr:uid="{0E47351C-8B86-4C83-951A-7722FC5C94A6}"/>
    <cellStyle name="Note 3 4 2 3 2" xfId="5496" xr:uid="{A45F7C3B-720C-4EB6-AD18-0CC5AFEB45EB}"/>
    <cellStyle name="Note 3 4 2 3 2 2" xfId="8082" xr:uid="{9053C929-2C68-4178-AC4E-68990401323A}"/>
    <cellStyle name="Note 3 4 2 3 2 2 2" xfId="12505" xr:uid="{FA9A7466-F364-4D5E-ACC9-ABC671C60A87}"/>
    <cellStyle name="Note 3 4 2 3 2 2 2 2" xfId="21494" xr:uid="{C3314251-E7E7-4134-8295-C9311798FB43}"/>
    <cellStyle name="Note 3 4 2 3 2 2 2 2 2" xfId="31399" xr:uid="{46838AA0-453D-4ED4-8717-F27B85EAB4BE}"/>
    <cellStyle name="Note 3 4 2 3 2 2 2 3" xfId="31597" xr:uid="{9E9C40F8-E16D-4AE4-9C72-55E75A56ECC6}"/>
    <cellStyle name="Note 3 4 2 3 2 2 3" xfId="17071" xr:uid="{212DCD7B-5E8B-45DE-BFDC-9DF9A47B595F}"/>
    <cellStyle name="Note 3 4 2 3 2 2 3 2" xfId="31298" xr:uid="{5B3B7C68-C2F9-4734-8C1C-07F86C897580}"/>
    <cellStyle name="Note 3 4 2 3 2 2 4" xfId="25427" xr:uid="{31195F26-BB70-42CB-B326-271FC2B35942}"/>
    <cellStyle name="Note 3 4 2 3 2 3" xfId="10719" xr:uid="{004C0E7E-51E3-46CF-AFA8-E4E3855AF4BD}"/>
    <cellStyle name="Note 3 4 2 3 2 3 2" xfId="19708" xr:uid="{7BEAE205-7E7F-4A8E-AE4B-BCB9304A2670}"/>
    <cellStyle name="Note 3 4 2 3 2 3 2 2" xfId="32460" xr:uid="{FFCD9F7C-43FC-4DE8-A874-4C73DA884D74}"/>
    <cellStyle name="Note 3 4 2 3 2 3 3" xfId="30892" xr:uid="{242D3E95-EA5B-44E1-9439-56A560F3A869}"/>
    <cellStyle name="Note 3 4 2 3 2 4" xfId="14485" xr:uid="{58276A3C-DE5B-4119-AD90-FE6531D335E5}"/>
    <cellStyle name="Note 3 4 2 3 2 4 2" xfId="41099" xr:uid="{9B668177-CE4A-4F78-9655-DBE0D66EBA07}"/>
    <cellStyle name="Note 3 4 2 3 2 5" xfId="25542" xr:uid="{88C224C1-7EE0-45E3-8B85-2751334AA986}"/>
    <cellStyle name="Note 3 4 2 3 2 6" xfId="58208" xr:uid="{F1B8F0A9-EE5E-4DFA-8E24-FA0374C14CBD}"/>
    <cellStyle name="Note 3 4 2 3 3" xfId="3588" xr:uid="{1C16F45E-FBE1-41BB-90BB-A66F85C92B41}"/>
    <cellStyle name="Note 3 4 2 3 3 2" xfId="24842" xr:uid="{EDDA8C77-01D6-40B5-B914-B93873087560}"/>
    <cellStyle name="Note 3 4 2 3 4" xfId="33803" xr:uid="{4045AE7B-8637-4384-9729-8F8023186A8C}"/>
    <cellStyle name="Note 3 4 2 3 5" xfId="51426" xr:uid="{A62C6773-369B-44AE-A0FD-6D6021CECA49}"/>
    <cellStyle name="Note 3 4 2 4" xfId="1495" xr:uid="{981A0123-C2E8-4837-B29B-A62D1312C64A}"/>
    <cellStyle name="Note 3 4 2 4 2" xfId="5840" xr:uid="{92537F0C-63B4-4203-968C-3BD1D3FB9832}"/>
    <cellStyle name="Note 3 4 2 4 2 2" xfId="8426" xr:uid="{60F39A0F-C657-474C-BB3E-84FAEBF5E2FC}"/>
    <cellStyle name="Note 3 4 2 4 2 2 2" xfId="12610" xr:uid="{DD6B91CA-C6C3-4BB4-AAD6-DE95E7F3B6A9}"/>
    <cellStyle name="Note 3 4 2 4 2 2 2 2" xfId="21599" xr:uid="{C42EE806-7E97-43BA-9571-47863498535C}"/>
    <cellStyle name="Note 3 4 2 4 2 2 2 2 2" xfId="41722" xr:uid="{4E3CA449-5F35-4C20-8305-584BA8E257FF}"/>
    <cellStyle name="Note 3 4 2 4 2 2 2 3" xfId="25623" xr:uid="{124249B9-EAB0-4009-A448-47452910D9BA}"/>
    <cellStyle name="Note 3 4 2 4 2 2 3" xfId="17415" xr:uid="{7A9EF4B0-6B4F-4449-86E7-2E0330C1AC3B}"/>
    <cellStyle name="Note 3 4 2 4 2 2 3 2" xfId="24743" xr:uid="{F685CC57-0B4A-46B8-BD0B-0C7137FABEB2}"/>
    <cellStyle name="Note 3 4 2 4 2 2 4" xfId="31291" xr:uid="{64E6198A-2AE7-410A-9C54-F8A60D85B194}"/>
    <cellStyle name="Note 3 4 2 4 2 3" xfId="11063" xr:uid="{7055774B-0596-4621-BC98-C8A74657B7E5}"/>
    <cellStyle name="Note 3 4 2 4 2 3 2" xfId="20052" xr:uid="{9B6073C4-636F-46A8-AE91-87D47B5CA02E}"/>
    <cellStyle name="Note 3 4 2 4 2 3 2 2" xfId="35356" xr:uid="{0D6EEF28-34B3-461B-86B2-06F9BBEA20DA}"/>
    <cellStyle name="Note 3 4 2 4 2 3 3" xfId="34698" xr:uid="{F25CA066-2704-48BC-A208-0F5D849EE6A2}"/>
    <cellStyle name="Note 3 4 2 4 2 4" xfId="14829" xr:uid="{DB27DD09-592D-42FD-AB8B-D72E3C0C5619}"/>
    <cellStyle name="Note 3 4 2 4 2 4 2" xfId="29784" xr:uid="{E77F0D70-87E5-46E4-A4DE-9F945B036F91}"/>
    <cellStyle name="Note 3 4 2 4 2 5" xfId="31656" xr:uid="{66F19E59-BF82-4064-B681-AB44A080B17F}"/>
    <cellStyle name="Note 3 4 2 4 2 6" xfId="54534" xr:uid="{2199575B-6704-46EC-911A-1AF8F88B98D0}"/>
    <cellStyle name="Note 3 4 2 4 3" xfId="3932" xr:uid="{5056D9D1-DE2B-4103-A7B9-D0D4B05274C7}"/>
    <cellStyle name="Note 3 4 2 4 3 2" xfId="33507" xr:uid="{74131DF5-15B7-4DEC-9739-EA4D58730668}"/>
    <cellStyle name="Note 3 4 2 4 4" xfId="36505" xr:uid="{F817F833-C751-42CE-824B-C7B27D937D5F}"/>
    <cellStyle name="Note 3 4 2 4 5" xfId="47727" xr:uid="{DCEE23C2-FFE0-45E7-B324-D55E8AB97CD7}"/>
    <cellStyle name="Note 3 4 2 5" xfId="162" xr:uid="{5435CDC9-DDA9-446C-9944-3B620D2C18C2}"/>
    <cellStyle name="Note 3 4 2 5 2" xfId="2578" xr:uid="{7C9123AA-5283-4461-8D8A-1EF813F1361B}"/>
    <cellStyle name="Note 3 4 2 5 2 2" xfId="6819" xr:uid="{F349EC67-EF12-413B-A27D-5E0DFE8F0810}"/>
    <cellStyle name="Note 3 4 2 5 2 2 2" xfId="11998" xr:uid="{B0D4B324-C64C-48FD-BE78-C5ACFA7443FE}"/>
    <cellStyle name="Note 3 4 2 5 2 2 2 2" xfId="20987" xr:uid="{79AA2C08-9540-4198-8BEB-D685896E9423}"/>
    <cellStyle name="Note 3 4 2 5 2 2 2 2 2" xfId="39755" xr:uid="{0CA76C7F-21D9-4B68-A156-BD1DC596F5BF}"/>
    <cellStyle name="Note 3 4 2 5 2 2 2 3" xfId="36018" xr:uid="{55D796C6-5448-4058-B4BA-D7D11D1A8419}"/>
    <cellStyle name="Note 3 4 2 5 2 2 3" xfId="15808" xr:uid="{220BBAD7-ECE7-4C18-9034-04914125CA2C}"/>
    <cellStyle name="Note 3 4 2 5 2 2 3 2" xfId="39647" xr:uid="{66B65CFD-1099-410C-8858-519050177530}"/>
    <cellStyle name="Note 3 4 2 5 2 2 4" xfId="28064" xr:uid="{87DBD619-72D0-4BFA-960B-218CABAEAE87}"/>
    <cellStyle name="Note 3 4 2 5 2 3" xfId="9389" xr:uid="{0D91B4C2-707B-42EB-9568-27A7C143C11F}"/>
    <cellStyle name="Note 3 4 2 5 2 3 2" xfId="18378" xr:uid="{8552C538-D487-47BC-9B12-F03934FD1A23}"/>
    <cellStyle name="Note 3 4 2 5 2 3 2 2" xfId="39164" xr:uid="{8A9D4D41-8DFC-42E0-9812-7B7B58A96C1E}"/>
    <cellStyle name="Note 3 4 2 5 2 3 3" xfId="34104" xr:uid="{CAD26E93-05C4-4F55-8CA7-9A64DA8F5D85}"/>
    <cellStyle name="Note 3 4 2 5 2 4" xfId="13432" xr:uid="{D4E28DBD-DFBA-43A6-86A6-AA0F9E4CC066}"/>
    <cellStyle name="Note 3 4 2 5 2 4 2" xfId="32345" xr:uid="{9C0431EF-5FEB-40EE-B54D-66BF1221FF31}"/>
    <cellStyle name="Note 3 4 2 5 2 5" xfId="39436" xr:uid="{99561EB3-E941-4E1E-B255-1BAC4B83EA7C}"/>
    <cellStyle name="Note 3 4 2 5 3" xfId="2630" xr:uid="{19431102-C798-4F18-92A1-D0A200F1CBBE}"/>
    <cellStyle name="Note 3 4 2 5 3 2" xfId="39903" xr:uid="{ED173D88-E744-4599-AD2A-58F46F1DD11A}"/>
    <cellStyle name="Note 3 4 2 5 4" xfId="37480" xr:uid="{3DE17350-FF78-43E6-AF68-F61C9C7EA8A3}"/>
    <cellStyle name="Note 3 4 2 5 5" xfId="52955" xr:uid="{6175E20F-C885-49E9-8FC4-75737080233A}"/>
    <cellStyle name="Note 3 4 2 6" xfId="2114" xr:uid="{1D869AEB-523C-4599-8321-213DC8EB785E}"/>
    <cellStyle name="Note 3 4 2 6 2" xfId="6415" xr:uid="{378ED17D-31B1-45AC-90ED-831B51AA417D}"/>
    <cellStyle name="Note 3 4 2 6 2 2" xfId="9001" xr:uid="{E712F9A6-C8DA-45F4-8D85-B88E29BB6CCD}"/>
    <cellStyle name="Note 3 4 2 6 2 2 2" xfId="12784" xr:uid="{8BD8C3BA-A35D-4A7A-80A8-AC6405C06495}"/>
    <cellStyle name="Note 3 4 2 6 2 2 2 2" xfId="21773" xr:uid="{96ECBB49-D426-4E86-86E5-430C3E542055}"/>
    <cellStyle name="Note 3 4 2 6 2 2 2 2 2" xfId="32804" xr:uid="{D6DF8637-2F59-41F1-B1B1-A57DC7F8D9ED}"/>
    <cellStyle name="Note 3 4 2 6 2 2 2 3" xfId="22885" xr:uid="{F3FDB93E-088B-4827-80C2-637E8AEC4DB4}"/>
    <cellStyle name="Note 3 4 2 6 2 2 3" xfId="17990" xr:uid="{87C092EA-F488-4CC8-B28D-AFF2507C6C62}"/>
    <cellStyle name="Note 3 4 2 6 2 2 3 2" xfId="28256" xr:uid="{3CD1A680-B67A-46E3-A4E4-43E4ED1D7CD1}"/>
    <cellStyle name="Note 3 4 2 6 2 2 4" xfId="33140" xr:uid="{71A2ECFD-2C47-42D1-B110-4D086BA8B4A7}"/>
    <cellStyle name="Note 3 4 2 6 2 3" xfId="11638" xr:uid="{90D64AF2-F8AF-4541-8E92-50074EEAE4CE}"/>
    <cellStyle name="Note 3 4 2 6 2 3 2" xfId="20627" xr:uid="{957C51FD-0221-4633-A64D-0097DF822386}"/>
    <cellStyle name="Note 3 4 2 6 2 3 2 2" xfId="31489" xr:uid="{9CB95AF0-A48A-4FBB-9125-6EE7B90531B6}"/>
    <cellStyle name="Note 3 4 2 6 2 3 3" xfId="36471" xr:uid="{2C2DA3DB-74A9-4163-88CE-F5A27413B2D8}"/>
    <cellStyle name="Note 3 4 2 6 2 4" xfId="15404" xr:uid="{D73026B4-7454-4C8B-B284-CC7F5C0228E8}"/>
    <cellStyle name="Note 3 4 2 6 2 4 2" xfId="36777" xr:uid="{054B6DB4-2210-4C7A-A177-CA3A9E74C3CE}"/>
    <cellStyle name="Note 3 4 2 6 2 5" xfId="38555" xr:uid="{94DB33D3-A4FF-46CC-8BA0-CA7492623633}"/>
    <cellStyle name="Note 3 4 2 6 3" xfId="4551" xr:uid="{A6C2F196-3E40-4493-B808-76840514631C}"/>
    <cellStyle name="Note 3 4 2 6 3 2" xfId="29238" xr:uid="{4F02AA87-7A4F-4844-AAB1-48A0EF702195}"/>
    <cellStyle name="Note 3 4 2 6 4" xfId="26171" xr:uid="{60588DDD-C343-4AE0-8EAD-34EC26A8EC03}"/>
    <cellStyle name="Note 3 4 2 7" xfId="2924" xr:uid="{0A924F3F-47EA-445E-B77C-F761A0EBDA99}"/>
    <cellStyle name="Note 3 4 2 7 2" xfId="7074" xr:uid="{4204F5D4-C5A2-4130-B71A-2FA3F0466D74}"/>
    <cellStyle name="Note 3 4 2 7 2 2" xfId="12200" xr:uid="{7DD43279-44D8-420B-A4B3-B4E838799C6B}"/>
    <cellStyle name="Note 3 4 2 7 2 2 2" xfId="21189" xr:uid="{500DA260-964B-402B-9318-AFF5F37FD582}"/>
    <cellStyle name="Note 3 4 2 7 2 2 2 2" xfId="28577" xr:uid="{23D4E9FB-5156-4CE5-9CFA-7BAFD1693888}"/>
    <cellStyle name="Note 3 4 2 7 2 2 3" xfId="29471" xr:uid="{52A65AD1-DF16-40AF-8196-E19D67DFA490}"/>
    <cellStyle name="Note 3 4 2 7 2 3" xfId="16063" xr:uid="{6DE0E0BD-B215-4A78-AB48-5BC98482968B}"/>
    <cellStyle name="Note 3 4 2 7 2 3 2" xfId="42704" xr:uid="{B01CA1FB-FD62-4157-B86D-CA2165BDE4A0}"/>
    <cellStyle name="Note 3 4 2 7 2 4" xfId="40373" xr:uid="{F609A108-B408-45B4-865A-C9CB3DA33B4B}"/>
    <cellStyle name="Note 3 4 2 7 3" xfId="9637" xr:uid="{B2EE4F62-CC28-4246-B275-0BDA2D3C6882}"/>
    <cellStyle name="Note 3 4 2 7 3 2" xfId="18626" xr:uid="{195DE8DA-8DEE-4675-A9D8-CC0851D3052E}"/>
    <cellStyle name="Note 3 4 2 7 3 2 2" xfId="32310" xr:uid="{58A0F86A-143A-437A-BA0E-89A8B1E505C3}"/>
    <cellStyle name="Note 3 4 2 7 3 3" xfId="23006" xr:uid="{4A3AF983-6B8E-406F-9B9D-46D0CE669920}"/>
    <cellStyle name="Note 3 4 2 7 4" xfId="23368" xr:uid="{2C0C7A31-4073-4B9D-AD90-47BDBF2CF28A}"/>
    <cellStyle name="Note 3 4 2 8" xfId="4851" xr:uid="{806ECB4E-B589-460F-A721-23C870B49BDA}"/>
    <cellStyle name="Note 3 4 2 8 2" xfId="7437" xr:uid="{76D35093-0FD5-4D7E-AB01-4818FB0A97E4}"/>
    <cellStyle name="Note 3 4 2 8 2 2" xfId="12305" xr:uid="{931499DF-266E-40A3-BFB6-DC87C2BB33CA}"/>
    <cellStyle name="Note 3 4 2 8 2 2 2" xfId="21294" xr:uid="{4F868309-BF64-4C2F-B974-DEBFB2E1AABC}"/>
    <cellStyle name="Note 3 4 2 8 2 2 2 2" xfId="34568" xr:uid="{076D2D1D-97C5-49A4-A0F0-842A658F3B0D}"/>
    <cellStyle name="Note 3 4 2 8 2 2 3" xfId="43782" xr:uid="{728659F7-4FEB-4CFA-9576-825452040004}"/>
    <cellStyle name="Note 3 4 2 8 2 3" xfId="16426" xr:uid="{6F9B26BB-B458-4E91-9013-77B9AA7CC144}"/>
    <cellStyle name="Note 3 4 2 8 2 3 2" xfId="40997" xr:uid="{D754AE04-8BAC-4F7C-A50B-78FB7CFC0007}"/>
    <cellStyle name="Note 3 4 2 8 2 4" xfId="43348" xr:uid="{E0ED1F6A-AC96-4933-8145-EFDA21769490}"/>
    <cellStyle name="Note 3 4 2 8 3" xfId="10074" xr:uid="{6BCFA78E-4BFC-4D50-AE7D-8DF2D800FD32}"/>
    <cellStyle name="Note 3 4 2 8 3 2" xfId="19063" xr:uid="{17CE196A-2FA7-4242-AA54-F350307B7054}"/>
    <cellStyle name="Note 3 4 2 8 3 2 2" xfId="39857" xr:uid="{18B83617-7DCA-4C7F-99B0-EF6E1515F5D4}"/>
    <cellStyle name="Note 3 4 2 8 3 3" xfId="22342" xr:uid="{F2467B31-844B-4235-80B4-493E78742FBB}"/>
    <cellStyle name="Note 3 4 2 8 4" xfId="13840" xr:uid="{F98307E1-962D-47FE-9845-843CF3B6D6D5}"/>
    <cellStyle name="Note 3 4 2 8 4 2" xfId="32975" xr:uid="{E2B9F9F7-28C5-48CC-A885-A8543529A1D6}"/>
    <cellStyle name="Note 3 4 2 8 5" xfId="37508" xr:uid="{83352256-73BC-4946-9788-C1BA0CD0605E}"/>
    <cellStyle name="Note 3 4 2 9" xfId="6759" xr:uid="{1FEA0780-BC20-4C58-ACE3-BEB488316AC9}"/>
    <cellStyle name="Note 3 4 2 9 2" xfId="11958" xr:uid="{C697257A-D4A5-49E5-9638-8D9B841A26DA}"/>
    <cellStyle name="Note 3 4 2 9 2 2" xfId="20947" xr:uid="{A26D75B0-BA6E-4BD3-A208-6AC71CA1DA51}"/>
    <cellStyle name="Note 3 4 2 9 2 2 2" xfId="22153" xr:uid="{9B9216AE-2638-41E4-85BC-48DEB5343E70}"/>
    <cellStyle name="Note 3 4 2 9 2 3" xfId="25336" xr:uid="{12002D69-3247-435F-A935-FB6C23219AE8}"/>
    <cellStyle name="Note 3 4 2 9 3" xfId="15748" xr:uid="{851D8100-E653-43B9-9930-64DABD47AE2B}"/>
    <cellStyle name="Note 3 4 2 9 3 2" xfId="33706" xr:uid="{86A2B5B6-D919-4D07-B43F-3170C6ED7F9B}"/>
    <cellStyle name="Note 3 4 2 9 4" xfId="38660" xr:uid="{5A9F2C02-03D5-4307-B331-0F954EEEE659}"/>
    <cellStyle name="Note 3 4 3" xfId="674" xr:uid="{6F7A177B-A124-4029-B3F0-227AC08CDA1E}"/>
    <cellStyle name="Note 3 4 3 2" xfId="5050" xr:uid="{3DD14D35-72E2-4615-8047-EF27F4B4FD22}"/>
    <cellStyle name="Note 3 4 3 2 2" xfId="7636" xr:uid="{647A1138-D45F-4B6C-939C-73FD79D9BABE}"/>
    <cellStyle name="Note 3 4 3 2 2 2" xfId="12365" xr:uid="{51FDB91F-CAC8-4D14-AB73-684D94086563}"/>
    <cellStyle name="Note 3 4 3 2 2 2 2" xfId="21354" xr:uid="{47D8E0F2-8D33-4541-99A7-C3991D125EB2}"/>
    <cellStyle name="Note 3 4 3 2 2 2 2 2" xfId="36923" xr:uid="{9A483069-620C-4FD9-BA94-AC528712EF8D}"/>
    <cellStyle name="Note 3 4 3 2 2 2 3" xfId="28203" xr:uid="{CD65DFB0-49FE-485F-ADCF-A4836841C753}"/>
    <cellStyle name="Note 3 4 3 2 2 3" xfId="16625" xr:uid="{315F31D9-EF30-4655-B042-47F2CB37450C}"/>
    <cellStyle name="Note 3 4 3 2 2 3 2" xfId="26618" xr:uid="{5126B758-2536-48E9-9B91-84E953DA7494}"/>
    <cellStyle name="Note 3 4 3 2 2 4" xfId="32173" xr:uid="{F9C3B554-01FE-4A2F-9789-1099F1C21165}"/>
    <cellStyle name="Note 3 4 3 2 2 5" xfId="56797" xr:uid="{D7A8FBDB-4AE7-4B9F-883B-F3AC9C3D598E}"/>
    <cellStyle name="Note 3 4 3 2 3" xfId="10273" xr:uid="{1931029F-41A7-4048-9E80-611B7EF2BA5F}"/>
    <cellStyle name="Note 3 4 3 2 3 2" xfId="19262" xr:uid="{A67CE045-292D-454D-9BF1-8CD2B430A03E}"/>
    <cellStyle name="Note 3 4 3 2 3 2 2" xfId="43047" xr:uid="{6B44824B-D086-4DFE-AB7C-6657460C9642}"/>
    <cellStyle name="Note 3 4 3 2 3 3" xfId="26522" xr:uid="{81D13FC9-B3F2-44F4-A372-77F135476457}"/>
    <cellStyle name="Note 3 4 3 2 4" xfId="14039" xr:uid="{70BD67D9-5F56-4417-98E7-8A6173D1BB1F}"/>
    <cellStyle name="Note 3 4 3 2 4 2" xfId="32412" xr:uid="{5679364B-A307-4FD0-8C69-D5AD7E7162BE}"/>
    <cellStyle name="Note 3 4 3 2 5" xfId="38125" xr:uid="{C7022758-6497-4188-B26C-7CF39F7B374D}"/>
    <cellStyle name="Note 3 4 3 2 6" xfId="50015" xr:uid="{7332EA8C-0682-4458-80A6-7C56DD10D298}"/>
    <cellStyle name="Note 3 4 3 3" xfId="3111" xr:uid="{FC0CEEFF-76EE-49C4-854F-12A088F0A753}"/>
    <cellStyle name="Note 3 4 3 3 2" xfId="33811" xr:uid="{29D71A75-3A4F-4B50-A971-4B7C11CBB324}"/>
    <cellStyle name="Note 3 4 3 3 2 2" xfId="57922" xr:uid="{08E10882-9B36-4E74-BEAA-C55748417B6D}"/>
    <cellStyle name="Note 3 4 3 3 3" xfId="51140" xr:uid="{C3436496-530E-47DE-92C9-616B260A0847}"/>
    <cellStyle name="Note 3 4 3 4" xfId="30849" xr:uid="{E127A26A-0852-4319-8603-972B6E67D48B}"/>
    <cellStyle name="Note 3 4 3 4 2" xfId="54924" xr:uid="{272A1AE0-76A9-4F10-A9E7-FF1632AF4FD3}"/>
    <cellStyle name="Note 3 4 3 4 3" xfId="48132" xr:uid="{8D335C42-E2B1-4C02-A063-2671DB4FC221}"/>
    <cellStyle name="Note 3 4 3 5" xfId="53224" xr:uid="{241B23D9-4A42-4DB4-B89F-A71C6D524537}"/>
    <cellStyle name="Note 3 4 3 6" xfId="46518" xr:uid="{151710A7-EB87-44A2-B57D-2E515490C87F}"/>
    <cellStyle name="Note 3 4 4" xfId="1019" xr:uid="{DE0E8426-073A-44FF-8F14-A962AB3DB43B}"/>
    <cellStyle name="Note 3 4 4 2" xfId="5371" xr:uid="{5938BDD2-7B42-4B95-A06D-C9C30AC8505A}"/>
    <cellStyle name="Note 3 4 4 2 2" xfId="7957" xr:uid="{D9B2E5C7-5275-46E1-B60A-418C1A35FB85}"/>
    <cellStyle name="Note 3 4 4 2 2 2" xfId="12466" xr:uid="{FAA5AE2B-EE33-4088-A0F6-A7617020687A}"/>
    <cellStyle name="Note 3 4 4 2 2 2 2" xfId="21455" xr:uid="{78D54DC2-ACEB-429B-8666-75BDCEED5466}"/>
    <cellStyle name="Note 3 4 4 2 2 2 2 2" xfId="35956" xr:uid="{3B204AD3-980A-4C55-A465-070E3EF77E18}"/>
    <cellStyle name="Note 3 4 4 2 2 2 3" xfId="39136" xr:uid="{51BD30F8-54BF-4FA9-B488-63FF33360F2F}"/>
    <cellStyle name="Note 3 4 4 2 2 3" xfId="16946" xr:uid="{458B35FA-CF73-4F83-83F9-3CDFA00A783E}"/>
    <cellStyle name="Note 3 4 4 2 2 3 2" xfId="30079" xr:uid="{2AC29CF7-5EFD-4B9A-BCBD-FD795D70A0D5}"/>
    <cellStyle name="Note 3 4 4 2 2 4" xfId="32008" xr:uid="{9CF33A3E-D6BB-41CD-8C33-4406F645782C}"/>
    <cellStyle name="Note 3 4 4 2 3" xfId="10594" xr:uid="{E919D65B-7F61-4180-B698-87FC6056B57E}"/>
    <cellStyle name="Note 3 4 4 2 3 2" xfId="19583" xr:uid="{48D0D5AD-B707-4135-8F60-3B56D5D63A2B}"/>
    <cellStyle name="Note 3 4 4 2 3 2 2" xfId="23522" xr:uid="{8950DE6A-979F-48FB-BA98-129484B8E48A}"/>
    <cellStyle name="Note 3 4 4 2 3 3" xfId="40047" xr:uid="{71E34A9C-7199-4A65-990D-64C68949B18A}"/>
    <cellStyle name="Note 3 4 4 2 4" xfId="14360" xr:uid="{7666E745-B349-4D8C-8E15-85FAC9050645}"/>
    <cellStyle name="Note 3 4 4 2 4 2" xfId="39689" xr:uid="{B88FFA19-429D-412E-A20F-7EFF81FE0D70}"/>
    <cellStyle name="Note 3 4 4 2 5" xfId="39228" xr:uid="{DA7960AD-8F1E-42FD-9CAA-8F7D8775BD33}"/>
    <cellStyle name="Note 3 4 4 2 6" xfId="55920" xr:uid="{82949C3C-4894-4590-961B-46926BA3FDF7}"/>
    <cellStyle name="Note 3 4 4 3" xfId="3456" xr:uid="{B3A7C235-E95A-44F3-BAE3-B8E3A73CAE4D}"/>
    <cellStyle name="Note 3 4 4 3 2" xfId="35488" xr:uid="{2997BFB2-D999-4674-8D15-2B720CDF6248}"/>
    <cellStyle name="Note 3 4 4 4" xfId="35305" xr:uid="{917A0C18-7CE2-42C7-A409-E6E477ECDD1F}"/>
    <cellStyle name="Note 3 4 4 5" xfId="49138" xr:uid="{EB3A88EE-8A40-4CB9-BC3F-49A7815876E3}"/>
    <cellStyle name="Note 3 4 5" xfId="1363" xr:uid="{A4B37783-A9DA-4EE3-A8CD-C6FB1412CFE5}"/>
    <cellStyle name="Note 3 4 5 2" xfId="5708" xr:uid="{BE01D7B2-3BB9-446B-BFAD-7FA1BED6AF8E}"/>
    <cellStyle name="Note 3 4 5 2 2" xfId="8294" xr:uid="{3B735023-FA2C-4250-AC00-8BB24AEEF8E7}"/>
    <cellStyle name="Note 3 4 5 2 2 2" xfId="12568" xr:uid="{0B5A7DD5-F644-4358-A2C9-0065A87CDB6E}"/>
    <cellStyle name="Note 3 4 5 2 2 2 2" xfId="21557" xr:uid="{F9825B1F-7426-4D78-BD51-66E09B48BF4D}"/>
    <cellStyle name="Note 3 4 5 2 2 2 2 2" xfId="35509" xr:uid="{ED1750F8-DB9A-4CA9-9947-5C98252415E8}"/>
    <cellStyle name="Note 3 4 5 2 2 2 3" xfId="42639" xr:uid="{39A8EC62-1FA4-4360-8F04-9A0B483F743C}"/>
    <cellStyle name="Note 3 4 5 2 2 3" xfId="17283" xr:uid="{36FBE19E-AA56-4C70-98E8-953BF72C5386}"/>
    <cellStyle name="Note 3 4 5 2 2 3 2" xfId="31649" xr:uid="{E3591936-2FB7-4BB7-A581-7EAD7FCB6774}"/>
    <cellStyle name="Note 3 4 5 2 2 4" xfId="32602" xr:uid="{E3F95941-BC48-4515-931E-B75363062D49}"/>
    <cellStyle name="Note 3 4 5 2 3" xfId="10931" xr:uid="{D1E740B2-5806-4BF3-AE78-F672B7C7F688}"/>
    <cellStyle name="Note 3 4 5 2 3 2" xfId="19920" xr:uid="{B320BCBA-9D62-45AC-A6CD-587C119BF6BA}"/>
    <cellStyle name="Note 3 4 5 2 3 2 2" xfId="30328" xr:uid="{034D3ED9-40F0-4EE5-BE63-D35F677E3AA9}"/>
    <cellStyle name="Note 3 4 5 2 3 3" xfId="27153" xr:uid="{EE352393-086A-4B1F-8DA0-1AC44319904F}"/>
    <cellStyle name="Note 3 4 5 2 4" xfId="14697" xr:uid="{7F1925E7-F84C-4045-9C64-90DF44832CF4}"/>
    <cellStyle name="Note 3 4 5 2 4 2" xfId="34245" xr:uid="{3FD19B23-B177-4069-AD93-4A6A937F3501}"/>
    <cellStyle name="Note 3 4 5 2 5" xfId="42290" xr:uid="{0C7DB304-8971-4D63-8CAE-571D52A2825F}"/>
    <cellStyle name="Note 3 4 5 2 6" xfId="58360" xr:uid="{A4AADA00-812C-4DCF-BDE8-D8AB10AF96B0}"/>
    <cellStyle name="Note 3 4 5 3" xfId="3800" xr:uid="{71F59835-0E5A-409F-8576-BFBED9B469A9}"/>
    <cellStyle name="Note 3 4 5 3 2" xfId="42643" xr:uid="{B06B8825-FEEA-493F-8FC8-1B01BE58A87B}"/>
    <cellStyle name="Note 3 4 5 4" xfId="34128" xr:uid="{D59D6F06-7171-42C2-A2AB-A3754B2AEB38}"/>
    <cellStyle name="Note 3 4 5 5" xfId="51578" xr:uid="{8A8DC25F-59D5-4C53-A61B-D2724301C9C8}"/>
    <cellStyle name="Note 3 4 6" xfId="1651" xr:uid="{27D144C0-4157-4E75-87E5-26C90E390D2D}"/>
    <cellStyle name="Note 3 4 6 2" xfId="5981" xr:uid="{5746598F-4B45-4A0A-B6B8-889A12687896}"/>
    <cellStyle name="Note 3 4 6 2 2" xfId="8567" xr:uid="{50EA4C5F-4C95-4A52-BA86-54ABC25CAFD3}"/>
    <cellStyle name="Note 3 4 6 2 2 2" xfId="12650" xr:uid="{61FFD957-EA5C-445A-9483-88522EEEF915}"/>
    <cellStyle name="Note 3 4 6 2 2 2 2" xfId="21639" xr:uid="{3E963E0A-FA83-47B9-8788-A9F815BC31BC}"/>
    <cellStyle name="Note 3 4 6 2 2 2 2 2" xfId="38135" xr:uid="{91F0409F-392D-4720-AF31-57029F604A4A}"/>
    <cellStyle name="Note 3 4 6 2 2 2 3" xfId="43286" xr:uid="{95ECDB33-2D30-47FA-817D-71349F32F100}"/>
    <cellStyle name="Note 3 4 6 2 2 3" xfId="17556" xr:uid="{F00FD429-ADF7-48DE-8B49-D6D73429ED3B}"/>
    <cellStyle name="Note 3 4 6 2 2 3 2" xfId="27974" xr:uid="{4E886CF5-35E9-409D-9086-42E40F6086CE}"/>
    <cellStyle name="Note 3 4 6 2 2 4" xfId="28903" xr:uid="{BE9BB40D-4BB7-4528-B587-0EF5A0A5A00E}"/>
    <cellStyle name="Note 3 4 6 2 3" xfId="11204" xr:uid="{CC567063-6015-4991-B45B-6D3409A942C1}"/>
    <cellStyle name="Note 3 4 6 2 3 2" xfId="20193" xr:uid="{3B662E08-F130-4D9D-9190-A05F82D7C207}"/>
    <cellStyle name="Note 3 4 6 2 3 2 2" xfId="33918" xr:uid="{C8A0381A-B871-4341-AFCE-FEBEFBCE61F2}"/>
    <cellStyle name="Note 3 4 6 2 3 3" xfId="38932" xr:uid="{07267585-E7F4-4777-8E9C-593EFE05764E}"/>
    <cellStyle name="Note 3 4 6 2 4" xfId="14970" xr:uid="{5A36AEBF-2BE0-42BC-A318-ACB3C4F2212A}"/>
    <cellStyle name="Note 3 4 6 2 4 2" xfId="40766" xr:uid="{48CB2184-7CF6-4537-AADD-DA13FF582125}"/>
    <cellStyle name="Note 3 4 6 2 5" xfId="39748" xr:uid="{CF648DE1-4C1F-4BE7-8A9D-CAFDCCCD80F2}"/>
    <cellStyle name="Note 3 4 6 2 6" xfId="54086" xr:uid="{3A1F6108-18B8-4A2D-8040-77717C010A8E}"/>
    <cellStyle name="Note 3 4 6 3" xfId="4088" xr:uid="{2BB4F9BA-90C8-42F0-A334-53124BD45EA9}"/>
    <cellStyle name="Note 3 4 6 3 2" xfId="26483" xr:uid="{311D7BDE-AF3D-4D93-A81D-055C921EF6CF}"/>
    <cellStyle name="Note 3 4 6 4" xfId="38392" xr:uid="{E96B4615-48D7-49E0-AE96-ADE52B2E47DC}"/>
    <cellStyle name="Note 3 4 6 5" xfId="47409" xr:uid="{A03ECDE4-6D39-4CE7-BCBA-1155AC796442}"/>
    <cellStyle name="Note 3 4 7" xfId="1982" xr:uid="{252CFFC4-D832-4ADF-83B7-5F260CB27B14}"/>
    <cellStyle name="Note 3 4 7 2" xfId="6290" xr:uid="{36B890FF-F5CC-4A93-A9AA-F287824959FB}"/>
    <cellStyle name="Note 3 4 7 2 2" xfId="8876" xr:uid="{73C7E53C-343D-4E6A-B5E7-C33BADA38FD1}"/>
    <cellStyle name="Note 3 4 7 2 2 2" xfId="12747" xr:uid="{EE28233B-BDC1-4663-935C-95C750069BA3}"/>
    <cellStyle name="Note 3 4 7 2 2 2 2" xfId="21736" xr:uid="{E46872F3-E639-4DA1-9329-82818896756F}"/>
    <cellStyle name="Note 3 4 7 2 2 2 2 2" xfId="28100" xr:uid="{C722BC3E-CDD3-4AE9-89AB-F0B1DDB8D44D}"/>
    <cellStyle name="Note 3 4 7 2 2 2 3" xfId="23417" xr:uid="{1B9B7ED0-F932-4C1A-B601-C437739A46C6}"/>
    <cellStyle name="Note 3 4 7 2 2 3" xfId="17865" xr:uid="{0053EBBF-2CF7-4714-A841-A2C97531D88E}"/>
    <cellStyle name="Note 3 4 7 2 2 3 2" xfId="32783" xr:uid="{EDCBEEB6-FC35-41A1-8965-8155FA5B2B55}"/>
    <cellStyle name="Note 3 4 7 2 2 4" xfId="23576" xr:uid="{AA4D0489-8150-443E-91A7-75C4EA89306A}"/>
    <cellStyle name="Note 3 4 7 2 3" xfId="11513" xr:uid="{87DEC331-4096-457E-8749-2CA9E3EC3AA5}"/>
    <cellStyle name="Note 3 4 7 2 3 2" xfId="20502" xr:uid="{26EED48B-971F-40B4-A339-1B1D7798B738}"/>
    <cellStyle name="Note 3 4 7 2 3 2 2" xfId="27348" xr:uid="{600ED832-5594-490E-A486-5B7D3A3A83C5}"/>
    <cellStyle name="Note 3 4 7 2 3 3" xfId="27246" xr:uid="{EEFAB810-3C07-4EB6-BEAB-5054C5A23635}"/>
    <cellStyle name="Note 3 4 7 2 4" xfId="15279" xr:uid="{95700978-B148-42F2-B807-686CE0039870}"/>
    <cellStyle name="Note 3 4 7 2 4 2" xfId="38038" xr:uid="{B4EB0478-D3E8-4FC7-B394-8132B548ACDD}"/>
    <cellStyle name="Note 3 4 7 2 5" xfId="30803" xr:uid="{6768650E-4D81-4AE7-8899-497534E031D5}"/>
    <cellStyle name="Note 3 4 7 3" xfId="4419" xr:uid="{06847947-A8A9-4238-A740-E4E0D6AAE981}"/>
    <cellStyle name="Note 3 4 7 3 2" xfId="24917" xr:uid="{DEA017DE-411D-427E-8398-6CBF0FD6CD65}"/>
    <cellStyle name="Note 3 4 7 4" xfId="34898" xr:uid="{30124052-7186-4B16-B88E-8AD9F4BC49AE}"/>
    <cellStyle name="Note 3 4 7 5" xfId="52692" xr:uid="{5EBE667F-DEE9-4613-8191-E3E9E43B1F7E}"/>
    <cellStyle name="Note 3 4 8" xfId="2793" xr:uid="{47FA5A23-C687-44CB-9501-33203C5BCC3A}"/>
    <cellStyle name="Note 3 4 8 2" xfId="6943" xr:uid="{DCAFA1A4-B44D-4396-8A01-D0AD9A27D853}"/>
    <cellStyle name="Note 3 4 8 2 2" xfId="12072" xr:uid="{EC289E2F-17BA-44C2-86C1-00C020D1AB1D}"/>
    <cellStyle name="Note 3 4 8 2 2 2" xfId="21061" xr:uid="{7CFEBE36-2084-40E7-8DCC-26797313DE95}"/>
    <cellStyle name="Note 3 4 8 2 2 2 2" xfId="31381" xr:uid="{F91603BC-ED5C-46BE-BD27-FB2963830675}"/>
    <cellStyle name="Note 3 4 8 2 2 3" xfId="43679" xr:uid="{49CE3CFD-A389-4CEC-A223-5A8055BFF2CF}"/>
    <cellStyle name="Note 3 4 8 2 3" xfId="15932" xr:uid="{DC6E4746-04FE-40A9-A5CB-279E52EEA394}"/>
    <cellStyle name="Note 3 4 8 2 3 2" xfId="39591" xr:uid="{FC50ADB7-4295-4C8F-B776-FDCD7511A610}"/>
    <cellStyle name="Note 3 4 8 2 4" xfId="36890" xr:uid="{A53E46C3-1633-44F1-AA73-8B9E00BCA137}"/>
    <cellStyle name="Note 3 4 8 3" xfId="9506" xr:uid="{61D160F0-31E2-4724-B54F-4BEB011D2696}"/>
    <cellStyle name="Note 3 4 8 3 2" xfId="18495" xr:uid="{5F2A143D-DA50-4921-B6BE-A9D3CEB151DF}"/>
    <cellStyle name="Note 3 4 8 3 2 2" xfId="31229" xr:uid="{DA298327-49A1-4C38-9B04-A35BD0475486}"/>
    <cellStyle name="Note 3 4 8 3 3" xfId="23794" xr:uid="{03229D02-9E5B-4162-822D-06B5845A727D}"/>
    <cellStyle name="Note 3 4 8 4" xfId="33427" xr:uid="{49681A1C-97F5-4185-BFC9-A5BF1BEA81AE}"/>
    <cellStyle name="Note 3 4 9" xfId="4726" xr:uid="{23F27093-7753-4DC3-BF61-8E4C449F3FED}"/>
    <cellStyle name="Note 3 4 9 2" xfId="7312" xr:uid="{3AA70489-E447-4A9E-9E0B-66CFE75945FE}"/>
    <cellStyle name="Note 3 4 9 2 2" xfId="12268" xr:uid="{7E032812-FF06-437A-BB45-95D9C66BAC20}"/>
    <cellStyle name="Note 3 4 9 2 2 2" xfId="21257" xr:uid="{AB35AE48-BCA7-41F3-B31A-A1755FE3E895}"/>
    <cellStyle name="Note 3 4 9 2 2 2 2" xfId="42698" xr:uid="{B31C1BB2-5603-42E4-B3C3-07EA16E7DD8E}"/>
    <cellStyle name="Note 3 4 9 2 2 3" xfId="30924" xr:uid="{355A8669-FE6C-4E48-8B58-FA603AAEE4CE}"/>
    <cellStyle name="Note 3 4 9 2 3" xfId="16301" xr:uid="{29E3F175-A8B9-4413-B3EB-5B196B724D1A}"/>
    <cellStyle name="Note 3 4 9 2 3 2" xfId="38732" xr:uid="{6B5ECF50-417B-4A9D-AB43-855D591DB69D}"/>
    <cellStyle name="Note 3 4 9 2 4" xfId="36705" xr:uid="{0C0E4B1F-5F7C-4637-A7C9-B0A83C0EF249}"/>
    <cellStyle name="Note 3 4 9 3" xfId="9949" xr:uid="{9520B212-4FD6-4476-BAB8-509CE266C519}"/>
    <cellStyle name="Note 3 4 9 3 2" xfId="18938" xr:uid="{5B598764-3C41-434B-A535-D3502E5F169D}"/>
    <cellStyle name="Note 3 4 9 3 2 2" xfId="24384" xr:uid="{3365235D-309F-4464-9477-5C1D505D8CDA}"/>
    <cellStyle name="Note 3 4 9 3 3" xfId="27600" xr:uid="{0C04E96A-27E8-4908-A621-C0985E5FDCC4}"/>
    <cellStyle name="Note 3 4 9 4" xfId="13715" xr:uid="{03BDDC19-349F-4861-8E14-D9161201E4E0}"/>
    <cellStyle name="Note 3 4 9 4 2" xfId="33199" xr:uid="{19DF46BA-C952-47DF-8CCD-C404E5FF7D78}"/>
    <cellStyle name="Note 3 4 9 5" xfId="35645" xr:uid="{9CCFF876-E4FD-4379-9610-A9F5993D9342}"/>
    <cellStyle name="Note 3 5" xfId="230" xr:uid="{973CC61F-F44A-4572-AD5E-E61F419EB569}"/>
    <cellStyle name="Note 3 5 10" xfId="9114" xr:uid="{AB112694-E5AB-449B-AA62-F669F1CF973D}"/>
    <cellStyle name="Note 3 5 10 2" xfId="18103" xr:uid="{30F9D5E9-1394-4116-9812-4CC0E0713260}"/>
    <cellStyle name="Note 3 5 10 2 2" xfId="25760" xr:uid="{69C80BC6-676B-494D-97B2-1C335ED6CA48}"/>
    <cellStyle name="Note 3 5 10 3" xfId="43757" xr:uid="{FE94E4A6-17E5-4BE8-A947-BD2D3F1C7230}"/>
    <cellStyle name="Note 3 5 11" xfId="12525" xr:uid="{97F40FD4-3F58-4E0F-9032-BE12100C9C4E}"/>
    <cellStyle name="Note 3 5 11 2" xfId="21514" xr:uid="{0D2D6017-7549-4BF9-AAE9-51566B818A8C}"/>
    <cellStyle name="Note 3 5 11 2 2" xfId="40938" xr:uid="{CF7B541E-76AD-49A7-AD18-B03D5E578F3C}"/>
    <cellStyle name="Note 3 5 11 3" xfId="41113" xr:uid="{52BAE2C8-E295-4193-A42C-8BE16BB044F0}"/>
    <cellStyle name="Note 3 5 12" xfId="2236" xr:uid="{734F191D-C159-47D9-8C8E-2C1424DAA59A}"/>
    <cellStyle name="Note 3 5 12 2" xfId="30993" xr:uid="{F577DE1E-7E4E-461B-90F9-79AC2BAD52BA}"/>
    <cellStyle name="Note 3 5 13" xfId="13145" xr:uid="{12CE09B5-2DCE-4299-B460-8CCA49B394D7}"/>
    <cellStyle name="Note 3 5 13 2" xfId="37990" xr:uid="{942AACAE-CAAB-437E-B6D4-D2A9CE22B2C0}"/>
    <cellStyle name="Note 3 5 14" xfId="29726" xr:uid="{0E62810C-F997-4A22-9027-1F51A3BC43B2}"/>
    <cellStyle name="Note 3 5 15" xfId="44428" xr:uid="{E41FDCC5-5E41-46BD-B258-107891AABB33}"/>
    <cellStyle name="Note 3 5 16" xfId="45582" xr:uid="{A68786FE-B4EA-4E90-BDB0-0D8803667956}"/>
    <cellStyle name="Note 3 5 2" xfId="579" xr:uid="{B6048107-9B9D-46C7-BE3E-47234A62D3CE}"/>
    <cellStyle name="Note 3 5 2 2" xfId="4968" xr:uid="{666664AE-5ADA-4AD8-967D-8528E198BE79}"/>
    <cellStyle name="Note 3 5 2 2 2" xfId="7554" xr:uid="{2C99F0D6-338A-48C1-8884-E92CAC2ADC29}"/>
    <cellStyle name="Note 3 5 2 2 2 2" xfId="12339" xr:uid="{924CAE70-817C-4DAF-AC82-74F39224B61F}"/>
    <cellStyle name="Note 3 5 2 2 2 2 2" xfId="21328" xr:uid="{8D12DAB3-55B4-476D-B287-58DD453269B9}"/>
    <cellStyle name="Note 3 5 2 2 2 2 2 2" xfId="38694" xr:uid="{5E2FD8D8-FBF9-4CAB-AE9E-D3C7FD98EBE3}"/>
    <cellStyle name="Note 3 5 2 2 2 2 3" xfId="25767" xr:uid="{05E708D6-C9FC-4DDE-B3E2-C370F260646F}"/>
    <cellStyle name="Note 3 5 2 2 2 3" xfId="16543" xr:uid="{8A4D57BE-8031-42A0-9529-5022A54C9FAB}"/>
    <cellStyle name="Note 3 5 2 2 2 3 2" xfId="23510" xr:uid="{28294DC5-FA19-4DCE-92E7-67E4105A2449}"/>
    <cellStyle name="Note 3 5 2 2 2 4" xfId="38196" xr:uid="{219BE0A1-B7E8-4A17-90E4-3408D4844A04}"/>
    <cellStyle name="Note 3 5 2 2 2 5" xfId="56370" xr:uid="{7C0247DD-FC8A-4799-93F7-05BD4C0CEB9F}"/>
    <cellStyle name="Note 3 5 2 2 3" xfId="10191" xr:uid="{87B80154-82EC-45D1-89B3-776042185BEC}"/>
    <cellStyle name="Note 3 5 2 2 3 2" xfId="19180" xr:uid="{4EC5BB64-D91C-493F-AA85-59D81BF72A92}"/>
    <cellStyle name="Note 3 5 2 2 3 2 2" xfId="41148" xr:uid="{90FCF46B-E555-46A9-BE9B-E9C547455837}"/>
    <cellStyle name="Note 3 5 2 2 3 3" xfId="25334" xr:uid="{B36B6E45-C637-42FC-B8AE-7A000F0B4AE7}"/>
    <cellStyle name="Note 3 5 2 2 4" xfId="13957" xr:uid="{58CCC224-559D-43F2-ACBB-6100F9D622F0}"/>
    <cellStyle name="Note 3 5 2 2 4 2" xfId="37214" xr:uid="{28213AA6-7918-4201-B022-A83766899E83}"/>
    <cellStyle name="Note 3 5 2 2 5" xfId="43512" xr:uid="{B46877E2-BDDB-4AC9-A7F6-C3C297CAEFAF}"/>
    <cellStyle name="Note 3 5 2 2 6" xfId="49588" xr:uid="{B5B1BED9-FBF7-41C2-80BE-0D6120FBA76D}"/>
    <cellStyle name="Note 3 5 2 3" xfId="3016" xr:uid="{1525E141-75D6-495D-ACBA-17EEB61ABBEA}"/>
    <cellStyle name="Note 3 5 2 3 2" xfId="36665" xr:uid="{2FDB07D4-813E-4584-A626-89F4417304C9}"/>
    <cellStyle name="Note 3 5 2 3 2 2" xfId="59138" xr:uid="{93C1C34E-9FF1-404B-A0D5-7E8DFCA4D8C1}"/>
    <cellStyle name="Note 3 5 2 3 3" xfId="52357" xr:uid="{20084638-EFC7-4F99-B572-C28FD40B2D6A}"/>
    <cellStyle name="Note 3 5 2 4" xfId="29966" xr:uid="{F1FCE81E-0964-4F45-B716-10CD947A994F}"/>
    <cellStyle name="Note 3 5 2 4 2" xfId="54512" xr:uid="{09700D5E-4048-446F-BCD9-00D2346C39E5}"/>
    <cellStyle name="Note 3 5 2 4 3" xfId="47705" xr:uid="{6337F620-BF40-44C5-B9C1-CEB823716ED3}"/>
    <cellStyle name="Note 3 5 2 5" xfId="52945" xr:uid="{F981A5E9-A1A2-4425-AF63-662ADA7A9B79}"/>
    <cellStyle name="Note 3 5 2 6" xfId="46094" xr:uid="{8D108334-FB23-40E4-A629-69C10A175327}"/>
    <cellStyle name="Note 3 5 3" xfId="924" xr:uid="{FFDBB1BB-9D51-4969-B8C3-DF4AD53A1555}"/>
    <cellStyle name="Note 3 5 3 2" xfId="5289" xr:uid="{EDD6696A-57F8-40ED-8C04-DB3A2F69E51F}"/>
    <cellStyle name="Note 3 5 3 2 2" xfId="7875" xr:uid="{5E3B4D3D-300C-4FA2-A602-938E5A5899B9}"/>
    <cellStyle name="Note 3 5 3 2 2 2" xfId="12440" xr:uid="{16F8E426-E515-4BC9-B5D8-8C04D7F6CDD7}"/>
    <cellStyle name="Note 3 5 3 2 2 2 2" xfId="21429" xr:uid="{96830024-2505-453B-BFC8-9056BF50ABDD}"/>
    <cellStyle name="Note 3 5 3 2 2 2 2 2" xfId="28425" xr:uid="{80162986-E90C-473D-85C2-20F0F7C1DAC5}"/>
    <cellStyle name="Note 3 5 3 2 2 2 3" xfId="39057" xr:uid="{A2C123C0-9203-4885-B29C-B2B1CC871D68}"/>
    <cellStyle name="Note 3 5 3 2 2 3" xfId="16864" xr:uid="{58B2C014-754C-4CD9-B155-40AA6D5C31E5}"/>
    <cellStyle name="Note 3 5 3 2 2 3 2" xfId="43360" xr:uid="{7D670811-7C60-44EE-8EE8-742ED63B1E24}"/>
    <cellStyle name="Note 3 5 3 2 2 4" xfId="35307" xr:uid="{B09BEA0E-FB85-4A46-ADF1-9137629847FF}"/>
    <cellStyle name="Note 3 5 3 2 2 5" xfId="56775" xr:uid="{16B56DB4-EE75-4514-A671-90E5DE68163D}"/>
    <cellStyle name="Note 3 5 3 2 3" xfId="10512" xr:uid="{E17CD337-41A5-4291-8E4A-CD713170170B}"/>
    <cellStyle name="Note 3 5 3 2 3 2" xfId="19501" xr:uid="{35DBE7EC-441C-458D-98A0-B0F85FCC7E8B}"/>
    <cellStyle name="Note 3 5 3 2 3 2 2" xfId="39754" xr:uid="{3D333A1B-F799-475F-AF81-A5B7E0638E95}"/>
    <cellStyle name="Note 3 5 3 2 3 3" xfId="33355" xr:uid="{30C8F760-5F77-4D6D-A3F7-20AFCB131BBC}"/>
    <cellStyle name="Note 3 5 3 2 4" xfId="14278" xr:uid="{E906E91A-34FF-4232-A5B7-7CC4897BA30A}"/>
    <cellStyle name="Note 3 5 3 2 4 2" xfId="28928" xr:uid="{AD6B3200-5249-4126-A358-BC2C29073144}"/>
    <cellStyle name="Note 3 5 3 2 5" xfId="28406" xr:uid="{392F3D67-F70F-4E8A-B404-8F2952C0CD89}"/>
    <cellStyle name="Note 3 5 3 2 6" xfId="49993" xr:uid="{C872288E-3690-4945-AEF2-D734FF8F7E9E}"/>
    <cellStyle name="Note 3 5 3 3" xfId="3361" xr:uid="{6092B1E2-8E80-45A1-A99E-CA5585448327}"/>
    <cellStyle name="Note 3 5 3 3 2" xfId="37910" xr:uid="{768FFE2F-07C2-40C2-9867-27D3275CB732}"/>
    <cellStyle name="Note 3 5 3 3 2 2" xfId="58489" xr:uid="{95BD8204-DD2E-4BFA-8CC5-A2DD3776E5E5}"/>
    <cellStyle name="Note 3 5 3 3 3" xfId="51708" xr:uid="{3517FD78-44F5-49F6-B172-A54B8011CBEE}"/>
    <cellStyle name="Note 3 5 3 4" xfId="34178" xr:uid="{679D1CE8-C2DF-4735-B596-219AD9ACD2AA}"/>
    <cellStyle name="Note 3 5 3 4 2" xfId="54902" xr:uid="{FCF7E6F6-FC1D-4F57-99A7-423AF01B5177}"/>
    <cellStyle name="Note 3 5 3 4 3" xfId="48110" xr:uid="{5A189A65-B707-4021-B556-1767AA9B246B}"/>
    <cellStyle name="Note 3 5 3 5" xfId="53202" xr:uid="{B25F285A-88F3-456D-A7EA-35EE7D80481F}"/>
    <cellStyle name="Note 3 5 3 6" xfId="46496" xr:uid="{ECF831A4-8872-4650-A2F6-C58D021F0346}"/>
    <cellStyle name="Note 3 5 4" xfId="1268" xr:uid="{5FDD3B41-FA59-468F-A2E7-831BF9A6DB11}"/>
    <cellStyle name="Note 3 5 4 2" xfId="5613" xr:uid="{0CA30EBD-3F70-4B03-B787-13D7088B1A62}"/>
    <cellStyle name="Note 3 5 4 2 2" xfId="8199" xr:uid="{763688C7-955F-4BAF-869F-0381E1483D0E}"/>
    <cellStyle name="Note 3 5 4 2 2 2" xfId="12537" xr:uid="{20FF0378-5204-4131-A9BA-CF5A6C490F9E}"/>
    <cellStyle name="Note 3 5 4 2 2 2 2" xfId="21526" xr:uid="{260FD9D1-2B35-4438-B0BA-247602A09398}"/>
    <cellStyle name="Note 3 5 4 2 2 2 2 2" xfId="38359" xr:uid="{24396338-1201-45B2-907D-6D9BE1083F40}"/>
    <cellStyle name="Note 3 5 4 2 2 2 3" xfId="38531" xr:uid="{30A31241-5C07-49D4-A15F-E28AED4E396C}"/>
    <cellStyle name="Note 3 5 4 2 2 3" xfId="17188" xr:uid="{DF3D8781-1C15-4D10-903A-E7DFB941CA4E}"/>
    <cellStyle name="Note 3 5 4 2 2 3 2" xfId="40578" xr:uid="{ABFB83B3-C19D-4930-8C96-95A62EEA7C46}"/>
    <cellStyle name="Note 3 5 4 2 2 4" xfId="29708" xr:uid="{6A02873E-4F3B-4BE1-BCD3-3802846B2884}"/>
    <cellStyle name="Note 3 5 4 2 3" xfId="10836" xr:uid="{21367C51-AB99-4B7E-AD21-14BBB7D5D15B}"/>
    <cellStyle name="Note 3 5 4 2 3 2" xfId="19825" xr:uid="{0C775E4B-0861-456D-84F1-6479530C408B}"/>
    <cellStyle name="Note 3 5 4 2 3 2 2" xfId="41740" xr:uid="{3099C395-4D51-485B-8D6E-056DDF3638FC}"/>
    <cellStyle name="Note 3 5 4 2 3 3" xfId="32226" xr:uid="{54AA424E-052C-4967-864A-10D0E678E3E9}"/>
    <cellStyle name="Note 3 5 4 2 4" xfId="14602" xr:uid="{264E27DA-81F4-4A09-A3C7-EBD6055D2163}"/>
    <cellStyle name="Note 3 5 4 2 4 2" xfId="23642" xr:uid="{BF1E3DF4-59F0-44C1-A2F4-40F4D8E06062}"/>
    <cellStyle name="Note 3 5 4 2 5" xfId="33160" xr:uid="{D6E95331-52AE-4C32-998C-BC830B701ACA}"/>
    <cellStyle name="Note 3 5 4 2 6" xfId="55898" xr:uid="{1E1486C2-8611-4F94-BB12-5EB2C1BE3B0F}"/>
    <cellStyle name="Note 3 5 4 3" xfId="3705" xr:uid="{8F65AF54-38A2-4590-A159-21E8E549B237}"/>
    <cellStyle name="Note 3 5 4 3 2" xfId="34994" xr:uid="{23060631-62FF-411C-B7C0-DA887B823BF5}"/>
    <cellStyle name="Note 3 5 4 4" xfId="38710" xr:uid="{B139CBDE-078F-469A-8797-1555520321BE}"/>
    <cellStyle name="Note 3 5 4 5" xfId="49116" xr:uid="{6AE86AA7-BA5B-49EC-9B40-5278D8C0B3FD}"/>
    <cellStyle name="Note 3 5 5" xfId="1633" xr:uid="{08C0F19B-DA47-44EC-A049-FC204C3AC015}"/>
    <cellStyle name="Note 3 5 5 2" xfId="5969" xr:uid="{1D4BBFF9-57D8-4025-A46E-D766C57385DD}"/>
    <cellStyle name="Note 3 5 5 2 2" xfId="8555" xr:uid="{7D6049B8-B099-47F1-BFA6-955ABA70D48A}"/>
    <cellStyle name="Note 3 5 5 2 2 2" xfId="12647" xr:uid="{24DCF458-FAC0-4791-B7E8-C4F352D5EB4F}"/>
    <cellStyle name="Note 3 5 5 2 2 2 2" xfId="21636" xr:uid="{234D9A6D-5D25-4C25-AD1E-F1B40EE27A64}"/>
    <cellStyle name="Note 3 5 5 2 2 2 2 2" xfId="32572" xr:uid="{216A2819-FF3E-462F-9775-C43293A35194}"/>
    <cellStyle name="Note 3 5 5 2 2 2 3" xfId="38326" xr:uid="{C79DC7B8-AE0D-4B09-85DA-A4ADCBED0FF1}"/>
    <cellStyle name="Note 3 5 5 2 2 3" xfId="17544" xr:uid="{C10BA980-296C-4950-B784-0C33D19FE59B}"/>
    <cellStyle name="Note 3 5 5 2 2 3 2" xfId="24563" xr:uid="{72092D0E-755A-493E-962D-3208CA9EB2D3}"/>
    <cellStyle name="Note 3 5 5 2 2 4" xfId="30717" xr:uid="{0209529E-CB01-4D93-88FC-2BAAB7784944}"/>
    <cellStyle name="Note 3 5 5 2 3" xfId="11192" xr:uid="{E9AB0D55-CA26-48EF-BAE7-7CF7935CA2BC}"/>
    <cellStyle name="Note 3 5 5 2 3 2" xfId="20181" xr:uid="{51359244-DC0C-490A-98B3-26DDBBCF54E1}"/>
    <cellStyle name="Note 3 5 5 2 3 2 2" xfId="37139" xr:uid="{C8AE6811-9929-435A-9560-1F3695202D7E}"/>
    <cellStyle name="Note 3 5 5 2 3 3" xfId="22484" xr:uid="{F5C8E27B-51B0-4B79-9FA8-68D2293CD988}"/>
    <cellStyle name="Note 3 5 5 2 4" xfId="14958" xr:uid="{787AF7CB-6606-4CAE-9E44-70AFB9102BA7}"/>
    <cellStyle name="Note 3 5 5 2 4 2" xfId="23370" xr:uid="{0CB060B3-01CC-470D-98DE-010ADEF52FF2}"/>
    <cellStyle name="Note 3 5 5 2 5" xfId="42599" xr:uid="{C6B8B6B7-9BA0-454C-B5F3-181A8B6C5A10}"/>
    <cellStyle name="Note 3 5 5 2 6" xfId="58525" xr:uid="{577FC1DE-6036-4D8E-A391-231094CD7D19}"/>
    <cellStyle name="Note 3 5 5 3" xfId="4070" xr:uid="{8150310F-8503-48BE-BB71-6AEC13F28179}"/>
    <cellStyle name="Note 3 5 5 3 2" xfId="40435" xr:uid="{09547634-C0F0-4041-8CB8-93E3797801FC}"/>
    <cellStyle name="Note 3 5 5 4" xfId="26028" xr:uid="{4A51AB08-A3D1-4F1D-A52B-8061145C709C}"/>
    <cellStyle name="Note 3 5 5 5" xfId="51744" xr:uid="{C32D56D0-47FA-465A-8077-324204AD9F6B}"/>
    <cellStyle name="Note 3 5 6" xfId="1629" xr:uid="{7A877C8C-C330-4607-95C2-BF2FD0FABDCA}"/>
    <cellStyle name="Note 3 5 6 2" xfId="5965" xr:uid="{7209A40A-6E51-4EBF-9373-57A117AB3ED9}"/>
    <cellStyle name="Note 3 5 6 2 2" xfId="8551" xr:uid="{9B111220-BC51-439B-A3C2-2FD6A4EE476C}"/>
    <cellStyle name="Note 3 5 6 2 2 2" xfId="12646" xr:uid="{FA38633A-B3E3-4A5E-A674-6433FC8DC293}"/>
    <cellStyle name="Note 3 5 6 2 2 2 2" xfId="21635" xr:uid="{DE83892A-809B-4DB6-A28F-D59A97A359EE}"/>
    <cellStyle name="Note 3 5 6 2 2 2 2 2" xfId="24586" xr:uid="{3E63217B-8E40-430B-AD5E-9BA579EA125D}"/>
    <cellStyle name="Note 3 5 6 2 2 2 3" xfId="29186" xr:uid="{1DD76001-DFE5-4FC5-B4DE-4185F5F8654E}"/>
    <cellStyle name="Note 3 5 6 2 2 3" xfId="17540" xr:uid="{68BDDC95-EE2D-4BEB-AD4E-77631A6E3925}"/>
    <cellStyle name="Note 3 5 6 2 2 3 2" xfId="36007" xr:uid="{FB8B6E44-40C8-47C0-8310-ECEA6C357480}"/>
    <cellStyle name="Note 3 5 6 2 2 4" xfId="38683" xr:uid="{29D9B43A-A865-42C2-93D0-57D60759B991}"/>
    <cellStyle name="Note 3 5 6 2 3" xfId="11188" xr:uid="{D2D4CE02-90AD-46FD-AE99-1F91684EA6B8}"/>
    <cellStyle name="Note 3 5 6 2 3 2" xfId="20177" xr:uid="{877A0C1F-2D85-4FE8-9BCC-8712A864F16C}"/>
    <cellStyle name="Note 3 5 6 2 3 2 2" xfId="39382" xr:uid="{B0A45E4D-D770-4BAB-B53F-75F331BDDB62}"/>
    <cellStyle name="Note 3 5 6 2 3 3" xfId="35892" xr:uid="{5C9C042F-8F09-4AD7-97B6-1E21EFAF2EB0}"/>
    <cellStyle name="Note 3 5 6 2 4" xfId="14954" xr:uid="{67568DE1-3AD5-4C38-A9D8-A83347267B12}"/>
    <cellStyle name="Note 3 5 6 2 4 2" xfId="30972" xr:uid="{D0C8B75A-13A1-4A1A-B69D-DCE1D5AE4A60}"/>
    <cellStyle name="Note 3 5 6 2 5" xfId="28610" xr:uid="{41222596-C7BD-4B6D-BD41-E9E81705FD5F}"/>
    <cellStyle name="Note 3 5 6 2 6" xfId="54064" xr:uid="{BE5F3042-7D7D-4858-9679-7D4B451D56BA}"/>
    <cellStyle name="Note 3 5 6 3" xfId="4066" xr:uid="{A7F79E3A-19D1-404F-AE26-A217D4F4D388}"/>
    <cellStyle name="Note 3 5 6 3 2" xfId="42593" xr:uid="{32FA47AE-6D7D-4E83-BDF4-B715F68775E3}"/>
    <cellStyle name="Note 3 5 6 4" xfId="32902" xr:uid="{A0298A48-0866-4CF9-B6F3-1BD00737EB69}"/>
    <cellStyle name="Note 3 5 6 5" xfId="47391" xr:uid="{799B3E92-478D-4B0A-88C8-A269D8D3406D}"/>
    <cellStyle name="Note 3 5 7" xfId="2698" xr:uid="{20B1D790-A995-4B03-AE18-73C8D65ADF3B}"/>
    <cellStyle name="Note 3 5 7 2" xfId="6888" xr:uid="{47822005-E577-4740-9F35-2C9850F7B322}"/>
    <cellStyle name="Note 3 5 7 2 2" xfId="12029" xr:uid="{A42A4B5A-FA97-4BA7-A7E9-280833345A6D}"/>
    <cellStyle name="Note 3 5 7 2 2 2" xfId="21018" xr:uid="{ADEFFD47-A8E2-4B24-AFA4-71CF0195EB52}"/>
    <cellStyle name="Note 3 5 7 2 2 2 2" xfId="25114" xr:uid="{B93FEA0D-25E4-43D4-8D24-AA6FD15A3B7D}"/>
    <cellStyle name="Note 3 5 7 2 2 3" xfId="26402" xr:uid="{D6BBB655-DEB6-4CCD-8D60-F9A0BCAD801B}"/>
    <cellStyle name="Note 3 5 7 2 3" xfId="15877" xr:uid="{2B7A50D7-1515-467C-B0B5-F347B0E6C3D6}"/>
    <cellStyle name="Note 3 5 7 2 3 2" xfId="40804" xr:uid="{67EE11C3-1BCC-4AB8-A62A-CFD58CA96F46}"/>
    <cellStyle name="Note 3 5 7 2 4" xfId="26629" xr:uid="{5A4657A5-A559-441A-A517-F37894FBDAC6}"/>
    <cellStyle name="Note 3 5 7 3" xfId="9459" xr:uid="{A4E71E68-828E-498E-81CE-1A45C44B7BE1}"/>
    <cellStyle name="Note 3 5 7 3 2" xfId="18448" xr:uid="{AC2343F0-5518-4BFC-B199-24F4AF7CC8E3}"/>
    <cellStyle name="Note 3 5 7 3 2 2" xfId="29419" xr:uid="{BC8A43E0-5467-438A-9287-C4A471277C4F}"/>
    <cellStyle name="Note 3 5 7 3 3" xfId="39197" xr:uid="{D4D1D110-E190-4499-AB3D-A4B539E1EF01}"/>
    <cellStyle name="Note 3 5 7 4" xfId="25788" xr:uid="{26E44DF9-0D34-4627-A675-5D2951135900}"/>
    <cellStyle name="Note 3 5 7 5" xfId="52682" xr:uid="{7B54896F-A24C-42D3-AE72-EB4F81F5742E}"/>
    <cellStyle name="Note 3 5 8" xfId="4644" xr:uid="{41E0FBA8-BB42-4D0C-863E-0420DE80AD48}"/>
    <cellStyle name="Note 3 5 8 2" xfId="7230" xr:uid="{D51A185F-1DE6-4147-AA7A-C6919C7598E9}"/>
    <cellStyle name="Note 3 5 8 2 2" xfId="12239" xr:uid="{7CBA1C06-3CC0-4744-9F92-7EA17BE51369}"/>
    <cellStyle name="Note 3 5 8 2 2 2" xfId="21228" xr:uid="{36BC38DE-BD0D-48DA-ABCD-CB51316868F3}"/>
    <cellStyle name="Note 3 5 8 2 2 2 2" xfId="35145" xr:uid="{1A624190-7413-4D0C-8009-4B16CB673CC5}"/>
    <cellStyle name="Note 3 5 8 2 2 3" xfId="42672" xr:uid="{32019370-B474-4FF4-8A70-9654CD7E1D5F}"/>
    <cellStyle name="Note 3 5 8 2 3" xfId="16219" xr:uid="{FA6A0AA7-0E32-476E-AC12-86C0780DFBDA}"/>
    <cellStyle name="Note 3 5 8 2 3 2" xfId="33141" xr:uid="{1D2442A2-FF14-495A-BEDD-8FC3E1FBF27F}"/>
    <cellStyle name="Note 3 5 8 2 4" xfId="39196" xr:uid="{B3D146C5-3AAB-4094-9E6D-1B3320B61D80}"/>
    <cellStyle name="Note 3 5 8 3" xfId="9867" xr:uid="{0AD21F63-7403-4CAB-B1F9-4AC6CB42EF3D}"/>
    <cellStyle name="Note 3 5 8 3 2" xfId="18856" xr:uid="{EA4530C3-B6FA-4D31-B639-2EE5676CE311}"/>
    <cellStyle name="Note 3 5 8 3 2 2" xfId="36261" xr:uid="{7BBC6DE6-986F-459D-92E4-D7F48D2CC695}"/>
    <cellStyle name="Note 3 5 8 3 3" xfId="34522" xr:uid="{60846EFC-36F9-4751-BE95-3A6095C08A99}"/>
    <cellStyle name="Note 3 5 8 4" xfId="13633" xr:uid="{2A642072-BCE5-4E55-A339-908A5EC272FA}"/>
    <cellStyle name="Note 3 5 8 4 2" xfId="39223" xr:uid="{4BFB55DC-A71E-47B0-A932-2FA4FE00AD6A}"/>
    <cellStyle name="Note 3 5 8 5" xfId="31402" xr:uid="{4535B1F3-144E-492B-8481-E651385D4371}"/>
    <cellStyle name="Note 3 5 9" xfId="6532" xr:uid="{BA81BC49-F60E-490E-A2AB-36492803CF58}"/>
    <cellStyle name="Note 3 5 9 2" xfId="11751" xr:uid="{7A04AB22-CB0F-4DAC-83A2-B1DB2E4380E7}"/>
    <cellStyle name="Note 3 5 9 2 2" xfId="20740" xr:uid="{D1C50EE5-C15B-4B14-B906-BAB60B7CB4F5}"/>
    <cellStyle name="Note 3 5 9 2 2 2" xfId="23410" xr:uid="{6326B9FF-9EDE-462F-9604-329FE03080BA}"/>
    <cellStyle name="Note 3 5 9 2 3" xfId="35594" xr:uid="{4C3E571F-9387-404C-964A-7ECDC0562DA7}"/>
    <cellStyle name="Note 3 5 9 3" xfId="15521" xr:uid="{99DA2345-9FBD-430A-B9E9-96358C9392E6}"/>
    <cellStyle name="Note 3 5 9 3 2" xfId="40098" xr:uid="{C7FCED37-F555-4C7D-8435-9C86FE4901FE}"/>
    <cellStyle name="Note 3 5 9 4" xfId="35350" xr:uid="{772FD11D-ED77-4F15-9560-C528034695C6}"/>
    <cellStyle name="Note 3 6" xfId="368" xr:uid="{626554DD-002B-4849-B9AE-7503F7031FA8}"/>
    <cellStyle name="Note 3 6 10" xfId="9239" xr:uid="{EEBEA6F6-4C1F-48C9-8A88-960104837E22}"/>
    <cellStyle name="Note 3 6 10 2" xfId="18228" xr:uid="{24053F92-C885-4077-B27F-65D0B89DD81D}"/>
    <cellStyle name="Note 3 6 10 2 2" xfId="42976" xr:uid="{A7B73B50-47B8-42CA-83FD-C9EB62A8A01F}"/>
    <cellStyle name="Note 3 6 10 3" xfId="38521" xr:uid="{9DB1CD1E-1D4A-44D6-B0FC-0D4F062E0786}"/>
    <cellStyle name="Note 3 6 11" xfId="9766" xr:uid="{5E14FD65-8895-42F7-90D9-EF0C369D6B2C}"/>
    <cellStyle name="Note 3 6 11 2" xfId="18755" xr:uid="{AB7AE64F-7301-4EEB-9240-991C2F520AD5}"/>
    <cellStyle name="Note 3 6 11 2 2" xfId="34187" xr:uid="{BBFB4BBA-D8B6-45A4-9BA1-E71DB12551A7}"/>
    <cellStyle name="Note 3 6 11 3" xfId="41378" xr:uid="{492BD1EF-8BF4-46ED-BD9F-A875C4D2A9E7}"/>
    <cellStyle name="Note 3 6 12" xfId="2374" xr:uid="{1D9DD29B-4910-44E7-B3A2-8B26B0A09576}"/>
    <cellStyle name="Note 3 6 12 2" xfId="43669" xr:uid="{3A850AB6-E899-4E98-907A-EE973B5686C5}"/>
    <cellStyle name="Note 3 6 13" xfId="13283" xr:uid="{6D395857-4A06-49BC-A992-B91960BD1BC8}"/>
    <cellStyle name="Note 3 6 13 2" xfId="33061" xr:uid="{7E769689-3F75-48A0-8725-9C504B35CB5E}"/>
    <cellStyle name="Note 3 6 14" xfId="41256" xr:uid="{039F4DFB-E5D0-489E-AA3F-D844D541D0DE}"/>
    <cellStyle name="Note 3 6 15" xfId="44386" xr:uid="{7F624073-9F9C-48E0-98C8-A63724902921}"/>
    <cellStyle name="Note 3 6 16" xfId="45667" xr:uid="{291A887F-0CFF-40EA-96AE-3C78D9775EA9}"/>
    <cellStyle name="Note 3 6 2" xfId="717" xr:uid="{6992D5DD-9C6F-4861-86BC-8D35B245E48F}"/>
    <cellStyle name="Note 3 6 2 2" xfId="5093" xr:uid="{8E52CE0C-F510-4EE8-A0A9-E11556B830A8}"/>
    <cellStyle name="Note 3 6 2 2 2" xfId="7679" xr:uid="{1AB98FD6-DC16-4873-885B-BB1A77FF5C83}"/>
    <cellStyle name="Note 3 6 2 2 2 2" xfId="12374" xr:uid="{94FC216B-691B-43EA-B6FF-A938CA6DEADE}"/>
    <cellStyle name="Note 3 6 2 2 2 2 2" xfId="21363" xr:uid="{B720713F-6E57-45DB-AD86-79CC25D92E30}"/>
    <cellStyle name="Note 3 6 2 2 2 2 2 2" xfId="29044" xr:uid="{8404A2A8-83D6-4E95-8E6F-5FF5B3914465}"/>
    <cellStyle name="Note 3 6 2 2 2 2 3" xfId="42343" xr:uid="{A431345D-FFE4-4FDE-832E-DEAD1C43230D}"/>
    <cellStyle name="Note 3 6 2 2 2 3" xfId="16668" xr:uid="{37C9371F-0C68-4BDE-A4CD-A56D0E0E874E}"/>
    <cellStyle name="Note 3 6 2 2 2 3 2" xfId="24550" xr:uid="{80A30156-6183-410D-970F-E301E5A791E7}"/>
    <cellStyle name="Note 3 6 2 2 2 4" xfId="33565" xr:uid="{272E74F9-8834-4538-A7E0-4E0BE0666F13}"/>
    <cellStyle name="Note 3 6 2 2 2 5" xfId="56455" xr:uid="{D2162809-ACBF-4C3B-A33E-2449FCED9688}"/>
    <cellStyle name="Note 3 6 2 2 3" xfId="10316" xr:uid="{DD34F1BD-EC87-42F5-BC03-E5294FD50304}"/>
    <cellStyle name="Note 3 6 2 2 3 2" xfId="19305" xr:uid="{D65D6147-E065-44C4-ADDA-2CFEACC23E3C}"/>
    <cellStyle name="Note 3 6 2 2 3 2 2" xfId="28217" xr:uid="{D798D3E3-B8E5-466B-9D9D-F6F48579D30C}"/>
    <cellStyle name="Note 3 6 2 2 3 3" xfId="37767" xr:uid="{CA961358-CFBD-41FF-9791-D273BFC7681C}"/>
    <cellStyle name="Note 3 6 2 2 4" xfId="14082" xr:uid="{4E58CED1-1C67-4444-BFB9-D8045A56FC42}"/>
    <cellStyle name="Note 3 6 2 2 4 2" xfId="25793" xr:uid="{F8EA4C1D-91CB-4B77-8BF9-D5A43CB895CC}"/>
    <cellStyle name="Note 3 6 2 2 5" xfId="39489" xr:uid="{38CDC121-A580-4F9D-97CA-BCA5D1DD0674}"/>
    <cellStyle name="Note 3 6 2 2 6" xfId="49673" xr:uid="{007D4B07-A069-401B-B534-DC8B6BBECDF0}"/>
    <cellStyle name="Note 3 6 2 3" xfId="3154" xr:uid="{CC2F9395-57C4-4DE4-A6A7-4E168C30E01C}"/>
    <cellStyle name="Note 3 6 2 3 2" xfId="41141" xr:uid="{00233A80-443C-4DA3-AFB8-3EF8BA8F6511}"/>
    <cellStyle name="Note 3 6 2 3 2 2" xfId="58369" xr:uid="{4B66018F-0D3E-4391-8588-88F87A697375}"/>
    <cellStyle name="Note 3 6 2 3 3" xfId="51587" xr:uid="{DD3CC0A4-AE0B-4246-9E12-89622DC5B718}"/>
    <cellStyle name="Note 3 6 2 4" xfId="28956" xr:uid="{B3D456AE-8CC4-4DBF-8287-243E182AAB7B}"/>
    <cellStyle name="Note 3 6 2 4 2" xfId="54594" xr:uid="{A0C403FB-2CF3-415D-8E63-2064331C64B1}"/>
    <cellStyle name="Note 3 6 2 4 3" xfId="47790" xr:uid="{CB71AC1C-A682-4E4F-BEAA-39018E04C5B0}"/>
    <cellStyle name="Note 3 6 2 5" xfId="52989" xr:uid="{AEBB09C9-F951-49A9-ACB4-C1B6CBD35A95}"/>
    <cellStyle name="Note 3 6 2 6" xfId="46176" xr:uid="{2AE65D76-A89C-4CEE-846E-BCC1B16B8324}"/>
    <cellStyle name="Note 3 6 3" xfId="1062" xr:uid="{0C150B7D-CF34-4EA6-B80A-E6AEBD626E54}"/>
    <cellStyle name="Note 3 6 3 2" xfId="5414" xr:uid="{A9989FEF-F805-467D-8D16-BA67D59F2A99}"/>
    <cellStyle name="Note 3 6 3 2 2" xfId="8000" xr:uid="{21551B02-39D1-4F49-ADCB-9CFC2EE13F8C}"/>
    <cellStyle name="Note 3 6 3 2 2 2" xfId="12478" xr:uid="{0EF43FBA-4A71-4DFF-B9EE-04B8FFD85909}"/>
    <cellStyle name="Note 3 6 3 2 2 2 2" xfId="21467" xr:uid="{6C6E6309-4375-4937-933E-9B0F208F81B5}"/>
    <cellStyle name="Note 3 6 3 2 2 2 2 2" xfId="31232" xr:uid="{84CB02E2-C4F4-47B8-A2C8-091BE416BED3}"/>
    <cellStyle name="Note 3 6 3 2 2 2 3" xfId="42000" xr:uid="{50AB9493-9290-479B-8C29-072D0A4B3EAF}"/>
    <cellStyle name="Note 3 6 3 2 2 3" xfId="16989" xr:uid="{1F2A3CE0-6D41-43CE-BA9C-BF715721EBF0}"/>
    <cellStyle name="Note 3 6 3 2 2 3 2" xfId="37251" xr:uid="{4D2689B4-9717-4603-B039-F36B7D227FF0}"/>
    <cellStyle name="Note 3 6 3 2 2 4" xfId="22868" xr:uid="{4071EAA6-57A5-44C2-AC01-A376B8A8DF7A}"/>
    <cellStyle name="Note 3 6 3 2 2 5" xfId="56857" xr:uid="{75CB2F8E-8F0D-41F2-B196-B34FD905779C}"/>
    <cellStyle name="Note 3 6 3 2 3" xfId="10637" xr:uid="{9F8E166D-AA31-4437-A584-2E68EF875B9B}"/>
    <cellStyle name="Note 3 6 3 2 3 2" xfId="19626" xr:uid="{1F01C023-9BEA-44AE-8719-2A6526E8A516}"/>
    <cellStyle name="Note 3 6 3 2 3 2 2" xfId="38495" xr:uid="{BE918406-158C-45DA-A115-E359EE4CEA32}"/>
    <cellStyle name="Note 3 6 3 2 3 3" xfId="34637" xr:uid="{C57E2948-3ECD-412A-B266-CD84CBF77152}"/>
    <cellStyle name="Note 3 6 3 2 4" xfId="14403" xr:uid="{64407E86-CBE9-4AFA-AF44-78AB32C5BFD2}"/>
    <cellStyle name="Note 3 6 3 2 4 2" xfId="27802" xr:uid="{C0047C94-D3F8-4933-8E5E-30AE7BF3C92E}"/>
    <cellStyle name="Note 3 6 3 2 5" xfId="27492" xr:uid="{80D9B1FC-7704-4489-B0C6-9F47B9CD734E}"/>
    <cellStyle name="Note 3 6 3 2 6" xfId="50075" xr:uid="{2BF93E94-A94A-4AC7-82A5-700F4B790684}"/>
    <cellStyle name="Note 3 6 3 3" xfId="3499" xr:uid="{93D53753-A562-4174-8DD5-8F0318C9FF6A}"/>
    <cellStyle name="Note 3 6 3 3 2" xfId="24311" xr:uid="{4C159331-A1D0-4058-AF46-CAF4F568FFF6}"/>
    <cellStyle name="Note 3 6 3 3 2 2" xfId="57701" xr:uid="{0FFDC53F-2B97-432F-84E2-595DC1EB1269}"/>
    <cellStyle name="Note 3 6 3 3 3" xfId="50919" xr:uid="{A029F5CB-2265-410B-AE86-02C4A4E4E56C}"/>
    <cellStyle name="Note 3 6 3 4" xfId="43733" xr:uid="{45019774-ADC8-4805-B7BC-D2B027A781EB}"/>
    <cellStyle name="Note 3 6 3 4 2" xfId="54984" xr:uid="{6D35F2E3-FDC2-4D9B-8BDD-613A706C9380}"/>
    <cellStyle name="Note 3 6 3 4 3" xfId="48192" xr:uid="{1C109B80-9D25-427C-8A4B-49994E469D68}"/>
    <cellStyle name="Note 3 6 3 5" xfId="53284" xr:uid="{9CB5E85B-C104-4428-897E-FB36DEBD8E17}"/>
    <cellStyle name="Note 3 6 3 6" xfId="46578" xr:uid="{86371F8E-520E-4BF8-B3FC-181B886EAFC7}"/>
    <cellStyle name="Note 3 6 4" xfId="1406" xr:uid="{E98E05BD-B4A7-47FD-A023-A3F070730EC1}"/>
    <cellStyle name="Note 3 6 4 2" xfId="5751" xr:uid="{0979469E-8C01-4C74-B16E-CBCC227BFC70}"/>
    <cellStyle name="Note 3 6 4 2 2" xfId="8337" xr:uid="{D81086AF-33C3-4DE5-BB79-05AC9A9B954B}"/>
    <cellStyle name="Note 3 6 4 2 2 2" xfId="12580" xr:uid="{EA88F6A5-37C0-4FDD-9D98-93294A0F2140}"/>
    <cellStyle name="Note 3 6 4 2 2 2 2" xfId="21569" xr:uid="{649AE600-006B-4398-BDF3-30DEB58DC44D}"/>
    <cellStyle name="Note 3 6 4 2 2 2 2 2" xfId="39713" xr:uid="{9DAC091C-E56D-435C-9B23-99ED506F2CE8}"/>
    <cellStyle name="Note 3 6 4 2 2 2 3" xfId="42854" xr:uid="{1C25FA60-1687-4197-AFFE-A5A4E48BDE5A}"/>
    <cellStyle name="Note 3 6 4 2 2 3" xfId="17326" xr:uid="{70B579B5-5477-4C84-9938-4A24F7892CD5}"/>
    <cellStyle name="Note 3 6 4 2 2 3 2" xfId="36697" xr:uid="{36CA8E49-A916-48DE-BF43-B13F2274E9F4}"/>
    <cellStyle name="Note 3 6 4 2 2 4" xfId="33813" xr:uid="{4C8CA3FA-D6EE-4BDB-BEA8-624632092CC2}"/>
    <cellStyle name="Note 3 6 4 2 3" xfId="10974" xr:uid="{40FEFFF4-72A0-424D-AA8C-F1EAB422500A}"/>
    <cellStyle name="Note 3 6 4 2 3 2" xfId="19963" xr:uid="{11DD390E-7BCE-401A-8996-E86D00BE0F89}"/>
    <cellStyle name="Note 3 6 4 2 3 2 2" xfId="37723" xr:uid="{CEE777D0-7E8F-4CD6-A4D7-1EE6459F5823}"/>
    <cellStyle name="Note 3 6 4 2 3 3" xfId="34498" xr:uid="{13B0AB8C-F872-4862-AA86-3391DB55CC50}"/>
    <cellStyle name="Note 3 6 4 2 4" xfId="14740" xr:uid="{BE5332DB-CF19-46F3-BE35-2B25CB9AF5F5}"/>
    <cellStyle name="Note 3 6 4 2 4 2" xfId="37093" xr:uid="{77A2BF7D-BC8E-4D75-9D1F-CB7388AF790B}"/>
    <cellStyle name="Note 3 6 4 2 5" xfId="43982" xr:uid="{A9C11AB0-B6FB-405D-97C8-A7EB7BE85B88}"/>
    <cellStyle name="Note 3 6 4 2 6" xfId="55983" xr:uid="{D5ECB9EC-1FE3-4D6F-A361-68D32B850B7D}"/>
    <cellStyle name="Note 3 6 4 3" xfId="3843" xr:uid="{CC4C620D-AA1D-46E1-ABC8-1A393BB66D79}"/>
    <cellStyle name="Note 3 6 4 3 2" xfId="40802" xr:uid="{FDAF5537-8596-4E97-81FA-6322488463DB}"/>
    <cellStyle name="Note 3 6 4 4" xfId="39054" xr:uid="{2DBB15CE-1423-4EED-96D0-A9FF655ABB7F}"/>
    <cellStyle name="Note 3 6 4 5" xfId="49201" xr:uid="{CA2FD001-DF7D-4B32-B1B6-6FD8C108A77F}"/>
    <cellStyle name="Note 3 6 5" xfId="1741" xr:uid="{E49F8641-BDBF-4A44-B0D1-9BAD56AB231D}"/>
    <cellStyle name="Note 3 6 5 2" xfId="6067" xr:uid="{522E5C16-FBF4-4699-A7D4-04CD0E02EC59}"/>
    <cellStyle name="Note 3 6 5 2 2" xfId="8653" xr:uid="{B3D555C1-6573-4DBC-910E-E46F3DD858D1}"/>
    <cellStyle name="Note 3 6 5 2 2 2" xfId="12680" xr:uid="{258650D1-E038-4874-A00C-F71350065B47}"/>
    <cellStyle name="Note 3 6 5 2 2 2 2" xfId="21669" xr:uid="{3494754D-4F1B-42FC-BC6C-E6A291A290F4}"/>
    <cellStyle name="Note 3 6 5 2 2 2 2 2" xfId="36340" xr:uid="{3A73E774-2D8A-4819-AFA9-C2351C49CC64}"/>
    <cellStyle name="Note 3 6 5 2 2 2 3" xfId="23887" xr:uid="{BEC11399-9C1C-450A-9223-98D34C5696C4}"/>
    <cellStyle name="Note 3 6 5 2 2 3" xfId="17642" xr:uid="{70A4DEC2-F7F1-4D7C-B9AE-4D2E721D6DDC}"/>
    <cellStyle name="Note 3 6 5 2 2 3 2" xfId="32290" xr:uid="{D9A66B23-AD1A-4D37-9308-93281A4C0923}"/>
    <cellStyle name="Note 3 6 5 2 2 4" xfId="37421" xr:uid="{48B97E62-0C21-4E93-8C2A-260E0134F667}"/>
    <cellStyle name="Note 3 6 5 2 3" xfId="11290" xr:uid="{0C41649A-FE90-47D8-B9F7-615ED5A8FD50}"/>
    <cellStyle name="Note 3 6 5 2 3 2" xfId="20279" xr:uid="{48A133B9-EC71-4A69-BD40-0EF5BAB024A9}"/>
    <cellStyle name="Note 3 6 5 2 3 2 2" xfId="38656" xr:uid="{32ADD020-080C-4C0F-8E33-86DFF513032E}"/>
    <cellStyle name="Note 3 6 5 2 3 3" xfId="32219" xr:uid="{20290B8A-DB20-4DDD-B4FF-342C672CE4EE}"/>
    <cellStyle name="Note 3 6 5 2 4" xfId="15056" xr:uid="{FA504EA9-70A5-48B1-A594-A7BD46D3BE1C}"/>
    <cellStyle name="Note 3 6 5 2 4 2" xfId="43744" xr:uid="{4D58210B-D712-4FE3-AA9A-EE009EF5F72D}"/>
    <cellStyle name="Note 3 6 5 2 5" xfId="29052" xr:uid="{720482C4-57AA-41E5-AA21-B8DCD2527A2A}"/>
    <cellStyle name="Note 3 6 5 2 6" xfId="58443" xr:uid="{54EDBA9A-7944-45DD-8E85-74E50E015FB7}"/>
    <cellStyle name="Note 3 6 5 3" xfId="4178" xr:uid="{E124A0FF-3C4E-4E18-9811-E573EA8B9F53}"/>
    <cellStyle name="Note 3 6 5 3 2" xfId="26747" xr:uid="{3A80C73F-C357-4BD5-A50F-95CE8E6E93D5}"/>
    <cellStyle name="Note 3 6 5 4" xfId="27892" xr:uid="{9BAB093A-2B96-4741-BCDE-52B07AFB1D4E}"/>
    <cellStyle name="Note 3 6 5 5" xfId="51662" xr:uid="{E3E0D9FA-5861-4247-B0F8-ABCAF41A3D97}"/>
    <cellStyle name="Note 3 6 6" xfId="2025" xr:uid="{87EC3063-AC8F-4FE8-BFAE-DE05F22ACE11}"/>
    <cellStyle name="Note 3 6 6 2" xfId="6333" xr:uid="{BD41BA50-6CEE-495C-B23B-B664EA8233FA}"/>
    <cellStyle name="Note 3 6 6 2 2" xfId="8919" xr:uid="{F4A1A115-FDDC-4603-B350-B82D5163CA31}"/>
    <cellStyle name="Note 3 6 6 2 2 2" xfId="12756" xr:uid="{D43C8BF7-E222-44C5-8D5D-B4D04DD80B31}"/>
    <cellStyle name="Note 3 6 6 2 2 2 2" xfId="21745" xr:uid="{8725FF72-D577-4A8A-8697-A33FD3882ACA}"/>
    <cellStyle name="Note 3 6 6 2 2 2 2 2" xfId="34268" xr:uid="{805C81AC-8002-4529-B50C-725A4E24D260}"/>
    <cellStyle name="Note 3 6 6 2 2 2 3" xfId="30005" xr:uid="{6F3C312A-12BE-470C-A12B-48ED3AEA2226}"/>
    <cellStyle name="Note 3 6 6 2 2 3" xfId="17908" xr:uid="{A40A39E2-AE8C-4C9D-95B6-F90C524CF1F3}"/>
    <cellStyle name="Note 3 6 6 2 2 3 2" xfId="34137" xr:uid="{80ED3851-708C-4A1E-B5E0-28BF02EA8DEF}"/>
    <cellStyle name="Note 3 6 6 2 2 4" xfId="29247" xr:uid="{30DD647F-1B8F-4D05-9911-4701CB20BD20}"/>
    <cellStyle name="Note 3 6 6 2 3" xfId="11556" xr:uid="{89646178-649F-46E2-8F24-D7DB57FB7B14}"/>
    <cellStyle name="Note 3 6 6 2 3 2" xfId="20545" xr:uid="{7EEF1C42-3B6D-4368-9471-E56D2AFEB858}"/>
    <cellStyle name="Note 3 6 6 2 3 2 2" xfId="26314" xr:uid="{5B3D61FD-D428-4B7B-8D26-08F239A42EE3}"/>
    <cellStyle name="Note 3 6 6 2 3 3" xfId="34517" xr:uid="{0C0DA646-D392-4163-87EB-EBA0FD136FBA}"/>
    <cellStyle name="Note 3 6 6 2 4" xfId="15322" xr:uid="{298DDADC-20D7-44E1-9E33-934396692A22}"/>
    <cellStyle name="Note 3 6 6 2 4 2" xfId="39417" xr:uid="{4217C3AF-0CBF-4A75-8B19-6B67793C7C4A}"/>
    <cellStyle name="Note 3 6 6 2 5" xfId="22540" xr:uid="{66E7ADEA-AF5B-4B13-8F77-B7E466A80412}"/>
    <cellStyle name="Note 3 6 6 2 6" xfId="54146" xr:uid="{AE12E478-85F1-4B61-92DB-E12ED8B3751C}"/>
    <cellStyle name="Note 3 6 6 3" xfId="4462" xr:uid="{1D4010CE-2BC3-495F-827E-BA66A1C1C93B}"/>
    <cellStyle name="Note 3 6 6 3 2" xfId="28714" xr:uid="{EFEFFEA7-4FDB-4DE0-811A-617BDB0798A5}"/>
    <cellStyle name="Note 3 6 6 4" xfId="32539" xr:uid="{FB5C215D-5C9F-469F-B360-5CAE85770103}"/>
    <cellStyle name="Note 3 6 6 5" xfId="47434" xr:uid="{C0F36D2C-45D0-4549-A3BE-C080D7847262}"/>
    <cellStyle name="Note 3 6 7" xfId="2836" xr:uid="{FC93AFBF-3A75-46B5-BE99-9FB5590FD46D}"/>
    <cellStyle name="Note 3 6 7 2" xfId="6986" xr:uid="{D7A2611D-7F3F-4282-9B20-060C915A1263}"/>
    <cellStyle name="Note 3 6 7 2 2" xfId="12115" xr:uid="{5C315492-FB08-492F-B386-AAE894AEA631}"/>
    <cellStyle name="Note 3 6 7 2 2 2" xfId="21104" xr:uid="{047ACDB6-19C3-4EFF-8031-E7C746B9EACC}"/>
    <cellStyle name="Note 3 6 7 2 2 2 2" xfId="36411" xr:uid="{87745473-B7BC-4AD9-9929-8E8CCDE2BE85}"/>
    <cellStyle name="Note 3 6 7 2 2 3" xfId="22756" xr:uid="{B76052CE-98CB-4AC9-85D2-310C190E1428}"/>
    <cellStyle name="Note 3 6 7 2 3" xfId="15975" xr:uid="{2670988C-FAC1-44EF-B1FA-BA1836C65E4D}"/>
    <cellStyle name="Note 3 6 7 2 3 2" xfId="35796" xr:uid="{3BA5C250-AD12-47BB-84E5-5953AA2E336A}"/>
    <cellStyle name="Note 3 6 7 2 4" xfId="23748" xr:uid="{EB78B5E6-5436-4168-A34E-CEBF40787844}"/>
    <cellStyle name="Note 3 6 7 3" xfId="9549" xr:uid="{1BE4D877-B775-4D35-887D-062D340482E6}"/>
    <cellStyle name="Note 3 6 7 3 2" xfId="18538" xr:uid="{9BBA0111-E5FF-488C-B8C2-F645C09C69E7}"/>
    <cellStyle name="Note 3 6 7 3 2 2" xfId="43180" xr:uid="{14150C83-C673-4FD3-94A2-86D78F5D0ABA}"/>
    <cellStyle name="Note 3 6 7 3 3" xfId="25519" xr:uid="{A6B9AC5B-AE4E-4C4A-BB2A-C7678B54EC59}"/>
    <cellStyle name="Note 3 6 7 4" xfId="40852" xr:uid="{40AE533F-A4AA-490A-8530-F8E7F43B483D}"/>
    <cellStyle name="Note 3 6 7 5" xfId="52726" xr:uid="{829D588A-5F38-402A-8BAE-1D673BA58877}"/>
    <cellStyle name="Note 3 6 8" xfId="4769" xr:uid="{2BE65DDC-C452-4166-868B-CB63299244D9}"/>
    <cellStyle name="Note 3 6 8 2" xfId="7355" xr:uid="{90FAC37D-E91A-46A0-B583-279EDA7073C4}"/>
    <cellStyle name="Note 3 6 8 2 2" xfId="12278" xr:uid="{A1A2B7E8-8C4F-473C-A9D5-ABCF7E3090DF}"/>
    <cellStyle name="Note 3 6 8 2 2 2" xfId="21267" xr:uid="{25082A76-F1A8-4A31-8E89-1EAE839380E0}"/>
    <cellStyle name="Note 3 6 8 2 2 2 2" xfId="23090" xr:uid="{11DC6BC7-9AF1-46EC-A81D-64087DD4BBE0}"/>
    <cellStyle name="Note 3 6 8 2 2 3" xfId="31986" xr:uid="{8E5F3814-843A-48A0-8420-3F826E4878E8}"/>
    <cellStyle name="Note 3 6 8 2 3" xfId="16344" xr:uid="{41FD1E5D-2BEB-4628-8F74-E0583C39E3D4}"/>
    <cellStyle name="Note 3 6 8 2 3 2" xfId="25287" xr:uid="{1ECA5641-3F9A-4012-94FF-DC032ABFB648}"/>
    <cellStyle name="Note 3 6 8 2 4" xfId="41842" xr:uid="{D5CA145F-4E1F-4CDD-8757-F4B172DC6746}"/>
    <cellStyle name="Note 3 6 8 3" xfId="9992" xr:uid="{780D0C9A-281A-4A1F-9F14-2608B00ECDCD}"/>
    <cellStyle name="Note 3 6 8 3 2" xfId="18981" xr:uid="{9F5791F8-F3FF-44D3-81F7-F9D4184F3C71}"/>
    <cellStyle name="Note 3 6 8 3 2 2" xfId="22656" xr:uid="{8F70445A-BAE1-4E74-B4D0-BD1002DD510E}"/>
    <cellStyle name="Note 3 6 8 3 3" xfId="37770" xr:uid="{104DEC54-4154-4F72-A3BD-59AE7F4263EC}"/>
    <cellStyle name="Note 3 6 8 4" xfId="13758" xr:uid="{82CA8FF7-AAB8-4224-A637-0518F070C46A}"/>
    <cellStyle name="Note 3 6 8 4 2" xfId="30947" xr:uid="{8E1407A6-F061-451C-8D1D-5556B7BE99FD}"/>
    <cellStyle name="Note 3 6 8 5" xfId="28867" xr:uid="{6286F8F4-B5B3-472B-8BF5-E40B9CC7E493}"/>
    <cellStyle name="Note 3 6 9" xfId="6670" xr:uid="{B27F1771-E267-46E1-8CF4-E7EF7A1147F5}"/>
    <cellStyle name="Note 3 6 9 2" xfId="11876" xr:uid="{6D1BE33D-3EFD-45B9-BBAB-C3938C920E8E}"/>
    <cellStyle name="Note 3 6 9 2 2" xfId="20865" xr:uid="{68BA7D50-1012-4268-9524-44E0891EFB03}"/>
    <cellStyle name="Note 3 6 9 2 2 2" xfId="40589" xr:uid="{F5A08BA7-6AEF-48DC-A1CE-DF437A802ACD}"/>
    <cellStyle name="Note 3 6 9 2 3" xfId="22195" xr:uid="{4FED6827-BC0E-49FD-9680-5995C34C85BF}"/>
    <cellStyle name="Note 3 6 9 3" xfId="15659" xr:uid="{40773392-4EEB-4E0D-8519-D0067202D083}"/>
    <cellStyle name="Note 3 6 9 3 2" xfId="24098" xr:uid="{825BC5AA-F732-4919-8DA9-7F9FF2A0C6B7}"/>
    <cellStyle name="Note 3 6 9 4" xfId="29267" xr:uid="{0F7B53AD-B3E4-4EFC-9883-D3F819884C1C}"/>
    <cellStyle name="Note 3 7" xfId="507" xr:uid="{FDB27353-5D50-4D3F-8AE8-4D23569321BD}"/>
    <cellStyle name="Note 3 7 10" xfId="44469" xr:uid="{61D97902-02C1-4A61-A1A0-FEDF336754B1}"/>
    <cellStyle name="Note 3 7 11" xfId="45703" xr:uid="{91957AE8-9B4F-430C-8A32-7ED97BDBD6D0}"/>
    <cellStyle name="Note 3 7 2" xfId="856" xr:uid="{6831957E-30A2-4A72-907F-E9D60FD94D20}"/>
    <cellStyle name="Note 3 7 2 2" xfId="5225" xr:uid="{AEE14ADA-69FA-4AB7-BD3F-C61609699828}"/>
    <cellStyle name="Note 3 7 2 2 2" xfId="7811" xr:uid="{6A7A06B3-9674-4501-A8CB-813F3B0895A8}"/>
    <cellStyle name="Note 3 7 2 2 2 2" xfId="12417" xr:uid="{D83EB72E-A23D-4FF6-B39A-68C47AA37F6F}"/>
    <cellStyle name="Note 3 7 2 2 2 2 2" xfId="21406" xr:uid="{00C0585A-E871-4586-8A26-2C663E185890}"/>
    <cellStyle name="Note 3 7 2 2 2 2 2 2" xfId="29703" xr:uid="{D6134812-FA95-4E7D-BB41-B4B794B87744}"/>
    <cellStyle name="Note 3 7 2 2 2 2 3" xfId="44027" xr:uid="{C6F6E35A-FFBD-4574-B960-FBBDB8952EC9}"/>
    <cellStyle name="Note 3 7 2 2 2 3" xfId="16800" xr:uid="{2C16E918-E2B4-4413-A9ED-D6EA52542221}"/>
    <cellStyle name="Note 3 7 2 2 2 3 2" xfId="24462" xr:uid="{0B3560CA-8D1B-4585-B012-967C5EFA2AA5}"/>
    <cellStyle name="Note 3 7 2 2 2 4" xfId="42711" xr:uid="{7342FB7B-9340-4073-B486-D7DF198AFC97}"/>
    <cellStyle name="Note 3 7 2 2 2 5" xfId="56491" xr:uid="{CD05DC98-FB4F-448D-A8F6-F7424FD0B559}"/>
    <cellStyle name="Note 3 7 2 2 3" xfId="10448" xr:uid="{2A5E803B-1631-411B-A528-08592347ED73}"/>
    <cellStyle name="Note 3 7 2 2 3 2" xfId="19437" xr:uid="{5088D2BA-3753-4FF9-BFF3-07F57D040D13}"/>
    <cellStyle name="Note 3 7 2 2 3 2 2" xfId="28125" xr:uid="{1E32DA82-9102-40D7-A950-960EFEBA2136}"/>
    <cellStyle name="Note 3 7 2 2 3 3" xfId="36190" xr:uid="{8559388A-C0F6-41A5-9A09-989C7B0388AB}"/>
    <cellStyle name="Note 3 7 2 2 4" xfId="14214" xr:uid="{2928B4B8-5BCB-455E-997F-56B50F7BCD76}"/>
    <cellStyle name="Note 3 7 2 2 4 2" xfId="28506" xr:uid="{B92B81FE-7AD5-4074-8CB0-04B0B52BC62D}"/>
    <cellStyle name="Note 3 7 2 2 5" xfId="25729" xr:uid="{00AAC861-5B73-408A-A4F0-9C1622F48FC9}"/>
    <cellStyle name="Note 3 7 2 2 6" xfId="49709" xr:uid="{8ABA99CB-D310-4EB2-AD9F-831317CD5BAC}"/>
    <cellStyle name="Note 3 7 2 3" xfId="3293" xr:uid="{395FCC94-26D8-42BB-AFE0-1799760B6C13}"/>
    <cellStyle name="Note 3 7 2 3 2" xfId="27369" xr:uid="{1F61CE8B-F6EF-419D-8F5F-4BF43F1D785D}"/>
    <cellStyle name="Note 3 7 2 3 2 2" xfId="57756" xr:uid="{8E37548A-09B3-44F7-BFE5-43D06A6BF13C}"/>
    <cellStyle name="Note 3 7 2 3 3" xfId="50974" xr:uid="{94C31F30-9FA5-4BB0-B6E6-3449763CBD27}"/>
    <cellStyle name="Note 3 7 2 4" xfId="31315" xr:uid="{AD1A754C-A1A0-4C81-91C2-5AEB323D088D}"/>
    <cellStyle name="Note 3 7 2 4 2" xfId="54630" xr:uid="{B17C8BBF-7115-46A4-9F6D-09B7C3364A44}"/>
    <cellStyle name="Note 3 7 2 4 3" xfId="47826" xr:uid="{0093B9C6-677D-4DD6-81C3-31953F96B435}"/>
    <cellStyle name="Note 3 7 2 5" xfId="53010" xr:uid="{E6C742D9-0AF6-4466-AD9C-620DE8BD4F3E}"/>
    <cellStyle name="Note 3 7 2 6" xfId="46212" xr:uid="{257A2A52-F916-4B2B-B1A2-4B79EB81EA95}"/>
    <cellStyle name="Note 3 7 3" xfId="1201" xr:uid="{8EE24E5B-9B38-46C2-A32E-B7A4CDB4FAD9}"/>
    <cellStyle name="Note 3 7 3 2" xfId="5546" xr:uid="{79445FBA-6523-4463-AD06-8C63CD06B429}"/>
    <cellStyle name="Note 3 7 3 2 2" xfId="8132" xr:uid="{B61EE635-6727-41AA-BD35-5FC260B863D0}"/>
    <cellStyle name="Note 3 7 3 2 2 2" xfId="12516" xr:uid="{4F8DDCA2-B6CF-4816-8032-7666E3103364}"/>
    <cellStyle name="Note 3 7 3 2 2 2 2" xfId="21505" xr:uid="{B46C221C-0167-487A-93DA-32A7C63DB235}"/>
    <cellStyle name="Note 3 7 3 2 2 2 2 2" xfId="42069" xr:uid="{3BC4AF15-A831-4E0B-808E-49E593239AB8}"/>
    <cellStyle name="Note 3 7 3 2 2 2 3" xfId="42244" xr:uid="{85494683-AFAE-4996-9D03-A84B5ACF5DC9}"/>
    <cellStyle name="Note 3 7 3 2 2 3" xfId="17121" xr:uid="{D4EE535C-11F1-41E3-867F-BA890296A715}"/>
    <cellStyle name="Note 3 7 3 2 2 3 2" xfId="29282" xr:uid="{728D7D28-0F25-432C-B471-1C1A2B1184A6}"/>
    <cellStyle name="Note 3 7 3 2 2 4" xfId="22776" xr:uid="{70B4D514-ED3E-4A5C-8706-D882F92C488A}"/>
    <cellStyle name="Note 3 7 3 2 2 5" xfId="56893" xr:uid="{FBF70709-AF05-4AF9-BA08-5FF8D5AA3C7A}"/>
    <cellStyle name="Note 3 7 3 2 3" xfId="10769" xr:uid="{D038A5EE-15E7-4C89-87C8-6EB5A9A04FC6}"/>
    <cellStyle name="Note 3 7 3 2 3 2" xfId="19758" xr:uid="{1293D85F-2CD8-41B1-87AF-133FE66C5CCA}"/>
    <cellStyle name="Note 3 7 3 2 3 2 2" xfId="37159" xr:uid="{C02EADE0-F030-4313-9BE9-C25F4A1B1B27}"/>
    <cellStyle name="Note 3 7 3 2 3 3" xfId="25330" xr:uid="{8B470DCE-7776-4547-B364-1FC4BC8133CD}"/>
    <cellStyle name="Note 3 7 3 2 4" xfId="14535" xr:uid="{5909BC65-4221-402C-88AE-35A2A41BC579}"/>
    <cellStyle name="Note 3 7 3 2 4 2" xfId="41736" xr:uid="{9A886C44-921A-4AC7-AC5A-87E4B87AC9AE}"/>
    <cellStyle name="Note 3 7 3 2 5" xfId="22987" xr:uid="{17466E05-E489-49D5-AF73-8F0CE17E31E0}"/>
    <cellStyle name="Note 3 7 3 2 6" xfId="50111" xr:uid="{B049112D-B98F-4DDA-95AC-1C72F58030DE}"/>
    <cellStyle name="Note 3 7 3 3" xfId="3638" xr:uid="{C97613A2-A12B-4648-A8CD-3F96420417B3}"/>
    <cellStyle name="Note 3 7 3 3 2" xfId="28612" xr:uid="{CA405B7E-2621-4C81-BF61-314D5559C071}"/>
    <cellStyle name="Note 3 7 3 3 2 2" xfId="56642" xr:uid="{C1F00220-73AC-4DC7-AD3D-B82E23498365}"/>
    <cellStyle name="Note 3 7 3 3 3" xfId="49860" xr:uid="{1912A1AB-C9ED-454F-9999-2EFB9C6E86F8}"/>
    <cellStyle name="Note 3 7 3 4" xfId="24113" xr:uid="{96572F3E-0C99-4A40-9374-F7D7A2AB309C}"/>
    <cellStyle name="Note 3 7 3 4 2" xfId="55020" xr:uid="{554101A8-DD08-4E30-9E5C-D3779572B571}"/>
    <cellStyle name="Note 3 7 3 4 3" xfId="48228" xr:uid="{8D1010B1-AA3C-42D1-895C-D14E8D3B5790}"/>
    <cellStyle name="Note 3 7 3 5" xfId="53320" xr:uid="{93FBEF63-01B5-47C1-A035-B21BC637CFFC}"/>
    <cellStyle name="Note 3 7 3 6" xfId="46614" xr:uid="{595F7F4B-8512-47E7-A80F-9C19FF52E377}"/>
    <cellStyle name="Note 3 7 4" xfId="1545" xr:uid="{A4D698AF-430C-42D3-8C03-AAD471F0859B}"/>
    <cellStyle name="Note 3 7 4 2" xfId="5890" xr:uid="{489ABD42-72EF-475F-8930-7E05305FB1E6}"/>
    <cellStyle name="Note 3 7 4 2 2" xfId="8476" xr:uid="{4C984C71-EB48-4E42-B5E1-E3283215FBDA}"/>
    <cellStyle name="Note 3 7 4 2 2 2" xfId="12624" xr:uid="{C93DE38A-DC97-43C1-8AE7-F4FC2C88FE5A}"/>
    <cellStyle name="Note 3 7 4 2 2 2 2" xfId="21613" xr:uid="{B2CAE328-D7AB-41CA-9F3D-167060619CEB}"/>
    <cellStyle name="Note 3 7 4 2 2 2 2 2" xfId="34814" xr:uid="{841B1BBA-4302-4B82-B76A-20CC7057633C}"/>
    <cellStyle name="Note 3 7 4 2 2 2 3" xfId="24641" xr:uid="{16F9F44F-796C-49E1-BCED-D18028BE5234}"/>
    <cellStyle name="Note 3 7 4 2 2 3" xfId="17465" xr:uid="{041D2C97-6586-4512-9576-3306B517EC7B}"/>
    <cellStyle name="Note 3 7 4 2 2 3 2" xfId="28396" xr:uid="{1E5EAA11-45FE-4B5F-B35B-253C7877CABD}"/>
    <cellStyle name="Note 3 7 4 2 2 4" xfId="29307" xr:uid="{0F4E33D9-9779-4658-BE88-3873FDD124AE}"/>
    <cellStyle name="Note 3 7 4 2 3" xfId="11113" xr:uid="{098F6FEC-A2DF-4D3C-BC11-F89C0637FC07}"/>
    <cellStyle name="Note 3 7 4 2 3 2" xfId="20102" xr:uid="{8C1C8590-7461-4735-A333-B24524861DF8}"/>
    <cellStyle name="Note 3 7 4 2 3 2 2" xfId="31269" xr:uid="{8089FBC6-385A-4DEA-8B71-CE66BD47EA05}"/>
    <cellStyle name="Note 3 7 4 2 3 3" xfId="26429" xr:uid="{BB7A80FC-CD58-46E1-A97F-487DD59D42F2}"/>
    <cellStyle name="Note 3 7 4 2 4" xfId="14879" xr:uid="{76F6D667-8C4B-4831-AB69-66AA65A15049}"/>
    <cellStyle name="Note 3 7 4 2 4 2" xfId="32708" xr:uid="{CA18BBD3-45EE-4119-8425-90BC0339BC84}"/>
    <cellStyle name="Note 3 7 4 2 5" xfId="37954" xr:uid="{73F8892C-6F99-40E5-AA11-363F5096C15D}"/>
    <cellStyle name="Note 3 7 4 2 6" xfId="56019" xr:uid="{4A00C563-A0BD-4E24-862A-2AD5B37946FF}"/>
    <cellStyle name="Note 3 7 4 3" xfId="3982" xr:uid="{3770AE4E-4FC9-4EED-BD17-0C11D1E9372E}"/>
    <cellStyle name="Note 3 7 4 3 2" xfId="22600" xr:uid="{877D667C-5D2C-41BA-A9A7-B8F4B979A614}"/>
    <cellStyle name="Note 3 7 4 4" xfId="33441" xr:uid="{638E6C63-16E7-4D4C-9288-C18859E29CA0}"/>
    <cellStyle name="Note 3 7 4 5" xfId="49237" xr:uid="{73FD4170-F39C-41EE-8CAF-BE8EE27BAE5D}"/>
    <cellStyle name="Note 3 7 5" xfId="1857" xr:uid="{C2CEB27D-F8FD-4F06-A465-7456ADF68AA9}"/>
    <cellStyle name="Note 3 7 5 2" xfId="6173" xr:uid="{E1F1A5A8-5549-4BFE-897E-A66C8483F317}"/>
    <cellStyle name="Note 3 7 5 2 2" xfId="8759" xr:uid="{D80D7689-D1D1-4A94-95C9-E2138DB14F91}"/>
    <cellStyle name="Note 3 7 5 2 2 2" xfId="12706" xr:uid="{4AD3CB54-7F50-4987-8A1A-171E8DB6650E}"/>
    <cellStyle name="Note 3 7 5 2 2 2 2" xfId="21695" xr:uid="{C03FB95F-6848-40C6-900D-900257343730}"/>
    <cellStyle name="Note 3 7 5 2 2 2 2 2" xfId="24557" xr:uid="{16674F4E-FBDB-4A77-8AF2-89243FF8C150}"/>
    <cellStyle name="Note 3 7 5 2 2 2 3" xfId="34603" xr:uid="{D0F0FC26-0FBA-4ECF-AA36-51CDE9D2D0C2}"/>
    <cellStyle name="Note 3 7 5 2 2 3" xfId="17748" xr:uid="{3C72AD47-D216-4A4D-8D99-0BA99648B1F6}"/>
    <cellStyle name="Note 3 7 5 2 2 3 2" xfId="30301" xr:uid="{A28497B4-1823-4C3E-A5E2-2434B33AB128}"/>
    <cellStyle name="Note 3 7 5 2 2 4" xfId="27412" xr:uid="{E4354718-0E69-4CE3-98DF-8AD0DB722CFC}"/>
    <cellStyle name="Note 3 7 5 2 3" xfId="11396" xr:uid="{EF9A0CEC-EF1A-43C2-A025-8F5103648B79}"/>
    <cellStyle name="Note 3 7 5 2 3 2" xfId="20385" xr:uid="{6929B9E6-FC44-4E72-94CE-38696CAA5C21}"/>
    <cellStyle name="Note 3 7 5 2 3 2 2" xfId="33012" xr:uid="{75F8E999-6569-4BFC-85DC-0D41DB84DA44}"/>
    <cellStyle name="Note 3 7 5 2 3 3" xfId="32209" xr:uid="{03A6D8FC-F3DB-4484-A080-2E82B12860BF}"/>
    <cellStyle name="Note 3 7 5 2 4" xfId="15162" xr:uid="{1575FAF7-CA27-4130-9F81-918EE0C70133}"/>
    <cellStyle name="Note 3 7 5 2 4 2" xfId="38449" xr:uid="{0956F1F4-54FA-42FC-BEBB-30A999AB7E29}"/>
    <cellStyle name="Note 3 7 5 2 5" xfId="27796" xr:uid="{CF5FD231-D715-452B-9A12-895ABCA74DA1}"/>
    <cellStyle name="Note 3 7 5 2 6" xfId="58225" xr:uid="{BE41E703-586E-4210-B1B7-48E4A57FE4F3}"/>
    <cellStyle name="Note 3 7 5 3" xfId="4294" xr:uid="{1EE34E9B-8525-4212-B458-1794ACF75CEC}"/>
    <cellStyle name="Note 3 7 5 3 2" xfId="22384" xr:uid="{91D62FB9-0E28-4B23-979B-7DEF7AB29292}"/>
    <cellStyle name="Note 3 7 5 4" xfId="27763" xr:uid="{BD5D14BA-50B2-46B7-AB9A-B63688410A3D}"/>
    <cellStyle name="Note 3 7 5 5" xfId="51443" xr:uid="{69125206-16ED-46B5-8B70-638D0C1F773E}"/>
    <cellStyle name="Note 3 7 6" xfId="2164" xr:uid="{1E781B3F-D9AC-4A9A-ABA0-EAD09CFB6222}"/>
    <cellStyle name="Note 3 7 6 2" xfId="6465" xr:uid="{82588F0E-99B4-4C27-8E78-C061BF901514}"/>
    <cellStyle name="Note 3 7 6 2 2" xfId="9051" xr:uid="{15BC6D2D-6570-4180-8506-0673EF92EFEA}"/>
    <cellStyle name="Note 3 7 6 2 2 2" xfId="12797" xr:uid="{92D23E40-CA79-4096-AFDA-4E5EA2C05BB4}"/>
    <cellStyle name="Note 3 7 6 2 2 2 2" xfId="21786" xr:uid="{481252F8-F846-495A-996B-C2CA337D3DA9}"/>
    <cellStyle name="Note 3 7 6 2 2 2 2 2" xfId="27431" xr:uid="{A27094B6-4C58-4D65-A10E-BEFA7044C6B0}"/>
    <cellStyle name="Note 3 7 6 2 2 2 3" xfId="41080" xr:uid="{A86C5C98-9037-46B8-A4E3-2B7B65482297}"/>
    <cellStyle name="Note 3 7 6 2 2 3" xfId="18040" xr:uid="{0BF43AF3-4EC5-41D6-8AAB-0A12B836B2C6}"/>
    <cellStyle name="Note 3 7 6 2 2 3 2" xfId="30562" xr:uid="{9A727659-870F-4F52-845D-A3FC0E17315D}"/>
    <cellStyle name="Note 3 7 6 2 2 4" xfId="36263" xr:uid="{FC459DB4-FFBD-4A94-B001-D2D463A3F162}"/>
    <cellStyle name="Note 3 7 6 2 3" xfId="11688" xr:uid="{CC632E5D-1CC3-48CA-AB02-DDB6709C5232}"/>
    <cellStyle name="Note 3 7 6 2 3 2" xfId="20677" xr:uid="{E546872B-C61E-461B-943B-CACB3FB21A9C}"/>
    <cellStyle name="Note 3 7 6 2 3 2 2" xfId="29420" xr:uid="{597DBC3B-7575-493E-950D-D4D9490159CB}"/>
    <cellStyle name="Note 3 7 6 2 3 3" xfId="37780" xr:uid="{3E95382E-658E-4FA3-9405-19A6F8305AA5}"/>
    <cellStyle name="Note 3 7 6 2 4" xfId="15454" xr:uid="{97A3025A-5FBC-4962-AFB5-533846A7363A}"/>
    <cellStyle name="Note 3 7 6 2 4 2" xfId="23570" xr:uid="{94BBE45E-9915-4C33-9BA0-49DAA8DC6777}"/>
    <cellStyle name="Note 3 7 6 2 5" xfId="24026" xr:uid="{46E56EE3-EA13-4C3C-AE4F-A9D6906132E3}"/>
    <cellStyle name="Note 3 7 6 2 6" xfId="54182" xr:uid="{34579D51-2B6B-4C86-BFCE-FD3CCD31F658}"/>
    <cellStyle name="Note 3 7 6 3" xfId="4601" xr:uid="{10D88BFA-123E-4D8B-9342-B10C5821122A}"/>
    <cellStyle name="Note 3 7 6 3 2" xfId="33266" xr:uid="{B0E2A4CD-3742-4CAD-9111-97CC5B847C9A}"/>
    <cellStyle name="Note 3 7 6 4" xfId="33171" xr:uid="{13AD0F4A-7E2F-4026-A4AE-2F070BE7ADAA}"/>
    <cellStyle name="Note 3 7 6 5" xfId="47445" xr:uid="{B1DEB5EF-63D6-4B07-89AC-F21C7FEB97D9}"/>
    <cellStyle name="Note 3 7 7" xfId="4901" xr:uid="{5D9C6738-81E9-4EF9-BAE5-569ADE62045C}"/>
    <cellStyle name="Note 3 7 7 2" xfId="7487" xr:uid="{826D8C2F-3A75-4168-A8E0-5980A35FAC15}"/>
    <cellStyle name="Note 3 7 7 2 2" xfId="12316" xr:uid="{37C809A0-A79A-48DD-AFC0-4EA6E9A421E7}"/>
    <cellStyle name="Note 3 7 7 2 2 2" xfId="21305" xr:uid="{03105B5A-F4D2-4D28-85B7-ED434072023D}"/>
    <cellStyle name="Note 3 7 7 2 2 2 2" xfId="29646" xr:uid="{FE10A7D5-5F5F-480C-95C9-5DD73FD62227}"/>
    <cellStyle name="Note 3 7 7 2 2 3" xfId="32511" xr:uid="{D85191F3-8030-452E-A2D2-FE1B00BEDF33}"/>
    <cellStyle name="Note 3 7 7 2 3" xfId="16476" xr:uid="{FEC20A58-2B7A-4071-8961-3917DF1C586B}"/>
    <cellStyle name="Note 3 7 7 2 3 2" xfId="39860" xr:uid="{5E6CB449-FE24-40B8-80AA-202BFB9DCE23}"/>
    <cellStyle name="Note 3 7 7 2 4" xfId="22167" xr:uid="{3E7037BD-3A4F-4339-92C8-3CC9BFBFA948}"/>
    <cellStyle name="Note 3 7 7 3" xfId="10124" xr:uid="{4D1B0FA6-04EC-47B4-9F1E-91A4E2AC92E1}"/>
    <cellStyle name="Note 3 7 7 3 2" xfId="19113" xr:uid="{1C03AD66-37F0-4E98-AE43-30B19BF5289D}"/>
    <cellStyle name="Note 3 7 7 3 2 2" xfId="32487" xr:uid="{7876C000-8A43-4FF8-B40D-21EFE0D02EAF}"/>
    <cellStyle name="Note 3 7 7 3 3" xfId="36184" xr:uid="{9EFDB4E1-0DC6-46BB-970F-B7203940920B}"/>
    <cellStyle name="Note 3 7 7 4" xfId="13890" xr:uid="{BADCA01E-3707-45BD-968B-954429DAEAE4}"/>
    <cellStyle name="Note 3 7 7 4 2" xfId="40617" xr:uid="{99A8F3F9-8DE1-495E-8424-D2230AAB9011}"/>
    <cellStyle name="Note 3 7 7 5" xfId="35013" xr:uid="{412D480D-517B-4D4F-8A09-6441F471A116}"/>
    <cellStyle name="Note 3 7 7 6" xfId="52747" xr:uid="{1795B4B0-5835-40AE-B565-020D2526E73A}"/>
    <cellStyle name="Note 3 7 8" xfId="2513" xr:uid="{9681C9C4-EB10-4B98-8444-75C32C3F31FB}"/>
    <cellStyle name="Note 3 7 8 2" xfId="22215" xr:uid="{C519F805-575B-4EAB-85B5-3EE01B0BA974}"/>
    <cellStyle name="Note 3 7 9" xfId="30355" xr:uid="{913BA151-FD3B-4EFC-8B7A-B92EA98F451B}"/>
    <cellStyle name="Note 3 8" xfId="213" xr:uid="{155F056B-4C82-4679-8293-0EBF65FB7FE6}"/>
    <cellStyle name="Note 3 8 2" xfId="2558" xr:uid="{5CD9A512-C35F-40EB-8518-9F2C90B56C91}"/>
    <cellStyle name="Note 3 8 2 2" xfId="6799" xr:uid="{CF50F4AD-1A97-42B2-BED6-F2D365253BEB}"/>
    <cellStyle name="Note 3 8 2 2 2" xfId="11993" xr:uid="{82C6E1CB-616A-47E8-9A5B-0ACD7306BBA3}"/>
    <cellStyle name="Note 3 8 2 2 2 2" xfId="20982" xr:uid="{DEF64C93-AD35-4616-B757-D90207274AD4}"/>
    <cellStyle name="Note 3 8 2 2 2 2 2" xfId="23977" xr:uid="{66ABF615-D2DC-4842-8E68-CC75C7446B5C}"/>
    <cellStyle name="Note 3 8 2 2 2 3" xfId="26496" xr:uid="{7774C71C-0295-4A48-909A-1F8282603A2A}"/>
    <cellStyle name="Note 3 8 2 2 2 4" xfId="56538" xr:uid="{91950BE0-E2B4-4A2D-BD47-42C8746CFF30}"/>
    <cellStyle name="Note 3 8 2 2 3" xfId="15788" xr:uid="{2F33B787-11BE-4A5B-94A1-0D84FD59CA11}"/>
    <cellStyle name="Note 3 8 2 2 3 2" xfId="30340" xr:uid="{56EAB2D5-0D0E-4861-A581-30A81D73BF9E}"/>
    <cellStyle name="Note 3 8 2 2 4" xfId="40787" xr:uid="{E5638158-DDEA-4663-8AF7-48C7B22CF542}"/>
    <cellStyle name="Note 3 8 2 2 5" xfId="49756" xr:uid="{FA7ACD63-25F1-4744-9B65-F9172755AAA5}"/>
    <cellStyle name="Note 3 8 2 3" xfId="9369" xr:uid="{2DA7FC73-80D4-4970-B094-4ADF040F8EFA}"/>
    <cellStyle name="Note 3 8 2 3 2" xfId="18358" xr:uid="{31BF3AD8-E660-4DB6-A62A-450051934BE6}"/>
    <cellStyle name="Note 3 8 2 3 2 2" xfId="33319" xr:uid="{A36409B2-8A8B-4193-8CD2-EB35B394F6E4}"/>
    <cellStyle name="Note 3 8 2 3 2 3" xfId="58449" xr:uid="{E5F3E534-B41C-4861-9EF4-6E8E75A48A4F}"/>
    <cellStyle name="Note 3 8 2 3 3" xfId="25994" xr:uid="{8CE07A2C-38C2-44BF-90E4-89885A0C4665}"/>
    <cellStyle name="Note 3 8 2 3 4" xfId="51668" xr:uid="{48A7A5C5-F463-4CD6-BBFF-39C976D81742}"/>
    <cellStyle name="Note 3 8 2 4" xfId="13412" xr:uid="{A5D74EDB-A5BF-4442-A0A6-D38A03E5765D}"/>
    <cellStyle name="Note 3 8 2 4 2" xfId="43729" xr:uid="{B57C5300-383E-4275-AA31-BFE0CA4FD194}"/>
    <cellStyle name="Note 3 8 2 4 2 2" xfId="54674" xr:uid="{FA3629B4-4DD6-4B90-892A-A8795771AF18}"/>
    <cellStyle name="Note 3 8 2 4 3" xfId="47873" xr:uid="{1CCD4828-C524-423A-993D-19C9CD7753D6}"/>
    <cellStyle name="Note 3 8 2 5" xfId="30094" xr:uid="{F124FF70-B30A-44D3-9BAA-79554616A923}"/>
    <cellStyle name="Note 3 8 2 5 2" xfId="53034" xr:uid="{80C0CF91-EA60-4AC3-8C5B-38020C8DFB48}"/>
    <cellStyle name="Note 3 8 2 6" xfId="46259" xr:uid="{7E490C5B-8E61-4348-BB80-063FCEF413CD}"/>
    <cellStyle name="Note 3 8 3" xfId="2681" xr:uid="{CEA5A59E-6BB1-4BCA-9D5A-C199E759A327}"/>
    <cellStyle name="Note 3 8 3 2" xfId="43054" xr:uid="{AB604BFE-BCCE-4DEC-80B7-7B07BA57ED8F}"/>
    <cellStyle name="Note 3 8 3 2 2" xfId="56937" xr:uid="{4997CFF7-674A-45E6-A2B2-E9D0BBC191F4}"/>
    <cellStyle name="Note 3 8 3 2 3" xfId="50155" xr:uid="{6770D841-F36B-4FA1-B339-6C06BBF629D3}"/>
    <cellStyle name="Note 3 8 3 3" xfId="50642" xr:uid="{E6162F0F-411E-4905-AA46-736D56EB4370}"/>
    <cellStyle name="Note 3 8 3 3 2" xfId="57424" xr:uid="{FDB3460D-4D62-462A-AF34-97125B7FA935}"/>
    <cellStyle name="Note 3 8 3 4" xfId="48272" xr:uid="{0E1C5EE7-EBF0-4AE0-A7B9-1AA468B5AD51}"/>
    <cellStyle name="Note 3 8 3 4 2" xfId="55064" xr:uid="{E7183E7C-5C2C-411D-977B-E76EE55B64B9}"/>
    <cellStyle name="Note 3 8 3 5" xfId="53364" xr:uid="{2739177D-AB0D-4713-B88A-0816441359CE}"/>
    <cellStyle name="Note 3 8 3 6" xfId="46658" xr:uid="{1D29080D-C691-47C9-89CD-12A7B900F5B5}"/>
    <cellStyle name="Note 3 8 4" xfId="26209" xr:uid="{46166879-62BB-461A-A250-2C2911BB059E}"/>
    <cellStyle name="Note 3 8 4 2" xfId="56066" xr:uid="{94B4A422-D8D0-47DE-99AF-95CFB55D3B67}"/>
    <cellStyle name="Note 3 8 4 3" xfId="49284" xr:uid="{9526E1EE-11CB-4DD3-A331-CB0624B05B3F}"/>
    <cellStyle name="Note 3 8 5" xfId="44458" xr:uid="{455EAAB9-10FB-4818-94FC-026C1CBE0BC5}"/>
    <cellStyle name="Note 3 8 5 2" xfId="57705" xr:uid="{F87F5503-675C-473C-BB90-6FB5E7B53FFA}"/>
    <cellStyle name="Note 3 8 5 3" xfId="50923" xr:uid="{BCE20CD3-69EC-4FDA-BF43-084A5B057E31}"/>
    <cellStyle name="Note 3 8 6" xfId="45750" xr:uid="{47C7136B-81BB-4A5D-98A2-3E3327C8E508}"/>
    <cellStyle name="Note 3 8 6 2" xfId="54226" xr:uid="{F487AC3F-5CEC-40C7-BCFA-58C8DB6A6764}"/>
    <cellStyle name="Note 3 8 7" xfId="52771" xr:uid="{66615F71-C731-4A57-8376-547FDF36FEE9}"/>
    <cellStyle name="Note 3 9" xfId="562" xr:uid="{663740C0-049F-4286-8254-13CF3FE51161}"/>
    <cellStyle name="Note 3 9 2" xfId="4953" xr:uid="{2DE0426E-5B80-44E2-A394-16419DE32351}"/>
    <cellStyle name="Note 3 9 2 2" xfId="7539" xr:uid="{62E3F57F-D210-476E-B308-2D8E65ABB0DE}"/>
    <cellStyle name="Note 3 9 2 2 2" xfId="12335" xr:uid="{C186E80F-BE0E-4EEB-96E8-F9660227D340}"/>
    <cellStyle name="Note 3 9 2 2 2 2" xfId="21324" xr:uid="{C76382BE-5E64-4755-AB55-76879E9802E5}"/>
    <cellStyle name="Note 3 9 2 2 2 2 2" xfId="25145" xr:uid="{1ED78641-F867-4675-8B80-43C21EE9E97A}"/>
    <cellStyle name="Note 3 9 2 2 2 3" xfId="32641" xr:uid="{00D99214-FFD4-43C7-A44A-18A807749482}"/>
    <cellStyle name="Note 3 9 2 2 2 4" xfId="56579" xr:uid="{70DD5715-CFCC-442E-B89C-0B2BA303B22D}"/>
    <cellStyle name="Note 3 9 2 2 3" xfId="16528" xr:uid="{55B60E8D-BF36-4754-B700-61D78D726B1E}"/>
    <cellStyle name="Note 3 9 2 2 3 2" xfId="28920" xr:uid="{29A00C0F-404B-48F8-BCAF-EC9B070BCE7C}"/>
    <cellStyle name="Note 3 9 2 2 4" xfId="29973" xr:uid="{8DB4AB47-1ECD-4337-92BD-5115CD81277D}"/>
    <cellStyle name="Note 3 9 2 2 5" xfId="49797" xr:uid="{8DF30512-928E-44E2-918E-F9C6470FA580}"/>
    <cellStyle name="Note 3 9 2 3" xfId="10176" xr:uid="{1ADDB6D8-A7BF-4557-8A4C-F5E896F70AB2}"/>
    <cellStyle name="Note 3 9 2 3 2" xfId="19165" xr:uid="{63550DF2-0E0D-4A8F-8410-304BBB2AC45A}"/>
    <cellStyle name="Note 3 9 2 3 2 2" xfId="36386" xr:uid="{D96FA763-3D33-40CD-84C3-866A3F3E54B7}"/>
    <cellStyle name="Note 3 9 2 3 2 3" xfId="58136" xr:uid="{CB263A77-6DD8-489B-BA7F-268B89A4C9AE}"/>
    <cellStyle name="Note 3 9 2 3 3" xfId="26768" xr:uid="{8A3C22DB-4BC7-4B3F-BAB4-CD29FDE31533}"/>
    <cellStyle name="Note 3 9 2 3 4" xfId="51354" xr:uid="{F2DC5FE7-6193-4047-ACF8-40780A153491}"/>
    <cellStyle name="Note 3 9 2 4" xfId="13942" xr:uid="{5EFC3493-8009-4FC0-A655-942B6508CF20}"/>
    <cellStyle name="Note 3 9 2 4 2" xfId="22865" xr:uid="{B01ACAA5-B588-4FBD-B0E9-9E6D1268E314}"/>
    <cellStyle name="Note 3 9 2 4 2 2" xfId="54712" xr:uid="{C8B10516-1ABF-425E-9471-4A808A28D1E6}"/>
    <cellStyle name="Note 3 9 2 4 3" xfId="47914" xr:uid="{8A91ED67-1610-40BE-A27D-69A1CD6701D9}"/>
    <cellStyle name="Note 3 9 2 5" xfId="41122" xr:uid="{B3FD051F-5356-4744-8DE7-4CD0CD8EB5CA}"/>
    <cellStyle name="Note 3 9 2 5 2" xfId="53057" xr:uid="{4276DF78-3CF5-4CB1-9B03-B3C76FBF5986}"/>
    <cellStyle name="Note 3 9 2 6" xfId="46300" xr:uid="{35D46DB3-6CCA-40AC-B188-AE48A8DEC724}"/>
    <cellStyle name="Note 3 9 3" xfId="2999" xr:uid="{A8535F25-E94B-4220-A5D6-25FE9B541ACF}"/>
    <cellStyle name="Note 3 9 3 2" xfId="23116" xr:uid="{1E754CD6-17F3-4580-A243-1A95E3440E18}"/>
    <cellStyle name="Note 3 9 3 2 2" xfId="56975" xr:uid="{6AB59D45-3D09-43B1-B348-CE3530E15E93}"/>
    <cellStyle name="Note 3 9 3 2 3" xfId="50193" xr:uid="{271C33DF-E811-47A4-9099-97A5F2321BA6}"/>
    <cellStyle name="Note 3 9 3 3" xfId="51597" xr:uid="{0B5186D8-B5D4-4E7C-98C0-5E6D6D8D34E6}"/>
    <cellStyle name="Note 3 9 3 3 2" xfId="58379" xr:uid="{D864EE3C-492B-41E0-8178-E372280935A2}"/>
    <cellStyle name="Note 3 9 3 4" xfId="48310" xr:uid="{A8F3A2FE-2051-4CB2-BB78-F0D6FD9C6ACA}"/>
    <cellStyle name="Note 3 9 3 4 2" xfId="55102" xr:uid="{81FFCFB7-7DC7-4F7A-912C-91E3A215EE3C}"/>
    <cellStyle name="Note 3 9 3 5" xfId="53402" xr:uid="{67ECAF0D-A2E5-486F-915E-886B1AC32E06}"/>
    <cellStyle name="Note 3 9 3 6" xfId="46696" xr:uid="{D3C07783-4F68-4B98-BAD7-13BDE1ABD047}"/>
    <cellStyle name="Note 3 9 4" xfId="30627" xr:uid="{C7E91E99-9B5A-496D-9E9E-34C6B64583FC}"/>
    <cellStyle name="Note 3 9 4 2" xfId="56107" xr:uid="{58502645-8DC4-466C-9280-33E42450694C}"/>
    <cellStyle name="Note 3 9 4 3" xfId="49325" xr:uid="{BABAEDF5-000C-4B0A-8A75-3DF31C8A023A}"/>
    <cellStyle name="Note 3 9 5" xfId="44567" xr:uid="{7FAA8DBE-5C27-4E18-8034-96E10C93B7E4}"/>
    <cellStyle name="Note 3 9 5 2" xfId="58439" xr:uid="{410B9996-A848-4C0F-B029-F438B4AA2328}"/>
    <cellStyle name="Note 3 9 5 3" xfId="51658" xr:uid="{6DABCC87-0BEE-46B2-80DD-1B8DA016645F}"/>
    <cellStyle name="Note 3 9 6" xfId="45791" xr:uid="{BB3A03EA-FD92-430F-969B-B7D2F7D38E24}"/>
    <cellStyle name="Note 3 9 6 2" xfId="54264" xr:uid="{A1261703-BD14-46D8-8BF5-AC007F6C2B55}"/>
    <cellStyle name="Note 3 9 7" xfId="52794" xr:uid="{F491B045-1FAC-4896-8F3D-0001BBB513D6}"/>
    <cellStyle name="Note 4" xfId="124" xr:uid="{70D9AEAC-CE85-4516-879E-BCC7184E8338}"/>
    <cellStyle name="Note 4 10" xfId="909" xr:uid="{C3B045B7-7B4B-4F7F-A116-5456240DF924}"/>
    <cellStyle name="Note 4 10 2" xfId="5276" xr:uid="{71A17ACF-978C-4CF1-8186-AFF82B95DE87}"/>
    <cellStyle name="Note 4 10 2 2" xfId="7862" xr:uid="{9B19196E-4B39-43C6-8B2E-C393748E520F}"/>
    <cellStyle name="Note 4 10 2 2 2" xfId="12437" xr:uid="{C3A4E281-9D89-4811-8466-4F1E5F63A110}"/>
    <cellStyle name="Note 4 10 2 2 2 2" xfId="21426" xr:uid="{F3C04078-82D4-442D-BA68-AA95880869EC}"/>
    <cellStyle name="Note 4 10 2 2 2 2 2" xfId="39675" xr:uid="{AAC2C8D8-768B-41FA-8236-44FFDFC15CCB}"/>
    <cellStyle name="Note 4 10 2 2 2 3" xfId="33494" xr:uid="{720FF89F-B625-4183-8B9B-5D9A7BBFB8E0}"/>
    <cellStyle name="Note 4 10 2 2 2 4" xfId="56623" xr:uid="{91F20964-66BF-425B-AD39-A965561606CF}"/>
    <cellStyle name="Note 4 10 2 2 3" xfId="16851" xr:uid="{B9417067-1846-4C21-B616-4A20D43A6D10}"/>
    <cellStyle name="Note 4 10 2 2 3 2" xfId="37147" xr:uid="{95D09B25-DFD4-4EC5-AEE4-EC325E4C3A12}"/>
    <cellStyle name="Note 4 10 2 2 4" xfId="29169" xr:uid="{2395D316-713A-4555-9818-A23EB9EA3C78}"/>
    <cellStyle name="Note 4 10 2 2 5" xfId="49841" xr:uid="{A1691184-5F8B-42B5-9241-937DC7256EA0}"/>
    <cellStyle name="Note 4 10 2 3" xfId="10499" xr:uid="{D5772AE1-24DF-4154-93D0-C6A7C6CB8B61}"/>
    <cellStyle name="Note 4 10 2 3 2" xfId="19488" xr:uid="{25D186F3-125F-4EE6-A8F4-846D4E1D5807}"/>
    <cellStyle name="Note 4 10 2 3 2 2" xfId="33296" xr:uid="{ACE582C4-06DB-4B98-B153-3C2B1BA4428F}"/>
    <cellStyle name="Note 4 10 2 3 2 3" xfId="57774" xr:uid="{AE049157-D255-4290-8D92-A246D499A446}"/>
    <cellStyle name="Note 4 10 2 3 3" xfId="39931" xr:uid="{007EE984-3478-490A-8967-38AC060DAB55}"/>
    <cellStyle name="Note 4 10 2 3 4" xfId="50992" xr:uid="{04966E40-1E0B-4491-AAFE-2C2A56365EF5}"/>
    <cellStyle name="Note 4 10 2 4" xfId="14265" xr:uid="{7B360D88-F810-4B4F-B746-C0DBE29C1157}"/>
    <cellStyle name="Note 4 10 2 4 2" xfId="42737" xr:uid="{09758527-1424-4CCD-8835-B237F7B60957}"/>
    <cellStyle name="Note 4 10 2 4 2 2" xfId="54756" xr:uid="{06D605EA-EB30-4DC2-BBFF-FAD2FFCC90E5}"/>
    <cellStyle name="Note 4 10 2 4 3" xfId="47958" xr:uid="{9896B25F-1B37-4E79-ACBF-2B4D51F2E54C}"/>
    <cellStyle name="Note 4 10 2 5" xfId="23863" xr:uid="{D0A085DA-23D8-415D-82DC-733AC05BE452}"/>
    <cellStyle name="Note 4 10 2 5 2" xfId="53084" xr:uid="{D8D77E90-6FD9-452A-8D98-C5F75B7DB445}"/>
    <cellStyle name="Note 4 10 2 6" xfId="46344" xr:uid="{E5188833-F822-4857-ADE9-26175AEF23E4}"/>
    <cellStyle name="Note 4 10 3" xfId="3346" xr:uid="{CB340A81-AF98-4F33-88F2-74B0B8834223}"/>
    <cellStyle name="Note 4 10 3 2" xfId="32143" xr:uid="{48ECC782-8462-4247-89AB-F313E3CA60E8}"/>
    <cellStyle name="Note 4 10 3 2 2" xfId="57019" xr:uid="{C08ABD74-1D7B-46FE-8361-946A67A9ACB4}"/>
    <cellStyle name="Note 4 10 3 2 3" xfId="50237" xr:uid="{6A8C09FF-24BE-46B1-B210-C11CB1B9550B}"/>
    <cellStyle name="Note 4 10 3 3" xfId="51207" xr:uid="{428347FB-7132-40B6-A3CA-80BE0AAD2EA5}"/>
    <cellStyle name="Note 4 10 3 3 2" xfId="57989" xr:uid="{85E1AC87-3C9D-4EF9-9D0B-81A17C7C1308}"/>
    <cellStyle name="Note 4 10 3 4" xfId="48354" xr:uid="{CC71E3C3-35AB-4D9E-AD9C-4DE9DAAB7170}"/>
    <cellStyle name="Note 4 10 3 4 2" xfId="55146" xr:uid="{299F5F19-D9A0-4796-9D2B-425C0234E128}"/>
    <cellStyle name="Note 4 10 3 5" xfId="53444" xr:uid="{70D51367-B018-4742-ABF3-31C3F9986923}"/>
    <cellStyle name="Note 4 10 3 6" xfId="46740" xr:uid="{225635F3-1AA4-4BF7-9FF2-1AFEC853A47A}"/>
    <cellStyle name="Note 4 10 4" xfId="33935" xr:uid="{14E39E83-C040-415F-9C58-CF0B570FEA19}"/>
    <cellStyle name="Note 4 10 4 2" xfId="56151" xr:uid="{90157CAE-931D-4676-A40F-10286B020656}"/>
    <cellStyle name="Note 4 10 4 3" xfId="49369" xr:uid="{2D1E2BA9-E9E3-4358-96B3-CEC2971171AE}"/>
    <cellStyle name="Note 4 10 5" xfId="44551" xr:uid="{5F690AAE-5EAE-4233-AD43-20996D3B20C9}"/>
    <cellStyle name="Note 4 10 5 2" xfId="58257" xr:uid="{394D7283-152D-40CB-A4B6-2C9890D8B729}"/>
    <cellStyle name="Note 4 10 5 3" xfId="51475" xr:uid="{7F1F8D6F-28CA-433F-9BEF-DC98E5C1C0C5}"/>
    <cellStyle name="Note 4 10 6" xfId="47489" xr:uid="{29A63B82-42EA-4212-8E68-1706CE2F86EB}"/>
    <cellStyle name="Note 4 10 6 2" xfId="54308" xr:uid="{87CC4341-2339-496C-810D-85A994D6ADF8}"/>
    <cellStyle name="Note 4 10 7" xfId="52817" xr:uid="{2BD9A56E-F143-4A18-9023-0FD839C1FC00}"/>
    <cellStyle name="Note 4 10 8" xfId="45881" xr:uid="{5F25197F-21FC-471F-B1B5-ED6FAFC15327}"/>
    <cellStyle name="Note 4 11" xfId="1253" xr:uid="{89B4D279-8970-4C6F-9888-C85CCA7B0F80}"/>
    <cellStyle name="Note 4 11 2" xfId="5598" xr:uid="{3F33FB19-3B7F-45D5-833F-E4E3D04F97C4}"/>
    <cellStyle name="Note 4 11 2 2" xfId="8184" xr:uid="{7CC84CCB-6865-4961-8BC1-C1F341643E38}"/>
    <cellStyle name="Note 4 11 2 2 2" xfId="12535" xr:uid="{C96EBD0D-F184-4305-B2BA-B391835ECBCD}"/>
    <cellStyle name="Note 4 11 2 2 2 2" xfId="21524" xr:uid="{DD9E0681-1B5F-4A3F-A0AD-42C4EC1A9260}"/>
    <cellStyle name="Note 4 11 2 2 2 2 2" xfId="42206" xr:uid="{317FDBCC-F214-48FB-877B-9CA46F507149}"/>
    <cellStyle name="Note 4 11 2 2 2 3" xfId="42378" xr:uid="{9D0FA483-16E3-4AA9-8547-3521E354580E}"/>
    <cellStyle name="Note 4 11 2 2 2 4" xfId="56662" xr:uid="{54B369FC-D68B-4C69-8210-7C898EDAD98C}"/>
    <cellStyle name="Note 4 11 2 2 3" xfId="17173" xr:uid="{EFBF5896-4919-48B6-9DEA-0BDF059178B3}"/>
    <cellStyle name="Note 4 11 2 2 3 2" xfId="29628" xr:uid="{37B5D8B6-6E49-4A84-8CE3-3B0F07911472}"/>
    <cellStyle name="Note 4 11 2 2 4" xfId="41089" xr:uid="{763A65E0-4130-4FFC-96A5-6B563029A0F2}"/>
    <cellStyle name="Note 4 11 2 2 5" xfId="49880" xr:uid="{492D788C-FA13-4908-B1B3-8023283245C9}"/>
    <cellStyle name="Note 4 11 2 3" xfId="10821" xr:uid="{A41C87DD-50C3-4ED9-94C8-C01595A9648F}"/>
    <cellStyle name="Note 4 11 2 3 2" xfId="19810" xr:uid="{62C5E7B0-B103-4E8F-B04E-5C4DA14724BA}"/>
    <cellStyle name="Note 4 11 2 3 2 2" xfId="30813" xr:uid="{67A2FF22-F9BB-468C-A5E4-54B8E3D67C13}"/>
    <cellStyle name="Note 4 11 2 3 2 3" xfId="57681" xr:uid="{85025BCD-510F-479F-AE71-02CED75EC8BF}"/>
    <cellStyle name="Note 4 11 2 3 3" xfId="26423" xr:uid="{C832C99C-2979-407F-A970-4BD53DB1E0C0}"/>
    <cellStyle name="Note 4 11 2 3 4" xfId="50899" xr:uid="{E007B75D-D9B3-4091-A7B2-83D799C7C092}"/>
    <cellStyle name="Note 4 11 2 4" xfId="14587" xr:uid="{1873E310-8345-4B9F-9AF6-8DDCDD0D257C}"/>
    <cellStyle name="Note 4 11 2 4 2" xfId="29045" xr:uid="{F4A28923-7B42-4080-8B0A-60227328BE6E}"/>
    <cellStyle name="Note 4 11 2 4 2 2" xfId="54792" xr:uid="{03B7C4F6-0F46-4C73-B351-9C41B20B424D}"/>
    <cellStyle name="Note 4 11 2 4 3" xfId="47997" xr:uid="{4A5AB61F-BE4A-4FD7-A99F-F6B9EDCFD59F}"/>
    <cellStyle name="Note 4 11 2 5" xfId="28613" xr:uid="{B2DF30B5-09F4-4222-8E97-937300C565D7}"/>
    <cellStyle name="Note 4 11 2 5 2" xfId="53105" xr:uid="{32DB2534-60C2-49D4-980E-4F9EFECBC437}"/>
    <cellStyle name="Note 4 11 2 6" xfId="46383" xr:uid="{21D0B388-2857-4E47-A121-850BF4962FB4}"/>
    <cellStyle name="Note 4 11 3" xfId="3690" xr:uid="{7CDCE299-63AE-4754-B84C-A049E424CA5B}"/>
    <cellStyle name="Note 4 11 3 2" xfId="32465" xr:uid="{786CEACB-7D25-453F-8205-63D2CC6E3F87}"/>
    <cellStyle name="Note 4 11 3 2 2" xfId="57055" xr:uid="{F89297BE-4747-4554-8783-33BDF5756756}"/>
    <cellStyle name="Note 4 11 3 2 3" xfId="50273" xr:uid="{72FC17E8-4368-40E8-9374-8730FD6D2004}"/>
    <cellStyle name="Note 4 11 3 3" xfId="52177" xr:uid="{D8525508-F2F6-499C-93E0-C40E3FAB4104}"/>
    <cellStyle name="Note 4 11 3 3 2" xfId="58958" xr:uid="{2468F1C1-0036-42EA-A91D-0AD95E816C96}"/>
    <cellStyle name="Note 4 11 3 4" xfId="48390" xr:uid="{E50490FF-2626-4A0E-ADF8-4B22630226C6}"/>
    <cellStyle name="Note 4 11 3 4 2" xfId="55182" xr:uid="{4BC400CE-4BA9-4020-83BC-EEF1DCB58D29}"/>
    <cellStyle name="Note 4 11 3 5" xfId="53472" xr:uid="{0DEB9F0F-2E36-46CF-872B-C2EC8D0BBB89}"/>
    <cellStyle name="Note 4 11 3 6" xfId="46776" xr:uid="{79163722-E585-421D-B400-C0A9DBDF393E}"/>
    <cellStyle name="Note 4 11 4" xfId="25374" xr:uid="{D6247D19-3BB3-4342-A281-2175846F3199}"/>
    <cellStyle name="Note 4 11 4 2" xfId="56190" xr:uid="{5F8C54EE-61CA-4CEA-B983-9095987935C1}"/>
    <cellStyle name="Note 4 11 4 3" xfId="49408" xr:uid="{93831754-F3AF-4A10-AD29-709E5A6BE397}"/>
    <cellStyle name="Note 4 11 5" xfId="44580" xr:uid="{19085E75-425C-44C3-8DCE-650B78DC75B9}"/>
    <cellStyle name="Note 4 11 5 2" xfId="58600" xr:uid="{6DCC4636-35FE-49E7-A958-969423480553}"/>
    <cellStyle name="Note 4 11 5 3" xfId="51819" xr:uid="{114171EB-A712-4B93-993D-B1006AF8E517}"/>
    <cellStyle name="Note 4 11 6" xfId="47528" xr:uid="{C6D336A6-1B88-41C9-8AF1-E9CCE568293C}"/>
    <cellStyle name="Note 4 11 6 2" xfId="54344" xr:uid="{C4A13EE2-D619-403C-A0BA-F6A84A92735D}"/>
    <cellStyle name="Note 4 11 7" xfId="52838" xr:uid="{274020D1-0158-4D37-B494-FA5B91429149}"/>
    <cellStyle name="Note 4 11 8" xfId="45917" xr:uid="{4DC07596-43AB-41D5-B9B4-10A386160C9E}"/>
    <cellStyle name="Note 4 12" xfId="1775" xr:uid="{B1F9DE79-D3A9-4863-B504-D991DA212766}"/>
    <cellStyle name="Note 4 12 2" xfId="6094" xr:uid="{99301618-9BBD-40E4-A1B9-4A51ABD3D0A8}"/>
    <cellStyle name="Note 4 12 2 2" xfId="8680" xr:uid="{4FEFD886-CC30-4E31-B3E1-2E3B5447AA4E}"/>
    <cellStyle name="Note 4 12 2 2 2" xfId="12684" xr:uid="{6C48D68E-8D59-449B-87F5-B3208798DE56}"/>
    <cellStyle name="Note 4 12 2 2 2 2" xfId="21673" xr:uid="{20507EDB-D91E-4AF1-BC3C-7EB54B718927}"/>
    <cellStyle name="Note 4 12 2 2 2 2 2" xfId="24852" xr:uid="{9E97577C-1AD2-43BE-A453-457DCED54C17}"/>
    <cellStyle name="Note 4 12 2 2 2 3" xfId="29427" xr:uid="{9DE2DACA-A0E3-44C6-9AB5-5047D163C854}"/>
    <cellStyle name="Note 4 12 2 2 3" xfId="17669" xr:uid="{BAA62CA6-8EE9-40C9-BB94-EC88DBF6EB07}"/>
    <cellStyle name="Note 4 12 2 2 3 2" xfId="29531" xr:uid="{B86D72B8-3D6B-40B1-AE0D-DA4352FB862D}"/>
    <cellStyle name="Note 4 12 2 2 4" xfId="24366" xr:uid="{3A6A0FCE-B3CA-4BCA-A5C8-5B9A68632C58}"/>
    <cellStyle name="Note 4 12 2 2 5" xfId="56265" xr:uid="{C933AFF7-427A-4A7E-A1CD-FA7706108430}"/>
    <cellStyle name="Note 4 12 2 3" xfId="11317" xr:uid="{9D215686-0754-44DE-9752-98B114A47506}"/>
    <cellStyle name="Note 4 12 2 3 2" xfId="20306" xr:uid="{31E4C0A0-959D-45A0-BE44-EA153D6EC7C8}"/>
    <cellStyle name="Note 4 12 2 3 2 2" xfId="22565" xr:uid="{8F395C8B-1DBF-4FEE-B6C9-69D8F8B69A75}"/>
    <cellStyle name="Note 4 12 2 3 3" xfId="31112" xr:uid="{1FF5AB63-FA8D-46CE-B5CE-B700B5F9959C}"/>
    <cellStyle name="Note 4 12 2 4" xfId="15083" xr:uid="{0429FCCC-F0B6-4FBC-BAE4-2218E5DDC44D}"/>
    <cellStyle name="Note 4 12 2 4 2" xfId="29829" xr:uid="{462063C3-6252-4DFA-A315-920418FEB4F6}"/>
    <cellStyle name="Note 4 12 2 5" xfId="41045" xr:uid="{392CE3B5-FBB5-4597-BDE1-2877E9B267E9}"/>
    <cellStyle name="Note 4 12 2 6" xfId="49483" xr:uid="{280DE62D-27CE-4B93-A9FC-ADF15FBB57FA}"/>
    <cellStyle name="Note 4 12 3" xfId="4212" xr:uid="{12554963-FEA6-492D-BEBE-B3F71698C02F}"/>
    <cellStyle name="Note 4 12 3 2" xfId="40749" xr:uid="{FD017235-2B9A-49C9-BE63-433327E7D44B}"/>
    <cellStyle name="Note 4 12 3 2 2" xfId="57581" xr:uid="{94DF83E8-D7A2-4CC0-A116-21AEBD15053F}"/>
    <cellStyle name="Note 4 12 3 3" xfId="50799" xr:uid="{20B821A1-E760-4153-9CAD-9E2EE4676D16}"/>
    <cellStyle name="Note 4 12 4" xfId="30203" xr:uid="{93707522-468F-4939-B9CB-D6EEAD97EF43}"/>
    <cellStyle name="Note 4 12 4 2" xfId="54412" xr:uid="{1CFE7703-3ECC-45C7-9C25-D7CA744DA2A5}"/>
    <cellStyle name="Note 4 12 4 3" xfId="47601" xr:uid="{E0631636-146E-4736-A1EB-4715C82F36A8}"/>
    <cellStyle name="Note 4 12 5" xfId="44666" xr:uid="{DEF294B5-2CEB-4E69-874F-A81866140080}"/>
    <cellStyle name="Note 4 12 5 2" xfId="52883" xr:uid="{3D21FABB-A227-4F38-A56E-6B0C1637BEEA}"/>
    <cellStyle name="Note 4 12 6" xfId="45992" xr:uid="{2D17CEAD-A330-4851-B2BF-669DAFA14222}"/>
    <cellStyle name="Note 4 13" xfId="1602" xr:uid="{03195356-2CBA-4ADF-A3A1-A86FA603C543}"/>
    <cellStyle name="Note 4 13 2" xfId="5946" xr:uid="{536C7074-9221-46E7-B037-998FA6425C7C}"/>
    <cellStyle name="Note 4 13 2 2" xfId="8532" xr:uid="{8A58CC52-F9D7-43E4-8F97-D17622245198}"/>
    <cellStyle name="Note 4 13 2 2 2" xfId="12641" xr:uid="{7C006E9E-06BF-4861-BDA0-F038F1B5F432}"/>
    <cellStyle name="Note 4 13 2 2 2 2" xfId="21630" xr:uid="{87838517-846B-4217-9D9B-05F113E4438E}"/>
    <cellStyle name="Note 4 13 2 2 2 2 2" xfId="27034" xr:uid="{F9F76050-9720-43DB-87AD-45213280B31B}"/>
    <cellStyle name="Note 4 13 2 2 2 3" xfId="22847" xr:uid="{E8646C35-02FA-4EBF-B6D0-4FFA31E37386}"/>
    <cellStyle name="Note 4 13 2 2 3" xfId="17521" xr:uid="{5F6FF131-D908-456F-B2E1-6A349A7A0CC3}"/>
    <cellStyle name="Note 4 13 2 2 3 2" xfId="40292" xr:uid="{E57B47EA-6998-4320-89E5-72BC752F508C}"/>
    <cellStyle name="Note 4 13 2 2 4" xfId="24307" xr:uid="{64C98750-4931-4079-A409-B208E28CDA61}"/>
    <cellStyle name="Note 4 13 2 2 5" xfId="56685" xr:uid="{011101A8-2700-41F3-8090-1B0CD82F1184}"/>
    <cellStyle name="Note 4 13 2 3" xfId="11169" xr:uid="{6E289FA4-15B2-4DA2-B530-9DCE90602F30}"/>
    <cellStyle name="Note 4 13 2 3 2" xfId="20158" xr:uid="{FC30C2E1-AB40-4B16-9C4A-109B865C95AD}"/>
    <cellStyle name="Note 4 13 2 3 2 2" xfId="39246" xr:uid="{B7F0D364-33AD-4B73-AD75-9781431E14E8}"/>
    <cellStyle name="Note 4 13 2 3 3" xfId="38924" xr:uid="{2B597770-B07F-4372-8B0A-477E6B66613F}"/>
    <cellStyle name="Note 4 13 2 4" xfId="14935" xr:uid="{CEEC4307-90C3-4AFD-A12F-00D00B7E2CBB}"/>
    <cellStyle name="Note 4 13 2 4 2" xfId="38947" xr:uid="{79E49E35-1C19-4AC1-9A00-13137C29056F}"/>
    <cellStyle name="Note 4 13 2 5" xfId="42224" xr:uid="{B4E39964-34A8-4414-92AA-E82930C27396}"/>
    <cellStyle name="Note 4 13 2 6" xfId="49903" xr:uid="{CC3391FC-C537-4E67-B83F-D97353C97D89}"/>
    <cellStyle name="Note 4 13 3" xfId="4039" xr:uid="{A84931E2-2FB1-47F2-9158-41F8C1D1C9E3}"/>
    <cellStyle name="Note 4 13 3 2" xfId="23061" xr:uid="{EDACDF68-C89F-46F7-89CE-EF5663B0F0F6}"/>
    <cellStyle name="Note 4 13 3 2 2" xfId="58544" xr:uid="{3F88EDAD-8DF5-4AD8-B165-CC241380A254}"/>
    <cellStyle name="Note 4 13 3 3" xfId="51763" xr:uid="{0D76BE68-826C-4FDB-B11C-3C0994C2EDC7}"/>
    <cellStyle name="Note 4 13 4" xfId="27972" xr:uid="{2F96E3D3-AB21-41DE-B2A4-24E5423C1344}"/>
    <cellStyle name="Note 4 13 4 2" xfId="54812" xr:uid="{86F7DF6F-D151-4003-9068-52DA79D11259}"/>
    <cellStyle name="Note 4 13 4 3" xfId="48020" xr:uid="{AED0D40A-1768-4CF8-80D7-CC162A8F3373}"/>
    <cellStyle name="Note 4 13 5" xfId="44634" xr:uid="{322DFCC7-5FC6-4484-BE0C-F977A890658F}"/>
    <cellStyle name="Note 4 13 5 2" xfId="53116" xr:uid="{7FBE9C1C-DE68-4E12-805A-7ACD3311BE11}"/>
    <cellStyle name="Note 4 13 6" xfId="46406" xr:uid="{49938C69-1D45-4246-802D-8FC4DF616E91}"/>
    <cellStyle name="Note 4 14" xfId="2614" xr:uid="{D875E19D-96F5-495C-BE53-CB0BC26CBE7E}"/>
    <cellStyle name="Note 4 14 2" xfId="6855" xr:uid="{2FBAF34B-AFFE-45E3-A337-76C23F95FB12}"/>
    <cellStyle name="Note 4 14 2 2" xfId="12014" xr:uid="{83768BDA-97A1-4E3F-952D-BFA40069328F}"/>
    <cellStyle name="Note 4 14 2 2 2" xfId="21003" xr:uid="{B3C9D700-B586-4084-88B4-684A88C46A81}"/>
    <cellStyle name="Note 4 14 2 2 2 2" xfId="35701" xr:uid="{99D544A1-7E80-487B-98E5-BC6CEEDC8722}"/>
    <cellStyle name="Note 4 14 2 2 3" xfId="39982" xr:uid="{9BC67551-44A6-44AD-860A-19103060007F}"/>
    <cellStyle name="Note 4 14 2 2 4" xfId="57129" xr:uid="{A21A8100-D3B6-4916-A7BE-6C103282B3CA}"/>
    <cellStyle name="Note 4 14 2 3" xfId="15844" xr:uid="{EAFC85A4-90C0-4AE9-8B2B-FD183F651F9D}"/>
    <cellStyle name="Note 4 14 2 3 2" xfId="25461" xr:uid="{74A5AEBD-227A-4BB7-8001-935C735B4C3B}"/>
    <cellStyle name="Note 4 14 2 4" xfId="31801" xr:uid="{9EF320F9-A91F-4C0B-9E5B-42A179A25B13}"/>
    <cellStyle name="Note 4 14 2 5" xfId="50347" xr:uid="{1CD72D69-E8D2-4041-A67D-4C1CAD15463F}"/>
    <cellStyle name="Note 4 14 3" xfId="9425" xr:uid="{565467B4-BE43-4668-92E0-10463BC2C02F}"/>
    <cellStyle name="Note 4 14 3 2" xfId="18414" xr:uid="{C0FB0336-2A45-43D3-B736-338C9555BC1F}"/>
    <cellStyle name="Note 4 14 3 2 2" xfId="43278" xr:uid="{9CE1F56F-FC43-47BA-8E22-424BD425CF5D}"/>
    <cellStyle name="Note 4 14 3 2 3" xfId="58570" xr:uid="{657DF2FA-E157-499E-B3E4-F626FFA8780F}"/>
    <cellStyle name="Note 4 14 3 3" xfId="41764" xr:uid="{A6FCA986-DEE8-4D57-8A77-67419A1EAB57}"/>
    <cellStyle name="Note 4 14 3 4" xfId="51789" xr:uid="{C9B982D7-3896-472E-A0BE-59474A1FDDA7}"/>
    <cellStyle name="Note 4 14 4" xfId="13468" xr:uid="{62EB3CD7-2025-4643-B39B-FA10EE799C7C}"/>
    <cellStyle name="Note 4 14 4 2" xfId="40702" xr:uid="{05B4BF3A-96C5-4D65-AA15-674405D05473}"/>
    <cellStyle name="Note 4 14 4 2 2" xfId="55256" xr:uid="{55CB77A6-A134-443D-A22D-47CB2BD2282B}"/>
    <cellStyle name="Note 4 14 4 3" xfId="48464" xr:uid="{58DF7F1B-15DD-4F8F-9C5E-2508B6094D4F}"/>
    <cellStyle name="Note 4 14 5" xfId="43524" xr:uid="{8679BAFD-2ABB-4492-BE48-9984A13CEC54}"/>
    <cellStyle name="Note 4 14 5 2" xfId="53542" xr:uid="{F4EC94E0-ED05-4FC8-BA4C-A4F71B68C5B0}"/>
    <cellStyle name="Note 4 14 6" xfId="44736" xr:uid="{3563EE07-1389-45F8-AD7D-B0D99B745EAA}"/>
    <cellStyle name="Note 4 14 7" xfId="46850" xr:uid="{B9BB5C3F-1583-4D95-82E6-1EB12A4C9D34}"/>
    <cellStyle name="Note 4 15" xfId="6517" xr:uid="{2C8250C5-A236-4D1F-8DC5-752AE8E95BDF}"/>
    <cellStyle name="Note 4 15 2" xfId="11738" xr:uid="{C3581C8C-77A5-4A73-A7FA-DC689AC5F3F2}"/>
    <cellStyle name="Note 4 15 2 2" xfId="20727" xr:uid="{C8C60D16-83DA-4FE9-BC1E-3902E2EB1512}"/>
    <cellStyle name="Note 4 15 2 2 2" xfId="36792" xr:uid="{055F8579-86DF-46D8-9F95-58BDBDB1E102}"/>
    <cellStyle name="Note 4 15 2 2 3" xfId="57124" xr:uid="{51A7B6D4-B7BF-44B3-BE00-92D0FFD31181}"/>
    <cellStyle name="Note 4 15 2 3" xfId="44118" xr:uid="{B8AB0A88-3309-41DA-B77A-91F838F52809}"/>
    <cellStyle name="Note 4 15 2 4" xfId="50342" xr:uid="{1062E168-2A84-4FE8-930E-E20CA63685A0}"/>
    <cellStyle name="Note 4 15 3" xfId="15506" xr:uid="{97E1FF9F-894B-4E63-83CC-260237850A4C}"/>
    <cellStyle name="Note 4 15 3 2" xfId="37372" xr:uid="{E1BC398D-7977-41CC-BE12-A23AFAB90D87}"/>
    <cellStyle name="Note 4 15 3 2 2" xfId="58726" xr:uid="{826BDF7F-B50A-4AB7-945E-D81FD18DA9F2}"/>
    <cellStyle name="Note 4 15 3 3" xfId="51945" xr:uid="{4FED03B0-A600-4DD9-9BE9-C603FDE39C60}"/>
    <cellStyle name="Note 4 15 4" xfId="32789" xr:uid="{5222928F-554C-43A3-8426-EFE2C5D10174}"/>
    <cellStyle name="Note 4 15 4 2" xfId="58012" xr:uid="{E369FCF7-6E18-4BDA-ADCF-4C30CE4AA096}"/>
    <cellStyle name="Note 4 15 4 3" xfId="51230" xr:uid="{C69C97FC-25AC-4268-85A7-85F47C6EDEDE}"/>
    <cellStyle name="Note 4 15 5" xfId="44737" xr:uid="{544A4BCC-0C0C-4FD7-91B0-42FDCDA3EF40}"/>
    <cellStyle name="Note 4 15 5 2" xfId="55251" xr:uid="{7A1D2706-7AA2-44ED-B0C4-EE6C4B28F7BD}"/>
    <cellStyle name="Note 4 15 5 3" xfId="48459" xr:uid="{E76938B0-5536-4630-81E1-56533D8B5247}"/>
    <cellStyle name="Note 4 15 6" xfId="53537" xr:uid="{33F1E950-629E-44A8-BA91-1BBDEFA600EA}"/>
    <cellStyle name="Note 4 15 7" xfId="46845" xr:uid="{8E3B1ED5-5432-453E-9A57-52FD80366881}"/>
    <cellStyle name="Note 4 16" xfId="9101" xr:uid="{C83830B7-1564-4502-8F83-FFB153885168}"/>
    <cellStyle name="Note 4 16 2" xfId="18090" xr:uid="{DFE73F7D-ABE9-46B3-91FF-60A3B8ECE5CE}"/>
    <cellStyle name="Note 4 16 2 2" xfId="40782" xr:uid="{7E315BD3-575E-4A16-823A-6B71133048A5}"/>
    <cellStyle name="Note 4 16 2 2 2" xfId="57143" xr:uid="{CE36D73D-1F99-44FB-9474-D3AD2F2DA42A}"/>
    <cellStyle name="Note 4 16 2 3" xfId="50361" xr:uid="{54E52D55-82E8-4E7C-B86D-3F09C5D5DD18}"/>
    <cellStyle name="Note 4 16 3" xfId="30478" xr:uid="{3B395765-2985-4D8C-B37C-F65891D1FCEB}"/>
    <cellStyle name="Note 4 16 3 2" xfId="58744" xr:uid="{5C73B63B-781E-41E8-8DA8-32656255D427}"/>
    <cellStyle name="Note 4 16 3 3" xfId="51963" xr:uid="{51F5FF2D-4CC7-494A-9C17-75082950232D}"/>
    <cellStyle name="Note 4 16 4" xfId="44810" xr:uid="{E08E4E7A-1705-4944-A449-403B480BAA88}"/>
    <cellStyle name="Note 4 16 4 2" xfId="57674" xr:uid="{DD436C44-2832-47F8-B6BF-AAF6D73D7DD5}"/>
    <cellStyle name="Note 4 16 4 3" xfId="50892" xr:uid="{047A11A9-7D1C-4725-B111-66CFF1421999}"/>
    <cellStyle name="Note 4 16 5" xfId="48478" xr:uid="{EA2DCAE8-8573-4712-B719-424A76DC77FE}"/>
    <cellStyle name="Note 4 16 5 2" xfId="55270" xr:uid="{08A460CC-5569-449A-9801-044775D94638}"/>
    <cellStyle name="Note 4 16 6" xfId="53556" xr:uid="{F456CCF5-A222-440A-A047-0244F346D7DD}"/>
    <cellStyle name="Note 4 16 7" xfId="46864" xr:uid="{4FD6960E-E335-408E-ADF5-1E4FD499E952}"/>
    <cellStyle name="Note 4 17" xfId="12557" xr:uid="{45A68B7B-A830-4727-99AA-2A0924686F5A}"/>
    <cellStyle name="Note 4 17 2" xfId="21546" xr:uid="{34328CD1-4611-4B42-9D03-BC49E555B6B6}"/>
    <cellStyle name="Note 4 17 2 2" xfId="26045" xr:uid="{79D0435C-62EC-4C4C-B204-B0985FBA4006}"/>
    <cellStyle name="Note 4 17 2 2 2" xfId="57196" xr:uid="{78625954-81FF-4DD4-B9F6-950660F679B8}"/>
    <cellStyle name="Note 4 17 2 3" xfId="50414" xr:uid="{F2842B54-4FFA-4A81-9B9C-2877D357AB4B}"/>
    <cellStyle name="Note 4 17 3" xfId="26581" xr:uid="{0D226A53-AA90-4C77-8702-9D165509A711}"/>
    <cellStyle name="Note 4 17 3 2" xfId="58797" xr:uid="{9D088C11-E28B-47E2-82F2-48037FED3272}"/>
    <cellStyle name="Note 4 17 3 3" xfId="52016" xr:uid="{D7DF5228-D75F-437D-A72C-3EDEE5740B4A}"/>
    <cellStyle name="Note 4 17 4" xfId="44852" xr:uid="{AC8B4B8E-2F2A-4A3D-A173-D30696797F9F}"/>
    <cellStyle name="Note 4 17 4 2" xfId="58742" xr:uid="{8B382625-DD23-4A23-85A8-83D6888B7955}"/>
    <cellStyle name="Note 4 17 4 3" xfId="51961" xr:uid="{74CD4AD0-C245-428A-B01E-9180590F4C0F}"/>
    <cellStyle name="Note 4 17 5" xfId="48531" xr:uid="{CBA29DAA-7935-4592-8076-E7AB8969DAA3}"/>
    <cellStyle name="Note 4 17 5 2" xfId="55320" xr:uid="{259A98D4-FC05-4D13-80B2-52667CDF92A0}"/>
    <cellStyle name="Note 4 17 6" xfId="53606" xr:uid="{BE11D513-ECAF-484F-A87B-E05F092279D6}"/>
    <cellStyle name="Note 4 17 7" xfId="46917" xr:uid="{747457E5-3B90-483C-8252-DB24976A9579}"/>
    <cellStyle name="Note 4 18" xfId="2221" xr:uid="{1298C83F-9291-4910-B9FA-1F5000546A79}"/>
    <cellStyle name="Note 4 18 2" xfId="40344" xr:uid="{0BC3288A-2EB4-4295-864C-57F2B97E450E}"/>
    <cellStyle name="Note 4 18 2 2" xfId="57217" xr:uid="{936810AD-9F55-4588-B7D0-5484B2DEA8F6}"/>
    <cellStyle name="Note 4 18 2 3" xfId="50435" xr:uid="{C8BDEFF9-D031-4B55-8770-C15675E10158}"/>
    <cellStyle name="Note 4 18 3" xfId="44884" xr:uid="{91103D82-D315-4657-98B8-6B2ACA904629}"/>
    <cellStyle name="Note 4 18 3 2" xfId="58818" xr:uid="{7EC8E88A-6017-4DB9-8B21-5E563B96E5E5}"/>
    <cellStyle name="Note 4 18 3 3" xfId="52037" xr:uid="{B534F55C-061C-4AE8-8569-4938BFF26BB3}"/>
    <cellStyle name="Note 4 18 4" xfId="51008" xr:uid="{F9D8203E-0AEE-47D8-987B-3CB673D9F6B5}"/>
    <cellStyle name="Note 4 18 4 2" xfId="57790" xr:uid="{33C3A37A-A3EC-4C50-9511-08DCE6D55AA2}"/>
    <cellStyle name="Note 4 18 5" xfId="48552" xr:uid="{CDB01EF4-74C3-4ACB-8CD2-0683479CF29A}"/>
    <cellStyle name="Note 4 18 5 2" xfId="55341" xr:uid="{4F92290C-3A47-4416-A417-49B01FD40287}"/>
    <cellStyle name="Note 4 18 6" xfId="53627" xr:uid="{3995783B-39FD-4635-B7CD-FF017E1E4F85}"/>
    <cellStyle name="Note 4 18 7" xfId="46938" xr:uid="{95AC5D4F-46BA-4463-900E-6617CC516CC7}"/>
    <cellStyle name="Note 4 19" xfId="13130" xr:uid="{D40E0D9D-E31E-48CA-96BE-E8D855840956}"/>
    <cellStyle name="Note 4 19 2" xfId="26242" xr:uid="{A5BF13AA-DDB1-4973-9E23-1262D2451C65}"/>
    <cellStyle name="Note 4 19 2 2" xfId="57236" xr:uid="{825595DF-F4BC-4DDA-A8F6-73501858A323}"/>
    <cellStyle name="Note 4 19 2 3" xfId="50454" xr:uid="{268ABD7A-80C6-496F-B70D-EA3B8591635D}"/>
    <cellStyle name="Note 4 19 3" xfId="44971" xr:uid="{8309632E-4297-448E-928D-18C64A9643E6}"/>
    <cellStyle name="Note 4 19 3 2" xfId="58837" xr:uid="{F9142AE3-C658-4994-9697-78FF4FD761A2}"/>
    <cellStyle name="Note 4 19 3 3" xfId="52056" xr:uid="{224AA391-F904-4D10-B9EF-D4B27248A34D}"/>
    <cellStyle name="Note 4 19 4" xfId="52253" xr:uid="{32CD4C22-7A8F-48CF-A2FD-BDD9E9F3C3D0}"/>
    <cellStyle name="Note 4 19 4 2" xfId="59034" xr:uid="{FA65FE70-5B5F-4837-94B9-484F676C103F}"/>
    <cellStyle name="Note 4 19 5" xfId="48571" xr:uid="{9EA8FC7F-9FEC-4481-8F0A-D167175D8074}"/>
    <cellStyle name="Note 4 19 5 2" xfId="55360" xr:uid="{1A14223E-EF75-477D-822D-8F50BC05BCB7}"/>
    <cellStyle name="Note 4 19 6" xfId="53646" xr:uid="{DA49F78C-54A6-4224-AA80-73D671698F13}"/>
    <cellStyle name="Note 4 19 7" xfId="46957" xr:uid="{6758B7DF-1F4C-4C16-919A-0C878100EEAE}"/>
    <cellStyle name="Note 4 2" xfId="159" xr:uid="{FFCDBADC-894F-41B4-A170-AB4E5A1F9B69}"/>
    <cellStyle name="Note 4 2 10" xfId="1970" xr:uid="{B6EDAD9C-3940-4E06-A852-4BCDC3805E3E}"/>
    <cellStyle name="Note 4 2 10 2" xfId="6278" xr:uid="{C08AE5E1-3E46-4254-B5DB-C5662B9C9941}"/>
    <cellStyle name="Note 4 2 10 2 2" xfId="8864" xr:uid="{6E05A5AA-CC7A-4952-9027-1639633908E5}"/>
    <cellStyle name="Note 4 2 10 2 2 2" xfId="12741" xr:uid="{2B5CD96E-5C46-49BC-A8D7-345D831E0727}"/>
    <cellStyle name="Note 4 2 10 2 2 2 2" xfId="21730" xr:uid="{A2CF1B19-963C-4FE3-B8DF-A10EE374BAC9}"/>
    <cellStyle name="Note 4 2 10 2 2 2 2 2" xfId="33787" xr:uid="{3612CEB4-1942-4E71-B669-B87327BCDED9}"/>
    <cellStyle name="Note 4 2 10 2 2 2 3" xfId="32030" xr:uid="{F45E6515-9F96-42AA-8EFD-D38CA8A03F51}"/>
    <cellStyle name="Note 4 2 10 2 2 3" xfId="17853" xr:uid="{95E7080B-EE0D-45A5-B067-168BC9EEAB3B}"/>
    <cellStyle name="Note 4 2 10 2 2 3 2" xfId="30117" xr:uid="{B500680E-6263-4F48-B9BB-B32B61CB04E8}"/>
    <cellStyle name="Note 4 2 10 2 2 4" xfId="33673" xr:uid="{A7195C70-15BA-490D-ADDF-1A829B10514E}"/>
    <cellStyle name="Note 4 2 10 2 3" xfId="11501" xr:uid="{44338778-7232-4BA5-9441-5630F9D0163D}"/>
    <cellStyle name="Note 4 2 10 2 3 2" xfId="20490" xr:uid="{5C6C9C5D-2E13-4271-BC51-55800FC1C7DB}"/>
    <cellStyle name="Note 4 2 10 2 3 2 2" xfId="42131" xr:uid="{3769613A-848E-4204-98C7-C1E0354C47E6}"/>
    <cellStyle name="Note 4 2 10 2 3 3" xfId="24258" xr:uid="{7793D97E-F16F-489F-8E28-0D0DCF537AAB}"/>
    <cellStyle name="Note 4 2 10 2 4" xfId="15267" xr:uid="{439E214D-FD71-4D4A-8F50-AE4B5015220B}"/>
    <cellStyle name="Note 4 2 10 2 4 2" xfId="38891" xr:uid="{60002DF6-356F-4C32-8423-7B2413202698}"/>
    <cellStyle name="Note 4 2 10 2 5" xfId="36627" xr:uid="{26842A86-F66A-4DDA-8569-83F58542808E}"/>
    <cellStyle name="Note 4 2 10 3" xfId="4407" xr:uid="{AA883AFE-53D4-4A64-A842-6F4541BDBF3F}"/>
    <cellStyle name="Note 4 2 10 3 2" xfId="43395" xr:uid="{A6B37647-E61E-48A2-A2BA-BD4E19813699}"/>
    <cellStyle name="Note 4 2 10 4" xfId="37950" xr:uid="{A9A94F90-683A-4560-A6DF-8C91F82558FF}"/>
    <cellStyle name="Note 4 2 11" xfId="2902" xr:uid="{B8711641-62E6-4428-88BF-28760ED023C9}"/>
    <cellStyle name="Note 4 2 11 2" xfId="7052" xr:uid="{848939F9-08D0-4662-8F0C-777003B863D2}"/>
    <cellStyle name="Note 4 2 11 2 2" xfId="12178" xr:uid="{072257D7-D5FF-440F-B31C-94A5FB944A9C}"/>
    <cellStyle name="Note 4 2 11 2 2 2" xfId="21167" xr:uid="{1EB4A84E-D37A-45E0-A5B5-81C883E761E2}"/>
    <cellStyle name="Note 4 2 11 2 2 2 2" xfId="24397" xr:uid="{0A2AD43E-B140-4BBD-BEB6-AF7B825ED82A}"/>
    <cellStyle name="Note 4 2 11 2 2 3" xfId="25307" xr:uid="{E4F3832A-3A46-4B76-AA37-C3B5E52BF69E}"/>
    <cellStyle name="Note 4 2 11 2 3" xfId="16041" xr:uid="{71B64E34-C265-4F6A-A28C-4FA38BB655A1}"/>
    <cellStyle name="Note 4 2 11 2 3 2" xfId="38236" xr:uid="{00D8A2F7-6B31-40A6-A9B5-4D35377640F6}"/>
    <cellStyle name="Note 4 2 11 2 4" xfId="33442" xr:uid="{E9ECA59F-495C-4D3F-9E92-D7D02C7E7CCB}"/>
    <cellStyle name="Note 4 2 11 3" xfId="9615" xr:uid="{2204BFC8-4898-4764-A25E-CE88C41BC94B}"/>
    <cellStyle name="Note 4 2 11 3 2" xfId="18604" xr:uid="{7D6095AF-6276-4CCE-A9F2-AE14F246D1D0}"/>
    <cellStyle name="Note 4 2 11 3 2 2" xfId="35639" xr:uid="{3FED01CD-438B-4FDB-A742-3FF246869838}"/>
    <cellStyle name="Note 4 2 11 3 3" xfId="27172" xr:uid="{A9592C9C-A0C3-4493-B2AC-6D3EE16A1D18}"/>
    <cellStyle name="Note 4 2 11 4" xfId="13508" xr:uid="{46D5C507-4987-4C03-A539-2AA1F2DC15F3}"/>
    <cellStyle name="Note 4 2 11 4 2" xfId="37119" xr:uid="{C5694763-6406-4435-BA10-2A57A42C05AB}"/>
    <cellStyle name="Note 4 2 11 5" xfId="26764" xr:uid="{7497FE99-FFC7-4EA9-BF04-CAB475C157F5}"/>
    <cellStyle name="Note 4 2 12" xfId="6615" xr:uid="{2B048041-96AA-4866-A02A-E33055BCD189}"/>
    <cellStyle name="Note 4 2 12 2" xfId="11821" xr:uid="{55A75481-82B4-445A-B999-5593148A5D13}"/>
    <cellStyle name="Note 4 2 12 2 2" xfId="20810" xr:uid="{6B9DABED-1BE0-4308-979F-EDB21480E312}"/>
    <cellStyle name="Note 4 2 12 2 2 2" xfId="28343" xr:uid="{B1177A0E-15F8-4BA1-BB8A-2BB7D17C6C09}"/>
    <cellStyle name="Note 4 2 12 2 3" xfId="35110" xr:uid="{A3E9E893-68A2-44BE-9398-A21A795ABEDF}"/>
    <cellStyle name="Note 4 2 12 3" xfId="15604" xr:uid="{80888E35-EBB9-4D17-9A11-5AA952E3FCAC}"/>
    <cellStyle name="Note 4 2 12 3 2" xfId="32675" xr:uid="{4DCED2D0-CDBC-48A1-9B79-DB9FEA58A901}"/>
    <cellStyle name="Note 4 2 12 4" xfId="25561" xr:uid="{729E3474-409F-4151-8B65-933F2A289BAD}"/>
    <cellStyle name="Note 4 2 13" xfId="9184" xr:uid="{B2FE5FB8-3E2F-4C6E-805B-890A509EE3DC}"/>
    <cellStyle name="Note 4 2 13 2" xfId="18173" xr:uid="{9F15B68E-349A-4159-BC35-0C248CFE12D7}"/>
    <cellStyle name="Note 4 2 13 2 2" xfId="24188" xr:uid="{93C657BA-9A99-4F17-8E59-11D39FA63497}"/>
    <cellStyle name="Note 4 2 13 3" xfId="33693" xr:uid="{80D35DF2-D6D5-4FEB-9276-C017F43309A5}"/>
    <cellStyle name="Note 4 2 14" xfId="12371" xr:uid="{0F2A6B90-7BD5-4210-8146-621A91AB5300}"/>
    <cellStyle name="Note 4 2 14 2" xfId="21360" xr:uid="{703E8115-3A8B-4E27-977D-5DE79F2C1476}"/>
    <cellStyle name="Note 4 2 14 2 2" xfId="24636" xr:uid="{FA7EB604-AB15-4FBD-AC34-F667FAE42A10}"/>
    <cellStyle name="Note 4 2 14 3" xfId="23816" xr:uid="{0AF08459-0763-498E-8F05-B7D100987AA8}"/>
    <cellStyle name="Note 4 2 15" xfId="2319" xr:uid="{E5A40D3B-4956-44D6-872C-1A3A0CDAACBE}"/>
    <cellStyle name="Note 4 2 15 2" xfId="42424" xr:uid="{5162DB4C-EA8E-4277-96D9-EA76C237311C}"/>
    <cellStyle name="Note 4 2 16" xfId="13228" xr:uid="{4CB27676-E92C-41CC-96F9-CCB5AE53FA38}"/>
    <cellStyle name="Note 4 2 16 2" xfId="41219" xr:uid="{C2FD1531-4835-4FCE-B124-B9AAF948B2AF}"/>
    <cellStyle name="Note 4 2 17" xfId="31917" xr:uid="{35CE3685-649C-48EE-9D8F-75DE6CC2C1E4}"/>
    <cellStyle name="Note 4 2 18" xfId="44302" xr:uid="{5A3BEA8B-3D2C-46FB-9487-BADBAE82974B}"/>
    <cellStyle name="Note 4 2 19" xfId="45519" xr:uid="{C36E8887-ADFE-43A7-A692-3AA57B208D04}"/>
    <cellStyle name="Note 4 2 2" xfId="344" xr:uid="{C4D2EBCE-FD54-43ED-8B54-C436B70EDDEF}"/>
    <cellStyle name="Note 4 2 2 10" xfId="6646" xr:uid="{533A24CF-6CB3-452C-A1D7-B1A5B8EC7457}"/>
    <cellStyle name="Note 4 2 2 10 2" xfId="11852" xr:uid="{2593EF1E-5CF2-46B8-875F-07297E310E37}"/>
    <cellStyle name="Note 4 2 2 10 2 2" xfId="20841" xr:uid="{15F0289D-84C3-4B21-8BCA-432D22FA41F8}"/>
    <cellStyle name="Note 4 2 2 10 2 2 2" xfId="33511" xr:uid="{C7E60AAA-D161-4A91-859E-3A84B7BC25E0}"/>
    <cellStyle name="Note 4 2 2 10 2 3" xfId="38867" xr:uid="{D4812F79-0AAC-4CF4-BC3D-6FDDFB0BF2A8}"/>
    <cellStyle name="Note 4 2 2 10 3" xfId="15635" xr:uid="{F634485A-D551-4532-B2BE-8F04EC98FCA8}"/>
    <cellStyle name="Note 4 2 2 10 3 2" xfId="37272" xr:uid="{CDF1694E-A9F6-4C9F-B6F2-AE8BC3037158}"/>
    <cellStyle name="Note 4 2 2 10 4" xfId="22781" xr:uid="{F8FF0AA5-43FD-4B45-9765-4F90F62AD52C}"/>
    <cellStyle name="Note 4 2 2 11" xfId="9215" xr:uid="{CDA31177-B099-43CA-9C8A-E0C904F86971}"/>
    <cellStyle name="Note 4 2 2 11 2" xfId="18204" xr:uid="{2198F30E-075A-49F0-8E7A-F95FBF2AD3A2}"/>
    <cellStyle name="Note 4 2 2 11 2 2" xfId="39050" xr:uid="{116E21BB-66CB-4167-A6B9-8F4F7BD972B2}"/>
    <cellStyle name="Note 4 2 2 11 3" xfId="23761" xr:uid="{BFE208AB-474C-4506-B991-A9DC350BD1D1}"/>
    <cellStyle name="Note 4 2 2 12" xfId="12628" xr:uid="{0A2D91B0-4EB6-4698-B0C3-B1C473EEA5B2}"/>
    <cellStyle name="Note 4 2 2 12 2" xfId="21617" xr:uid="{59C91268-F7F7-4F24-BF56-A10B64ACED88}"/>
    <cellStyle name="Note 4 2 2 12 2 2" xfId="32442" xr:uid="{B112210A-119B-4522-AB5F-65F1C30332DF}"/>
    <cellStyle name="Note 4 2 2 12 3" xfId="38190" xr:uid="{70259FC1-D5B8-4E5F-9402-EBEA62AA2CDD}"/>
    <cellStyle name="Note 4 2 2 13" xfId="2350" xr:uid="{731E66D3-B694-4465-97D6-50E74C121E9F}"/>
    <cellStyle name="Note 4 2 2 13 2" xfId="25292" xr:uid="{171DA196-2AF4-4744-A6D9-404D64EA3F03}"/>
    <cellStyle name="Note 4 2 2 14" xfId="13259" xr:uid="{EA8A6958-C43E-4A85-9B11-35058B506C59}"/>
    <cellStyle name="Note 4 2 2 14 2" xfId="41707" xr:uid="{BD4B30C6-85F4-4177-8431-2DF13007A7E9}"/>
    <cellStyle name="Note 4 2 2 15" xfId="33964" xr:uid="{9B28C472-332C-47D9-AF82-A48FEE792ADB}"/>
    <cellStyle name="Note 4 2 2 16" xfId="46034" xr:uid="{59E97D2D-14DB-4A06-8760-4B290538AC16}"/>
    <cellStyle name="Note 4 2 2 2" xfId="476" xr:uid="{4C7ECF35-A307-4716-8EE3-A731703FE604}"/>
    <cellStyle name="Note 4 2 2 2 10" xfId="9340" xr:uid="{483F05CD-F4A5-4DAE-AA8B-86C1A030D2D4}"/>
    <cellStyle name="Note 4 2 2 2 10 2" xfId="18329" xr:uid="{C500E349-CA52-41DF-9E57-47862B96907A}"/>
    <cellStyle name="Note 4 2 2 2 10 2 2" xfId="37684" xr:uid="{CA212308-F816-4E2A-9419-FE63225C0EBE}"/>
    <cellStyle name="Note 4 2 2 2 10 3" xfId="27235" xr:uid="{EFCAB3EC-F42F-485B-8540-A162F7F4B5D1}"/>
    <cellStyle name="Note 4 2 2 2 11" xfId="9809" xr:uid="{C18BA780-8103-4DBB-839A-2184A473B471}"/>
    <cellStyle name="Note 4 2 2 2 11 2" xfId="18798" xr:uid="{FCE168BC-7845-4C2E-B56D-2C462006C2D8}"/>
    <cellStyle name="Note 4 2 2 2 11 2 2" xfId="40033" xr:uid="{4E140FA7-E5DA-4A72-BA72-FB429388489B}"/>
    <cellStyle name="Note 4 2 2 2 11 3" xfId="31093" xr:uid="{F65035DD-0DBB-4072-A699-257315EC4EBE}"/>
    <cellStyle name="Note 4 2 2 2 12" xfId="2482" xr:uid="{CC135A6B-B88D-4018-BD7E-E2B6ED4C8C99}"/>
    <cellStyle name="Note 4 2 2 2 12 2" xfId="39865" xr:uid="{7EA3D1AE-7276-4F00-B3C2-368842D7DEEB}"/>
    <cellStyle name="Note 4 2 2 2 13" xfId="13391" xr:uid="{83EA8F08-0F9B-47E7-9F84-0725B75BC8A6}"/>
    <cellStyle name="Note 4 2 2 2 13 2" xfId="24995" xr:uid="{74A8FB40-3A1C-4D29-A4EB-17A9ACB63305}"/>
    <cellStyle name="Note 4 2 2 2 14" xfId="36315" xr:uid="{A084CA2E-1221-48B9-AC38-C71F9032FB62}"/>
    <cellStyle name="Note 4 2 2 2 15" xfId="49525" xr:uid="{04194435-CA02-4794-B194-C7876F7FCB92}"/>
    <cellStyle name="Note 4 2 2 2 2" xfId="825" xr:uid="{6F391143-F69F-4A70-A09A-0313395464F9}"/>
    <cellStyle name="Note 4 2 2 2 2 2" xfId="5194" xr:uid="{E7B2EFA3-E487-42A8-82E3-A6F5F9913360}"/>
    <cellStyle name="Note 4 2 2 2 2 2 2" xfId="7780" xr:uid="{BBDBCF7E-2A64-4882-B880-DACC4FA49572}"/>
    <cellStyle name="Note 4 2 2 2 2 2 2 2" xfId="12411" xr:uid="{9AFB03A9-7AA2-4B2F-AFE9-0D4A43DE70B7}"/>
    <cellStyle name="Note 4 2 2 2 2 2 2 2 2" xfId="21400" xr:uid="{9F973063-B15B-4DD2-A2C0-19BD74B01814}"/>
    <cellStyle name="Note 4 2 2 2 2 2 2 2 2 2" xfId="41595" xr:uid="{E2749BF1-4807-41EC-93BD-9EB6F0731FA8}"/>
    <cellStyle name="Note 4 2 2 2 2 2 2 2 3" xfId="34357" xr:uid="{503DD6E9-8602-48C5-9DBE-A2C13604F78B}"/>
    <cellStyle name="Note 4 2 2 2 2 2 2 3" xfId="16769" xr:uid="{EF01AAE1-F942-4F15-B910-059F482F19AF}"/>
    <cellStyle name="Note 4 2 2 2 2 2 2 3 2" xfId="42929" xr:uid="{31207AE4-81A4-4C98-8FFA-3EDC6D625B53}"/>
    <cellStyle name="Note 4 2 2 2 2 2 2 4" xfId="28635" xr:uid="{C9E4FAD7-05E7-41EC-B06F-9E3559283AAE}"/>
    <cellStyle name="Note 4 2 2 2 2 2 3" xfId="10417" xr:uid="{E6DA1DEB-3512-4D39-93BE-2A34FBBC9A90}"/>
    <cellStyle name="Note 4 2 2 2 2 2 3 2" xfId="19406" xr:uid="{34136DE5-2D4B-402B-9A92-6205C133745D}"/>
    <cellStyle name="Note 4 2 2 2 2 2 3 2 2" xfId="24581" xr:uid="{7A3A75A3-F47F-41BC-9F34-F2562763DB43}"/>
    <cellStyle name="Note 4 2 2 2 2 2 3 3" xfId="24224" xr:uid="{1E945C1A-2796-4332-BA49-1120DCE61380}"/>
    <cellStyle name="Note 4 2 2 2 2 2 4" xfId="14183" xr:uid="{E06F8A43-7941-4843-8091-438FCFA98C06}"/>
    <cellStyle name="Note 4 2 2 2 2 2 4 2" xfId="39625" xr:uid="{89F41C1E-4034-4847-A4F2-08A209C05B5B}"/>
    <cellStyle name="Note 4 2 2 2 2 2 5" xfId="26814" xr:uid="{8D2EDA1E-D516-4092-82D4-1CB2EB6FE1DD}"/>
    <cellStyle name="Note 4 2 2 2 2 3" xfId="3262" xr:uid="{B6CBC8F6-0D8E-4CFA-AD79-E1E2057952DA}"/>
    <cellStyle name="Note 4 2 2 2 2 3 2" xfId="42015" xr:uid="{71254073-F387-4393-91EA-AEF73C56B6DD}"/>
    <cellStyle name="Note 4 2 2 2 2 4" xfId="22357" xr:uid="{6AB443BA-8FDA-405A-95CE-F60968171BBF}"/>
    <cellStyle name="Note 4 2 2 2 2 5" xfId="56307" xr:uid="{A2DF7F9F-80BA-4E37-BF8D-BF5D8A7663FC}"/>
    <cellStyle name="Note 4 2 2 2 3" xfId="1170" xr:uid="{2E2A4630-3ECB-4229-9469-D60BD54327A2}"/>
    <cellStyle name="Note 4 2 2 2 3 2" xfId="5515" xr:uid="{AF6B3A1C-37E4-4802-AA0D-7EBA90855E2C}"/>
    <cellStyle name="Note 4 2 2 2 3 2 2" xfId="8101" xr:uid="{07160A3E-5E91-4742-870A-D0CA89435F20}"/>
    <cellStyle name="Note 4 2 2 2 3 2 2 2" xfId="12510" xr:uid="{AC754297-BD9A-4B33-AA0E-13EC80D69529}"/>
    <cellStyle name="Note 4 2 2 2 3 2 2 2 2" xfId="21499" xr:uid="{5C605DB2-5C50-4D4E-8CB5-F88B2D2929F2}"/>
    <cellStyle name="Note 4 2 2 2 3 2 2 2 2 2" xfId="36138" xr:uid="{3E7E529F-25CD-4F62-9A0A-1A9249C0C474}"/>
    <cellStyle name="Note 4 2 2 2 3 2 2 2 3" xfId="36360" xr:uid="{0972E7E4-9413-46A8-8185-38384474587C}"/>
    <cellStyle name="Note 4 2 2 2 3 2 2 3" xfId="17090" xr:uid="{418345E7-15FF-4551-8AED-08A70E9B638F}"/>
    <cellStyle name="Note 4 2 2 2 3 2 2 3 2" xfId="31428" xr:uid="{A0346531-CEE3-4E97-9D71-D3D73F1650A7}"/>
    <cellStyle name="Note 4 2 2 2 3 2 2 4" xfId="25556" xr:uid="{37328CFE-A640-4A6D-A66F-C902E5FA51C5}"/>
    <cellStyle name="Note 4 2 2 2 3 2 3" xfId="10738" xr:uid="{D392B530-1D05-4228-A2A9-9AA5E50B4AB0}"/>
    <cellStyle name="Note 4 2 2 2 3 2 3 2" xfId="19727" xr:uid="{0F0771C2-399F-455A-84CA-93FE07B43E61}"/>
    <cellStyle name="Note 4 2 2 2 3 2 3 2 2" xfId="32590" xr:uid="{98F71D7B-F4CA-4DD4-B05E-C6D4421A832C}"/>
    <cellStyle name="Note 4 2 2 2 3 2 3 3" xfId="36079" xr:uid="{2C3C9B56-BEC5-4318-8133-C8AF2F15AB9C}"/>
    <cellStyle name="Note 4 2 2 2 3 2 4" xfId="14504" xr:uid="{2D536389-A8B7-426F-B9E3-E7184F999CA3}"/>
    <cellStyle name="Note 4 2 2 2 3 2 4 2" xfId="41242" xr:uid="{536D4619-E48D-481A-B30A-86A87CD6637B}"/>
    <cellStyle name="Note 4 2 2 2 3 2 5" xfId="25672" xr:uid="{05568CD2-FF1B-4C8D-8093-13FECB2E64ED}"/>
    <cellStyle name="Note 4 2 2 2 3 3" xfId="3607" xr:uid="{4C9E0300-D18C-46F7-9729-D2AE5C066C7B}"/>
    <cellStyle name="Note 4 2 2 2 3 3 2" xfId="24890" xr:uid="{8FB07806-5376-4776-9402-D0C3C3C6AB8F}"/>
    <cellStyle name="Note 4 2 2 2 3 4" xfId="33178" xr:uid="{70922BB8-50EF-4B6C-A2CB-EC322B720C26}"/>
    <cellStyle name="Note 4 2 2 2 4" xfId="1514" xr:uid="{C80F26CD-7599-49AA-BC18-0F5287295712}"/>
    <cellStyle name="Note 4 2 2 2 4 2" xfId="5859" xr:uid="{2593D34F-FA5A-4A6D-870B-B760E62C9E02}"/>
    <cellStyle name="Note 4 2 2 2 4 2 2" xfId="8445" xr:uid="{A05A1327-247A-4435-9D0F-DA790F469A3B}"/>
    <cellStyle name="Note 4 2 2 2 4 2 2 2" xfId="12617" xr:uid="{E5A8A8A5-E32F-4F29-9CA9-92B169718A21}"/>
    <cellStyle name="Note 4 2 2 2 4 2 2 2 2" xfId="21606" xr:uid="{C0243657-62CD-4AE7-8768-960FFEEAF453}"/>
    <cellStyle name="Note 4 2 2 2 4 2 2 2 2 2" xfId="38988" xr:uid="{63902719-E7A9-4CBF-B037-6C2D7C6264DC}"/>
    <cellStyle name="Note 4 2 2 2 4 2 2 2 3" xfId="27922" xr:uid="{21903BEF-60B5-456C-9EC2-E056B55BAA44}"/>
    <cellStyle name="Note 4 2 2 2 4 2 2 3" xfId="17434" xr:uid="{2E492E96-F517-457D-8163-A09CC5296332}"/>
    <cellStyle name="Note 4 2 2 2 4 2 2 3 2" xfId="24089" xr:uid="{29526048-CB34-40FA-9956-44DC23F3E86B}"/>
    <cellStyle name="Note 4 2 2 2 4 2 2 4" xfId="31421" xr:uid="{10F325A7-425E-4358-B285-2495FAFF911F}"/>
    <cellStyle name="Note 4 2 2 2 4 2 3" xfId="11082" xr:uid="{F7BB0F06-D562-495C-A534-538682CFF4D3}"/>
    <cellStyle name="Note 4 2 2 2 4 2 3 2" xfId="20071" xr:uid="{14270BEC-6A6C-4146-AA41-886D5F4C917D}"/>
    <cellStyle name="Note 4 2 2 2 4 2 3 2 2" xfId="35508" xr:uid="{16E0EACD-A064-4A42-B4E7-74864347678E}"/>
    <cellStyle name="Note 4 2 2 2 4 2 3 3" xfId="40317" xr:uid="{253F56CA-283C-48F5-BD3A-EAC02B04D4B8}"/>
    <cellStyle name="Note 4 2 2 2 4 2 4" xfId="14848" xr:uid="{8D6F77D7-6102-461F-BCDF-E2F1EA35DDE1}"/>
    <cellStyle name="Note 4 2 2 2 4 2 4 2" xfId="29913" xr:uid="{C8775482-F403-4805-B931-012D4AF4AAB8}"/>
    <cellStyle name="Note 4 2 2 2 4 2 5" xfId="31779" xr:uid="{A360F9E8-C528-4CB9-9113-AAA40D875B11}"/>
    <cellStyle name="Note 4 2 2 2 4 3" xfId="3951" xr:uid="{99C6536F-7168-4EDF-A251-46A141921322}"/>
    <cellStyle name="Note 4 2 2 2 4 3 2" xfId="33167" xr:uid="{2629D039-1EA1-45A5-973E-E0F6680D9C7E}"/>
    <cellStyle name="Note 4 2 2 2 4 4" xfId="36635" xr:uid="{5F788DC2-198F-4102-A2F3-03660F5EADA6}"/>
    <cellStyle name="Note 4 2 2 2 5" xfId="1905" xr:uid="{7CCB1608-CFE7-424F-9B1E-CDD26E4EC4C0}"/>
    <cellStyle name="Note 4 2 2 2 5 2" xfId="6221" xr:uid="{2D533D3B-8EF0-423F-8049-E9228156B7F2}"/>
    <cellStyle name="Note 4 2 2 2 5 2 2" xfId="8807" xr:uid="{319D15C9-67A3-4477-8B65-A385F8F6EFA1}"/>
    <cellStyle name="Note 4 2 2 2 5 2 2 2" xfId="12722" xr:uid="{502BFEF7-9728-4FE6-A6C3-D337EBBA3D20}"/>
    <cellStyle name="Note 4 2 2 2 5 2 2 2 2" xfId="21711" xr:uid="{84233B92-1070-4066-84E2-F1E3BC49C930}"/>
    <cellStyle name="Note 4 2 2 2 5 2 2 2 2 2" xfId="40821" xr:uid="{531D6547-D025-443E-A6BB-5871B800D744}"/>
    <cellStyle name="Note 4 2 2 2 5 2 2 2 3" xfId="32368" xr:uid="{6671E3DF-2473-4E02-AEFB-163F12C1ECBA}"/>
    <cellStyle name="Note 4 2 2 2 5 2 2 3" xfId="17796" xr:uid="{3E54C86B-C435-488A-8EDC-F0BCBDFA4F6E}"/>
    <cellStyle name="Note 4 2 2 2 5 2 2 3 2" xfId="38800" xr:uid="{094DC0FB-4069-48C8-93DE-50118C902740}"/>
    <cellStyle name="Note 4 2 2 2 5 2 2 4" xfId="33502" xr:uid="{7796F663-5F59-4375-B89B-7DCA0411A557}"/>
    <cellStyle name="Note 4 2 2 2 5 2 3" xfId="11444" xr:uid="{ECC2908F-8E06-48BA-8451-3F054D2CA96A}"/>
    <cellStyle name="Note 4 2 2 2 5 2 3 2" xfId="20433" xr:uid="{A7735A7E-7188-4702-9A80-98A3F6F91A98}"/>
    <cellStyle name="Note 4 2 2 2 5 2 3 2 2" xfId="39051" xr:uid="{2459DDC8-98D7-4EE5-9584-78D6B8175CC1}"/>
    <cellStyle name="Note 4 2 2 2 5 2 3 3" xfId="22945" xr:uid="{8CDB2175-AD55-41CB-B57A-AC9B3C26A46C}"/>
    <cellStyle name="Note 4 2 2 2 5 2 4" xfId="15210" xr:uid="{83120CFF-27AC-4450-B015-3AF00AD7CE80}"/>
    <cellStyle name="Note 4 2 2 2 5 2 4 2" xfId="25227" xr:uid="{1002152A-24DF-4C53-A61D-2EC87AF8F98D}"/>
    <cellStyle name="Note 4 2 2 2 5 2 5" xfId="36205" xr:uid="{7AFED591-63DB-465A-BC52-997699CD52A9}"/>
    <cellStyle name="Note 4 2 2 2 5 3" xfId="4342" xr:uid="{6AAD487C-9427-4AFF-8A3F-DB6B300ECAAE}"/>
    <cellStyle name="Note 4 2 2 2 5 3 2" xfId="23303" xr:uid="{E719D455-2B84-4625-B790-41549C795C4E}"/>
    <cellStyle name="Note 4 2 2 2 5 4" xfId="27272" xr:uid="{74EB5F65-FC19-459A-8394-E23E0518381E}"/>
    <cellStyle name="Note 4 2 2 2 6" xfId="2133" xr:uid="{37299203-D385-436F-BA47-3CCF90877C08}"/>
    <cellStyle name="Note 4 2 2 2 6 2" xfId="6434" xr:uid="{5878DFFD-312B-448D-94DF-4AC81C2C12D3}"/>
    <cellStyle name="Note 4 2 2 2 6 2 2" xfId="9020" xr:uid="{234F1F5F-B72C-40DD-A368-1A0AA868CD29}"/>
    <cellStyle name="Note 4 2 2 2 6 2 2 2" xfId="12791" xr:uid="{D677FAC8-7FBC-4F4E-801B-9442ECEA3630}"/>
    <cellStyle name="Note 4 2 2 2 6 2 2 2 2" xfId="21780" xr:uid="{69DD8506-B04E-463C-BBB9-7128CFFA1529}"/>
    <cellStyle name="Note 4 2 2 2 6 2 2 2 2 2" xfId="30274" xr:uid="{A773DED9-DD11-42B3-90BE-41FF6F3ABEF4}"/>
    <cellStyle name="Note 4 2 2 2 6 2 2 2 3" xfId="25927" xr:uid="{2E32676E-F12F-4701-99C4-9F034F20AA3E}"/>
    <cellStyle name="Note 4 2 2 2 6 2 2 3" xfId="18009" xr:uid="{E276E594-A0EF-4B04-91CD-91E01F8E3968}"/>
    <cellStyle name="Note 4 2 2 2 6 2 2 3 2" xfId="35807" xr:uid="{25492A5A-619C-4599-A61F-2E26AF2045F5}"/>
    <cellStyle name="Note 4 2 2 2 6 2 2 4" xfId="28923" xr:uid="{D2C4E26F-03F6-4F2E-BCA3-6B9A9FF14DF1}"/>
    <cellStyle name="Note 4 2 2 2 6 2 3" xfId="11657" xr:uid="{3AF0F77B-1407-4EF2-B61A-1915AEEFECEA}"/>
    <cellStyle name="Note 4 2 2 2 6 2 3 2" xfId="20646" xr:uid="{4DF0D1D5-6C28-4EB1-B172-D52F5165BE11}"/>
    <cellStyle name="Note 4 2 2 2 6 2 3 2 2" xfId="31626" xr:uid="{EEDC7759-FC68-4614-B7A7-DA8FE441E6CA}"/>
    <cellStyle name="Note 4 2 2 2 6 2 3 3" xfId="31149" xr:uid="{38E26FDB-43C9-4D78-BF75-1C6EEFB4EC01}"/>
    <cellStyle name="Note 4 2 2 2 6 2 4" xfId="15423" xr:uid="{85696211-FDE2-4FDD-875E-8E32BA8BA7EB}"/>
    <cellStyle name="Note 4 2 2 2 6 2 4 2" xfId="33537" xr:uid="{57392BD7-001C-47AD-9D72-8230E824832F}"/>
    <cellStyle name="Note 4 2 2 2 6 2 5" xfId="39893" xr:uid="{1BB78486-4827-4216-BE18-BDE5FED63471}"/>
    <cellStyle name="Note 4 2 2 2 6 3" xfId="4570" xr:uid="{8FF31788-FBDF-415F-8921-681CC8C68182}"/>
    <cellStyle name="Note 4 2 2 2 6 3 2" xfId="29425" xr:uid="{06F863A7-7B4F-4681-827B-9B9098CEDC24}"/>
    <cellStyle name="Note 4 2 2 2 6 4" xfId="26730" xr:uid="{33C27E5D-DDFE-4974-B943-39D80EB2FB49}"/>
    <cellStyle name="Note 4 2 2 2 7" xfId="2943" xr:uid="{8ABBB059-196C-48E4-8604-66AF2DB8EFCB}"/>
    <cellStyle name="Note 4 2 2 2 7 2" xfId="7093" xr:uid="{DEE5A062-5508-4D10-A7E6-7272A90F12C7}"/>
    <cellStyle name="Note 4 2 2 2 7 2 2" xfId="12219" xr:uid="{83CAF2C2-F468-499A-AB12-8AD491513CFC}"/>
    <cellStyle name="Note 4 2 2 2 7 2 2 2" xfId="21208" xr:uid="{FE32E73E-0538-4DCF-B1FA-581CC779A6BF}"/>
    <cellStyle name="Note 4 2 2 2 7 2 2 2 2" xfId="36063" xr:uid="{9441E754-EA4D-4A99-9BC5-3F0D4D6CA138}"/>
    <cellStyle name="Note 4 2 2 2 7 2 2 3" xfId="26079" xr:uid="{23313B37-E0D6-44D5-B1B3-16353B4B9E31}"/>
    <cellStyle name="Note 4 2 2 2 7 2 3" xfId="16082" xr:uid="{35C46D6C-A0B1-4F74-A50B-2CD35DD0AF56}"/>
    <cellStyle name="Note 4 2 2 2 7 2 3 2" xfId="43420" xr:uid="{E26CB931-A531-4E19-996F-66BC83E17DA9}"/>
    <cellStyle name="Note 4 2 2 2 7 2 4" xfId="36086" xr:uid="{BDFAD989-B628-4FAC-B322-DE51BB6AC029}"/>
    <cellStyle name="Note 4 2 2 2 7 3" xfId="9656" xr:uid="{5B6B04B5-CFF7-43AE-B9FD-058A2981BF58}"/>
    <cellStyle name="Note 4 2 2 2 7 3 2" xfId="18645" xr:uid="{0630AB1C-93F8-4199-BA39-F687B3D57A5B}"/>
    <cellStyle name="Note 4 2 2 2 7 3 2 2" xfId="32439" xr:uid="{486C5A5E-BDCB-4261-A0C8-EE2D084AF6E0}"/>
    <cellStyle name="Note 4 2 2 2 7 3 3" xfId="22107" xr:uid="{9527A13B-A568-4872-8A3C-60AF9355255E}"/>
    <cellStyle name="Note 4 2 2 2 7 4" xfId="23498" xr:uid="{57D1E90C-761E-4383-A3BD-8A68F28EC618}"/>
    <cellStyle name="Note 4 2 2 2 8" xfId="4870" xr:uid="{22C7031B-19A9-47DD-B8DE-9ACAD29B9051}"/>
    <cellStyle name="Note 4 2 2 2 8 2" xfId="7456" xr:uid="{02E0D5B9-24D2-473E-9DE4-90696B4C233A}"/>
    <cellStyle name="Note 4 2 2 2 8 2 2" xfId="12310" xr:uid="{F7305A8D-F825-4D33-80ED-C0DAD57D1B5D}"/>
    <cellStyle name="Note 4 2 2 2 8 2 2 2" xfId="21299" xr:uid="{184E7D37-1E5F-436C-BCF6-5FBC6CBEC238}"/>
    <cellStyle name="Note 4 2 2 2 8 2 2 2 2" xfId="41538" xr:uid="{A6409770-2795-483A-AD11-65BE6FE785FC}"/>
    <cellStyle name="Note 4 2 2 2 8 2 2 3" xfId="30997" xr:uid="{3192FE13-3EB6-4AB6-836C-2FE18FC72012}"/>
    <cellStyle name="Note 4 2 2 2 8 2 3" xfId="16445" xr:uid="{51C4574E-FAA2-4AB2-943B-345E78F0307E}"/>
    <cellStyle name="Note 4 2 2 2 8 2 3 2" xfId="41175" xr:uid="{E090B267-DAF5-4159-9217-CA2EA442AADC}"/>
    <cellStyle name="Note 4 2 2 2 8 2 4" xfId="29600" xr:uid="{4D1A9C13-0286-46BA-8DF8-C01BEACE5E9E}"/>
    <cellStyle name="Note 4 2 2 2 8 3" xfId="10093" xr:uid="{A83B7ACA-E207-4634-8CC5-7B0B40AC122E}"/>
    <cellStyle name="Note 4 2 2 2 8 3 2" xfId="19082" xr:uid="{9A37D6C4-D782-4C5F-99C9-B68BE4F4D423}"/>
    <cellStyle name="Note 4 2 2 2 8 3 2 2" xfId="41729" xr:uid="{E8CCE372-C86D-4C0C-BC6E-0D7B5F6103B5}"/>
    <cellStyle name="Note 4 2 2 2 8 3 3" xfId="24220" xr:uid="{4FA2B886-3646-4E20-9BAF-4C7625113EE8}"/>
    <cellStyle name="Note 4 2 2 2 8 4" xfId="13859" xr:uid="{C545826C-97CD-4C67-ACCD-6F7B03EA597B}"/>
    <cellStyle name="Note 4 2 2 2 8 4 2" xfId="34313" xr:uid="{E49CAE0B-3CD2-401E-B2CE-7068CE369849}"/>
    <cellStyle name="Note 4 2 2 2 8 5" xfId="42531" xr:uid="{8D9B6055-31EC-4452-8325-5A88C5BE18E9}"/>
    <cellStyle name="Note 4 2 2 2 9" xfId="6778" xr:uid="{EF7EFD05-84C7-405D-8D51-1378B766C4BF}"/>
    <cellStyle name="Note 4 2 2 2 9 2" xfId="11977" xr:uid="{F1294DE5-8A30-4931-9277-A583C0939438}"/>
    <cellStyle name="Note 4 2 2 2 9 2 2" xfId="20966" xr:uid="{4583D552-39E8-416E-9F10-1EC959E031E8}"/>
    <cellStyle name="Note 4 2 2 2 9 2 2 2" xfId="35544" xr:uid="{B1F61071-AD85-4020-A56D-D5B07EDC6422}"/>
    <cellStyle name="Note 4 2 2 2 9 2 3" xfId="43830" xr:uid="{DB355987-4542-4C8A-9986-0F4D2817EDCB}"/>
    <cellStyle name="Note 4 2 2 2 9 3" xfId="15767" xr:uid="{2C135FFB-9826-4921-AECD-95E11F93F552}"/>
    <cellStyle name="Note 4 2 2 2 9 3 2" xfId="33843" xr:uid="{E49A8AD2-30C6-417C-B40F-5FCB5FDBDEC5}"/>
    <cellStyle name="Note 4 2 2 2 9 4" xfId="42751" xr:uid="{9E8D0CCF-EB86-4C72-80F3-A0152C5627A9}"/>
    <cellStyle name="Note 4 2 2 3" xfId="693" xr:uid="{D8BE225B-B23A-4160-B84A-E565EB6C6853}"/>
    <cellStyle name="Note 4 2 2 3 2" xfId="5069" xr:uid="{8341990A-D25F-4886-B1B6-6EB2B74A46D7}"/>
    <cellStyle name="Note 4 2 2 3 2 2" xfId="7655" xr:uid="{5C493EB7-8039-424B-B189-417279866CDA}"/>
    <cellStyle name="Note 4 2 2 3 2 2 2" xfId="12369" xr:uid="{7366F3BF-8FA0-4167-B708-02C9CC7D9DDB}"/>
    <cellStyle name="Note 4 2 2 3 2 2 2 2" xfId="21358" xr:uid="{3407CD5E-0C61-40EC-85E8-94577D11B222}"/>
    <cellStyle name="Note 4 2 2 3 2 2 2 2 2" xfId="22705" xr:uid="{319E6A34-B294-4672-AFF6-B1266090EB8C}"/>
    <cellStyle name="Note 4 2 2 3 2 2 2 3" xfId="35338" xr:uid="{F0A360E8-F940-4D01-8A16-F4D10CE54E84}"/>
    <cellStyle name="Note 4 2 2 3 2 2 3" xfId="16644" xr:uid="{CDB3410A-A80F-43AE-A580-7FA2B36FFFFB}"/>
    <cellStyle name="Note 4 2 2 3 2 2 3 2" xfId="28791" xr:uid="{382DC26C-9DAA-4E30-B067-0699BDE5B6B0}"/>
    <cellStyle name="Note 4 2 2 3 2 2 4" xfId="29844" xr:uid="{FB298909-595B-491F-B131-5ABE390FCCC9}"/>
    <cellStyle name="Note 4 2 2 3 2 3" xfId="10292" xr:uid="{E842359E-5D8C-4A87-818D-976CDB4AD4C5}"/>
    <cellStyle name="Note 4 2 2 3 2 3 2" xfId="19281" xr:uid="{45EEB885-A020-4114-9C70-2F65A837222A}"/>
    <cellStyle name="Note 4 2 2 3 2 3 2 2" xfId="43178" xr:uid="{EC38B260-FCEB-489F-AC9E-ADF8D6F93A39}"/>
    <cellStyle name="Note 4 2 2 3 2 3 3" xfId="26557" xr:uid="{41420541-AD4C-4513-921C-D4F8082BB4CE}"/>
    <cellStyle name="Note 4 2 2 3 2 4" xfId="14058" xr:uid="{96475CDC-B645-4573-9A10-81ADDC41380D}"/>
    <cellStyle name="Note 4 2 2 3 2 4 2" xfId="24552" xr:uid="{9930D506-1D81-4225-BB96-23B1BEDE9944}"/>
    <cellStyle name="Note 4 2 2 3 2 5" xfId="38257" xr:uid="{101B8B58-EDA8-4E20-A8A7-5C917629060D}"/>
    <cellStyle name="Note 4 2 2 3 2 6" xfId="58545" xr:uid="{718136C8-68F3-4708-889B-7B84E89B87E3}"/>
    <cellStyle name="Note 4 2 2 3 3" xfId="3130" xr:uid="{3514B3B3-8825-4131-9DE9-D81E54EAD45D}"/>
    <cellStyle name="Note 4 2 2 3 3 2" xfId="33948" xr:uid="{C665D447-BA13-41DB-93BB-A5161AFD8616}"/>
    <cellStyle name="Note 4 2 2 3 4" xfId="33479" xr:uid="{414B259F-1072-4620-9357-965308E2DC2B}"/>
    <cellStyle name="Note 4 2 2 3 5" xfId="51764" xr:uid="{2581E37D-D529-491F-B8EB-9FE6317F61CE}"/>
    <cellStyle name="Note 4 2 2 4" xfId="1038" xr:uid="{15E02456-F789-49D6-8491-941458900460}"/>
    <cellStyle name="Note 4 2 2 4 2" xfId="5390" xr:uid="{8EB4718A-50AC-439D-BEC1-9780C8D4EA4C}"/>
    <cellStyle name="Note 4 2 2 4 2 2" xfId="7976" xr:uid="{A8111A18-4BDB-47FC-906B-0C317DF8500F}"/>
    <cellStyle name="Note 4 2 2 4 2 2 2" xfId="12473" xr:uid="{336FF343-AE1D-4E36-9F5D-FEC4AB310CCB}"/>
    <cellStyle name="Note 4 2 2 4 2 2 2 2" xfId="21462" xr:uid="{0DF66FAA-A14D-492E-ABEE-B04E2A7AC42A}"/>
    <cellStyle name="Note 4 2 2 4 2 2 2 2 2" xfId="25489" xr:uid="{BFA4B050-A400-4EEE-9AFD-89F26982585C}"/>
    <cellStyle name="Note 4 2 2 4 2 2 2 3" xfId="34990" xr:uid="{FB065331-C35B-47F7-BA81-8DB795EF1A5D}"/>
    <cellStyle name="Note 4 2 2 4 2 2 3" xfId="16965" xr:uid="{52ACFB77-4616-4169-BAE5-1490FB0EA996}"/>
    <cellStyle name="Note 4 2 2 4 2 2 3 2" xfId="30215" xr:uid="{C037079B-9EE3-4572-9DA5-990E4C04457E}"/>
    <cellStyle name="Note 4 2 2 4 2 2 4" xfId="27943" xr:uid="{D4B9B31A-495F-4A79-910F-32F19780D5D8}"/>
    <cellStyle name="Note 4 2 2 4 2 3" xfId="10613" xr:uid="{420308B9-BD16-4E81-946C-175007D1F7A4}"/>
    <cellStyle name="Note 4 2 2 4 2 3 2" xfId="19602" xr:uid="{CCA683B0-7760-4F6B-B922-7566D4F26BE3}"/>
    <cellStyle name="Note 4 2 2 4 2 3 2 2" xfId="23659" xr:uid="{6A488093-CC71-4390-AE93-54A13A0E6099}"/>
    <cellStyle name="Note 4 2 2 4 2 3 3" xfId="35766" xr:uid="{BB88BB68-9CCE-463E-8B53-E754C3E7A834}"/>
    <cellStyle name="Note 4 2 2 4 2 4" xfId="14379" xr:uid="{7D6D5612-192C-4A86-BC7E-D3F278370602}"/>
    <cellStyle name="Note 4 2 2 4 2 4 2" xfId="40175" xr:uid="{62805E5B-532A-45F0-ABEA-2145F81AAE85}"/>
    <cellStyle name="Note 4 2 2 4 2 5" xfId="39361" xr:uid="{C1C1EAA0-463B-401C-9B47-40BE41E2BFD9}"/>
    <cellStyle name="Note 4 2 2 4 2 6" xfId="54452" xr:uid="{2B5720D8-79F2-447C-95F0-85D5AEF67B36}"/>
    <cellStyle name="Note 4 2 2 4 3" xfId="3475" xr:uid="{B69A03BE-75D4-4DA8-B171-2D1052BC7D58}"/>
    <cellStyle name="Note 4 2 2 4 3 2" xfId="35529" xr:uid="{EB88FB65-7EC4-4755-A0CB-6D0FEA9E4699}"/>
    <cellStyle name="Note 4 2 2 4 4" xfId="35449" xr:uid="{DDDA84D8-23EF-42C8-8967-CC2B8090A4C7}"/>
    <cellStyle name="Note 4 2 2 4 5" xfId="47642" xr:uid="{1BED2993-C1DF-40D2-8EFC-8B3A85B49DD5}"/>
    <cellStyle name="Note 4 2 2 5" xfId="1382" xr:uid="{9FCE22E0-C680-4C45-BDAD-E91166CC3D0F}"/>
    <cellStyle name="Note 4 2 2 5 2" xfId="5727" xr:uid="{BC23321A-1D5D-442A-A1F0-9C4A9B375855}"/>
    <cellStyle name="Note 4 2 2 5 2 2" xfId="8313" xr:uid="{C8C84F4F-D4C2-4C18-B1B2-A02006EEB73E}"/>
    <cellStyle name="Note 4 2 2 5 2 2 2" xfId="12573" xr:uid="{F039B520-EFB5-408C-99FD-41310F5A7DA8}"/>
    <cellStyle name="Note 4 2 2 5 2 2 2 2" xfId="21562" xr:uid="{D822DD5B-42FC-4012-ADE2-795412E93AFD}"/>
    <cellStyle name="Note 4 2 2 5 2 2 2 2 2" xfId="42447" xr:uid="{BD3BDFDF-E5E8-4189-A899-740023FFBDE0}"/>
    <cellStyle name="Note 4 2 2 5 2 2 2 3" xfId="24346" xr:uid="{7C164853-836E-4AC8-8D30-9C6413AB2F7A}"/>
    <cellStyle name="Note 4 2 2 5 2 2 3" xfId="17302" xr:uid="{1457E875-35A7-453F-91EF-6E6860421C8F}"/>
    <cellStyle name="Note 4 2 2 5 2 2 3 2" xfId="31805" xr:uid="{0A5C04F2-5E31-4727-806D-7EE608D8CF85}"/>
    <cellStyle name="Note 4 2 2 5 2 2 4" xfId="32738" xr:uid="{FCF48294-966E-42C3-8DA3-7D17C2882BE1}"/>
    <cellStyle name="Note 4 2 2 5 2 3" xfId="10950" xr:uid="{9EB3A590-5B29-4F4D-8A11-214D25ABEA14}"/>
    <cellStyle name="Note 4 2 2 5 2 3 2" xfId="19939" xr:uid="{20241C23-3625-4704-A20B-69F0D947D8B6}"/>
    <cellStyle name="Note 4 2 2 5 2 3 2 2" xfId="30468" xr:uid="{B3DA95BC-8B01-44DC-A309-A49A2CE018AF}"/>
    <cellStyle name="Note 4 2 2 5 2 3 3" xfId="35991" xr:uid="{FCFB45BE-D60C-4F95-A039-767F13306C59}"/>
    <cellStyle name="Note 4 2 2 5 2 4" xfId="14716" xr:uid="{7994177D-D7AE-4562-AD32-E2EEFFED52B3}"/>
    <cellStyle name="Note 4 2 2 5 2 4 2" xfId="30001" xr:uid="{22F26181-5CA9-4679-8FE3-64DE7A6EECCF}"/>
    <cellStyle name="Note 4 2 2 5 2 5" xfId="42383" xr:uid="{C95E8200-3584-430C-B4A2-4EB3E84EB4B4}"/>
    <cellStyle name="Note 4 2 2 5 3" xfId="3819" xr:uid="{EA2738A9-5826-4E28-90E6-E586088325FA}"/>
    <cellStyle name="Note 4 2 2 5 3 2" xfId="24004" xr:uid="{9976876B-C9EE-4567-B4B3-746E85202CF4}"/>
    <cellStyle name="Note 4 2 2 5 4" xfId="34614" xr:uid="{33BC3111-F7E3-43C2-85A0-BE4E6F04CAFE}"/>
    <cellStyle name="Note 4 2 2 5 5" xfId="52908" xr:uid="{B2D25922-4C23-4BC5-A7C0-6361068BAD7A}"/>
    <cellStyle name="Note 4 2 2 6" xfId="1836" xr:uid="{75711558-C093-425C-9BC9-F9BABA9664FD}"/>
    <cellStyle name="Note 4 2 2 6 2" xfId="6152" xr:uid="{28B414E2-1310-4174-A964-16DD3A43A4FF}"/>
    <cellStyle name="Note 4 2 2 6 2 2" xfId="8738" xr:uid="{3178028F-03D3-4AC2-A4C4-C509CC00436F}"/>
    <cellStyle name="Note 4 2 2 6 2 2 2" xfId="12702" xr:uid="{3D43FA2D-C1B0-40B7-8733-F47B1FE803CA}"/>
    <cellStyle name="Note 4 2 2 6 2 2 2 2" xfId="21691" xr:uid="{1BA1E3CA-EA02-4307-B1F4-1F1890818D69}"/>
    <cellStyle name="Note 4 2 2 6 2 2 2 2 2" xfId="35650" xr:uid="{5A703CA8-91EA-43B6-BBB2-F60983149E71}"/>
    <cellStyle name="Note 4 2 2 6 2 2 2 3" xfId="43753" xr:uid="{D4D575B4-FC58-4B56-87E7-14105A53296D}"/>
    <cellStyle name="Note 4 2 2 6 2 2 3" xfId="17727" xr:uid="{5D90BC0F-4AE7-4F28-A134-1927941C1EBC}"/>
    <cellStyle name="Note 4 2 2 6 2 2 3 2" xfId="33848" xr:uid="{7B407B8D-4164-4127-915C-9134DC748EC2}"/>
    <cellStyle name="Note 4 2 2 6 2 2 4" xfId="28074" xr:uid="{36BFA9F4-C087-4F84-ABC8-AE35EDF103D4}"/>
    <cellStyle name="Note 4 2 2 6 2 3" xfId="11375" xr:uid="{09AE287A-A7A6-45C7-8844-210D43771D51}"/>
    <cellStyle name="Note 4 2 2 6 2 3 2" xfId="20364" xr:uid="{7A695930-0BC3-4504-B511-506645D3D60B}"/>
    <cellStyle name="Note 4 2 2 6 2 3 2 2" xfId="23810" xr:uid="{720F6DC0-4EF5-4E59-8E60-CB6835040028}"/>
    <cellStyle name="Note 4 2 2 6 2 3 3" xfId="34548" xr:uid="{0AB33FC3-16B3-48A9-9FD6-83901A84CC66}"/>
    <cellStyle name="Note 4 2 2 6 2 4" xfId="15141" xr:uid="{6C01D0E4-F23E-4E2D-AB8A-44F3FE2435FF}"/>
    <cellStyle name="Note 4 2 2 6 2 4 2" xfId="42111" xr:uid="{F21766D4-B3B6-4F8E-9409-2D808624170C}"/>
    <cellStyle name="Note 4 2 2 6 2 5" xfId="28685" xr:uid="{0655FC6A-9A59-4DAB-89CB-76575AF4E284}"/>
    <cellStyle name="Note 4 2 2 6 3" xfId="4273" xr:uid="{CE5BF972-EB6E-45EE-9B27-9562C3C85E5B}"/>
    <cellStyle name="Note 4 2 2 6 3 2" xfId="36483" xr:uid="{A6049BA3-95E5-4D74-8A74-1229140153CC}"/>
    <cellStyle name="Note 4 2 2 6 4" xfId="28649" xr:uid="{3DA018B2-7BFC-4482-9466-D9286CDC14F5}"/>
    <cellStyle name="Note 4 2 2 7" xfId="2001" xr:uid="{C100B52F-15F9-4FC9-8BF1-A7D521BCEE29}"/>
    <cellStyle name="Note 4 2 2 7 2" xfId="6309" xr:uid="{4CE8E179-230D-4125-9F79-E3A3ADB699DB}"/>
    <cellStyle name="Note 4 2 2 7 2 2" xfId="8895" xr:uid="{C2B12FFA-C601-4B5C-8406-679D233F6D9E}"/>
    <cellStyle name="Note 4 2 2 7 2 2 2" xfId="12751" xr:uid="{3E5BE13D-C5BD-482E-A358-794D2F83E12A}"/>
    <cellStyle name="Note 4 2 2 7 2 2 2 2" xfId="21740" xr:uid="{1BBFCF0F-D64C-4671-B235-4FF027B67260}"/>
    <cellStyle name="Note 4 2 2 7 2 2 2 2 2" xfId="35235" xr:uid="{D7B33DA2-BDE8-4C3C-A608-37B9FF4885AF}"/>
    <cellStyle name="Note 4 2 2 7 2 2 2 3" xfId="28957" xr:uid="{FA46C9DC-13C3-42B5-986B-71734626B468}"/>
    <cellStyle name="Note 4 2 2 7 2 2 3" xfId="17884" xr:uid="{820CF92E-C344-4A94-B7C8-82286EAC2C84}"/>
    <cellStyle name="Note 4 2 2 7 2 2 3 2" xfId="32906" xr:uid="{AB7BECC8-98DC-4E2D-8FA0-A9EA5068223A}"/>
    <cellStyle name="Note 4 2 2 7 2 2 4" xfId="23744" xr:uid="{CD040BCB-A743-4C65-838D-5509ED1C056D}"/>
    <cellStyle name="Note 4 2 2 7 2 3" xfId="11532" xr:uid="{A82DB5D8-41B4-450E-AD16-F8B78A8A071A}"/>
    <cellStyle name="Note 4 2 2 7 2 3 2" xfId="20521" xr:uid="{B660B2CA-F510-43F6-BE9B-7E2B47DC9F92}"/>
    <cellStyle name="Note 4 2 2 7 2 3 2 2" xfId="27542" xr:uid="{FF859AAF-37F2-4516-B948-48D39C02222E}"/>
    <cellStyle name="Note 4 2 2 7 2 3 3" xfId="36534" xr:uid="{A32ED021-928B-405D-8B96-0C53E6BE6EAC}"/>
    <cellStyle name="Note 4 2 2 7 2 4" xfId="15298" xr:uid="{A04ABB7F-DA2D-451A-97A5-E2A29A4CDD06}"/>
    <cellStyle name="Note 4 2 2 7 2 4 2" xfId="38168" xr:uid="{68FFF120-A726-4C3D-AF74-26FBC4FE818B}"/>
    <cellStyle name="Note 4 2 2 7 2 5" xfId="33433" xr:uid="{2E29CEAA-FDA4-445C-8734-9AC33772A8EC}"/>
    <cellStyle name="Note 4 2 2 7 3" xfId="4438" xr:uid="{00E1AD7C-8A13-4036-A8CE-4119994983C1}"/>
    <cellStyle name="Note 4 2 2 7 3 2" xfId="26295" xr:uid="{AD623A06-6D7E-4814-AE9A-667B23DEFFBE}"/>
    <cellStyle name="Note 4 2 2 7 4" xfId="34768" xr:uid="{EB3F739F-3527-402B-AB0B-2E65EA6BB08B}"/>
    <cellStyle name="Note 4 2 2 8" xfId="2812" xr:uid="{3649604C-982E-46AC-953F-C45BB0A1963D}"/>
    <cellStyle name="Note 4 2 2 8 2" xfId="6962" xr:uid="{D2F1E76B-003E-4946-8285-389D5D80623B}"/>
    <cellStyle name="Note 4 2 2 8 2 2" xfId="12091" xr:uid="{1F7B52C3-07EA-45BD-98AE-3D9A3B3C9D20}"/>
    <cellStyle name="Note 4 2 2 8 2 2 2" xfId="21080" xr:uid="{5DA460E3-A4D3-41BC-9647-EE334DA4250F}"/>
    <cellStyle name="Note 4 2 2 8 2 2 2 2" xfId="31511" xr:uid="{ACBD5E1C-EB68-4EA8-9874-1575863D33F4}"/>
    <cellStyle name="Note 4 2 2 8 2 2 3" xfId="26900" xr:uid="{DA4DD0BC-1600-482A-A6A2-85F307E19F05}"/>
    <cellStyle name="Note 4 2 2 8 2 3" xfId="15951" xr:uid="{2C768C9B-6670-4654-AC96-C0F1D22A4665}"/>
    <cellStyle name="Note 4 2 2 8 2 3 2" xfId="39709" xr:uid="{4AE1C339-FD35-40C4-930F-55F7ABB9E343}"/>
    <cellStyle name="Note 4 2 2 8 2 4" xfId="37021" xr:uid="{22647219-C4A6-41CC-B44E-304D9D0BFF15}"/>
    <cellStyle name="Note 4 2 2 8 3" xfId="9525" xr:uid="{E3791CA3-9888-4223-9A63-5437C0306DE4}"/>
    <cellStyle name="Note 4 2 2 8 3 2" xfId="18514" xr:uid="{82C7AB32-BBC2-4800-8877-B07378AE41C5}"/>
    <cellStyle name="Note 4 2 2 8 3 2 2" xfId="41936" xr:uid="{88A92742-E9A8-409C-B7A7-6C6CE1CBD9E4}"/>
    <cellStyle name="Note 4 2 2 8 3 3" xfId="23912" xr:uid="{EB8C88FE-E3DC-4A9F-9E68-76C50860D029}"/>
    <cellStyle name="Note 4 2 2 8 4" xfId="33556" xr:uid="{437289CA-CF11-44F7-8FC4-DBFC4D60EB25}"/>
    <cellStyle name="Note 4 2 2 9" xfId="4745" xr:uid="{545B9C03-956C-49B6-A5F9-17FB078DBD7E}"/>
    <cellStyle name="Note 4 2 2 9 2" xfId="7331" xr:uid="{6ECF2754-9CAA-4FB1-9CD1-E84070B982EB}"/>
    <cellStyle name="Note 4 2 2 9 2 2" xfId="12272" xr:uid="{2DAF568F-411A-4E4A-81BA-4EE195361C5E}"/>
    <cellStyle name="Note 4 2 2 9 2 2 2" xfId="21261" xr:uid="{AD4182CD-58DD-4FD2-BCD9-F1329ABAE53A}"/>
    <cellStyle name="Note 4 2 2 9 2 2 2 2" xfId="40465" xr:uid="{62CEA7A9-B092-4A4C-8199-82EAD925E410}"/>
    <cellStyle name="Note 4 2 2 9 2 2 3" xfId="23999" xr:uid="{BA9C0BDE-5F0D-4673-81D8-903563962AFA}"/>
    <cellStyle name="Note 4 2 2 9 2 3" xfId="16320" xr:uid="{464BACA8-BB4B-4147-B0DE-80C7242E0852}"/>
    <cellStyle name="Note 4 2 2 9 2 3 2" xfId="39685" xr:uid="{0D74913D-1BF9-4351-B42E-7F666B9A8081}"/>
    <cellStyle name="Note 4 2 2 9 2 4" xfId="34903" xr:uid="{D9972EDB-79C9-4B08-9841-71D6C9DB8617}"/>
    <cellStyle name="Note 4 2 2 9 3" xfId="9968" xr:uid="{56CA97AF-ADF7-448A-A94A-EAFA659D434A}"/>
    <cellStyle name="Note 4 2 2 9 3 2" xfId="18957" xr:uid="{BB18BF16-2D3A-4DFC-8BAF-D11717A81998}"/>
    <cellStyle name="Note 4 2 2 9 3 2 2" xfId="39814" xr:uid="{DA1D6E55-99B1-401A-807E-811BA8845FB2}"/>
    <cellStyle name="Note 4 2 2 9 3 3" xfId="26560" xr:uid="{8D074106-0758-4E0E-B007-0907B8B71CD3}"/>
    <cellStyle name="Note 4 2 2 9 4" xfId="13734" xr:uid="{946BE95E-784C-4614-A126-45C34510FF77}"/>
    <cellStyle name="Note 4 2 2 9 4 2" xfId="35824" xr:uid="{0B991D62-76E1-4E67-9CC9-BF2A95EE6139}"/>
    <cellStyle name="Note 4 2 2 9 5" xfId="22356" xr:uid="{E411E5C6-5C5F-4F98-833B-6BB0640E7051}"/>
    <cellStyle name="Note 4 2 3" xfId="445" xr:uid="{749503DD-7F7D-4DE0-AF69-1E4A9CCB7447}"/>
    <cellStyle name="Note 4 2 3 10" xfId="9309" xr:uid="{0A213CF1-CC57-4B0B-B29A-3276AE2302AF}"/>
    <cellStyle name="Note 4 2 3 10 2" xfId="18298" xr:uid="{B914BF05-21EC-46DD-9019-2F8FF91C1421}"/>
    <cellStyle name="Note 4 2 3 10 2 2" xfId="32961" xr:uid="{C0124154-3EB1-41D6-AF38-BCC2ECB72514}"/>
    <cellStyle name="Note 4 2 3 10 3" xfId="41893" xr:uid="{9CB65163-6815-46F0-8E48-210CD50F9B77}"/>
    <cellStyle name="Note 4 2 3 11" xfId="12337" xr:uid="{80F629D7-C2B6-410B-A2A4-259700888767}"/>
    <cellStyle name="Note 4 2 3 11 2" xfId="21326" xr:uid="{6B9CCAB5-C70C-4097-B7B9-E1FEC39A54B3}"/>
    <cellStyle name="Note 4 2 3 11 2 2" xfId="42541" xr:uid="{3053353D-E39C-4417-BAAE-4A7C7840C85A}"/>
    <cellStyle name="Note 4 2 3 11 3" xfId="29063" xr:uid="{07D841BB-B510-46BB-8E92-AE763AD38158}"/>
    <cellStyle name="Note 4 2 3 12" xfId="2451" xr:uid="{47856A80-3632-474C-A887-9DC91FE227E0}"/>
    <cellStyle name="Note 4 2 3 12 2" xfId="41133" xr:uid="{CB26332B-65AC-42A8-8011-9B563C6C9AAA}"/>
    <cellStyle name="Note 4 2 3 13" xfId="13360" xr:uid="{2484D2D1-A60F-440A-BD77-65D89F1C38CC}"/>
    <cellStyle name="Note 4 2 3 13 2" xfId="43263" xr:uid="{7F331F87-DFF3-45F1-8750-344CFFC209F0}"/>
    <cellStyle name="Note 4 2 3 14" xfId="28972" xr:uid="{3D534BD2-E10E-4BF1-8224-33EC1EC1FA2A}"/>
    <cellStyle name="Note 4 2 3 15" xfId="46436" xr:uid="{B06A43B2-8AC1-4009-8EE1-6C25E5EC2A5E}"/>
    <cellStyle name="Note 4 2 3 2" xfId="794" xr:uid="{4F6CBCDE-6CE3-4472-A95E-E849EB04431E}"/>
    <cellStyle name="Note 4 2 3 2 2" xfId="5163" xr:uid="{FE892499-B637-4322-A15D-14F1111310E1}"/>
    <cellStyle name="Note 4 2 3 2 2 2" xfId="7749" xr:uid="{F2297CA7-810A-4879-A15F-5636F42DF9A2}"/>
    <cellStyle name="Note 4 2 3 2 2 2 2" xfId="12398" xr:uid="{B843436D-2B8C-44F0-B21E-70C1BBB17841}"/>
    <cellStyle name="Note 4 2 3 2 2 2 2 2" xfId="21387" xr:uid="{333BAB36-52D6-4A3C-8690-341A1CD8744D}"/>
    <cellStyle name="Note 4 2 3 2 2 2 2 2 2" xfId="30228" xr:uid="{0E9575C1-AA24-4547-91D1-4902E4C818B0}"/>
    <cellStyle name="Note 4 2 3 2 2 2 2 3" xfId="43541" xr:uid="{15BADFD4-6A1B-44C2-80B1-1C0193030C9B}"/>
    <cellStyle name="Note 4 2 3 2 2 2 3" xfId="16738" xr:uid="{E14C367C-E6AD-436B-BFB8-3E69C7E1B45F}"/>
    <cellStyle name="Note 4 2 3 2 2 2 3 2" xfId="37358" xr:uid="{8CD0F9E1-82DF-4F6F-9EC8-C04B1EEB5424}"/>
    <cellStyle name="Note 4 2 3 2 2 2 4" xfId="24974" xr:uid="{1429357A-A7A6-4C68-9712-388D5E377897}"/>
    <cellStyle name="Note 4 2 3 2 2 3" xfId="10386" xr:uid="{953E82A2-AC93-451A-A011-D6C2628EE086}"/>
    <cellStyle name="Note 4 2 3 2 2 3 2" xfId="19375" xr:uid="{815856BE-699A-4605-9134-DBB54684A147}"/>
    <cellStyle name="Note 4 2 3 2 2 3 2 2" xfId="42830" xr:uid="{9A439D0D-F277-46D6-AB19-39206EF39593}"/>
    <cellStyle name="Note 4 2 3 2 2 3 3" xfId="41359" xr:uid="{8FBC4DBD-1F57-425B-9BA9-F09037DBFD84}"/>
    <cellStyle name="Note 4 2 3 2 2 4" xfId="14152" xr:uid="{0648A14D-7424-495E-BE4A-DA17688B803F}"/>
    <cellStyle name="Note 4 2 3 2 2 4 2" xfId="39720" xr:uid="{ED0A6A00-1FDA-46B7-AF3E-81C68B56ECD4}"/>
    <cellStyle name="Note 4 2 3 2 2 5" xfId="39736" xr:uid="{77CCCA3A-E5CC-4C15-9545-47287B749184}"/>
    <cellStyle name="Note 4 2 3 2 2 6" xfId="56715" xr:uid="{D795C275-69A7-4417-9AC1-78612D7E54DC}"/>
    <cellStyle name="Note 4 2 3 2 3" xfId="3231" xr:uid="{0B6EDB81-9AD8-4CA7-9541-859B19508E16}"/>
    <cellStyle name="Note 4 2 3 2 3 2" xfId="43804" xr:uid="{775BA9AB-9D10-4C6D-9E6C-516C599AED3F}"/>
    <cellStyle name="Note 4 2 3 2 4" xfId="38604" xr:uid="{201BCCF2-7CFA-4798-AC36-2FE30D34AFC1}"/>
    <cellStyle name="Note 4 2 3 2 5" xfId="49933" xr:uid="{2D15AF15-CCE6-4F05-9ED7-8787E7D9B6A6}"/>
    <cellStyle name="Note 4 2 3 3" xfId="1139" xr:uid="{5566026D-4BB2-4CF7-903D-B6E6733C2AD9}"/>
    <cellStyle name="Note 4 2 3 3 2" xfId="5484" xr:uid="{A6DAC66A-EA45-4AF9-9600-FBBCD25936AC}"/>
    <cellStyle name="Note 4 2 3 3 2 2" xfId="8070" xr:uid="{2BF7A5FB-D8BE-4BF7-8838-D45C25ACE9F4}"/>
    <cellStyle name="Note 4 2 3 3 2 2 2" xfId="12499" xr:uid="{FFFFAFA1-2556-405C-B5CF-1F1843E1905B}"/>
    <cellStyle name="Note 4 2 3 3 2 2 2 2" xfId="21488" xr:uid="{F79E209E-A71C-4A38-B9C7-63A1943E7448}"/>
    <cellStyle name="Note 4 2 3 3 2 2 2 2 2" xfId="38093" xr:uid="{810ED327-D52A-4AE4-AB3B-70529679B652}"/>
    <cellStyle name="Note 4 2 3 3 2 2 2 3" xfId="38290" xr:uid="{F86AF738-1F9C-4D75-B603-BBD6AD3E3295}"/>
    <cellStyle name="Note 4 2 3 3 2 2 3" xfId="17059" xr:uid="{1B085591-35F0-41DD-AC0E-F058A02679AC}"/>
    <cellStyle name="Note 4 2 3 3 2 2 3 2" xfId="22471" xr:uid="{73D8B03A-03E8-4AF7-8700-84FBEDD80FAC}"/>
    <cellStyle name="Note 4 2 3 3 2 2 4" xfId="27814" xr:uid="{7F2D495E-0C8D-434E-B0CC-578AE14827C6}"/>
    <cellStyle name="Note 4 2 3 3 2 3" xfId="10707" xr:uid="{5DC276B5-AB4C-4677-B882-AFF7D296929A}"/>
    <cellStyle name="Note 4 2 3 3 2 3 2" xfId="19696" xr:uid="{9708A702-EA2F-4B2E-B4BD-EBEB59BF116E}"/>
    <cellStyle name="Note 4 2 3 3 2 3 2 2" xfId="26275" xr:uid="{6AC86BEA-D9AB-49B7-B566-47CF170A3603}"/>
    <cellStyle name="Note 4 2 3 3 2 3 3" xfId="26525" xr:uid="{DEE33624-5ECC-4CDD-9DED-E731DECDD904}"/>
    <cellStyle name="Note 4 2 3 3 2 4" xfId="14473" xr:uid="{1DFF2276-30EC-4FB6-B0D9-BFC35A43060B}"/>
    <cellStyle name="Note 4 2 3 3 2 4 2" xfId="23703" xr:uid="{0F35EC68-FAB4-459F-95F0-BA735E997375}"/>
    <cellStyle name="Note 4 2 3 3 2 5" xfId="26740" xr:uid="{B0B347D9-5522-4E94-9708-7F6D984C1179}"/>
    <cellStyle name="Note 4 2 3 3 2 6" xfId="57937" xr:uid="{7BDF9336-D9CB-4E74-81FE-AFF76A8801A4}"/>
    <cellStyle name="Note 4 2 3 3 3" xfId="3576" xr:uid="{E35C5F01-C04C-4746-B53B-A9F2E08C705A}"/>
    <cellStyle name="Note 4 2 3 3 3 2" xfId="43199" xr:uid="{B2A9215C-A981-44D1-8485-B913359F2D55}"/>
    <cellStyle name="Note 4 2 3 3 4" xfId="36990" xr:uid="{FC014F67-0492-425B-A37E-63F134831F04}"/>
    <cellStyle name="Note 4 2 3 3 5" xfId="51155" xr:uid="{F69B927D-5E63-4147-B97B-DA9646544419}"/>
    <cellStyle name="Note 4 2 3 4" xfId="1483" xr:uid="{6052FAB9-E752-419C-82EC-3B96247CC266}"/>
    <cellStyle name="Note 4 2 3 4 2" xfId="5828" xr:uid="{4535FDCC-ECDF-4C95-BEAF-6F3D8D6CC0AA}"/>
    <cellStyle name="Note 4 2 3 4 2 2" xfId="8414" xr:uid="{09F9C3C3-94D2-4D99-BC4E-ABA1EC33CE21}"/>
    <cellStyle name="Note 4 2 3 4 2 2 2" xfId="12603" xr:uid="{D3579479-4BB7-4041-84F4-EF60B143E9B9}"/>
    <cellStyle name="Note 4 2 3 4 2 2 2 2" xfId="21592" xr:uid="{A8907FBF-907D-4718-97DA-55B3945382BC}"/>
    <cellStyle name="Note 4 2 3 4 2 2 2 2 2" xfId="26878" xr:uid="{481BDDB0-7FC7-4233-BE1F-174CBD600000}"/>
    <cellStyle name="Note 4 2 3 4 2 2 2 3" xfId="22557" xr:uid="{A6ED2944-C41A-4105-BB24-964C3A2AACB4}"/>
    <cellStyle name="Note 4 2 3 4 2 2 3" xfId="17403" xr:uid="{8A8B01A5-40A5-4257-9A8E-1E1B83DA857F}"/>
    <cellStyle name="Note 4 2 3 4 2 2 3 2" xfId="43116" xr:uid="{4E1CA3BD-8A6E-46ED-AE56-D0BA34267239}"/>
    <cellStyle name="Note 4 2 3 4 2 2 4" xfId="22462" xr:uid="{806A9B18-ED19-4FA7-AAC7-6FB48FB36B98}"/>
    <cellStyle name="Note 4 2 3 4 2 3" xfId="11051" xr:uid="{8519EF05-979D-47F0-8B51-EC174B4EFEBF}"/>
    <cellStyle name="Note 4 2 3 4 2 3 2" xfId="20040" xr:uid="{1EEE3525-0227-4BF9-AF42-457D56A4FABD}"/>
    <cellStyle name="Note 4 2 3 4 2 3 2 2" xfId="38358" xr:uid="{50C55150-803B-4162-BFDA-DDA12F6C5E29}"/>
    <cellStyle name="Note 4 2 3 4 2 3 3" xfId="25411" xr:uid="{2B8D2F7E-0C43-4B8E-B660-AA808DFB4F38}"/>
    <cellStyle name="Note 4 2 3 4 2 4" xfId="14817" xr:uid="{E46B8053-DFB2-44C2-849D-575220579222}"/>
    <cellStyle name="Note 4 2 3 4 2 4 2" xfId="35801" xr:uid="{82DDF3A4-62D8-4925-8D09-932B9B8A5D08}"/>
    <cellStyle name="Note 4 2 3 4 2 5" xfId="22870" xr:uid="{545BA048-A06A-46F3-AA72-237214F020DA}"/>
    <cellStyle name="Note 4 2 3 4 2 6" xfId="54842" xr:uid="{BCE54403-3229-47E6-8D89-6248777EDFE7}"/>
    <cellStyle name="Note 4 2 3 4 3" xfId="3920" xr:uid="{B4EDF95E-431B-46B5-AE26-3F5F89047C44}"/>
    <cellStyle name="Note 4 2 3 4 3 2" xfId="28457" xr:uid="{5FEA07EA-17BA-43D6-AE5A-77E27AC2BE85}"/>
    <cellStyle name="Note 4 2 3 4 4" xfId="29276" xr:uid="{A86A28D4-1494-4284-8A2D-89566ED535EA}"/>
    <cellStyle name="Note 4 2 3 4 5" xfId="48050" xr:uid="{0F72AFA3-C24F-4B23-B8C1-5BB3398A1DB6}"/>
    <cellStyle name="Note 4 2 3 5" xfId="1458" xr:uid="{3C4430E0-197E-491C-AA03-68ECCF4E162B}"/>
    <cellStyle name="Note 4 2 3 5 2" xfId="5803" xr:uid="{F7053C89-579F-4B1A-9E11-C3471DB54E46}"/>
    <cellStyle name="Note 4 2 3 5 2 2" xfId="8389" xr:uid="{3829CAFF-DF0D-4A82-B03F-460EFCAA4F09}"/>
    <cellStyle name="Note 4 2 3 5 2 2 2" xfId="12595" xr:uid="{393E3F4E-D159-4394-8DA3-E4D9D4EB0354}"/>
    <cellStyle name="Note 4 2 3 5 2 2 2 2" xfId="21584" xr:uid="{BD752425-8744-4C16-8E24-BCDFDE2CC585}"/>
    <cellStyle name="Note 4 2 3 5 2 2 2 2 2" xfId="33513" xr:uid="{333A0EED-88B3-48E3-A336-52006245AD66}"/>
    <cellStyle name="Note 4 2 3 5 2 2 2 3" xfId="43851" xr:uid="{90BD4396-CD74-47B4-A89F-8ACC62B72761}"/>
    <cellStyle name="Note 4 2 3 5 2 2 3" xfId="17378" xr:uid="{7AED6CED-CB82-47A7-9640-73DA5905A467}"/>
    <cellStyle name="Note 4 2 3 5 2 2 3 2" xfId="32463" xr:uid="{BCC28F65-0EC2-4BE4-A82F-DFA597E81762}"/>
    <cellStyle name="Note 4 2 3 5 2 2 4" xfId="23225" xr:uid="{37BCD435-4EEE-4E42-84F4-8293B4CDC04D}"/>
    <cellStyle name="Note 4 2 3 5 2 3" xfId="11026" xr:uid="{563A5BEE-3461-4B65-AE65-D2A9C83478B0}"/>
    <cellStyle name="Note 4 2 3 5 2 3 2" xfId="20015" xr:uid="{458BD41C-A404-4215-98AC-0947163D9ED8}"/>
    <cellStyle name="Note 4 2 3 5 2 3 2 2" xfId="22743" xr:uid="{800CD00B-07C3-46ED-B4F5-5AFB15C6992F}"/>
    <cellStyle name="Note 4 2 3 5 2 3 3" xfId="26660" xr:uid="{0BDDAD6E-54C2-46F1-BD60-A5B3CDD85B79}"/>
    <cellStyle name="Note 4 2 3 5 2 4" xfId="14792" xr:uid="{56C6515F-E8F8-4444-AF92-CEEA0749927E}"/>
    <cellStyle name="Note 4 2 3 5 2 4 2" xfId="30508" xr:uid="{68BB9D4D-FF27-4F67-8E18-B30963ECF2D7}"/>
    <cellStyle name="Note 4 2 3 5 2 5" xfId="40798" xr:uid="{F808E3EE-2C43-4B78-9EF3-76E10892BF26}"/>
    <cellStyle name="Note 4 2 3 5 3" xfId="3895" xr:uid="{43A09BDB-DE4F-4494-B4BB-185D7D5BD9F5}"/>
    <cellStyle name="Note 4 2 3 5 3 2" xfId="34026" xr:uid="{2C01A5E7-A4F3-4386-8BB4-A23AF97B573C}"/>
    <cellStyle name="Note 4 2 3 5 4" xfId="35141" xr:uid="{1072ECDF-A696-46B3-BF46-B25D4521C9FD}"/>
    <cellStyle name="Note 4 2 3 5 5" xfId="53142" xr:uid="{6C25EDDE-D95B-463E-AF64-C8532E88F38B}"/>
    <cellStyle name="Note 4 2 3 6" xfId="2102" xr:uid="{A3A3C5E2-9CD2-4FFE-8071-65A9E55123CD}"/>
    <cellStyle name="Note 4 2 3 6 2" xfId="6403" xr:uid="{E76E16A0-4CF2-488B-8832-9E37AAAA7E13}"/>
    <cellStyle name="Note 4 2 3 6 2 2" xfId="8989" xr:uid="{7D7D2BE0-4E33-4DF8-8681-F2F10E01F5CF}"/>
    <cellStyle name="Note 4 2 3 6 2 2 2" xfId="12779" xr:uid="{A685F7B2-1AFA-41D6-BA7D-5C2F25C0DE2A}"/>
    <cellStyle name="Note 4 2 3 6 2 2 2 2" xfId="21768" xr:uid="{F306CB57-642E-4400-B80E-F5B0C36A4F43}"/>
    <cellStyle name="Note 4 2 3 6 2 2 2 2 2" xfId="26470" xr:uid="{3E283A25-3F2A-4F2E-9A12-29F362EB633A}"/>
    <cellStyle name="Note 4 2 3 6 2 2 2 3" xfId="28090" xr:uid="{241D257D-C55F-4BA1-9897-30357EA4E6D7}"/>
    <cellStyle name="Note 4 2 3 6 2 2 3" xfId="17978" xr:uid="{22F9D358-E80E-48B2-B48C-EE12568F966D}"/>
    <cellStyle name="Note 4 2 3 6 2 2 3 2" xfId="24844" xr:uid="{9CCDAE5F-62BF-4A02-BC86-A1AAE042DAE2}"/>
    <cellStyle name="Note 4 2 3 6 2 2 4" xfId="26441" xr:uid="{C368209B-EB6E-48CB-896C-4DBB94022047}"/>
    <cellStyle name="Note 4 2 3 6 2 3" xfId="11626" xr:uid="{79948E3E-AC00-47E6-9B6F-BF86FB12EA43}"/>
    <cellStyle name="Note 4 2 3 6 2 3 2" xfId="20615" xr:uid="{23BD4492-ADA5-4CF3-9DA7-AFF02DE03AFD}"/>
    <cellStyle name="Note 4 2 3 6 2 3 2 2" xfId="22702" xr:uid="{1A1DC448-ED47-48AA-BCBC-5CB87DF86E42}"/>
    <cellStyle name="Note 4 2 3 6 2 3 3" xfId="26694" xr:uid="{7AB3F447-9F36-4E10-B2A9-983483E61ECF}"/>
    <cellStyle name="Note 4 2 3 6 2 4" xfId="15392" xr:uid="{316E7917-72A2-4141-BEB1-7B7C6446E906}"/>
    <cellStyle name="Note 4 2 3 6 2 4 2" xfId="32346" xr:uid="{27EE34C5-C0F1-424F-A0E3-AAC7EF96E4BD}"/>
    <cellStyle name="Note 4 2 3 6 2 5" xfId="41179" xr:uid="{8933AEBF-B3BE-43EE-A96B-35EBE0896D76}"/>
    <cellStyle name="Note 4 2 3 6 3" xfId="4539" xr:uid="{502D221C-866B-494C-8D86-C7BC76BB417F}"/>
    <cellStyle name="Note 4 2 3 6 3 2" xfId="31631" xr:uid="{69541EB4-15A1-49C5-963E-3D41BA220BF6}"/>
    <cellStyle name="Note 4 2 3 6 4" xfId="28602" xr:uid="{88AB8A7B-09B8-4D49-9A49-EAAD41483F67}"/>
    <cellStyle name="Note 4 2 3 7" xfId="2912" xr:uid="{CBC65B9A-98FC-459C-861D-17BF824A4846}"/>
    <cellStyle name="Note 4 2 3 7 2" xfId="7062" xr:uid="{0DB35F37-840B-4257-9BC3-2159F1801B88}"/>
    <cellStyle name="Note 4 2 3 7 2 2" xfId="12188" xr:uid="{E58CCE45-7FA8-4AE5-8071-5397604D7CAE}"/>
    <cellStyle name="Note 4 2 3 7 2 2 2" xfId="21177" xr:uid="{9FD61625-E015-46E9-A48F-59520E3629DD}"/>
    <cellStyle name="Note 4 2 3 7 2 2 2 2" xfId="31252" xr:uid="{1B3A1DF3-1D0F-41A5-9180-237D50193FF9}"/>
    <cellStyle name="Note 4 2 3 7 2 2 3" xfId="26174" xr:uid="{D88CD20C-E12B-4CCA-A4C7-29BC38FB8CC3}"/>
    <cellStyle name="Note 4 2 3 7 2 3" xfId="16051" xr:uid="{DEBF9979-7CD2-426E-8E35-84992196340A}"/>
    <cellStyle name="Note 4 2 3 7 2 3 2" xfId="27300" xr:uid="{B2ABB78D-5FFF-48E4-A8E4-D338CB5821B2}"/>
    <cellStyle name="Note 4 2 3 7 2 4" xfId="33122" xr:uid="{0B28EE22-FF08-4695-B1C2-3371339DC7E1}"/>
    <cellStyle name="Note 4 2 3 7 3" xfId="9625" xr:uid="{5FD3B4D6-7992-4CF9-8296-66F70B9ED234}"/>
    <cellStyle name="Note 4 2 3 7 3 2" xfId="18614" xr:uid="{1089D3FF-F63C-4F77-A0DA-C0CC41CB2E7D}"/>
    <cellStyle name="Note 4 2 3 7 3 2 2" xfId="29868" xr:uid="{7CE6DCE4-4C2B-4583-BF14-519119F22FA5}"/>
    <cellStyle name="Note 4 2 3 7 3 3" xfId="25822" xr:uid="{2E7CD163-7C12-4FB2-9450-D4CEA81B5360}"/>
    <cellStyle name="Note 4 2 3 7 4" xfId="38688" xr:uid="{A286C394-5384-4F89-8B67-3E997BCE75B7}"/>
    <cellStyle name="Note 4 2 3 8" xfId="4839" xr:uid="{69A3C155-14BA-448F-A91F-60F9ADA12E34}"/>
    <cellStyle name="Note 4 2 3 8 2" xfId="7425" xr:uid="{AD7ECAA2-40F0-43AA-9223-3628AF79241B}"/>
    <cellStyle name="Note 4 2 3 8 2 2" xfId="12300" xr:uid="{91262E44-B91E-44DC-80C8-FBBFE5C776A6}"/>
    <cellStyle name="Note 4 2 3 8 2 2 2" xfId="21289" xr:uid="{B9943134-D42C-4219-8332-6637772B4EC1}"/>
    <cellStyle name="Note 4 2 3 8 2 2 2 2" xfId="34307" xr:uid="{CED20EE3-B84A-404E-9A5C-22C37CA0015F}"/>
    <cellStyle name="Note 4 2 3 8 2 2 3" xfId="42560" xr:uid="{80D34BC1-6D8E-446F-A4D3-C54639657430}"/>
    <cellStyle name="Note 4 2 3 8 2 3" xfId="16414" xr:uid="{46F5F608-55C4-42E0-9570-E95055DE5208}"/>
    <cellStyle name="Note 4 2 3 8 2 3 2" xfId="23601" xr:uid="{2A43E831-9C62-4253-AC7B-8C3487B73E32}"/>
    <cellStyle name="Note 4 2 3 8 2 4" xfId="36543" xr:uid="{3513346A-19D0-4651-827F-23DE198BACBD}"/>
    <cellStyle name="Note 4 2 3 8 3" xfId="10062" xr:uid="{88EE7072-A2A1-4E89-A587-7A27493440DF}"/>
    <cellStyle name="Note 4 2 3 8 3 2" xfId="19051" xr:uid="{AED77900-348C-4F1F-9A04-D575B03AB555}"/>
    <cellStyle name="Note 4 2 3 8 3 2 2" xfId="41235" xr:uid="{1C25E6D5-2B14-4BA4-9E5B-748A082FE700}"/>
    <cellStyle name="Note 4 2 3 8 3 3" xfId="41363" xr:uid="{55F69BAE-9D9C-4925-ADA0-06A499FAB6C2}"/>
    <cellStyle name="Note 4 2 3 8 4" xfId="13828" xr:uid="{ABD6F4D9-797E-4009-A3D2-5779FC626B50}"/>
    <cellStyle name="Note 4 2 3 8 4 2" xfId="30317" xr:uid="{AC11310D-E30D-4989-A4BC-28952B4EC691}"/>
    <cellStyle name="Note 4 2 3 8 5" xfId="35456" xr:uid="{F69193C2-7BB3-4B75-8A8F-E14D99BCF67E}"/>
    <cellStyle name="Note 4 2 3 9" xfId="6747" xr:uid="{5DA1CB04-0E54-4BD4-B132-575D4B8EBAFF}"/>
    <cellStyle name="Note 4 2 3 9 2" xfId="11946" xr:uid="{95EFAAEF-AFA2-4E32-A49E-B26FD40271BA}"/>
    <cellStyle name="Note 4 2 3 9 2 2" xfId="20935" xr:uid="{7AFF67FC-6531-4A05-AEF9-87B69F66ED5B}"/>
    <cellStyle name="Note 4 2 3 9 2 2 2" xfId="25999" xr:uid="{2B4A9E8C-08F5-4F78-8FBF-574CD56185DA}"/>
    <cellStyle name="Note 4 2 3 9 2 3" xfId="36657" xr:uid="{04BD3529-53AD-472F-9161-FC6C396842D3}"/>
    <cellStyle name="Note 4 2 3 9 3" xfId="15736" xr:uid="{85AE3F65-3B05-4A3F-AAC5-1A92670C9AE6}"/>
    <cellStyle name="Note 4 2 3 9 3 2" xfId="36895" xr:uid="{48FA3FFE-FE6E-4F7E-AABC-80017BBAA7A6}"/>
    <cellStyle name="Note 4 2 3 9 4" xfId="34210" xr:uid="{45232DFB-33EB-48CB-ACB4-E780290EA0CA}"/>
    <cellStyle name="Note 4 2 4" xfId="542" xr:uid="{3F59598F-1200-4870-A180-8AE6F8F0F68E}"/>
    <cellStyle name="Note 4 2 4 10" xfId="49053" xr:uid="{F25F83B5-A71E-4C26-B1B8-CCC40480D949}"/>
    <cellStyle name="Note 4 2 4 2" xfId="891" xr:uid="{916C36C9-717A-493F-92ED-94E6A3EE6CF6}"/>
    <cellStyle name="Note 4 2 4 2 2" xfId="5260" xr:uid="{35347A00-C9EC-469B-A441-44ADA1E991F9}"/>
    <cellStyle name="Note 4 2 4 2 2 2" xfId="7846" xr:uid="{6ACB9FBE-8D92-4A17-8A3C-D764FDB93551}"/>
    <cellStyle name="Note 4 2 4 2 2 2 2" xfId="12433" xr:uid="{604DB54F-A2F3-4762-B4EE-9B23037CDCB6}"/>
    <cellStyle name="Note 4 2 4 2 2 2 2 2" xfId="21422" xr:uid="{DD267DE3-64DF-4DAB-AD71-9B700DE00D60}"/>
    <cellStyle name="Note 4 2 4 2 2 2 2 2 2" xfId="26125" xr:uid="{AB32DE04-6F35-4AE1-AE04-D75FE6F45457}"/>
    <cellStyle name="Note 4 2 4 2 2 2 2 3" xfId="41791" xr:uid="{B8C128B3-0FA5-4111-AFB8-AA1B55243AA9}"/>
    <cellStyle name="Note 4 2 4 2 2 2 3" xfId="16835" xr:uid="{DA287055-DB7B-4FED-B628-507BECA52358}"/>
    <cellStyle name="Note 4 2 4 2 2 2 3 2" xfId="35131" xr:uid="{DC786E5A-4E79-4DAD-BCD3-0C349F21EFFB}"/>
    <cellStyle name="Note 4 2 4 2 2 2 4" xfId="33722" xr:uid="{7AD98401-D40C-42AB-B5FB-3D5FB785678E}"/>
    <cellStyle name="Note 4 2 4 2 2 3" xfId="10483" xr:uid="{E9A8B3C0-1019-44A6-9E17-E0CA272C526E}"/>
    <cellStyle name="Note 4 2 4 2 2 3 2" xfId="19472" xr:uid="{0D629112-3D38-46DD-BC72-37A43F779E49}"/>
    <cellStyle name="Note 4 2 4 2 2 3 2 2" xfId="30417" xr:uid="{0A590590-5BF4-4290-A465-7E8AA3697535}"/>
    <cellStyle name="Note 4 2 4 2 2 3 3" xfId="27605" xr:uid="{48E4B19B-762F-4BB5-B02A-B061A6F6BBBE}"/>
    <cellStyle name="Note 4 2 4 2 2 4" xfId="14249" xr:uid="{8A943ECA-D5E7-4715-B5C8-35BA86419F4A}"/>
    <cellStyle name="Note 4 2 4 2 2 4 2" xfId="43776" xr:uid="{573A5199-762A-4AE9-B45D-B1454B680A16}"/>
    <cellStyle name="Note 4 2 4 2 2 5" xfId="42114" xr:uid="{F76B60AD-0A08-4D49-8B36-E35D2C795A43}"/>
    <cellStyle name="Note 4 2 4 2 3" xfId="3328" xr:uid="{D881CB1A-DF61-47BB-9A61-79FEDBBC2D1E}"/>
    <cellStyle name="Note 4 2 4 2 3 2" xfId="41262" xr:uid="{F816309F-D939-4A04-A405-D16D25664B59}"/>
    <cellStyle name="Note 4 2 4 2 4" xfId="43234" xr:uid="{436E176E-A4D3-4231-949D-4564DA80D77D}"/>
    <cellStyle name="Note 4 2 4 2 5" xfId="55835" xr:uid="{F8285D57-ABE8-4F01-B577-AD8967FF7204}"/>
    <cellStyle name="Note 4 2 4 3" xfId="1236" xr:uid="{97FF6808-CD4D-4BFC-AD6A-7E4A8A22A41F}"/>
    <cellStyle name="Note 4 2 4 3 2" xfId="5581" xr:uid="{49240405-2726-4549-B90F-AF0888DD7E0F}"/>
    <cellStyle name="Note 4 2 4 3 2 2" xfId="8167" xr:uid="{4A55BCF6-2590-4A91-9769-6887E1101344}"/>
    <cellStyle name="Note 4 2 4 3 2 2 2" xfId="12530" xr:uid="{60F6C962-0BB3-4139-9953-20EBDF4942A0}"/>
    <cellStyle name="Note 4 2 4 3 2 2 2 2" xfId="21519" xr:uid="{EC8E2332-02BC-4483-A961-6BD9785B83F0}"/>
    <cellStyle name="Note 4 2 4 3 2 2 2 2 2" xfId="35220" xr:uid="{56EB072A-3A58-49E2-9E3C-5B0DB1B5CE3A}"/>
    <cellStyle name="Note 4 2 4 3 2 2 2 3" xfId="35412" xr:uid="{2BB254CC-DB86-4BD2-B6CE-64AAF70C3706}"/>
    <cellStyle name="Note 4 2 4 3 2 2 3" xfId="17156" xr:uid="{F8CAD7F6-6587-4E34-A0F5-1989A991A61D}"/>
    <cellStyle name="Note 4 2 4 3 2 2 3 2" xfId="26304" xr:uid="{CFD728EF-B4FE-40FA-A39A-1B431244C641}"/>
    <cellStyle name="Note 4 2 4 3 2 2 4" xfId="27439" xr:uid="{EBCA9C4A-9D43-40FE-8B06-AE071B4FFC50}"/>
    <cellStyle name="Note 4 2 4 3 2 3" xfId="10804" xr:uid="{F21FBC6D-A5E0-43E6-B87B-8A6DCB5D6D96}"/>
    <cellStyle name="Note 4 2 4 3 2 3 2" xfId="19793" xr:uid="{7A7A6A27-7582-468D-A23C-FC6B78A31B3E}"/>
    <cellStyle name="Note 4 2 4 3 2 3 2 2" xfId="31837" xr:uid="{574B3014-1A2C-42A5-A31C-50D7427346F3}"/>
    <cellStyle name="Note 4 2 4 3 2 3 3" xfId="25385" xr:uid="{2013A33C-3E03-4159-8E89-D9737441AE12}"/>
    <cellStyle name="Note 4 2 4 3 2 4" xfId="14570" xr:uid="{F48182DD-2734-4559-9D48-465D5110D950}"/>
    <cellStyle name="Note 4 2 4 3 2 4 2" xfId="25619" xr:uid="{AA05786A-30BD-4D64-BB01-03CDE21E77E4}"/>
    <cellStyle name="Note 4 2 4 3 2 5" xfId="27544" xr:uid="{21C472D9-88A0-42AE-A435-7EA0C8BD54E9}"/>
    <cellStyle name="Note 4 2 4 3 3" xfId="3673" xr:uid="{4BCDA18A-95BB-494C-AC58-E056CA07D537}"/>
    <cellStyle name="Note 4 2 4 3 3 2" xfId="33104" xr:uid="{ABCF69AF-59F7-4F24-AEBC-691FC363AAED}"/>
    <cellStyle name="Note 4 2 4 3 4" xfId="36730" xr:uid="{DA13F6A2-FCFB-481A-8B92-3BC6B640D0C0}"/>
    <cellStyle name="Note 4 2 4 4" xfId="1580" xr:uid="{77DA5424-C4D0-4BAF-9421-0CCA2B0086AF}"/>
    <cellStyle name="Note 4 2 4 4 2" xfId="5925" xr:uid="{46612E95-0946-470A-B450-18B412D099E3}"/>
    <cellStyle name="Note 4 2 4 4 2 2" xfId="8511" xr:uid="{4E07FC92-DDC4-48E2-9922-EF6E55F1EB4F}"/>
    <cellStyle name="Note 4 2 4 4 2 2 2" xfId="12638" xr:uid="{243A1051-3E79-4FBF-85EA-921C2749C8A5}"/>
    <cellStyle name="Note 4 2 4 4 2 2 2 2" xfId="21627" xr:uid="{18F530F8-17EA-4CCE-ABC6-69EC7AA38DB9}"/>
    <cellStyle name="Note 4 2 4 4 2 2 2 2 2" xfId="40720" xr:uid="{23A2BF6D-3A55-4BE3-A93B-24F1B62E7B67}"/>
    <cellStyle name="Note 4 2 4 4 2 2 2 3" xfId="27253" xr:uid="{EEDE0A99-2B55-4CF2-98C1-F3DC60633104}"/>
    <cellStyle name="Note 4 2 4 4 2 2 3" xfId="17500" xr:uid="{8D0A9F92-A2D3-439E-A990-6EBB19BFD307}"/>
    <cellStyle name="Note 4 2 4 4 2 2 3 2" xfId="42856" xr:uid="{70FCC3C9-4B9D-44C8-84F7-E7AB11BB7463}"/>
    <cellStyle name="Note 4 2 4 4 2 2 4" xfId="26296" xr:uid="{5E1E00DE-EBE2-4BB7-942F-0B37A0859709}"/>
    <cellStyle name="Note 4 2 4 4 2 3" xfId="11148" xr:uid="{676E5C3D-4D8E-408F-A6B5-DAE4BEA94234}"/>
    <cellStyle name="Note 4 2 4 4 2 3 2" xfId="20137" xr:uid="{F146BB1C-96C4-47E6-8381-FE992861E05D}"/>
    <cellStyle name="Note 4 2 4 4 2 3 2 2" xfId="42963" xr:uid="{4254495E-5158-481D-AD28-BC9C2048BEC8}"/>
    <cellStyle name="Note 4 2 4 4 2 3 3" xfId="37849" xr:uid="{D7F187FE-C353-463A-9C93-949CC1EAB5D2}"/>
    <cellStyle name="Note 4 2 4 4 2 4" xfId="14914" xr:uid="{5F7BA4C8-EA38-4C42-AC6D-06440422BC55}"/>
    <cellStyle name="Note 4 2 4 4 2 4 2" xfId="34733" xr:uid="{36B1FB83-146E-41CE-9301-528C72F9B800}"/>
    <cellStyle name="Note 4 2 4 4 2 5" xfId="32410" xr:uid="{02C846D4-5942-4320-8D1D-BEF548D4203C}"/>
    <cellStyle name="Note 4 2 4 4 3" xfId="4017" xr:uid="{9159067A-CB8A-4C0C-B5AF-6C18D25F62CD}"/>
    <cellStyle name="Note 4 2 4 4 3 2" xfId="27295" xr:uid="{482C2331-38AF-445D-91E6-1CF46FF2D6F1}"/>
    <cellStyle name="Note 4 2 4 4 4" xfId="39092" xr:uid="{FD0A0EA1-83B8-4088-8986-10A3D57FF60F}"/>
    <cellStyle name="Note 4 2 4 5" xfId="1892" xr:uid="{44E807DE-C39C-4E3C-9269-485D353D9678}"/>
    <cellStyle name="Note 4 2 4 5 2" xfId="6208" xr:uid="{2605C5DE-3A07-4948-BE38-467DDC0D6C4E}"/>
    <cellStyle name="Note 4 2 4 5 2 2" xfId="8794" xr:uid="{0867A6B5-4592-4D63-AA86-4E653D952DAC}"/>
    <cellStyle name="Note 4 2 4 5 2 2 2" xfId="12719" xr:uid="{C5D11A6A-644F-4C89-A12B-D1402579A74A}"/>
    <cellStyle name="Note 4 2 4 5 2 2 2 2" xfId="21708" xr:uid="{9FEA562A-322E-4F58-A606-B0A829C64D13}"/>
    <cellStyle name="Note 4 2 4 5 2 2 2 2 2" xfId="30013" xr:uid="{DB38E9D9-9AE8-4C18-9125-AFCF9D6BEAF2}"/>
    <cellStyle name="Note 4 2 4 5 2 2 2 3" xfId="35961" xr:uid="{E8CB1CF8-D7D8-43CC-8FE6-418679A3EFB6}"/>
    <cellStyle name="Note 4 2 4 5 2 2 3" xfId="17783" xr:uid="{2D53F483-F180-4738-AD1B-DFFE6E7E55CC}"/>
    <cellStyle name="Note 4 2 4 5 2 2 3 2" xfId="26589" xr:uid="{B91CA63F-5BE2-433C-A609-D18C39F6670D}"/>
    <cellStyle name="Note 4 2 4 5 2 2 4" xfId="41305" xr:uid="{122B93C1-9AD1-449E-AC16-1A04259BDD15}"/>
    <cellStyle name="Note 4 2 4 5 2 3" xfId="11431" xr:uid="{27521D62-79EE-4D99-920C-8188C34E6B0C}"/>
    <cellStyle name="Note 4 2 4 5 2 3 2" xfId="20420" xr:uid="{57FFF7D5-AC16-49B8-83B3-EC47C3D912D2}"/>
    <cellStyle name="Note 4 2 4 5 2 3 2 2" xfId="29692" xr:uid="{8CF62ADD-8B2F-4EC5-A4E9-2C82F28E7F2F}"/>
    <cellStyle name="Note 4 2 4 5 2 3 3" xfId="40240" xr:uid="{C31947A3-5C40-445F-BB3E-6C1C0D5BE6C3}"/>
    <cellStyle name="Note 4 2 4 5 2 4" xfId="15197" xr:uid="{8D8E2B61-497E-47CE-A7A9-2354915790D9}"/>
    <cellStyle name="Note 4 2 4 5 2 4 2" xfId="34293" xr:uid="{AC99C322-DBFD-4FE3-8759-AF26F28B29E7}"/>
    <cellStyle name="Note 4 2 4 5 2 5" xfId="41989" xr:uid="{B2231841-CECB-406B-B4A3-C4B1506010F7}"/>
    <cellStyle name="Note 4 2 4 5 3" xfId="4329" xr:uid="{F636349B-ABF7-4082-8CA4-354510E0F029}"/>
    <cellStyle name="Note 4 2 4 5 3 2" xfId="27767" xr:uid="{EF32C712-CF7E-4824-8074-7E36F87548C7}"/>
    <cellStyle name="Note 4 2 4 5 4" xfId="32646" xr:uid="{3B538092-6C65-40E9-8B8A-3CE5C7D1565F}"/>
    <cellStyle name="Note 4 2 4 6" xfId="2199" xr:uid="{AD24202F-3369-45AD-A38C-481DA1702F6F}"/>
    <cellStyle name="Note 4 2 4 6 2" xfId="6500" xr:uid="{3D85DA0F-89A5-4FF3-B46F-7741527E4090}"/>
    <cellStyle name="Note 4 2 4 6 2 2" xfId="9086" xr:uid="{B27923CF-9FBE-4396-91AC-8460A0F1DA64}"/>
    <cellStyle name="Note 4 2 4 6 2 2 2" xfId="12812" xr:uid="{9A0F1DCB-60F0-426C-AC50-ACFD6B9C25B4}"/>
    <cellStyle name="Note 4 2 4 6 2 2 2 2" xfId="21801" xr:uid="{8E753879-72D6-4A36-B318-B1E2E649F7CD}"/>
    <cellStyle name="Note 4 2 4 6 2 2 2 2 2" xfId="33174" xr:uid="{36555F1F-E527-4278-84FB-E236DFFAED3C}"/>
    <cellStyle name="Note 4 2 4 6 2 2 2 3" xfId="43447" xr:uid="{1FEA8FC1-CDAC-4BF9-AB73-860EB604CAA7}"/>
    <cellStyle name="Note 4 2 4 6 2 2 3" xfId="18075" xr:uid="{09A63C60-A650-4EDC-8A89-FE0305231C0D}"/>
    <cellStyle name="Note 4 2 4 6 2 2 3 2" xfId="40399" xr:uid="{7102ABEF-9061-4AB0-950A-B7DF5CB08DA4}"/>
    <cellStyle name="Note 4 2 4 6 2 2 4" xfId="26906" xr:uid="{8A0A068C-B44D-414E-9824-679669EEC550}"/>
    <cellStyle name="Note 4 2 4 6 2 3" xfId="11723" xr:uid="{E6D0CEDF-B8FE-4D67-A51E-E7C4D632CE0A}"/>
    <cellStyle name="Note 4 2 4 6 2 3 2" xfId="20712" xr:uid="{06A25ABD-CDE9-4634-B27F-90380CBE24A4}"/>
    <cellStyle name="Note 4 2 4 6 2 3 2 2" xfId="35953" xr:uid="{2FFA4EA0-95E7-4790-8B92-CE27AA400CD2}"/>
    <cellStyle name="Note 4 2 4 6 2 3 3" xfId="41676" xr:uid="{8A30C857-9A59-4715-8CA0-DA98826587AF}"/>
    <cellStyle name="Note 4 2 4 6 2 4" xfId="15489" xr:uid="{617EB3FB-1001-495E-8874-019C50358371}"/>
    <cellStyle name="Note 4 2 4 6 2 4 2" xfId="36436" xr:uid="{C09FBA30-D389-4E27-A7AE-42D7624F15C2}"/>
    <cellStyle name="Note 4 2 4 6 2 5" xfId="29075" xr:uid="{C2D17E4A-C368-4DC0-B5CF-0998C5B09B93}"/>
    <cellStyle name="Note 4 2 4 6 3" xfId="4636" xr:uid="{8EECB7C9-2CD3-4E81-809D-304824B380A3}"/>
    <cellStyle name="Note 4 2 4 6 3 2" xfId="41942" xr:uid="{1BDC7D4A-62A7-4327-8F52-6693DAC68E87}"/>
    <cellStyle name="Note 4 2 4 6 4" xfId="26221" xr:uid="{E8C93BB4-B44D-49F5-AAF6-9929A8B3BC43}"/>
    <cellStyle name="Note 4 2 4 7" xfId="4936" xr:uid="{F5B46D22-5497-4FBB-B7F7-14BBF054A6BF}"/>
    <cellStyle name="Note 4 2 4 7 2" xfId="7522" xr:uid="{2854D16C-14D4-43F9-9AC4-D64CF841A6C6}"/>
    <cellStyle name="Note 4 2 4 7 2 2" xfId="12330" xr:uid="{D2FC3981-2918-4155-B8E3-F00734E84A78}"/>
    <cellStyle name="Note 4 2 4 7 2 2 2" xfId="21319" xr:uid="{60BC1398-002E-4CB6-84FE-523436AE5E65}"/>
    <cellStyle name="Note 4 2 4 7 2 2 2 2" xfId="31202" xr:uid="{B846E9C9-8353-46E5-986E-9E1BCD18D4D1}"/>
    <cellStyle name="Note 4 2 4 7 2 2 3" xfId="36119" xr:uid="{22640D97-4A0E-4F4C-85DB-9B45778D8363}"/>
    <cellStyle name="Note 4 2 4 7 2 3" xfId="16511" xr:uid="{1084F988-A11B-48B5-9D10-C955A94C6C5A}"/>
    <cellStyle name="Note 4 2 4 7 2 3 2" xfId="29560" xr:uid="{685EBD84-8F43-4D92-925D-A3E621A21490}"/>
    <cellStyle name="Note 4 2 4 7 2 4" xfId="30773" xr:uid="{37C70061-F4FA-4861-957B-81511F055DAD}"/>
    <cellStyle name="Note 4 2 4 7 3" xfId="10159" xr:uid="{7F478266-3D6C-4703-A563-568E8068A07A}"/>
    <cellStyle name="Note 4 2 4 7 3 2" xfId="19148" xr:uid="{3C22A36D-0417-41C2-958C-5D6DD0DDE30D}"/>
    <cellStyle name="Note 4 2 4 7 3 2 2" xfId="22837" xr:uid="{8DADE714-7839-4275-B7DB-EB7FA4663C1C}"/>
    <cellStyle name="Note 4 2 4 7 3 3" xfId="27558" xr:uid="{268A8EBF-FC8D-46D2-9528-CA1F185B2A2C}"/>
    <cellStyle name="Note 4 2 4 7 4" xfId="13925" xr:uid="{4EFEA725-0137-40B7-938C-829259B0FDB4}"/>
    <cellStyle name="Note 4 2 4 7 4 2" xfId="24659" xr:uid="{7540A473-7AB5-4891-B4D1-57C551FA1DEB}"/>
    <cellStyle name="Note 4 2 4 7 5" xfId="37181" xr:uid="{71300276-2420-4763-AFDE-C53A1AF51844}"/>
    <cellStyle name="Note 4 2 4 8" xfId="2548" xr:uid="{42B46141-7EC2-40D9-80F9-2E8F56CC3BCC}"/>
    <cellStyle name="Note 4 2 4 8 2" xfId="22707" xr:uid="{45E87388-44D4-447C-93EA-BEFC191B47B6}"/>
    <cellStyle name="Note 4 2 4 9" xfId="28713" xr:uid="{FA075815-13FD-4D98-89DC-C5ECD1133937}"/>
    <cellStyle name="Note 4 2 5" xfId="313" xr:uid="{B977041E-4CD9-48B6-8711-3C8E76E66C51}"/>
    <cellStyle name="Note 4 2 5 2" xfId="4714" xr:uid="{76F14A2F-DE2B-4271-B20C-6FEED3F1F03E}"/>
    <cellStyle name="Note 4 2 5 2 2" xfId="7300" xr:uid="{FEBCF16E-C0D8-4886-8C06-1311C835E19F}"/>
    <cellStyle name="Note 4 2 5 2 2 2" xfId="12261" xr:uid="{37A5E0A6-72DB-4F4E-B8E9-8E0DE298D056}"/>
    <cellStyle name="Note 4 2 5 2 2 2 2" xfId="21250" xr:uid="{B8FDA4AD-90D8-44CB-A060-4D3233ADBF2D}"/>
    <cellStyle name="Note 4 2 5 2 2 2 2 2" xfId="24201" xr:uid="{C08CCCB2-130E-4927-BBD8-644A4FBFD741}"/>
    <cellStyle name="Note 4 2 5 2 2 2 3" xfId="26388" xr:uid="{9A545647-31F0-4D92-955C-37E60574B9AC}"/>
    <cellStyle name="Note 4 2 5 2 2 3" xfId="16289" xr:uid="{32D038F7-D21F-48C0-8CD7-29CE56F6727F}"/>
    <cellStyle name="Note 4 2 5 2 2 3 2" xfId="35329" xr:uid="{205E11C1-01DF-4C10-BE1B-2674CAFEE035}"/>
    <cellStyle name="Note 4 2 5 2 2 4" xfId="29451" xr:uid="{8BF3D4F6-314D-408C-991A-45CE2B155A39}"/>
    <cellStyle name="Note 4 2 5 2 3" xfId="9937" xr:uid="{23A053B1-EEE3-436B-9FA9-9DC6AA30681A}"/>
    <cellStyle name="Note 4 2 5 2 3 2" xfId="18926" xr:uid="{4973E8C8-AFF0-417E-8B61-E748F2E54790}"/>
    <cellStyle name="Note 4 2 5 2 3 2 2" xfId="40168" xr:uid="{F84905BF-B71E-423B-B80B-3CBA3842764B}"/>
    <cellStyle name="Note 4 2 5 2 3 3" xfId="24290" xr:uid="{428E3651-DE85-4593-A524-D8EB12902457}"/>
    <cellStyle name="Note 4 2 5 2 4" xfId="13703" xr:uid="{D8B8676A-8581-4A7A-A5E9-12DECE9CBFE4}"/>
    <cellStyle name="Note 4 2 5 2 4 2" xfId="30632" xr:uid="{7EA89D23-99EE-41A1-A634-2E4536C53372}"/>
    <cellStyle name="Note 4 2 5 2 5" xfId="38603" xr:uid="{88877EFA-5469-48AE-AEA1-A6798FF137B3}"/>
    <cellStyle name="Note 4 2 5 2 6" xfId="58640" xr:uid="{3264395C-27CE-4B88-B5B0-DE3AF700D561}"/>
    <cellStyle name="Note 4 2 5 3" xfId="2781" xr:uid="{284422BE-DFFE-4888-A58F-9C884924BBB0}"/>
    <cellStyle name="Note 4 2 5 3 2" xfId="36834" xr:uid="{A935E69C-800E-4E02-958C-4992C8478580}"/>
    <cellStyle name="Note 4 2 5 4" xfId="37032" xr:uid="{B1FB9CF5-CD63-4601-9B5F-37A7AA046BAF}"/>
    <cellStyle name="Note 4 2 5 5" xfId="51859" xr:uid="{9440E2C2-8849-40D1-B992-22F1D262E157}"/>
    <cellStyle name="Note 4 2 6" xfId="662" xr:uid="{F66D9A22-6822-4E91-8644-79A5FDFAB8AB}"/>
    <cellStyle name="Note 4 2 6 2" xfId="5038" xr:uid="{BA91F9DE-1CBB-4D97-A08B-658254BA1C85}"/>
    <cellStyle name="Note 4 2 6 2 2" xfId="7624" xr:uid="{4D681247-11C3-4525-B23D-107769251D83}"/>
    <cellStyle name="Note 4 2 6 2 2 2" xfId="12360" xr:uid="{DB5DB864-3B83-4F0E-9E21-341CCAF5E5AD}"/>
    <cellStyle name="Note 4 2 6 2 2 2 2" xfId="21349" xr:uid="{9C2B1D47-A4FE-4C0D-A9F9-EF8C95FF2E08}"/>
    <cellStyle name="Note 4 2 6 2 2 2 2 2" xfId="29962" xr:uid="{1899A8F2-9DCB-4735-8E6B-7B0E214088D0}"/>
    <cellStyle name="Note 4 2 6 2 2 2 3" xfId="43300" xr:uid="{5070B525-AB1C-429E-B3CC-F1FD1DA3C1DC}"/>
    <cellStyle name="Note 4 2 6 2 2 3" xfId="16613" xr:uid="{741BFFA7-36A8-402E-A0C4-F42692446354}"/>
    <cellStyle name="Note 4 2 6 2 2 3 2" xfId="28431" xr:uid="{92245404-F619-4BD4-A88A-A2DB801AE83B}"/>
    <cellStyle name="Note 4 2 6 2 2 4" xfId="22419" xr:uid="{1B14EF0B-604B-4E89-AC90-912659073060}"/>
    <cellStyle name="Note 4 2 6 2 3" xfId="10261" xr:uid="{E42A2FCE-92E7-405F-A7D4-444DB353B917}"/>
    <cellStyle name="Note 4 2 6 2 3 2" xfId="19250" xr:uid="{CB5BE808-D92F-4C28-9555-ADFB7B3CFF48}"/>
    <cellStyle name="Note 4 2 6 2 3 2 2" xfId="28552" xr:uid="{9BFCA32C-ED17-49A0-B989-B3D363473CE8}"/>
    <cellStyle name="Note 4 2 6 2 3 3" xfId="41688" xr:uid="{AA511552-D6EC-4FF9-91D3-A464C7A1D40B}"/>
    <cellStyle name="Note 4 2 6 2 4" xfId="14027" xr:uid="{4DA8C0AC-A479-4F0A-B8F6-B3F2DAC2E55A}"/>
    <cellStyle name="Note 4 2 6 2 4 2" xfId="29584" xr:uid="{1BA846D0-F1AD-4F2C-B26A-C127AB949D04}"/>
    <cellStyle name="Note 4 2 6 2 5" xfId="40710" xr:uid="{D0424019-8934-4ED0-B8A1-E9E634243AA9}"/>
    <cellStyle name="Note 4 2 6 2 6" xfId="54004" xr:uid="{BA52F2B9-7006-4406-A9C3-08BEB709A5D0}"/>
    <cellStyle name="Note 4 2 6 3" xfId="3099" xr:uid="{A8891523-096C-478D-87D0-942EF21387F1}"/>
    <cellStyle name="Note 4 2 6 3 2" xfId="36998" xr:uid="{087CD601-E9DD-4263-9B99-D6E75BDFF545}"/>
    <cellStyle name="Note 4 2 6 4" xfId="36679" xr:uid="{6437F104-C8C4-4FFE-937E-3380C821D50C}"/>
    <cellStyle name="Note 4 2 6 5" xfId="47336" xr:uid="{D67CF445-D567-44D1-9867-857834F3DA30}"/>
    <cellStyle name="Note 4 2 7" xfId="1007" xr:uid="{3FC071AB-64F5-455C-9592-E8C51D51D3E3}"/>
    <cellStyle name="Note 4 2 7 2" xfId="5359" xr:uid="{E9706390-2F60-4AD7-82A8-A61CA431C478}"/>
    <cellStyle name="Note 4 2 7 2 2" xfId="7945" xr:uid="{9DFAF739-CD9B-4A25-AEB8-5D2D22455473}"/>
    <cellStyle name="Note 4 2 7 2 2 2" xfId="12461" xr:uid="{A446E09C-EF7E-48EB-9EC3-D24C62A7EFF1}"/>
    <cellStyle name="Note 4 2 7 2 2 2 2" xfId="21450" xr:uid="{4C89110E-8A9E-479E-955C-EA4433784ECC}"/>
    <cellStyle name="Note 4 2 7 2 2 2 2 2" xfId="25277" xr:uid="{EFC19DA3-A3A1-4E72-8D61-674403D7FE01}"/>
    <cellStyle name="Note 4 2 7 2 2 2 3" xfId="38024" xr:uid="{B3081E1B-34C5-48CA-8FA5-75943742A1E8}"/>
    <cellStyle name="Note 4 2 7 2 2 3" xfId="16934" xr:uid="{ADD4BFFB-ED6F-4E64-875C-847D6B689E1E}"/>
    <cellStyle name="Note 4 2 7 2 2 3 2" xfId="36082" xr:uid="{AD752ED3-A43C-4834-971E-AEAD01ED9F85}"/>
    <cellStyle name="Note 4 2 7 2 2 4" xfId="29821" xr:uid="{561E180A-2627-4E5C-9523-CC73AB4B36F4}"/>
    <cellStyle name="Note 4 2 7 2 3" xfId="10582" xr:uid="{C8AE4B4E-8529-46B1-931E-7D528B9C2515}"/>
    <cellStyle name="Note 4 2 7 2 3 2" xfId="19571" xr:uid="{27862FD7-FF79-45BD-BB27-6EE76657D822}"/>
    <cellStyle name="Note 4 2 7 2 3 2 2" xfId="33622" xr:uid="{EA6360E8-DFDE-46F7-9DB1-3EB131232B09}"/>
    <cellStyle name="Note 4 2 7 2 3 3" xfId="23131" xr:uid="{0772E4F6-587B-4773-A392-7AC2186D0C8D}"/>
    <cellStyle name="Note 4 2 7 2 4" xfId="14348" xr:uid="{987A212A-7A90-4DDD-8290-9F0783A4D1F0}"/>
    <cellStyle name="Note 4 2 7 2 4 2" xfId="35518" xr:uid="{C95F1C3D-BDC0-47D7-8611-70243F42CECC}"/>
    <cellStyle name="Note 4 2 7 2 5" xfId="34939" xr:uid="{397462AF-2764-4BA1-99B4-6F976341FF8D}"/>
    <cellStyle name="Note 4 2 7 3" xfId="3444" xr:uid="{D5E399CE-7283-452F-BBB2-C4F618931D00}"/>
    <cellStyle name="Note 4 2 7 3 2" xfId="38462" xr:uid="{168BA059-F838-40B0-8276-F3011E8DABCB}"/>
    <cellStyle name="Note 4 2 7 4" xfId="38307" xr:uid="{B1CF30CB-3D49-43E7-8F0E-B75B0A025238}"/>
    <cellStyle name="Note 4 2 7 5" xfId="52645" xr:uid="{552D6B97-4408-4A84-9208-E7DD56DC41CE}"/>
    <cellStyle name="Note 4 2 8" xfId="1351" xr:uid="{89133317-7BE4-41A3-88D0-A2117FAF8170}"/>
    <cellStyle name="Note 4 2 8 2" xfId="5696" xr:uid="{51963296-D26E-465E-BBCF-B5A71A6C6AC6}"/>
    <cellStyle name="Note 4 2 8 2 2" xfId="8282" xr:uid="{4EEEA401-E27C-4930-A140-74675F10DF43}"/>
    <cellStyle name="Note 4 2 8 2 2 2" xfId="12561" xr:uid="{10B47D28-E760-4B3C-BD07-3A9A0E61CDB9}"/>
    <cellStyle name="Note 4 2 8 2 2 2 2" xfId="21550" xr:uid="{B62AF6FA-603C-468A-8B5E-996295C812BE}"/>
    <cellStyle name="Note 4 2 8 2 2 2 2 2" xfId="39595" xr:uid="{9D772C68-0B0C-480D-8B69-DEC8F5D8BF7F}"/>
    <cellStyle name="Note 4 2 8 2 2 2 3" xfId="40130" xr:uid="{5C7DB685-11B6-42B3-A20A-436DE2CC38F4}"/>
    <cellStyle name="Note 4 2 8 2 2 3" xfId="17271" xr:uid="{7657031E-C6BB-4A2B-B9F4-86B2C33B4F16}"/>
    <cellStyle name="Note 4 2 8 2 2 3 2" xfId="22863" xr:uid="{EF93DBAC-2099-464B-A20F-0C74BDF58BB3}"/>
    <cellStyle name="Note 4 2 8 2 2 4" xfId="29942" xr:uid="{992ED524-D225-4287-9370-E0062CBB7A1E}"/>
    <cellStyle name="Note 4 2 8 2 3" xfId="10919" xr:uid="{3BF2280B-70AD-4644-BBC2-B4BC29067587}"/>
    <cellStyle name="Note 4 2 8 2 3 2" xfId="19908" xr:uid="{C1674229-1680-47AF-B374-AB229CEAAC15}"/>
    <cellStyle name="Note 4 2 8 2 3 2 2" xfId="36390" xr:uid="{F265649C-24CC-43EB-975D-6EA1D5469F79}"/>
    <cellStyle name="Note 4 2 8 2 3 3" xfId="24239" xr:uid="{921FA1E9-40F0-4DA2-A4FF-51E6E12DA618}"/>
    <cellStyle name="Note 4 2 8 2 4" xfId="14685" xr:uid="{A3966FCA-E5E1-49D8-9969-E8DB3C94F088}"/>
    <cellStyle name="Note 4 2 8 2 4 2" xfId="37927" xr:uid="{435881D5-B47A-4EBC-AC88-411EEE554D7D}"/>
    <cellStyle name="Note 4 2 8 2 5" xfId="39408" xr:uid="{F0C43A0A-1D40-4114-B6A0-7FDF7B792946}"/>
    <cellStyle name="Note 4 2 8 3" xfId="3788" xr:uid="{D44E794F-1D2B-4B3B-8B3C-5B17D039D211}"/>
    <cellStyle name="Note 4 2 8 3 2" xfId="39873" xr:uid="{50B9793E-C506-4E0F-8C14-E3D58F7B289B}"/>
    <cellStyle name="Note 4 2 8 4" xfId="37363" xr:uid="{32A7D251-9D7D-4EB7-9D9D-9194B0AE25AC}"/>
    <cellStyle name="Note 4 2 9" xfId="1790" xr:uid="{5502AFA5-8D15-4BD9-8901-66965D32BF62}"/>
    <cellStyle name="Note 4 2 9 2" xfId="6107" xr:uid="{F67AC4A3-5FA9-4DEA-ADD7-A7C2090A1C1D}"/>
    <cellStyle name="Note 4 2 9 2 2" xfId="8693" xr:uid="{DD34454A-2493-4DE1-A215-431A6F961566}"/>
    <cellStyle name="Note 4 2 9 2 2 2" xfId="12689" xr:uid="{441D75FC-39B3-44F9-B239-9C75D4570476}"/>
    <cellStyle name="Note 4 2 9 2 2 2 2" xfId="21678" xr:uid="{98AD5F59-8455-42E8-8F23-4B57A628022C}"/>
    <cellStyle name="Note 4 2 9 2 2 2 2 2" xfId="25964" xr:uid="{505AAF03-B74B-420F-83E7-8EC5D0BF1951}"/>
    <cellStyle name="Note 4 2 9 2 2 2 3" xfId="30474" xr:uid="{8E4F2B7C-BD8A-422B-9CEE-0468763212D7}"/>
    <cellStyle name="Note 4 2 9 2 2 3" xfId="17682" xr:uid="{B6E5BE83-CDDB-43B9-9B4F-8961E5806733}"/>
    <cellStyle name="Note 4 2 9 2 2 3 2" xfId="23351" xr:uid="{E5581029-46F3-441B-9859-D1AF6D7E445B}"/>
    <cellStyle name="Note 4 2 9 2 2 4" xfId="36783" xr:uid="{299BA31C-221E-418D-9F33-9FAF108BA4BA}"/>
    <cellStyle name="Note 4 2 9 2 3" xfId="11330" xr:uid="{49594549-116F-49A5-8B47-2C000BD0FFAA}"/>
    <cellStyle name="Note 4 2 9 2 3 2" xfId="20319" xr:uid="{9F486561-2F8C-4FCC-A8D6-3D5EA95279D5}"/>
    <cellStyle name="Note 4 2 9 2 3 2 2" xfId="40783" xr:uid="{399099EE-7739-4CE2-92C7-87C99721A7E2}"/>
    <cellStyle name="Note 4 2 9 2 3 3" xfId="34432" xr:uid="{E942237A-8305-4219-B581-58551B0D5835}"/>
    <cellStyle name="Note 4 2 9 2 4" xfId="15096" xr:uid="{FD00EE41-3C76-4920-B2D2-9E8475308013}"/>
    <cellStyle name="Note 4 2 9 2 4 2" xfId="41428" xr:uid="{1BFE523C-9555-460C-B545-3ED37E709695}"/>
    <cellStyle name="Note 4 2 9 2 5" xfId="25196" xr:uid="{2C629A80-122D-4B7E-9DAE-A306CB543015}"/>
    <cellStyle name="Note 4 2 9 3" xfId="4227" xr:uid="{A933FBCD-CFC9-4320-B2B3-1496E5A4B4C4}"/>
    <cellStyle name="Note 4 2 9 3 2" xfId="43124" xr:uid="{ED8F5CA9-F3C5-4357-9EE1-EB1AC33007CF}"/>
    <cellStyle name="Note 4 2 9 4" xfId="38461" xr:uid="{C6438474-347B-48A9-968B-9B5FDF986B54}"/>
    <cellStyle name="Note 4 20" xfId="29364" xr:uid="{FDB0FFD2-D069-405F-A026-C9A8DB50658F}"/>
    <cellStyle name="Note 4 20 2" xfId="44909" xr:uid="{C8864DD9-115A-4523-AB5F-4DFD911BF356}"/>
    <cellStyle name="Note 4 20 2 2" xfId="57327" xr:uid="{9D8BDFCC-AA60-4816-B56B-910876A23B60}"/>
    <cellStyle name="Note 4 20 2 3" xfId="50545" xr:uid="{AFA63B2B-6E89-4484-8712-43BC70FCDAB8}"/>
    <cellStyle name="Note 4 20 3" xfId="52147" xr:uid="{AB07E47D-F88F-4B89-87F7-392689D7DA7B}"/>
    <cellStyle name="Note 4 20 3 2" xfId="58928" xr:uid="{B50091CB-2F39-4ED9-9ED8-E84B13BDFDD8}"/>
    <cellStyle name="Note 4 20 4" xfId="48952" xr:uid="{8CA765A7-5064-46BC-9F1A-826049A068F2}"/>
    <cellStyle name="Note 4 20 4 2" xfId="55735" xr:uid="{1582BF18-D13A-4F00-A709-1115CABEB4DE}"/>
    <cellStyle name="Note 4 20 5" xfId="48662" xr:uid="{382E1340-6D36-4CE3-9639-2AEB4A8F1CB3}"/>
    <cellStyle name="Note 4 20 5 2" xfId="55451" xr:uid="{431D494A-8094-4BC2-A0CF-19AE0F5907FC}"/>
    <cellStyle name="Note 4 20 6" xfId="53737" xr:uid="{A412B8D8-9BE4-466C-9651-AF6E67FD120B}"/>
    <cellStyle name="Note 4 20 7" xfId="47048" xr:uid="{5A7BE730-F2BD-4596-A12D-5CA6F46BE134}"/>
    <cellStyle name="Note 4 21" xfId="44949" xr:uid="{682E3A4A-44FE-46AF-A205-0B9DEA952047}"/>
    <cellStyle name="Note 4 21 2" xfId="50605" xr:uid="{C1323918-3E10-46ED-8475-DFCEDF0F1D27}"/>
    <cellStyle name="Note 4 21 2 2" xfId="57387" xr:uid="{BA140360-A793-44E4-810A-1E80CB166622}"/>
    <cellStyle name="Note 4 21 3" xfId="52419" xr:uid="{69DF076F-398E-4749-8E33-F0691ADC6F01}"/>
    <cellStyle name="Note 4 21 3 2" xfId="59200" xr:uid="{DF4F6B34-FF12-4B32-A1B8-5003BBC00A19}"/>
    <cellStyle name="Note 4 21 4" xfId="48722" xr:uid="{2AC68354-FEFA-437B-9B87-80C991049E07}"/>
    <cellStyle name="Note 4 21 4 2" xfId="55511" xr:uid="{888BD462-C03C-40B8-A364-0FA5DF5D455B}"/>
    <cellStyle name="Note 4 21 5" xfId="53797" xr:uid="{067403E4-474F-4F7F-96D4-2A7F99B782AF}"/>
    <cellStyle name="Note 4 21 6" xfId="47108" xr:uid="{77A06674-CAE7-4C26-9F39-068DD0F94DC2}"/>
    <cellStyle name="Note 4 22" xfId="45040" xr:uid="{DF35D972-94EE-4292-A29A-B291939C55B8}"/>
    <cellStyle name="Note 4 22 2" xfId="50601" xr:uid="{1205B85C-F6DE-4646-86DB-A5A9E5357D10}"/>
    <cellStyle name="Note 4 22 2 2" xfId="57383" xr:uid="{703CAC39-51EC-40A8-8858-5D13CC7647B9}"/>
    <cellStyle name="Note 4 22 3" xfId="52415" xr:uid="{2944CEE7-5FB7-41EF-9E5B-75F5E4DD1F7F}"/>
    <cellStyle name="Note 4 22 3 2" xfId="59196" xr:uid="{38E74602-E38D-4BFB-98EE-19DD0C2E03E2}"/>
    <cellStyle name="Note 4 22 4" xfId="48718" xr:uid="{905C3141-B3B4-4B99-831F-E25BD2754B75}"/>
    <cellStyle name="Note 4 22 4 2" xfId="55507" xr:uid="{38201C3C-603D-493B-AFB4-73CFA2064883}"/>
    <cellStyle name="Note 4 22 5" xfId="53793" xr:uid="{2E17FCF2-2DD3-4C28-9FDC-D362159E8CD8}"/>
    <cellStyle name="Note 4 22 6" xfId="47104" xr:uid="{7EB63D0D-1C16-4678-982A-C8EFB2350E23}"/>
    <cellStyle name="Note 4 23" xfId="45065" xr:uid="{8DC052EE-F17A-4541-8979-F8FA1BAB53EC}"/>
    <cellStyle name="Note 4 23 2" xfId="50630" xr:uid="{D9206B69-4FC3-4CAB-BB38-941498FB2E5C}"/>
    <cellStyle name="Note 4 23 2 2" xfId="57412" xr:uid="{EE488AA1-72A7-42EB-A6F5-2F15F16F6E28}"/>
    <cellStyle name="Note 4 23 3" xfId="52444" xr:uid="{ECED17AB-32CF-41A7-AFEC-683CBEBB8523}"/>
    <cellStyle name="Note 4 23 3 2" xfId="59225" xr:uid="{FD3A9845-FD02-431E-BAAD-1F41505F63F2}"/>
    <cellStyle name="Note 4 23 4" xfId="48747" xr:uid="{1AFFEB23-0EA3-438A-901D-770D67EC3E1B}"/>
    <cellStyle name="Note 4 23 4 2" xfId="55536" xr:uid="{CC7EE062-5311-4947-B4DF-0F3B078197B8}"/>
    <cellStyle name="Note 4 23 5" xfId="53822" xr:uid="{FE47A193-A2CD-4AC0-8962-5E96980B36FA}"/>
    <cellStyle name="Note 4 23 6" xfId="47133" xr:uid="{A654F2E9-4931-437A-93C5-D1D295A50399}"/>
    <cellStyle name="Note 4 24" xfId="45103" xr:uid="{533DA77D-89F9-4569-8F54-740C077C85DE}"/>
    <cellStyle name="Note 4 24 2" xfId="50686" xr:uid="{9331FC33-29C7-4F09-B458-594D8C94B9C2}"/>
    <cellStyle name="Note 4 24 2 2" xfId="57468" xr:uid="{C772F0D8-E17C-45A7-BFBD-461E7566747A}"/>
    <cellStyle name="Note 4 24 3" xfId="52497" xr:uid="{A8C8A6A8-0525-4E4E-8F62-4A79CD6361B4}"/>
    <cellStyle name="Note 4 24 3 2" xfId="59278" xr:uid="{F0EFA577-6064-4755-AD6F-0C4C5D38ED95}"/>
    <cellStyle name="Note 4 24 4" xfId="48801" xr:uid="{555BAB24-26CA-4C69-BAB1-4C3CDA4926DF}"/>
    <cellStyle name="Note 4 24 4 2" xfId="55587" xr:uid="{173653F8-A20D-416E-8C2A-3B9B6C0AEBE4}"/>
    <cellStyle name="Note 4 24 5" xfId="53875" xr:uid="{4FDD05FF-C0FA-4F02-A585-AC4A987E97E4}"/>
    <cellStyle name="Note 4 24 6" xfId="47189" xr:uid="{42FBCC1C-A727-459B-8E02-FF7732EA5D39}"/>
    <cellStyle name="Note 4 25" xfId="45120" xr:uid="{0AB5E3A2-EEE9-4045-9102-AFFBAFE9814F}"/>
    <cellStyle name="Note 4 25 2" xfId="50753" xr:uid="{7E8BCD98-41CB-4D15-B6EB-8ED632A928C2}"/>
    <cellStyle name="Note 4 25 2 2" xfId="57535" xr:uid="{AA07BD96-CB05-438D-BFF1-CD54A1835357}"/>
    <cellStyle name="Note 4 25 3" xfId="52562" xr:uid="{4497CB00-6BC1-4E9A-8C29-0DDAD964A3F3}"/>
    <cellStyle name="Note 4 25 3 2" xfId="59343" xr:uid="{3F504CB4-A71C-410E-A5C4-B31A409A8560}"/>
    <cellStyle name="Note 4 25 4" xfId="48859" xr:uid="{58F8083D-6145-4C46-A2A4-9949698440E7}"/>
    <cellStyle name="Note 4 25 4 2" xfId="55641" xr:uid="{843955F5-9BEE-4386-BCC7-A32C01684DF1}"/>
    <cellStyle name="Note 4 25 5" xfId="53940" xr:uid="{41AB27A5-9E25-47C5-AC8A-D3413412EAEA}"/>
    <cellStyle name="Note 4 25 6" xfId="47257" xr:uid="{7B410169-8FB4-4FD0-BDC8-3DA9CA4D0CBD}"/>
    <cellStyle name="Note 4 26" xfId="45176" xr:uid="{C1CFC481-979A-44C8-9D72-F0E2E82407D2}"/>
    <cellStyle name="Note 4 26 2" xfId="50730" xr:uid="{7ACA8356-F53D-4FAA-91A9-2E65E629A09C}"/>
    <cellStyle name="Note 4 26 2 2" xfId="57512" xr:uid="{BC4E9FB7-2131-4F79-834F-D36D80CD2CBC}"/>
    <cellStyle name="Note 4 26 3" xfId="52541" xr:uid="{3CBF4AEC-853B-48C1-A22F-E7B9FB963060}"/>
    <cellStyle name="Note 4 26 3 2" xfId="59322" xr:uid="{C93365ED-9401-40F7-9765-16AA4C703837}"/>
    <cellStyle name="Note 4 26 4" xfId="53919" xr:uid="{427A88B1-4577-4118-B4C8-9CF1C38DAC7E}"/>
    <cellStyle name="Note 4 26 5" xfId="47233" xr:uid="{94AD72E2-E326-4B6C-9B15-0EF203B9C385}"/>
    <cellStyle name="Note 4 27" xfId="45222" xr:uid="{4C95475B-AADD-4577-8C4A-92B98F38FC98}"/>
    <cellStyle name="Note 4 27 2" xfId="55768" xr:uid="{2FAB4217-BDC7-4544-9922-076F256CA28F}"/>
    <cellStyle name="Note 4 27 3" xfId="48985" xr:uid="{6D42F13A-66A6-4686-9788-39AD4BBC3DC5}"/>
    <cellStyle name="Note 4 28" xfId="45278" xr:uid="{6848A80C-105E-4FBE-BC46-FAC7978E6421}"/>
    <cellStyle name="Note 4 28 2" xfId="59087" xr:uid="{0EBC6CD5-C812-4F91-9D53-58924261A9E1}"/>
    <cellStyle name="Note 4 28 3" xfId="52306" xr:uid="{B492CA22-5EAC-4D43-AFCF-567ECC7E1C11}"/>
    <cellStyle name="Note 4 29" xfId="45204" xr:uid="{E07A168D-299D-4418-A01D-7FC986BAA999}"/>
    <cellStyle name="Note 4 29 2" xfId="52624" xr:uid="{2B65AC14-FC9F-4250-B6B9-62F418106A67}"/>
    <cellStyle name="Note 4 3" xfId="278" xr:uid="{4DC63450-A7B5-4C4D-ACA4-567FFC6B9999}"/>
    <cellStyle name="Note 4 3 10" xfId="6580" xr:uid="{3B38C3CC-17E2-473D-807F-1472BEA1E3AD}"/>
    <cellStyle name="Note 4 3 10 2" xfId="11791" xr:uid="{69CFC2CE-05E4-48B5-A95C-44EED438744C}"/>
    <cellStyle name="Note 4 3 10 2 2" xfId="20780" xr:uid="{BF32EFDD-4250-4468-8769-355ECBAB1209}"/>
    <cellStyle name="Note 4 3 10 2 2 2" xfId="32794" xr:uid="{A14DBB83-B4E4-4584-A0D2-2F0D539BC33B}"/>
    <cellStyle name="Note 4 3 10 2 3" xfId="40191" xr:uid="{E2BD813F-71E0-470F-97EC-1EF5252EB08F}"/>
    <cellStyle name="Note 4 3 10 3" xfId="15569" xr:uid="{4F1EFC26-1FF6-4A6D-943A-9995E5F4173B}"/>
    <cellStyle name="Note 4 3 10 3 2" xfId="37977" xr:uid="{BC63CACF-A563-4552-A197-825E30FC600E}"/>
    <cellStyle name="Note 4 3 10 4" xfId="29864" xr:uid="{C17C1D63-695D-4C52-9BAA-E869C8170623}"/>
    <cellStyle name="Note 4 3 11" xfId="9154" xr:uid="{DA62526C-2D1C-4849-8EBF-D636E38BAF10}"/>
    <cellStyle name="Note 4 3 11 2" xfId="18143" xr:uid="{0F73DE48-F63E-46B1-A648-60347348052B}"/>
    <cellStyle name="Note 4 3 11 2 2" xfId="43449" xr:uid="{3063D13D-FB66-4C56-9B43-B86C0FEEBB3C}"/>
    <cellStyle name="Note 4 3 11 3" xfId="41443" xr:uid="{200D1D39-3299-40C1-81BB-F5849D49AA77}"/>
    <cellStyle name="Note 4 3 12" xfId="9702" xr:uid="{BC27E2A6-6E74-49E7-A3D9-4FBF51A6E7F5}"/>
    <cellStyle name="Note 4 3 12 2" xfId="18691" xr:uid="{D61B4E34-9D8B-413C-8D0E-223C71703149}"/>
    <cellStyle name="Note 4 3 12 2 2" xfId="39378" xr:uid="{9092E900-95AB-403D-A0C7-C6F24741B2E4}"/>
    <cellStyle name="Note 4 3 12 3" xfId="36046" xr:uid="{5D4CC003-3B10-4346-80F9-F3D3F32DA893}"/>
    <cellStyle name="Note 4 3 13" xfId="2284" xr:uid="{BAF4BCC7-7347-4E07-AF94-5FDAFE5A912F}"/>
    <cellStyle name="Note 4 3 13 2" xfId="25899" xr:uid="{86B381B2-7DB3-482F-86AF-43154A00289A}"/>
    <cellStyle name="Note 4 3 14" xfId="13193" xr:uid="{F8ABB9BF-1951-4157-8A7C-801C30D6DAAE}"/>
    <cellStyle name="Note 4 3 14 2" xfId="27316" xr:uid="{7B918F28-1DFC-4CCC-BB57-FB9FAD4417FE}"/>
    <cellStyle name="Note 4 3 15" xfId="34845" xr:uid="{2F18CFDC-2E0E-4961-AD2D-FE05DB356746}"/>
    <cellStyle name="Note 4 3 16" xfId="44268" xr:uid="{DEE81B56-865C-414B-BC34-AF5003182817}"/>
    <cellStyle name="Note 4 3 17" xfId="45558" xr:uid="{C44CC921-84AF-478D-AA25-87EB6FA475D7}"/>
    <cellStyle name="Note 4 3 2" xfId="413" xr:uid="{743AF019-2424-4CCF-AD62-CEC4A772FA52}"/>
    <cellStyle name="Note 4 3 2 10" xfId="9279" xr:uid="{9463F151-6DD3-403F-809B-3D13E44D6023}"/>
    <cellStyle name="Note 4 3 2 10 2" xfId="18268" xr:uid="{78DBAA6E-0610-4BB9-841B-A6A867635BC4}"/>
    <cellStyle name="Note 4 3 2 10 2 2" xfId="39396" xr:uid="{301F1B97-4AFC-49F8-B0C3-35762957983D}"/>
    <cellStyle name="Note 4 3 2 10 3" xfId="37885" xr:uid="{1C7E48B3-5C54-4DF5-AF8A-BB8AFC21A786}"/>
    <cellStyle name="Note 4 3 2 11" xfId="9444" xr:uid="{7A915C2F-8580-4B14-AA21-F8E849D04651}"/>
    <cellStyle name="Note 4 3 2 11 2" xfId="18433" xr:uid="{289162BE-CACF-427D-97D3-BB673E58C4D7}"/>
    <cellStyle name="Note 4 3 2 11 2 2" xfId="42696" xr:uid="{615B9609-0A55-4AC9-96BE-D851F58DDC72}"/>
    <cellStyle name="Note 4 3 2 11 3" xfId="41421" xr:uid="{A15DD1F1-86FD-434E-A52E-4A9A4FB96805}"/>
    <cellStyle name="Note 4 3 2 12" xfId="2419" xr:uid="{1E87DEB4-229A-477B-958E-483D70490600}"/>
    <cellStyle name="Note 4 3 2 12 2" xfId="22807" xr:uid="{FCF9ABC8-71AD-4CD4-BDE7-2715AEC00AFC}"/>
    <cellStyle name="Note 4 3 2 13" xfId="13328" xr:uid="{36B95530-C03C-4F04-9FA0-B6D67EBBFF42}"/>
    <cellStyle name="Note 4 3 2 13 2" xfId="36905" xr:uid="{A60C0B1E-1091-4B39-A5F3-78A480160A3C}"/>
    <cellStyle name="Note 4 3 2 14" xfId="34222" xr:uid="{E0F15DB5-8C94-4449-A398-0A2EBB0D3CAB}"/>
    <cellStyle name="Note 4 3 2 15" xfId="46073" xr:uid="{97C3A9CB-01EC-4AA2-9AE9-CF77455DB493}"/>
    <cellStyle name="Note 4 3 2 2" xfId="762" xr:uid="{A85C27F0-5D32-4DB0-A1C2-FBEF75EBA937}"/>
    <cellStyle name="Note 4 3 2 2 2" xfId="5133" xr:uid="{DE95A291-742A-4F05-99FC-47A2A531683B}"/>
    <cellStyle name="Note 4 3 2 2 2 2" xfId="7719" xr:uid="{D0045791-BB88-4C23-B06A-E7FE069FC4C9}"/>
    <cellStyle name="Note 4 3 2 2 2 2 2" xfId="12385" xr:uid="{36978F9C-83B2-4C60-BBDF-04720270FDB0}"/>
    <cellStyle name="Note 4 3 2 2 2 2 2 2" xfId="21374" xr:uid="{2C7B90BE-C63B-48D6-B163-EFE02621C447}"/>
    <cellStyle name="Note 4 3 2 2 2 2 2 2 2" xfId="27247" xr:uid="{D5B1DC03-AF96-4DE8-B134-A54CD7D0429D}"/>
    <cellStyle name="Note 4 3 2 2 2 2 2 3" xfId="37366" xr:uid="{1D4C30D3-E862-4317-8B6B-7092929FAB93}"/>
    <cellStyle name="Note 4 3 2 2 2 2 3" xfId="16708" xr:uid="{0C0B0465-F6DC-4386-B38C-170410AACF0F}"/>
    <cellStyle name="Note 4 3 2 2 2 2 3 2" xfId="42212" xr:uid="{EB387692-17CF-40FD-9A1E-616E063C46E4}"/>
    <cellStyle name="Note 4 3 2 2 2 2 4" xfId="30189" xr:uid="{09AEF01E-BA7B-43C5-895C-F9F1758CF626}"/>
    <cellStyle name="Note 4 3 2 2 2 3" xfId="10356" xr:uid="{E6A173BA-3586-4B74-93B8-B0FA8C95BA42}"/>
    <cellStyle name="Note 4 3 2 2 2 3 2" xfId="19345" xr:uid="{C94FC0A5-9887-4DB5-A194-BF765430E8BD}"/>
    <cellStyle name="Note 4 3 2 2 2 3 2 2" xfId="27703" xr:uid="{58B38C33-E7BA-4930-92AC-0ABD6B9AD422}"/>
    <cellStyle name="Note 4 3 2 2 2 3 3" xfId="40015" xr:uid="{2B0AAC39-E6C2-4537-A1A9-5EF6D412EB1B}"/>
    <cellStyle name="Note 4 3 2 2 2 4" xfId="14122" xr:uid="{D0847245-B333-4CCE-9042-6E781CF5DF57}"/>
    <cellStyle name="Note 4 3 2 2 2 4 2" xfId="43465" xr:uid="{BB3EC092-4873-49D1-9BEE-5505056FD5F3}"/>
    <cellStyle name="Note 4 3 2 2 2 5" xfId="41511" xr:uid="{CAE20475-91CC-499C-9AB8-C510A96961C1}"/>
    <cellStyle name="Note 4 3 2 2 2 6" xfId="56346" xr:uid="{A721D8B5-6D8E-46E7-9BAA-639FEA1EC3A4}"/>
    <cellStyle name="Note 4 3 2 2 3" xfId="3199" xr:uid="{DF6990CC-3F1C-4EDF-8DB8-722133688944}"/>
    <cellStyle name="Note 4 3 2 2 3 2" xfId="26189" xr:uid="{548373CB-5734-429B-A113-A1E6329B6745}"/>
    <cellStyle name="Note 4 3 2 2 4" xfId="31670" xr:uid="{011A2FB5-CFAF-49DD-B381-CB2705A13182}"/>
    <cellStyle name="Note 4 3 2 2 5" xfId="49564" xr:uid="{9A11DD4B-A423-47F6-9528-ED17577152A7}"/>
    <cellStyle name="Note 4 3 2 3" xfId="1107" xr:uid="{72B3C7E5-E508-4BE6-9CF2-F6E4790B3EDB}"/>
    <cellStyle name="Note 4 3 2 3 2" xfId="5454" xr:uid="{24FE1F2D-FC8B-4694-9F95-FCDD45DEB936}"/>
    <cellStyle name="Note 4 3 2 3 2 2" xfId="8040" xr:uid="{35D55A97-9D68-4B24-B092-34447D8F2322}"/>
    <cellStyle name="Note 4 3 2 3 2 2 2" xfId="12488" xr:uid="{42139370-E784-4B1A-A4F0-ACB233D976B3}"/>
    <cellStyle name="Note 4 3 2 3 2 2 2 2" xfId="21477" xr:uid="{2D48AA19-98C2-47A2-BEB0-F6B99F970DC0}"/>
    <cellStyle name="Note 4 3 2 3 2 2 2 2 2" xfId="32024" xr:uid="{A66DED92-E372-4F57-B2B0-6DA456C8F5F0}"/>
    <cellStyle name="Note 4 3 2 3 2 2 2 3" xfId="28016" xr:uid="{39233FC5-052D-477C-9E61-59B9B26BA820}"/>
    <cellStyle name="Note 4 3 2 3 2 2 3" xfId="17029" xr:uid="{B2EBE771-D717-4F3E-BFD9-DB39C99271B4}"/>
    <cellStyle name="Note 4 3 2 3 2 2 3 2" xfId="33248" xr:uid="{B839F520-CD93-479C-81BD-24EF64A6FEDB}"/>
    <cellStyle name="Note 4 3 2 3 2 2 4" xfId="25039" xr:uid="{C09C082F-474F-43F7-BBFE-415BA27D8C02}"/>
    <cellStyle name="Note 4 3 2 3 2 3" xfId="10677" xr:uid="{071296D0-49A8-4376-AE40-7F2C3EB880EC}"/>
    <cellStyle name="Note 4 3 2 3 2 3 2" xfId="19666" xr:uid="{46980AEF-1070-4FC6-A0E8-A8A782ACD806}"/>
    <cellStyle name="Note 4 3 2 3 2 3 2 2" xfId="34616" xr:uid="{69444823-24C6-4ED7-AA88-E593C3888506}"/>
    <cellStyle name="Note 4 3 2 3 2 3 3" xfId="41671" xr:uid="{71B93DAF-EFE1-4D70-AC0A-0289B74CB906}"/>
    <cellStyle name="Note 4 3 2 3 2 4" xfId="14443" xr:uid="{37DF3D4C-D3F7-48FC-8D51-268C3B5445DB}"/>
    <cellStyle name="Note 4 3 2 3 2 4 2" xfId="43109" xr:uid="{124D592E-442D-4C63-B1D9-85BFB5A5752A}"/>
    <cellStyle name="Note 4 3 2 3 2 5" xfId="42614" xr:uid="{E57A6EFB-6CC4-4A8F-A588-8075726B0922}"/>
    <cellStyle name="Note 4 3 2 3 2 6" xfId="57788" xr:uid="{C24E81C5-7354-443B-AA08-A554A36BA4E9}"/>
    <cellStyle name="Note 4 3 2 3 3" xfId="3544" xr:uid="{97C4A9B5-8DB3-4F37-82C7-5E58F2022CA3}"/>
    <cellStyle name="Note 4 3 2 3 3 2" xfId="36846" xr:uid="{6EB925B6-0E72-42E9-B16B-2CC76D46A850}"/>
    <cellStyle name="Note 4 3 2 3 4" xfId="24442" xr:uid="{0DE3E7D1-F57F-44EC-849A-334A44245711}"/>
    <cellStyle name="Note 4 3 2 3 5" xfId="51006" xr:uid="{BF4146C7-48BC-4B0B-B17E-0503E1F1415F}"/>
    <cellStyle name="Note 4 3 2 4" xfId="1451" xr:uid="{B6FD686F-C423-4093-B120-8BBEF4FA3459}"/>
    <cellStyle name="Note 4 3 2 4 2" xfId="5796" xr:uid="{30D4B662-B6D9-4E74-A929-15EDADE78ABB}"/>
    <cellStyle name="Note 4 3 2 4 2 2" xfId="8382" xr:uid="{A7760053-2E53-4CA0-8E8E-AD0976472579}"/>
    <cellStyle name="Note 4 3 2 4 2 2 2" xfId="12591" xr:uid="{365B799D-7C97-4B2F-BEA6-3A5006DA059E}"/>
    <cellStyle name="Note 4 3 2 4 2 2 2 2" xfId="21580" xr:uid="{204A2769-2C8D-4F5A-8BF8-57A9887BD074}"/>
    <cellStyle name="Note 4 3 2 4 2 2 2 2 2" xfId="41810" xr:uid="{E345EE14-76DF-43D2-A12E-63FEA7671EBD}"/>
    <cellStyle name="Note 4 3 2 4 2 2 2 3" xfId="29559" xr:uid="{D7F0AF72-C1AE-442B-A6F5-32E1B68EDE95}"/>
    <cellStyle name="Note 4 3 2 4 2 2 3" xfId="17371" xr:uid="{0053FC75-8BA2-4B34-B3D8-0FDF29B62234}"/>
    <cellStyle name="Note 4 3 2 4 2 2 3 2" xfId="32046" xr:uid="{D2D02187-904A-4319-828D-850CEC81482F}"/>
    <cellStyle name="Note 4 3 2 4 2 2 4" xfId="37702" xr:uid="{85DC2DD3-97BD-47BB-B1F3-F63F5486354F}"/>
    <cellStyle name="Note 4 3 2 4 2 3" xfId="11019" xr:uid="{0DA0CE83-7C07-4999-83C1-38988DA6680D}"/>
    <cellStyle name="Note 4 3 2 4 2 3 2" xfId="20008" xr:uid="{96C9D2A8-4406-43E2-ABCF-985BD4D82476}"/>
    <cellStyle name="Note 4 3 2 4 2 3 2 2" xfId="31398" xr:uid="{30EB9ADF-F09D-4AF3-90A6-FBA6157F5E5B}"/>
    <cellStyle name="Note 4 3 2 4 2 3 3" xfId="26990" xr:uid="{1BEFB44D-4D99-4D6E-AB87-168D2B0BAE58}"/>
    <cellStyle name="Note 4 3 2 4 2 4" xfId="14785" xr:uid="{CA503EEC-EC88-4CD8-A63A-58E38FE76309}"/>
    <cellStyle name="Note 4 3 2 4 2 4 2" xfId="33038" xr:uid="{B62541B1-E6C6-4B97-8DA5-A2E816ECDA0D}"/>
    <cellStyle name="Note 4 3 2 4 2 5" xfId="38083" xr:uid="{8C8BA82E-55F2-41CB-B4FE-BFE3EA7AF61A}"/>
    <cellStyle name="Note 4 3 2 4 2 6" xfId="54491" xr:uid="{56C87EC4-CAEC-4159-BECB-1298E3BB733E}"/>
    <cellStyle name="Note 4 3 2 4 3" xfId="3888" xr:uid="{D478D7A9-AC1B-4D02-AF52-3FB5BE2D0F61}"/>
    <cellStyle name="Note 4 3 2 4 3 2" xfId="23796" xr:uid="{172E167D-B401-417F-858F-2E1B9C26000B}"/>
    <cellStyle name="Note 4 3 2 4 4" xfId="39263" xr:uid="{01A929D6-6AAD-4431-91B9-4C9491A5D102}"/>
    <cellStyle name="Note 4 3 2 4 5" xfId="47681" xr:uid="{BD1DFEB8-4EC5-4341-8969-C3CDB2A2391A}"/>
    <cellStyle name="Note 4 3 2 5" xfId="1727" xr:uid="{9EC6799B-A776-4F67-8D87-B4BB8A6C6021}"/>
    <cellStyle name="Note 4 3 2 5 2" xfId="6053" xr:uid="{37D3162D-463E-4D57-A7C0-8BC2741EC1DC}"/>
    <cellStyle name="Note 4 3 2 5 2 2" xfId="8639" xr:uid="{C918DFA8-C3E5-459C-84EA-087C360C26F2}"/>
    <cellStyle name="Note 4 3 2 5 2 2 2" xfId="12675" xr:uid="{B55ED0A6-3704-4EDC-985E-754B4279B537}"/>
    <cellStyle name="Note 4 3 2 5 2 2 2 2" xfId="21664" xr:uid="{D8D1C21C-4E2E-48F3-A53C-D1613041A887}"/>
    <cellStyle name="Note 4 3 2 5 2 2 2 2 2" xfId="31577" xr:uid="{F8EC9E4B-3F49-4A8C-BE6B-6D03037A4199}"/>
    <cellStyle name="Note 4 3 2 5 2 2 2 3" xfId="37239" xr:uid="{F17C2D88-4D69-4194-8ADE-89C270607DFE}"/>
    <cellStyle name="Note 4 3 2 5 2 2 3" xfId="17628" xr:uid="{DE0A6D81-1827-40BD-9EBB-8DF1DB774FE2}"/>
    <cellStyle name="Note 4 3 2 5 2 2 3 2" xfId="30788" xr:uid="{CB68462E-2EAF-418E-B9B8-984F207B6AB7}"/>
    <cellStyle name="Note 4 3 2 5 2 2 4" xfId="23871" xr:uid="{406F9127-4DC8-4777-A359-A1CC538D6BCF}"/>
    <cellStyle name="Note 4 3 2 5 2 3" xfId="11276" xr:uid="{DA74C751-75AF-4182-9BB3-96DCD0AC921F}"/>
    <cellStyle name="Note 4 3 2 5 2 3 2" xfId="20265" xr:uid="{2643B05D-66AE-447A-92E2-837CAAD57987}"/>
    <cellStyle name="Note 4 3 2 5 2 3 2 2" xfId="23993" xr:uid="{9446EB58-4AB8-4FB8-B1C5-D745BB64C5DE}"/>
    <cellStyle name="Note 4 3 2 5 2 3 3" xfId="22145" xr:uid="{066B9199-7BEE-4277-BF2C-EB3A0A5671E4}"/>
    <cellStyle name="Note 4 3 2 5 2 4" xfId="15042" xr:uid="{40C8C971-CFDC-4061-A6EF-F12B58337588}"/>
    <cellStyle name="Note 4 3 2 5 2 4 2" xfId="43518" xr:uid="{BEB13463-F53B-43FE-AA90-8809C5607835}"/>
    <cellStyle name="Note 4 3 2 5 2 5" xfId="29970" xr:uid="{3CE6187F-F4C4-4534-9F62-5B93E044A6C1}"/>
    <cellStyle name="Note 4 3 2 5 3" xfId="4164" xr:uid="{1C063D95-0218-4F59-8358-FD3020252742}"/>
    <cellStyle name="Note 4 3 2 5 3 2" xfId="31932" xr:uid="{9E8D5368-B0BB-4638-9756-740A93A4DA72}"/>
    <cellStyle name="Note 4 3 2 5 4" xfId="22520" xr:uid="{C6435EC6-5B7E-4144-BEED-3847151666AF}"/>
    <cellStyle name="Note 4 3 2 5 5" xfId="52931" xr:uid="{091E56CF-8470-45CA-81BE-EB121CDDB410}"/>
    <cellStyle name="Note 4 3 2 6" xfId="2070" xr:uid="{BC965897-AA6B-4BFC-BE4C-1887B91347D7}"/>
    <cellStyle name="Note 4 3 2 6 2" xfId="6373" xr:uid="{269A4045-60B3-47CE-B01A-FFD39DFD945A}"/>
    <cellStyle name="Note 4 3 2 6 2 2" xfId="8959" xr:uid="{E04CF6E4-9F20-4E8E-BC11-E2617FEF433D}"/>
    <cellStyle name="Note 4 3 2 6 2 2 2" xfId="12766" xr:uid="{F371F612-70B7-452E-B32B-6B2DC4C1FBBF}"/>
    <cellStyle name="Note 4 3 2 6 2 2 2 2" xfId="21755" xr:uid="{BBF777F2-EC29-4F71-8F1C-411135AECA18}"/>
    <cellStyle name="Note 4 3 2 6 2 2 2 2 2" xfId="42580" xr:uid="{8BC052A6-3935-4AB7-9C4A-674A444F3943}"/>
    <cellStyle name="Note 4 3 2 6 2 2 2 3" xfId="23547" xr:uid="{9F3B4A50-E66C-4460-9832-1A10FC0447B8}"/>
    <cellStyle name="Note 4 3 2 6 2 2 3" xfId="17948" xr:uid="{777AC50E-7AC6-4FD3-B39F-50149B7593C3}"/>
    <cellStyle name="Note 4 3 2 6 2 2 3 2" xfId="38726" xr:uid="{C89EDD73-C950-477F-A35D-9609E58507B9}"/>
    <cellStyle name="Note 4 3 2 6 2 2 4" xfId="33071" xr:uid="{10C15C03-B45C-49E1-A85F-B8C7F147C073}"/>
    <cellStyle name="Note 4 3 2 6 2 3" xfId="11596" xr:uid="{62DA1666-E1B4-45C3-8251-0AAC63C09E1E}"/>
    <cellStyle name="Note 4 3 2 6 2 3 2" xfId="20585" xr:uid="{8FDA7972-4C41-4087-8606-5C46C802CABA}"/>
    <cellStyle name="Note 4 3 2 6 2 3 2 2" xfId="38692" xr:uid="{197BD73E-1408-45A1-83EC-315745114762}"/>
    <cellStyle name="Note 4 3 2 6 2 3 3" xfId="37775" xr:uid="{9F52EAED-ACE2-4126-9AC9-8D0002D14D04}"/>
    <cellStyle name="Note 4 3 2 6 2 4" xfId="15362" xr:uid="{FCA4B3C1-B480-4C3B-923F-A5F17D290D8A}"/>
    <cellStyle name="Note 4 3 2 6 2 4 2" xfId="41261" xr:uid="{A86BAAA5-BD48-4D27-B3F5-9E7E3F5E2718}"/>
    <cellStyle name="Note 4 3 2 6 2 5" xfId="24765" xr:uid="{8F838722-5DFC-404A-AADD-E7AAE9DD9D83}"/>
    <cellStyle name="Note 4 3 2 6 3" xfId="4507" xr:uid="{0F546273-66FF-4B41-A341-88866AEF1856}"/>
    <cellStyle name="Note 4 3 2 6 3 2" xfId="35030" xr:uid="{2879478F-229D-408A-92FB-A560FF890A8A}"/>
    <cellStyle name="Note 4 3 2 6 4" xfId="30330" xr:uid="{8637D214-C7D3-4A10-AAA5-5D5E734B3C7E}"/>
    <cellStyle name="Note 4 3 2 7" xfId="2880" xr:uid="{5281F4CD-674D-45DF-98E5-DD8D326AA6E9}"/>
    <cellStyle name="Note 4 3 2 7 2" xfId="7030" xr:uid="{14A74DE1-530D-4726-AC06-AF0053645849}"/>
    <cellStyle name="Note 4 3 2 7 2 2" xfId="12157" xr:uid="{3150010A-1482-4251-A281-F7F55CF2A93C}"/>
    <cellStyle name="Note 4 3 2 7 2 2 2" xfId="21146" xr:uid="{5049A64B-B8F9-4DA3-8546-3F971F4774B5}"/>
    <cellStyle name="Note 4 3 2 7 2 2 2 2" xfId="26372" xr:uid="{9C8DE9BB-62A8-4976-9DD4-C06B08BD0183}"/>
    <cellStyle name="Note 4 3 2 7 2 2 3" xfId="42354" xr:uid="{EAEE0518-9073-4B69-B53E-9EB3F653C60C}"/>
    <cellStyle name="Note 4 3 2 7 2 3" xfId="16019" xr:uid="{C69DC5A6-8A0B-427B-986A-E201875A300D}"/>
    <cellStyle name="Note 4 3 2 7 2 3 2" xfId="32542" xr:uid="{EB298EC9-B942-4884-A067-8405DE7676DD}"/>
    <cellStyle name="Note 4 3 2 7 2 4" xfId="26579" xr:uid="{95B9B971-4A65-4CC1-B5E7-877C3C99069F}"/>
    <cellStyle name="Note 4 3 2 7 3" xfId="9593" xr:uid="{5E2DC6D5-0D47-4A38-827D-51E7ECD7EA52}"/>
    <cellStyle name="Note 4 3 2 7 3 2" xfId="18582" xr:uid="{1D8CFA86-FC9C-4921-A199-A71EC13E1077}"/>
    <cellStyle name="Note 4 3 2 7 3 2 2" xfId="37349" xr:uid="{7DB5B6B2-A5BC-42FD-B97E-0F299F1B578B}"/>
    <cellStyle name="Note 4 3 2 7 3 3" xfId="40712" xr:uid="{00FC88F3-2FA8-4255-A543-5903B8F3FAB5}"/>
    <cellStyle name="Note 4 3 2 7 4" xfId="34725" xr:uid="{170A8E9B-7689-4425-9C76-590FA8D5FA6D}"/>
    <cellStyle name="Note 4 3 2 8" xfId="4809" xr:uid="{1D2712C8-632E-4E10-8410-94B7BB23B686}"/>
    <cellStyle name="Note 4 3 2 8 2" xfId="7395" xr:uid="{314E7BD2-5E60-4E35-8CA7-65BC9A005292}"/>
    <cellStyle name="Note 4 3 2 8 2 2" xfId="12289" xr:uid="{F3C18E33-E323-43DB-BC12-14D790522F4B}"/>
    <cellStyle name="Note 4 3 2 8 2 2 2" xfId="21278" xr:uid="{D7B66FF6-551C-4E86-9B80-1782DC4E6A23}"/>
    <cellStyle name="Note 4 3 2 8 2 2 2 2" xfId="39645" xr:uid="{E7420A15-60D9-41F9-BB45-311B423C2CC2}"/>
    <cellStyle name="Note 4 3 2 8 2 2 3" xfId="43789" xr:uid="{180E8F82-EAA9-4463-9917-265994808E52}"/>
    <cellStyle name="Note 4 3 2 8 2 3" xfId="16384" xr:uid="{C74F42F1-DAE5-4A8A-977A-F02692AE0CE7}"/>
    <cellStyle name="Note 4 3 2 8 2 3 2" xfId="42974" xr:uid="{BC5F4277-889F-4BCB-8D39-D7035019B77C}"/>
    <cellStyle name="Note 4 3 2 8 2 4" xfId="38258" xr:uid="{C0EE5AA5-90BC-446B-BE36-F755DEA8914B}"/>
    <cellStyle name="Note 4 3 2 8 3" xfId="10032" xr:uid="{013A9A75-4326-4E95-BA07-278A6BDB602B}"/>
    <cellStyle name="Note 4 3 2 8 3 2" xfId="19021" xr:uid="{7E602172-876F-4D80-A2ED-BF83F5AAAF2D}"/>
    <cellStyle name="Note 4 3 2 8 3 2 2" xfId="24684" xr:uid="{61695905-5BED-4A4E-9F17-5A70666E34B3}"/>
    <cellStyle name="Note 4 3 2 8 3 3" xfId="39971" xr:uid="{9EDFDF16-D356-4F2B-8422-4E87AC399087}"/>
    <cellStyle name="Note 4 3 2 8 4" xfId="13798" xr:uid="{46E6E023-1CCE-4A37-877B-56890C7495AF}"/>
    <cellStyle name="Note 4 3 2 8 4 2" xfId="35151" xr:uid="{36483FEB-5C86-4FC7-BC46-7BDB45159184}"/>
    <cellStyle name="Note 4 3 2 8 5" xfId="25836" xr:uid="{5F1A1FE6-E7ED-4DC0-9B4B-8967BA2BF90A}"/>
    <cellStyle name="Note 4 3 2 9" xfId="6715" xr:uid="{706327E0-CA0D-4D8D-8CB9-152A8667322C}"/>
    <cellStyle name="Note 4 3 2 9 2" xfId="11916" xr:uid="{15085342-7349-4708-9DDF-B276F841541C}"/>
    <cellStyle name="Note 4 3 2 9 2 2" xfId="20905" xr:uid="{5C84DB13-A93D-4BC9-B27E-101E2F3F9A87}"/>
    <cellStyle name="Note 4 3 2 9 2 2 2" xfId="37002" xr:uid="{59E9108A-C060-4BB4-AE7A-3604584C9038}"/>
    <cellStyle name="Note 4 3 2 9 2 3" xfId="26703" xr:uid="{0BEE572B-A16E-4901-BCB4-4E0570584F94}"/>
    <cellStyle name="Note 4 3 2 9 3" xfId="15704" xr:uid="{2ED38C5F-181C-4241-96B2-0D7A08429E03}"/>
    <cellStyle name="Note 4 3 2 9 3 2" xfId="37486" xr:uid="{C5F11A6A-4AEF-4963-B4D8-51865524E7B3}"/>
    <cellStyle name="Note 4 3 2 9 4" xfId="31059" xr:uid="{5940F30D-6D81-41BE-809F-E232B8216120}"/>
    <cellStyle name="Note 4 3 3" xfId="627" xr:uid="{B1C9F86C-999B-4939-BF73-4067C7858A77}"/>
    <cellStyle name="Note 4 3 3 2" xfId="5008" xr:uid="{0F0979E6-16C4-4C67-A284-40EF5F73B2C9}"/>
    <cellStyle name="Note 4 3 3 2 2" xfId="7594" xr:uid="{2811B7AA-F009-46A8-9FE4-3195C68DD48E}"/>
    <cellStyle name="Note 4 3 3 2 2 2" xfId="12348" xr:uid="{23ADB72C-9075-49F1-891D-9144A8A4FD87}"/>
    <cellStyle name="Note 4 3 3 2 2 2 2" xfId="21337" xr:uid="{B747B9EF-F53B-443E-918C-E779E5B65CAF}"/>
    <cellStyle name="Note 4 3 3 2 2 2 2 2" xfId="40386" xr:uid="{D78DEE4B-0E1A-4CFA-9F18-71CB6818D3E8}"/>
    <cellStyle name="Note 4 3 3 2 2 2 3" xfId="27267" xr:uid="{06782BA8-9445-42F2-BEAF-6140298F40C8}"/>
    <cellStyle name="Note 4 3 3 2 2 3" xfId="16583" xr:uid="{94D306A4-CB11-40B2-8326-06B8567FA44F}"/>
    <cellStyle name="Note 4 3 3 2 2 3 2" xfId="32832" xr:uid="{F2C03EE4-9620-4608-9F7A-E50203855FAF}"/>
    <cellStyle name="Note 4 3 3 2 2 4" xfId="33649" xr:uid="{E3A29FBF-64FF-4AA7-80CE-113C4E0991CB}"/>
    <cellStyle name="Note 4 3 3 2 2 5" xfId="56754" xr:uid="{749295D8-218E-489F-A444-810EE03E4718}"/>
    <cellStyle name="Note 4 3 3 2 3" xfId="10231" xr:uid="{D83EC54C-65B9-4524-BF8D-E0A7F5C96795}"/>
    <cellStyle name="Note 4 3 3 2 3 2" xfId="19220" xr:uid="{4FC1B240-9FD8-4CBD-BB31-B6437B34F030}"/>
    <cellStyle name="Note 4 3 3 2 3 2 2" xfId="37718" xr:uid="{495B091D-4E55-494A-8BD2-9338A3C0BD89}"/>
    <cellStyle name="Note 4 3 3 2 3 3" xfId="27185" xr:uid="{D098AE51-5AFF-4155-A743-313AE48CBB85}"/>
    <cellStyle name="Note 4 3 3 2 4" xfId="13997" xr:uid="{938AC37D-F85A-4E2B-AB59-0DF96214AA60}"/>
    <cellStyle name="Note 4 3 3 2 4 2" xfId="36699" xr:uid="{75B0CB72-388F-4545-ACCA-37C5C3448724}"/>
    <cellStyle name="Note 4 3 3 2 5" xfId="42875" xr:uid="{0E93B6ED-744D-4C51-B5AC-6BA2BD4E58CD}"/>
    <cellStyle name="Note 4 3 3 2 6" xfId="49972" xr:uid="{A6E502F8-8A7A-4916-819A-D9A526D504C7}"/>
    <cellStyle name="Note 4 3 3 3" xfId="3064" xr:uid="{B34F10DA-2BCE-44C5-8DAA-4B7D694442C8}"/>
    <cellStyle name="Note 4 3 3 3 2" xfId="37577" xr:uid="{12B6FF84-6118-4146-9088-35558BAA860D}"/>
    <cellStyle name="Note 4 3 3 3 2 2" xfId="57988" xr:uid="{0A665CFC-401D-47F9-94BC-FECAA1147471}"/>
    <cellStyle name="Note 4 3 3 3 3" xfId="51206" xr:uid="{26F2A43A-71B9-4C17-A570-C6FBECE49B54}"/>
    <cellStyle name="Note 4 3 3 4" xfId="23764" xr:uid="{37FAD530-6E0C-41A7-94EA-8A4E2B3E172C}"/>
    <cellStyle name="Note 4 3 3 4 2" xfId="54881" xr:uid="{8A82A45A-3A52-456D-BB04-F25734D1D7FE}"/>
    <cellStyle name="Note 4 3 3 4 3" xfId="48089" xr:uid="{55FD5A80-C69E-450D-AD7A-D39EB2EAEA0B}"/>
    <cellStyle name="Note 4 3 3 5" xfId="53181" xr:uid="{78F6EEC9-B4D9-4965-82FD-182ACA77A2E7}"/>
    <cellStyle name="Note 4 3 3 6" xfId="46475" xr:uid="{6D8F8319-428F-4F99-B66D-0145BEA74353}"/>
    <cellStyle name="Note 4 3 4" xfId="972" xr:uid="{687748CE-D89D-4E97-BBB8-35858633A1C6}"/>
    <cellStyle name="Note 4 3 4 2" xfId="5329" xr:uid="{6EA1E37E-ED93-4CE0-A50C-192F386EFE66}"/>
    <cellStyle name="Note 4 3 4 2 2" xfId="7915" xr:uid="{DBDF05DC-76D3-4FAB-A893-E430F1EECD6A}"/>
    <cellStyle name="Note 4 3 4 2 2 2" xfId="12450" xr:uid="{739DD31D-2222-4AE3-B098-A6314CF0692D}"/>
    <cellStyle name="Note 4 3 4 2 2 2 2" xfId="21439" xr:uid="{4AF008A2-F634-4FFF-8737-A2E11A1F6D60}"/>
    <cellStyle name="Note 4 3 4 2 2 2 2 2" xfId="30691" xr:uid="{5AEB45B0-7B69-4FD5-B20E-D1EB450FC69A}"/>
    <cellStyle name="Note 4 3 4 2 2 2 3" xfId="39826" xr:uid="{4F0CABAA-40BD-4B1B-AD08-86B021B1B7D8}"/>
    <cellStyle name="Note 4 3 4 2 2 3" xfId="16904" xr:uid="{C52CCA7C-700C-4B3F-853E-4938441EA6B9}"/>
    <cellStyle name="Note 4 3 4 2 2 3 2" xfId="42528" xr:uid="{2B392149-E57C-40E5-9E46-2886688DF647}"/>
    <cellStyle name="Note 4 3 4 2 2 4" xfId="24162" xr:uid="{BD62B929-4C7B-4402-8E6D-A380D928464B}"/>
    <cellStyle name="Note 4 3 4 2 3" xfId="10552" xr:uid="{5DDF607B-4981-4725-8A8D-441AEF02B2EC}"/>
    <cellStyle name="Note 4 3 4 2 3 2" xfId="19541" xr:uid="{6301C7BD-3E2C-418C-A666-7DEC7EB8408A}"/>
    <cellStyle name="Note 4 3 4 2 3 2 2" xfId="38902" xr:uid="{FF0691F8-9985-4F8D-AD9D-4385DE7A6633}"/>
    <cellStyle name="Note 4 3 4 2 3 3" xfId="32245" xr:uid="{5F634F58-0126-4FB9-BD81-CE720E3F0F9C}"/>
    <cellStyle name="Note 4 3 4 2 4" xfId="14318" xr:uid="{E7A8C088-2F44-4029-8ACC-8AA6B83B2BB7}"/>
    <cellStyle name="Note 4 3 4 2 4 2" xfId="25898" xr:uid="{BAAF27D5-E032-418B-ABDF-C55315E54A33}"/>
    <cellStyle name="Note 4 3 4 2 5" xfId="27769" xr:uid="{B88DCD6D-3760-4B7D-9C8B-FF431832A297}"/>
    <cellStyle name="Note 4 3 4 2 6" xfId="55874" xr:uid="{3E2BA451-E1D1-494A-9F73-62DD5A15BFC8}"/>
    <cellStyle name="Note 4 3 4 3" xfId="3409" xr:uid="{FEF33FC9-A8E1-49F8-BA47-A76C2F02D7E0}"/>
    <cellStyle name="Note 4 3 4 3 2" xfId="43079" xr:uid="{4995E709-11A0-4062-B688-B91C9D6E8C55}"/>
    <cellStyle name="Note 4 3 4 4" xfId="43000" xr:uid="{27C860B0-2FA1-4900-BCA0-5AE6DAB146D3}"/>
    <cellStyle name="Note 4 3 4 5" xfId="49092" xr:uid="{BCBB4FA0-A8C1-45B0-9C58-493816106E8F}"/>
    <cellStyle name="Note 4 3 5" xfId="1316" xr:uid="{31454E77-4C70-4ADB-97E7-849267521829}"/>
    <cellStyle name="Note 4 3 5 2" xfId="5661" xr:uid="{90193AA1-B37D-42A6-AD7F-ED279129458A}"/>
    <cellStyle name="Note 4 3 5 2 2" xfId="8247" xr:uid="{FFAB273B-6A17-4101-8D44-714E0203AB18}"/>
    <cellStyle name="Note 4 3 5 2 2 2" xfId="12549" xr:uid="{B66EDCA5-DD7D-44DC-8C79-08A7C5EF64F9}"/>
    <cellStyle name="Note 4 3 5 2 2 2 2" xfId="21538" xr:uid="{ED6F738C-028F-479E-AB14-74597913663D}"/>
    <cellStyle name="Note 4 3 5 2 2 2 2 2" xfId="35357" xr:uid="{545C7BA0-A66A-4D75-98D5-4E40ED044004}"/>
    <cellStyle name="Note 4 3 5 2 2 2 3" xfId="35566" xr:uid="{4E716AF7-1101-4EAB-8271-8D4C1D0B36FF}"/>
    <cellStyle name="Note 4 3 5 2 2 3" xfId="17236" xr:uid="{94EC2AC8-6598-4531-8289-F57704A5A2D0}"/>
    <cellStyle name="Note 4 3 5 2 2 3 2" xfId="32513" xr:uid="{BD38E037-8F66-4A32-9EB4-54C1A1261F2E}"/>
    <cellStyle name="Note 4 3 5 2 2 4" xfId="33394" xr:uid="{9AD81F50-FA44-4141-A130-5605E5012881}"/>
    <cellStyle name="Note 4 3 5 2 3" xfId="10884" xr:uid="{005AFD3A-FECA-4C2D-AFCA-AC28FCA6E1D1}"/>
    <cellStyle name="Note 4 3 5 2 3 2" xfId="19873" xr:uid="{7492C0F3-143A-4D01-8491-1A616888F2DC}"/>
    <cellStyle name="Note 4 3 5 2 3 2 2" xfId="23503" xr:uid="{66333820-E9B0-42CA-ABFA-CB5CDC69043F}"/>
    <cellStyle name="Note 4 3 5 2 3 3" xfId="23952" xr:uid="{B8A8F0E6-36A0-4318-BC05-F9DC7B9F13CC}"/>
    <cellStyle name="Note 4 3 5 2 4" xfId="14650" xr:uid="{71721324-679F-4CDE-B8C3-0FE51509CFCD}"/>
    <cellStyle name="Note 4 3 5 2 4 2" xfId="39676" xr:uid="{9EE04D7D-7E11-439B-9ABC-5BD9C0A121D2}"/>
    <cellStyle name="Note 4 3 5 2 5" xfId="27891" xr:uid="{BFA0DA63-19C9-41DF-BC1D-93B66025548F}"/>
    <cellStyle name="Note 4 3 5 2 6" xfId="57948" xr:uid="{87715311-79B2-4FE0-9D63-682A0E999607}"/>
    <cellStyle name="Note 4 3 5 3" xfId="3753" xr:uid="{C9FC81CF-0B3A-478B-A198-1237C04A9009}"/>
    <cellStyle name="Note 4 3 5 3 2" xfId="43344" xr:uid="{0E76C0BD-6F4F-48FD-A917-E2615108CD26}"/>
    <cellStyle name="Note 4 3 5 4" xfId="35198" xr:uid="{6887D4DF-13CF-46F2-8A4B-1C3E695251D8}"/>
    <cellStyle name="Note 4 3 5 5" xfId="51166" xr:uid="{65A96BD9-3231-4842-A7B8-B67F9E9104C7}"/>
    <cellStyle name="Note 4 3 6" xfId="1830" xr:uid="{257FA059-03FA-4813-B20E-0A23659FEB98}"/>
    <cellStyle name="Note 4 3 6 2" xfId="6147" xr:uid="{98397E62-AF94-46AD-ADE3-01459495DD43}"/>
    <cellStyle name="Note 4 3 6 2 2" xfId="8733" xr:uid="{5A9082F2-18B0-4EC6-8533-4815E1B24977}"/>
    <cellStyle name="Note 4 3 6 2 2 2" xfId="12699" xr:uid="{895EC004-5894-4BC2-A960-43F789D60E3F}"/>
    <cellStyle name="Note 4 3 6 2 2 2 2" xfId="21688" xr:uid="{7D31C1D5-CA06-4C97-8E8E-0E59CF322997}"/>
    <cellStyle name="Note 4 3 6 2 2 2 2 2" xfId="36488" xr:uid="{35BCBB79-E7F3-4C05-9D4A-154F3F5CC732}"/>
    <cellStyle name="Note 4 3 6 2 2 2 3" xfId="24181" xr:uid="{5296A5CC-F1FC-4066-9385-047FA391F366}"/>
    <cellStyle name="Note 4 3 6 2 2 3" xfId="17722" xr:uid="{4529CA30-521B-46FC-A487-9B1C18998822}"/>
    <cellStyle name="Note 4 3 6 2 2 3 2" xfId="32735" xr:uid="{30F7BC6E-3948-4CE3-87DD-92DAC8499218}"/>
    <cellStyle name="Note 4 3 6 2 2 4" xfId="43172" xr:uid="{C09951AB-DC51-4FA0-9804-D35C63DA4E1C}"/>
    <cellStyle name="Note 4 3 6 2 3" xfId="11370" xr:uid="{6A51C513-19B5-45B7-B7E7-77E71A118CFC}"/>
    <cellStyle name="Note 4 3 6 2 3 2" xfId="20359" xr:uid="{1BA4EE2E-FC2D-41EF-AC6E-D70778C0866F}"/>
    <cellStyle name="Note 4 3 6 2 3 2 2" xfId="37204" xr:uid="{9D67AA72-5B4B-4035-9C4A-724447A4CB95}"/>
    <cellStyle name="Note 4 3 6 2 3 3" xfId="30971" xr:uid="{90C94BE5-51B1-49AC-B4CE-420DB54EA9DC}"/>
    <cellStyle name="Note 4 3 6 2 4" xfId="15136" xr:uid="{CC3C27D1-9771-411C-88CD-7551B94A4B01}"/>
    <cellStyle name="Note 4 3 6 2 4 2" xfId="35116" xr:uid="{133CE222-7C4A-4ED9-8896-C68A9314427F}"/>
    <cellStyle name="Note 4 3 6 2 5" xfId="44016" xr:uid="{04825D07-19A7-4397-AB17-A34720AB1129}"/>
    <cellStyle name="Note 4 3 6 2 6" xfId="54043" xr:uid="{19C8681D-4DB2-4908-B45B-EC207418D063}"/>
    <cellStyle name="Note 4 3 6 3" xfId="4267" xr:uid="{3AE9753D-976E-4CBA-9DEE-2D2FEE26D721}"/>
    <cellStyle name="Note 4 3 6 3 2" xfId="39509" xr:uid="{46387CB0-14A6-4A63-A57E-D3DBA1F30324}"/>
    <cellStyle name="Note 4 3 6 4" xfId="34573" xr:uid="{330D84E7-4DBC-48D2-8B96-DF930A6F1BEC}"/>
    <cellStyle name="Note 4 3 6 5" xfId="47375" xr:uid="{FE41189F-F470-427A-88A2-0675714F68AD}"/>
    <cellStyle name="Note 4 3 7" xfId="1719" xr:uid="{D8E3A968-E36C-43D0-B08E-04688F0CB7A7}"/>
    <cellStyle name="Note 4 3 7 2" xfId="6045" xr:uid="{408A5DE1-3ECB-4B40-BBE4-8CFDE7F10929}"/>
    <cellStyle name="Note 4 3 7 2 2" xfId="8631" xr:uid="{B7350B3B-F1CC-4718-A44F-693B454DFFA8}"/>
    <cellStyle name="Note 4 3 7 2 2 2" xfId="12671" xr:uid="{5D857A35-9707-4906-BFA3-02B289D55737}"/>
    <cellStyle name="Note 4 3 7 2 2 2 2" xfId="21660" xr:uid="{B7332D2E-E7E0-4EE2-87A5-910D67988249}"/>
    <cellStyle name="Note 4 3 7 2 2 2 2 2" xfId="33820" xr:uid="{AA9EAFCF-DBF8-4C2A-BD77-41AFFB959886}"/>
    <cellStyle name="Note 4 3 7 2 2 2 3" xfId="39482" xr:uid="{F71A7E74-9A2D-47E5-90F6-CC6C6273FA68}"/>
    <cellStyle name="Note 4 3 7 2 2 3" xfId="17620" xr:uid="{0CE16229-098D-4707-B5E4-395CBF581E22}"/>
    <cellStyle name="Note 4 3 7 2 2 3 2" xfId="26293" xr:uid="{51FE85B8-878C-4ABE-A842-3774978DE53E}"/>
    <cellStyle name="Note 4 3 7 2 2 4" xfId="31763" xr:uid="{E836AA0D-1971-4ACC-944D-9E0654130A2F}"/>
    <cellStyle name="Note 4 3 7 2 3" xfId="11268" xr:uid="{2D628F2C-DA6B-449F-8A0B-E537849AF112}"/>
    <cellStyle name="Note 4 3 7 2 3 2" xfId="20257" xr:uid="{0A11F3DF-AF85-4706-9448-95447DE4DEC3}"/>
    <cellStyle name="Note 4 3 7 2 3 2 2" xfId="30727" xr:uid="{FCB1833E-E487-45A1-82F3-D2218ABAE92B}"/>
    <cellStyle name="Note 4 3 7 2 3 3" xfId="40068" xr:uid="{FD5BA66B-0454-4644-A9C3-8EB8F2EBFF17}"/>
    <cellStyle name="Note 4 3 7 2 4" xfId="15034" xr:uid="{97C903C2-656C-4BDF-9BB8-0D9A45B0229A}"/>
    <cellStyle name="Note 4 3 7 2 4 2" xfId="23878" xr:uid="{A7B0EC8C-9994-4894-9042-087D0F1B8AE1}"/>
    <cellStyle name="Note 4 3 7 2 5" xfId="24514" xr:uid="{2FBB1141-2C62-43DC-A601-9168CFEB5A40}"/>
    <cellStyle name="Note 4 3 7 3" xfId="4156" xr:uid="{F592E77D-01C8-457D-87C2-AD36D74FF913}"/>
    <cellStyle name="Note 4 3 7 3 2" xfId="34743" xr:uid="{E70AFB4A-6138-4C1E-AB7E-A09F60C18795}"/>
    <cellStyle name="Note 4 3 7 4" xfId="43807" xr:uid="{300763F7-A148-459D-8C29-C5DF10B4F2E8}"/>
    <cellStyle name="Note 4 3 7 5" xfId="52668" xr:uid="{DC5C030F-AD79-4113-BE4C-4723EA21C605}"/>
    <cellStyle name="Note 4 3 8" xfId="2746" xr:uid="{33C2AE49-0F0E-40D1-9080-B70AD66C7B6F}"/>
    <cellStyle name="Note 4 3 8 2" xfId="6926" xr:uid="{E2463ADB-02E4-41EE-A9EB-0FA92B738FD6}"/>
    <cellStyle name="Note 4 3 8 2 2" xfId="12060" xr:uid="{B6E36E4B-09C3-41CB-9A6D-9119327BF4DC}"/>
    <cellStyle name="Note 4 3 8 2 2 2" xfId="21049" xr:uid="{0C31C122-8915-4981-9A71-75A3F8B82446}"/>
    <cellStyle name="Note 4 3 8 2 2 2 2" xfId="22572" xr:uid="{D14D8D1F-420A-4B98-A5D2-E576941B2C74}"/>
    <cellStyle name="Note 4 3 8 2 2 3" xfId="40063" xr:uid="{22AFEDEF-B00B-43A1-88AB-E6BA496D4F6C}"/>
    <cellStyle name="Note 4 3 8 2 3" xfId="15915" xr:uid="{A3EF6479-1C77-4153-8F55-3EA011E66592}"/>
    <cellStyle name="Note 4 3 8 2 3 2" xfId="41071" xr:uid="{490EA280-B495-4287-BD40-D8C420F0E13C}"/>
    <cellStyle name="Note 4 3 8 2 4" xfId="28574" xr:uid="{2281EEF7-5A01-4499-B958-151E57521511}"/>
    <cellStyle name="Note 4 3 8 3" xfId="9490" xr:uid="{968CB0FD-3274-46FA-861D-6AE230D827D2}"/>
    <cellStyle name="Note 4 3 8 3 2" xfId="18479" xr:uid="{F5CC4325-BE81-4A1A-9A66-361E10EFFBFE}"/>
    <cellStyle name="Note 4 3 8 3 2 2" xfId="33259" xr:uid="{FCD4EE0A-EC30-49D9-9940-605B51550A1B}"/>
    <cellStyle name="Note 4 3 8 3 3" xfId="42198" xr:uid="{EC15B631-8E5E-4207-A25C-C4438E9FF7F8}"/>
    <cellStyle name="Note 4 3 8 4" xfId="36583" xr:uid="{9C2903A5-AF4C-4581-B57B-A9F3ECDAB4BD}"/>
    <cellStyle name="Note 4 3 9" xfId="4684" xr:uid="{AA5AA790-8503-4CAA-A36D-2E7CEF22E202}"/>
    <cellStyle name="Note 4 3 9 2" xfId="7270" xr:uid="{B726DB0E-9DA5-4557-9BF9-E0721A5E55F5}"/>
    <cellStyle name="Note 4 3 9 2 2" xfId="12249" xr:uid="{EF1DF625-2B8C-4259-A42F-8FE3A5181BD4}"/>
    <cellStyle name="Note 4 3 9 2 2 2" xfId="21238" xr:uid="{19F7132E-8A1D-4CD7-B281-F21B16B66862}"/>
    <cellStyle name="Note 4 3 9 2 2 2 2" xfId="43251" xr:uid="{75CDF9FC-0AE2-4E2E-B527-04646B229002}"/>
    <cellStyle name="Note 4 3 9 2 2 3" xfId="43607" xr:uid="{95D92FBC-E038-4F68-A364-18BE6778EF45}"/>
    <cellStyle name="Note 4 3 9 2 3" xfId="16259" xr:uid="{9E254283-DA14-4FB2-AD86-FA54EC6C727A}"/>
    <cellStyle name="Note 4 3 9 2 3 2" xfId="25758" xr:uid="{09464F4D-C8D2-4547-8A8D-20A58582455C}"/>
    <cellStyle name="Note 4 3 9 2 4" xfId="41066" xr:uid="{037207C5-3C2E-478E-9860-9F180DEB179B}"/>
    <cellStyle name="Note 4 3 9 3" xfId="9907" xr:uid="{CA8E6A43-B76E-44A7-898A-86D79EE0D5B4}"/>
    <cellStyle name="Note 4 3 9 3 2" xfId="18896" xr:uid="{733E8367-9856-4374-9615-17573E9044D2}"/>
    <cellStyle name="Note 4 3 9 3 2 2" xfId="23134" xr:uid="{202B5879-C9C0-4BAB-9126-FD1CCE0718D0}"/>
    <cellStyle name="Note 4 3 9 3 3" xfId="41631" xr:uid="{B274284B-16B9-4AC6-81AB-31E52998B1D2}"/>
    <cellStyle name="Note 4 3 9 4" xfId="13673" xr:uid="{84AEDB07-1571-4FB9-9029-D3B0850814D9}"/>
    <cellStyle name="Note 4 3 9 4 2" xfId="41143" xr:uid="{CDFCAD36-C3DA-4164-8A36-3EE136F856DD}"/>
    <cellStyle name="Note 4 3 9 5" xfId="28225" xr:uid="{92AAD79B-8881-4CE6-8353-7DF1B16D88F2}"/>
    <cellStyle name="Note 4 30" xfId="45336" xr:uid="{38DC3EBC-7266-47EB-9FD2-1B2CE439D213}"/>
    <cellStyle name="Note 4 31" xfId="45299" xr:uid="{71C5D1FD-9C8B-4DCF-9002-8FF583D93478}"/>
    <cellStyle name="Note 4 32" xfId="45337" xr:uid="{47A92596-8884-423B-B895-43E6F43B09D4}"/>
    <cellStyle name="Note 4 33" xfId="45311" xr:uid="{3244B963-A008-4596-B2B4-710FE605A19C}"/>
    <cellStyle name="Note 4 34" xfId="44150" xr:uid="{DFD221A5-C681-4856-8965-8B2DB10A74F8}"/>
    <cellStyle name="Note 4 35" xfId="45487" xr:uid="{7E682598-979F-4AC2-A45B-411919AF1514}"/>
    <cellStyle name="Note 4 4" xfId="324" xr:uid="{777B8DF6-58F7-4EBF-8F7B-1C300E013FC3}"/>
    <cellStyle name="Note 4 4 10" xfId="6626" xr:uid="{F0DBAB98-8F60-46FF-A825-938370E549AD}"/>
    <cellStyle name="Note 4 4 10 2" xfId="11832" xr:uid="{9782DDA6-639A-4DA8-B9C8-95F84C7A2941}"/>
    <cellStyle name="Note 4 4 10 2 2" xfId="20821" xr:uid="{74C78B99-7193-4C8C-8FD5-ADF0F7E52923}"/>
    <cellStyle name="Note 4 4 10 2 2 2" xfId="38598" xr:uid="{BEEA749E-8799-4AAD-9809-FA708765064D}"/>
    <cellStyle name="Note 4 4 10 2 3" xfId="33359" xr:uid="{3F3F8F33-6A65-474E-9F87-47F16658EC8C}"/>
    <cellStyle name="Note 4 4 10 3" xfId="15615" xr:uid="{79BF55F3-03E7-4697-A4F4-8B4DF30C2BAA}"/>
    <cellStyle name="Note 4 4 10 3 2" xfId="28101" xr:uid="{8FD81B3E-2029-465C-8A1D-DE0096795E56}"/>
    <cellStyle name="Note 4 4 10 4" xfId="34953" xr:uid="{F3BB9843-173F-4494-A29A-E7E644EC7EE2}"/>
    <cellStyle name="Note 4 4 11" xfId="9195" xr:uid="{A118DC55-8B84-485F-9018-F1D76A9276B6}"/>
    <cellStyle name="Note 4 4 11 2" xfId="18184" xr:uid="{5BCB13EC-8429-4366-8E37-9A29F6A5EE3C}"/>
    <cellStyle name="Note 4 4 11 2 2" xfId="32174" xr:uid="{074068A6-486F-48F5-8CFA-C5E4B85C4487}"/>
    <cellStyle name="Note 4 4 11 3" xfId="22801" xr:uid="{700FC8A4-1D2A-4A5B-9C32-697FA77F3FCA}"/>
    <cellStyle name="Note 4 4 12" xfId="12413" xr:uid="{E8C39896-5042-4382-A549-40E629B4D2C0}"/>
    <cellStyle name="Note 4 4 12 2" xfId="21402" xr:uid="{9A5EE0D7-4162-4DF3-8CCF-CC53E91C55A3}"/>
    <cellStyle name="Note 4 4 12 2 2" xfId="37749" xr:uid="{C46E799B-6EBF-4A50-87CD-3FB77CE63486}"/>
    <cellStyle name="Note 4 4 12 3" xfId="30710" xr:uid="{23E61388-7228-46BE-9FEE-5036E96C1E2E}"/>
    <cellStyle name="Note 4 4 13" xfId="2330" xr:uid="{4C234F02-0643-4BAB-BEA3-DB537AE9253B}"/>
    <cellStyle name="Note 4 4 13 2" xfId="37447" xr:uid="{875D7A27-1C93-4922-A91B-6DD129F73244}"/>
    <cellStyle name="Note 4 4 14" xfId="13239" xr:uid="{DDCFCD4C-D185-4381-8C97-602FD20992CD}"/>
    <cellStyle name="Note 4 4 14 2" xfId="30641" xr:uid="{4F027359-28C2-4CD6-823C-714069790717}"/>
    <cellStyle name="Note 4 4 15" xfId="25862" xr:uid="{EDFE5642-7562-46AF-B176-6A0DB96B5AAB}"/>
    <cellStyle name="Note 4 4 16" xfId="44211" xr:uid="{2BA34E81-E527-4BBD-A24A-46F8E736EEA6}"/>
    <cellStyle name="Note 4 4 17" xfId="45609" xr:uid="{6D636E9A-3D28-4282-A59E-274A7BF81216}"/>
    <cellStyle name="Note 4 4 2" xfId="456" xr:uid="{A8846A37-273B-4E52-B0B6-53CFA6E52903}"/>
    <cellStyle name="Note 4 4 2 10" xfId="9320" xr:uid="{E878043A-DA64-4C1F-BA6D-02EB7BE520CA}"/>
    <cellStyle name="Note 4 4 2 10 2" xfId="18309" xr:uid="{678D92E8-C919-46C2-BCA1-AE2E368BEAE6}"/>
    <cellStyle name="Note 4 4 2 10 2 2" xfId="28387" xr:uid="{BACD30AF-C754-4A11-8006-74E7FD787A7E}"/>
    <cellStyle name="Note 4 4 2 10 3" xfId="36915" xr:uid="{0A8AE63E-9DC2-448F-A73B-B0C6602C8BC8}"/>
    <cellStyle name="Note 4 4 2 11" xfId="12518" xr:uid="{1C4755B3-6A71-4508-9EE7-F4AD20DB0CCD}"/>
    <cellStyle name="Note 4 4 2 11 2" xfId="21507" xr:uid="{66EC2D92-334A-406C-B31F-0836CEE0CE54}"/>
    <cellStyle name="Note 4 4 2 11 2 2" xfId="38223" xr:uid="{B2575F3B-FC52-4F35-98E3-C7F6AE7960A2}"/>
    <cellStyle name="Note 4 4 2 11 3" xfId="38397" xr:uid="{D774BB08-2C34-48EF-AF9C-7A83D00E5D6A}"/>
    <cellStyle name="Note 4 4 2 12" xfId="2462" xr:uid="{2C51B3C3-E1D6-4939-A71C-33784A80A26F}"/>
    <cellStyle name="Note 4 4 2 12 2" xfId="29387" xr:uid="{FBAAEE44-73EB-4806-9331-F8DB79033A39}"/>
    <cellStyle name="Note 4 4 2 13" xfId="13371" xr:uid="{620F3D63-12D3-45B7-B023-F7D4F08544C4}"/>
    <cellStyle name="Note 4 4 2 13 2" xfId="23586" xr:uid="{3169830D-B5BA-40FD-A415-E6B915DF33A9}"/>
    <cellStyle name="Note 4 4 2 14" xfId="27156" xr:uid="{CBC8FFD2-C121-4349-B50D-5AB4A71FA008}"/>
    <cellStyle name="Note 4 4 2 15" xfId="46121" xr:uid="{442C76AF-A461-4B6F-83BF-289DE313C07A}"/>
    <cellStyle name="Note 4 4 2 2" xfId="805" xr:uid="{09E10031-FCE4-4E3F-9329-E7E0A7DC5325}"/>
    <cellStyle name="Note 4 4 2 2 2" xfId="5174" xr:uid="{F60E51D5-F670-4D10-B1F7-C6D2AB6076DA}"/>
    <cellStyle name="Note 4 4 2 2 2 2" xfId="7760" xr:uid="{0AC25AF1-AA7A-4B61-A3EC-08819EDDC66B}"/>
    <cellStyle name="Note 4 4 2 2 2 2 2" xfId="12402" xr:uid="{31F08C0E-D171-4761-AEA0-0D32766494B9}"/>
    <cellStyle name="Note 4 4 2 2 2 2 2 2" xfId="21391" xr:uid="{D68D07B3-C336-4AC5-A3A6-75E056DFA3BB}"/>
    <cellStyle name="Note 4 4 2 2 2 2 2 2 2" xfId="28184" xr:uid="{39B4F476-C4D9-418F-81AE-967EE8F88B11}"/>
    <cellStyle name="Note 4 4 2 2 2 2 2 3" xfId="41297" xr:uid="{323D9917-787F-406C-A75B-090BA40D4934}"/>
    <cellStyle name="Note 4 4 2 2 2 2 3" xfId="16749" xr:uid="{AC9205AA-2865-4965-8DDD-2143D7EAB385}"/>
    <cellStyle name="Note 4 4 2 2 2 2 3 2" xfId="26169" xr:uid="{D3A91034-0881-4749-A9AA-5115F9794F13}"/>
    <cellStyle name="Note 4 4 2 2 2 2 4" xfId="41239" xr:uid="{54D6016A-C71F-4777-8174-53505FDE5798}"/>
    <cellStyle name="Note 4 4 2 2 2 3" xfId="10397" xr:uid="{8FF676D5-E070-4635-B4F7-C1DFE5DB4D53}"/>
    <cellStyle name="Note 4 4 2 2 2 3 2" xfId="19386" xr:uid="{26CC4F51-EA9F-43A7-8991-BEA33B065A25}"/>
    <cellStyle name="Note 4 4 2 2 2 3 2 2" xfId="23319" xr:uid="{6A0F7EE8-575A-4B1D-BACB-B4ECFC025022}"/>
    <cellStyle name="Note 4 4 2 2 2 3 3" xfId="34735" xr:uid="{02E6B2E9-26F1-4D59-B6B3-417D543141CE}"/>
    <cellStyle name="Note 4 4 2 2 2 4" xfId="14163" xr:uid="{5019E409-7EAB-44A0-8DA9-570ECE94E7F9}"/>
    <cellStyle name="Note 4 4 2 2 2 4 2" xfId="34487" xr:uid="{562F234E-B3A4-4BE5-86C6-64A8FC0B21C4}"/>
    <cellStyle name="Note 4 4 2 2 2 5" xfId="33366" xr:uid="{3D0102BE-BEC0-4143-8328-4BB7D8EF62FF}"/>
    <cellStyle name="Note 4 4 2 2 2 6" xfId="56397" xr:uid="{D974EC23-0085-4646-8676-411F9268267B}"/>
    <cellStyle name="Note 4 4 2 2 3" xfId="3242" xr:uid="{BB6A1CE9-D4E9-44C1-B5FA-0801F5305C0E}"/>
    <cellStyle name="Note 4 4 2 2 3 2" xfId="32476" xr:uid="{9528FC14-0A73-418A-BC71-9471212A52FD}"/>
    <cellStyle name="Note 4 4 2 2 4" xfId="36718" xr:uid="{AF1C39F2-1D5A-4C13-A07B-7790C8F0B68B}"/>
    <cellStyle name="Note 4 4 2 2 5" xfId="49615" xr:uid="{12EB5FDA-8C31-4350-BABD-D29A93557FA2}"/>
    <cellStyle name="Note 4 4 2 3" xfId="1150" xr:uid="{95D2F450-4757-4A28-96BF-0ECF2B63A7AC}"/>
    <cellStyle name="Note 4 4 2 3 2" xfId="5495" xr:uid="{A1C2FE42-1AD3-4E1C-9FA1-835B7E4B21C1}"/>
    <cellStyle name="Note 4 4 2 3 2 2" xfId="8081" xr:uid="{2F07B652-F152-4A40-AA5F-C19561D7308F}"/>
    <cellStyle name="Note 4 4 2 3 2 2 2" xfId="12504" xr:uid="{7A39CAEC-457A-443B-87F7-F7C440D2C7E1}"/>
    <cellStyle name="Note 4 4 2 3 2 2 2 2" xfId="21493" xr:uid="{59F09C4B-9801-429D-8457-20A9BE2649AA}"/>
    <cellStyle name="Note 4 4 2 3 2 2 2 2 2" xfId="39205" xr:uid="{CFDC6F54-4696-4CC5-9048-1ADC66F9EDF0}"/>
    <cellStyle name="Note 4 4 2 3 2 2 2 3" xfId="39403" xr:uid="{A67F4049-590A-4205-9CEA-33C0E04987DC}"/>
    <cellStyle name="Note 4 4 2 3 2 2 3" xfId="17070" xr:uid="{BDDF38D1-A6EF-4189-A43B-573616A00D96}"/>
    <cellStyle name="Note 4 4 2 3 2 2 3 2" xfId="39104" xr:uid="{36904E98-F0E2-4350-A775-768CA0FA7B10}"/>
    <cellStyle name="Note 4 4 2 3 2 2 4" xfId="37864" xr:uid="{9A2F5A91-BFCE-4E05-93CA-BE71B3F576B9}"/>
    <cellStyle name="Note 4 4 2 3 2 3" xfId="10718" xr:uid="{B47D03D2-CED4-4380-8F3F-95DD624F1876}"/>
    <cellStyle name="Note 4 4 2 3 2 3 2" xfId="19707" xr:uid="{53BDBB91-D7B6-4885-974F-78FB7654B6D6}"/>
    <cellStyle name="Note 4 4 2 3 2 3 2 2" xfId="24474" xr:uid="{A43A3149-6E08-42CB-959F-8522D055F4AF}"/>
    <cellStyle name="Note 4 4 2 3 2 3 3" xfId="22128" xr:uid="{739A32DB-9C68-4819-9211-3961021E6817}"/>
    <cellStyle name="Note 4 4 2 3 2 4" xfId="14484" xr:uid="{82FBCF83-0186-4233-9F7D-83697F176A8F}"/>
    <cellStyle name="Note 4 4 2 3 2 4 2" xfId="31690" xr:uid="{F5B5BD14-174D-44B7-8480-ED25A09DBC06}"/>
    <cellStyle name="Note 4 4 2 3 2 5" xfId="37979" xr:uid="{26D08AD4-74A8-462D-BD78-AC26F83BDB35}"/>
    <cellStyle name="Note 4 4 2 3 2 6" xfId="58490" xr:uid="{915A2BEF-B144-4DF7-8365-76F0733F5BC3}"/>
    <cellStyle name="Note 4 4 2 3 3" xfId="3587" xr:uid="{61D0721D-F285-4D65-9CBD-782876109532}"/>
    <cellStyle name="Note 4 4 2 3 3 2" xfId="23711" xr:uid="{0562F60F-E1B5-4846-B266-25CBC09E6F05}"/>
    <cellStyle name="Note 4 4 2 3 4" xfId="25816" xr:uid="{985C1973-0FDD-4708-8104-A4EDF629D62B}"/>
    <cellStyle name="Note 4 4 2 3 5" xfId="51709" xr:uid="{24F32283-7287-4662-8926-40E6D8161C82}"/>
    <cellStyle name="Note 4 4 2 4" xfId="1494" xr:uid="{2783EC56-CBDE-46CE-AC70-B9BC0ED3EFF3}"/>
    <cellStyle name="Note 4 4 2 4 2" xfId="5839" xr:uid="{A09A3596-794D-4C91-A243-542B9E8F65E7}"/>
    <cellStyle name="Note 4 4 2 4 2 2" xfId="8425" xr:uid="{BEDF74BD-20F4-40BE-A1D8-2795E0F4D8F3}"/>
    <cellStyle name="Note 4 4 2 4 2 2 2" xfId="12609" xr:uid="{744CA5CA-DDAD-425C-BF0B-C90AFFC5F2D3}"/>
    <cellStyle name="Note 4 4 2 4 2 2 2 2" xfId="21598" xr:uid="{4C922818-471D-4ADF-862F-A1AAD385093E}"/>
    <cellStyle name="Note 4 4 2 4 2 2 2 2 2" xfId="32313" xr:uid="{1B4D0835-2828-461B-9A80-9D45B5B2AD83}"/>
    <cellStyle name="Note 4 4 2 4 2 2 2 3" xfId="38060" xr:uid="{ED5FB39C-8E8C-481B-99D4-72FD4FDCEBC2}"/>
    <cellStyle name="Note 4 4 2 4 2 2 3" xfId="17414" xr:uid="{7183C0F1-9248-4593-A287-311F7678DEB6}"/>
    <cellStyle name="Note 4 4 2 4 2 2 3 2" xfId="23612" xr:uid="{D1C05A29-7B44-4CF3-B6A3-CA9A998DD635}"/>
    <cellStyle name="Note 4 4 2 4 2 2 4" xfId="39097" xr:uid="{CEE2BB8B-84F3-4155-BEBD-91F60281C4D2}"/>
    <cellStyle name="Note 4 4 2 4 2 3" xfId="11062" xr:uid="{7BCFA816-9484-41FC-9B40-8DA79B0C61D0}"/>
    <cellStyle name="Note 4 4 2 4 2 3 2" xfId="20051" xr:uid="{45CDBD92-303D-4FC4-A430-E68FE5C7C492}"/>
    <cellStyle name="Note 4 4 2 4 2 3 2 2" xfId="36428" xr:uid="{438A3541-28F3-472F-8AD2-B084DA1DCC0C}"/>
    <cellStyle name="Note 4 4 2 4 2 3 3" xfId="26712" xr:uid="{4BB27037-AC82-4BAC-8C6D-F85978E313B8}"/>
    <cellStyle name="Note 4 4 2 4 2 4" xfId="14828" xr:uid="{714A0B7C-3A9C-493D-A650-E7FE1BC795AF}"/>
    <cellStyle name="Note 4 4 2 4 2 4 2" xfId="42836" xr:uid="{902F783D-5197-44F2-8331-0A098AAFD20A}"/>
    <cellStyle name="Note 4 4 2 4 2 5" xfId="39462" xr:uid="{5FD662FD-9DC5-42DF-8E8C-8F65DB8FCEC7}"/>
    <cellStyle name="Note 4 4 2 4 2 6" xfId="54539" xr:uid="{ECD93C5A-F597-433C-BFED-8A932B7400D5}"/>
    <cellStyle name="Note 4 4 2 4 3" xfId="3931" xr:uid="{D5F3DFEB-7C69-40B0-B700-035CC200874E}"/>
    <cellStyle name="Note 4 4 2 4 3 2" xfId="25521" xr:uid="{5570C5EA-E61F-493A-A97D-3E39ECB73A00}"/>
    <cellStyle name="Note 4 4 2 4 4" xfId="27499" xr:uid="{03E7277A-B0A1-4E12-8B48-B676AC54C712}"/>
    <cellStyle name="Note 4 4 2 4 5" xfId="47732" xr:uid="{8D0F61CF-D66B-4B11-A6D9-66DE03FEDCD5}"/>
    <cellStyle name="Note 4 4 2 5" xfId="545" xr:uid="{69A7C84D-8390-47B4-8386-B0B507392BA2}"/>
    <cellStyle name="Note 4 4 2 5 2" xfId="4939" xr:uid="{9AE8EB0E-83CA-4F3A-A169-A107EA313DA1}"/>
    <cellStyle name="Note 4 4 2 5 2 2" xfId="7525" xr:uid="{F432D8D1-6669-4C89-B5A5-CDA6899EF87B}"/>
    <cellStyle name="Note 4 4 2 5 2 2 2" xfId="12331" xr:uid="{2C2C8E74-0C2E-4D39-A1B9-2E922FBB0F7B}"/>
    <cellStyle name="Note 4 4 2 5 2 2 2 2" xfId="21320" xr:uid="{35E47148-B0B0-45A5-AE03-2F6B5C293791}"/>
    <cellStyle name="Note 4 4 2 5 2 2 2 2 2" xfId="40611" xr:uid="{22EF3038-92C7-4D45-B710-99EFA4624517}"/>
    <cellStyle name="Note 4 4 2 5 2 2 2 3" xfId="35047" xr:uid="{A9F0886E-3CD2-4FB1-8E57-0255A2B8FF7E}"/>
    <cellStyle name="Note 4 4 2 5 2 2 3" xfId="16514" xr:uid="{58B4C96D-09DF-4E78-85D5-6F635CA233F7}"/>
    <cellStyle name="Note 4 4 2 5 2 2 3 2" xfId="33347" xr:uid="{0463288C-C2D9-4F08-B739-5B434D391FBA}"/>
    <cellStyle name="Note 4 4 2 5 2 2 4" xfId="35773" xr:uid="{7C39B182-79D7-4249-9148-57F37E91E4A8}"/>
    <cellStyle name="Note 4 4 2 5 2 3" xfId="10162" xr:uid="{AE596F9A-5282-4C67-9374-4845771EB690}"/>
    <cellStyle name="Note 4 4 2 5 2 3 2" xfId="19151" xr:uid="{36BD5D1C-9771-4775-B724-02CBA15D59A3}"/>
    <cellStyle name="Note 4 4 2 5 2 3 2 2" xfId="32753" xr:uid="{29133E0C-3EC2-42A4-958C-BEDDB852B6CE}"/>
    <cellStyle name="Note 4 4 2 5 2 3 3" xfId="40552" xr:uid="{A460F5BC-77AB-4BBD-8B5E-7C12301D70B8}"/>
    <cellStyle name="Note 4 4 2 5 2 4" xfId="13928" xr:uid="{6618D0E8-E8F6-4CD6-AFA6-8D26866370F7}"/>
    <cellStyle name="Note 4 4 2 5 2 4 2" xfId="29067" xr:uid="{3D404D60-119D-4115-B45A-8510C2612DC1}"/>
    <cellStyle name="Note 4 4 2 5 2 5" xfId="35309" xr:uid="{D413C77A-1EC8-4F3C-AA29-DC1F8D883992}"/>
    <cellStyle name="Note 4 4 2 5 3" xfId="2982" xr:uid="{43177B05-089D-4D15-9963-D387365A9684}"/>
    <cellStyle name="Note 4 4 2 5 3 2" xfId="24864" xr:uid="{10D2435E-7323-4D78-A391-85235809A6D5}"/>
    <cellStyle name="Note 4 4 2 5 4" xfId="33403" xr:uid="{32B9E8D4-E53E-4D48-A720-F13938484F27}"/>
    <cellStyle name="Note 4 4 2 5 5" xfId="52960" xr:uid="{FF60B896-2041-4BA9-9896-4D82697478F5}"/>
    <cellStyle name="Note 4 4 2 6" xfId="2113" xr:uid="{2C3820F3-EE73-4AEB-9802-031022E07F81}"/>
    <cellStyle name="Note 4 4 2 6 2" xfId="6414" xr:uid="{62A9D4E0-62CD-42BF-8030-B777D0C16862}"/>
    <cellStyle name="Note 4 4 2 6 2 2" xfId="9000" xr:uid="{4B61B7A0-9FDD-460D-8969-7A4B192C715B}"/>
    <cellStyle name="Note 4 4 2 6 2 2 2" xfId="12783" xr:uid="{7353C301-1B02-4510-AB4A-1A302A6C82EF}"/>
    <cellStyle name="Note 4 4 2 6 2 2 2 2" xfId="21772" xr:uid="{A16D7C75-7822-4C71-90BE-E110960B166E}"/>
    <cellStyle name="Note 4 4 2 6 2 2 2 2 2" xfId="40019" xr:uid="{85BB125A-DB59-4CAF-A91A-1A059350E234}"/>
    <cellStyle name="Note 4 4 2 6 2 2 2 3" xfId="35225" xr:uid="{BE8B31EE-3D4E-4B39-927E-4CF1F682A8BD}"/>
    <cellStyle name="Note 4 4 2 6 2 2 3" xfId="17989" xr:uid="{4A781BD4-72A0-4111-AC4E-9FE3FC0BEC89}"/>
    <cellStyle name="Note 4 4 2 6 2 2 3 2" xfId="41109" xr:uid="{950A0E51-67D6-41F7-BB83-18023C30D70F}"/>
    <cellStyle name="Note 4 4 2 6 2 2 4" xfId="25154" xr:uid="{C16AFB6C-7051-426D-A964-BE0D3E8C5D11}"/>
    <cellStyle name="Note 4 4 2 6 2 3" xfId="11637" xr:uid="{9CB02AE9-7293-4ECF-957B-D9A690B25E7A}"/>
    <cellStyle name="Note 4 4 2 6 2 3 2" xfId="20626" xr:uid="{BBD24BC3-39BB-4B0A-928F-BDEA58DB8823}"/>
    <cellStyle name="Note 4 4 2 6 2 3 2 2" xfId="39295" xr:uid="{D0A08B23-AEF3-402F-A9F9-C890D8B89BAE}"/>
    <cellStyle name="Note 4 4 2 6 2 3 3" xfId="27465" xr:uid="{F4C842CB-7F17-4199-AAEC-4BEBA5101189}"/>
    <cellStyle name="Note 4 4 2 6 2 4" xfId="15403" xr:uid="{4BAB413F-95F7-47A1-8E13-B7FA57D872DA}"/>
    <cellStyle name="Note 4 4 2 6 2 4 2" xfId="27771" xr:uid="{2962B4DC-37C3-436C-B74E-9B152343AFAC}"/>
    <cellStyle name="Note 4 4 2 6 2 5" xfId="29415" xr:uid="{20AC70AA-B173-46FE-A07B-E36732AFCB18}"/>
    <cellStyle name="Note 4 4 2 6 3" xfId="4550" xr:uid="{ED59C8AD-1250-49CC-BCAD-08C67C514B76}"/>
    <cellStyle name="Note 4 4 2 6 3 2" xfId="42225" xr:uid="{D22D2C17-EB5D-481A-842E-207AAB26660D}"/>
    <cellStyle name="Note 4 4 2 6 4" xfId="23928" xr:uid="{691405D3-7CA1-4FFC-9EC8-936D180F7668}"/>
    <cellStyle name="Note 4 4 2 7" xfId="2923" xr:uid="{1082B0B1-3EE6-47E8-9623-289077F8C327}"/>
    <cellStyle name="Note 4 4 2 7 2" xfId="7073" xr:uid="{4BDCE959-F9A6-4D83-BA53-12612CEC2729}"/>
    <cellStyle name="Note 4 4 2 7 2 2" xfId="12199" xr:uid="{0EF103CE-30C5-4C69-B1C3-108ABBF25D88}"/>
    <cellStyle name="Note 4 4 2 7 2 2 2" xfId="21188" xr:uid="{B46454D3-0819-45E6-B873-2F223534DEA4}"/>
    <cellStyle name="Note 4 4 2 7 2 2 2 2" xfId="41454" xr:uid="{A7119A6F-288A-4649-988E-65C70E7DDB60}"/>
    <cellStyle name="Note 4 4 2 7 2 2 3" xfId="42458" xr:uid="{265DC617-3E4C-4FCD-A4F2-A9987A406122}"/>
    <cellStyle name="Note 4 4 2 7 2 3" xfId="16062" xr:uid="{7D001E98-A8F0-4769-9252-D029D7A7E257}"/>
    <cellStyle name="Note 4 4 2 7 2 3 2" xfId="33294" xr:uid="{E12B00CE-DA0F-41DE-8F4C-B6A6E8379FAC}"/>
    <cellStyle name="Note 4 4 2 7 2 4" xfId="30964" xr:uid="{2450662D-7C7D-46E7-AE92-3294B2452CF0}"/>
    <cellStyle name="Note 4 4 2 7 3" xfId="9636" xr:uid="{6B681C5F-F251-4914-BA38-D51B7480614F}"/>
    <cellStyle name="Note 4 4 2 7 3 2" xfId="18625" xr:uid="{5776BA0C-4A78-442D-9832-9A9D615462A3}"/>
    <cellStyle name="Note 4 4 2 7 3 2 2" xfId="24324" xr:uid="{4BE5AA29-B307-4095-B4A2-7D1CEC65504B}"/>
    <cellStyle name="Note 4 4 2 7 3 3" xfId="35257" xr:uid="{F282C885-F61C-41F0-ADAB-1AEE4274A86B}"/>
    <cellStyle name="Note 4 4 2 7 4" xfId="22541" xr:uid="{AC934C23-8A6C-4728-849A-493E5FFD3952}"/>
    <cellStyle name="Note 4 4 2 8" xfId="4850" xr:uid="{B7350DFD-474E-457F-BC29-0928EC43408E}"/>
    <cellStyle name="Note 4 4 2 8 2" xfId="7436" xr:uid="{DF54519B-C4C0-41E7-BA56-DCDF72959704}"/>
    <cellStyle name="Note 4 4 2 8 2 2" xfId="12304" xr:uid="{4781C956-243D-4EA2-A523-0A9FEC9541CE}"/>
    <cellStyle name="Note 4 4 2 8 2 2 2" xfId="21293" xr:uid="{6734A3DA-AFEF-49D3-A6A3-A01FB7A44F24}"/>
    <cellStyle name="Note 4 4 2 8 2 2 2 2" xfId="26582" xr:uid="{3D781E30-33DC-454C-8759-50E8F455A9D3}"/>
    <cellStyle name="Note 4 4 2 8 2 2 3" xfId="34372" xr:uid="{6B275EA0-92D3-4B58-AA79-45513A49D8BD}"/>
    <cellStyle name="Note 4 4 2 8 2 3" xfId="16425" xr:uid="{4670B4EA-6801-4A76-8929-852011477668}"/>
    <cellStyle name="Note 4 4 2 8 2 3 2" xfId="31588" xr:uid="{2FA1750F-0C75-4734-BA1C-36648E990032}"/>
    <cellStyle name="Note 4 4 2 8 2 4" xfId="33938" xr:uid="{5CCA5CE7-A9ED-4B69-9BD2-56EFBBC9154D}"/>
    <cellStyle name="Note 4 4 2 8 3" xfId="10073" xr:uid="{67ABAFB4-BDAE-499A-84D3-B993E8A6711F}"/>
    <cellStyle name="Note 4 4 2 8 3 2" xfId="19062" xr:uid="{24E363F2-4F8A-40CA-9E96-36404A3299F1}"/>
    <cellStyle name="Note 4 4 2 8 3 2 2" xfId="30647" xr:uid="{0014E1B7-1CDA-4C69-8366-9E644780DC98}"/>
    <cellStyle name="Note 4 4 2 8 3 3" xfId="34729" xr:uid="{975D5570-88C1-4A5F-A1B6-4D4C99C99F15}"/>
    <cellStyle name="Note 4 4 2 8 4" xfId="13839" xr:uid="{7E9CDB8D-8E11-4A3A-8120-7F43A1BB702E}"/>
    <cellStyle name="Note 4 4 2 8 4 2" xfId="24989" xr:uid="{EBF908F8-E974-46A0-A505-699E9C9D067E}"/>
    <cellStyle name="Note 4 4 2 8 5" xfId="28495" xr:uid="{AC91DE82-5680-43DC-B23F-762017792701}"/>
    <cellStyle name="Note 4 4 2 9" xfId="6758" xr:uid="{E206A2B0-64DE-4FB1-9762-2C9D0C5AB118}"/>
    <cellStyle name="Note 4 4 2 9 2" xfId="11957" xr:uid="{B3DDF135-DC06-40F9-9095-BB6FB2E0557B}"/>
    <cellStyle name="Note 4 4 2 9 2 2" xfId="20946" xr:uid="{A4C45E04-A418-4D2B-AF63-E1059EBBE37E}"/>
    <cellStyle name="Note 4 4 2 9 2 2 2" xfId="35459" xr:uid="{E9A167D9-F287-42CF-9DFC-C02BF6344865}"/>
    <cellStyle name="Note 4 4 2 9 2 3" xfId="37569" xr:uid="{1D641FFD-18A0-41FA-A663-22473967B06F}"/>
    <cellStyle name="Note 4 4 2 9 3" xfId="15747" xr:uid="{C68F19F8-7CD7-4FD6-82EE-FE47C8AE6C1F}"/>
    <cellStyle name="Note 4 4 2 9 3 2" xfId="25720" xr:uid="{5C133D1F-4378-4F8D-AE11-65E50F14F871}"/>
    <cellStyle name="Note 4 4 2 9 4" xfId="29520" xr:uid="{CD09BB1C-4012-4794-9A8D-6132B864CC5A}"/>
    <cellStyle name="Note 4 4 3" xfId="673" xr:uid="{E57AA146-7452-47DD-91F7-54F7421A38D2}"/>
    <cellStyle name="Note 4 4 3 2" xfId="5049" xr:uid="{636149CA-F6B5-4F56-BA1F-49E004CA9E5D}"/>
    <cellStyle name="Note 4 4 3 2 2" xfId="7635" xr:uid="{CF6F40FF-989B-4BEF-8296-B6DCD26F5C7C}"/>
    <cellStyle name="Note 4 4 3 2 2 2" xfId="12364" xr:uid="{0A86E278-EAC9-4DB7-B64B-6EE49B265B3F}"/>
    <cellStyle name="Note 4 4 3 2 2 2 2" xfId="21353" xr:uid="{B6024DF1-22CA-403A-890B-CCCCC99C3F97}"/>
    <cellStyle name="Note 4 4 3 2 2 2 2 2" xfId="27917" xr:uid="{0B32F950-DC06-4637-9B20-9C0F0661A591}"/>
    <cellStyle name="Note 4 4 3 2 2 2 3" xfId="41056" xr:uid="{39CCF5B2-C72E-4A92-8FB1-9C84BB2A38E3}"/>
    <cellStyle name="Note 4 4 3 2 2 3" xfId="16624" xr:uid="{54DA5AE0-5F96-4202-8D57-A2404531F1FE}"/>
    <cellStyle name="Note 4 4 3 2 2 3 2" xfId="39907" xr:uid="{223C69E1-E23D-4CC0-9A85-EB795A8FAEBC}"/>
    <cellStyle name="Note 4 4 3 2 2 4" xfId="40172" xr:uid="{BF31DFB1-CB49-41E4-AFC5-44FAFAC378E6}"/>
    <cellStyle name="Note 4 4 3 2 2 5" xfId="56802" xr:uid="{9B83CF5A-EDC0-487D-A746-2B7EF59ED862}"/>
    <cellStyle name="Note 4 4 3 2 3" xfId="10272" xr:uid="{78CD5046-5433-4993-B8A8-312874CB67F4}"/>
    <cellStyle name="Note 4 4 3 2 3 2" xfId="19261" xr:uid="{698C30BE-B08C-4F31-8A65-8D18FE8836D4}"/>
    <cellStyle name="Note 4 4 3 2 3 2 2" xfId="33637" xr:uid="{1ED9AD11-0701-4D85-904D-AC01D1A8F4BA}"/>
    <cellStyle name="Note 4 4 3 2 3 3" xfId="23973" xr:uid="{9C3A670A-5C0A-49A7-AE7C-F202616738C2}"/>
    <cellStyle name="Note 4 4 3 2 4" xfId="14038" xr:uid="{70F18DAF-B2E1-4B51-A7CD-09FC5A764573}"/>
    <cellStyle name="Note 4 4 3 2 4 2" xfId="24426" xr:uid="{0417C6B3-1B77-4B8E-9BEC-E6D046F8C136}"/>
    <cellStyle name="Note 4 4 3 2 5" xfId="28984" xr:uid="{144DFD10-55DB-4CEF-B13D-5A398D04FFEE}"/>
    <cellStyle name="Note 4 4 3 2 6" xfId="50020" xr:uid="{A33BD026-0F87-4250-9B5E-C9F2892A0FB7}"/>
    <cellStyle name="Note 4 4 3 3" xfId="3110" xr:uid="{1DBB9E6D-A9F0-4E76-B76D-73AAD9334D93}"/>
    <cellStyle name="Note 4 4 3 3 2" xfId="25824" xr:uid="{640DD1C5-84DF-4FE0-8C16-726650AD458D}"/>
    <cellStyle name="Note 4 4 3 3 2 2" xfId="58628" xr:uid="{56A37628-9747-4F72-B4C0-0FD0679D7AD7}"/>
    <cellStyle name="Note 4 4 3 3 3" xfId="51847" xr:uid="{3600763B-6241-4FF6-B2C3-272BE1D0B8B0}"/>
    <cellStyle name="Note 4 4 3 4" xfId="44012" xr:uid="{974C273D-DB4E-4484-ABEB-9F6E8AB89FD3}"/>
    <cellStyle name="Note 4 4 3 4 2" xfId="54929" xr:uid="{4F12709F-3FAC-4577-8A1E-2BC75F05AC7A}"/>
    <cellStyle name="Note 4 4 3 4 3" xfId="48137" xr:uid="{9DE1F5C3-4BD5-41BB-B68C-B6B192AE3CAB}"/>
    <cellStyle name="Note 4 4 3 5" xfId="53229" xr:uid="{BAF89C6D-3914-45F2-9819-7D60EBFB935E}"/>
    <cellStyle name="Note 4 4 3 6" xfId="46523" xr:uid="{B1A1F13F-11E5-4838-8350-66B7CB0BC3C0}"/>
    <cellStyle name="Note 4 4 4" xfId="1018" xr:uid="{6DBE1CB9-9520-41A5-9152-81228BFCD8E5}"/>
    <cellStyle name="Note 4 4 4 2" xfId="5370" xr:uid="{EA7B16D3-7F72-45DD-A190-325275F8E759}"/>
    <cellStyle name="Note 4 4 4 2 2" xfId="7956" xr:uid="{69334F04-7BD2-410B-A9B0-ADCF4E6F7EEE}"/>
    <cellStyle name="Note 4 4 4 2 2 2" xfId="12465" xr:uid="{79B01F80-3EBE-45E7-80C9-9874D7ABB708}"/>
    <cellStyle name="Note 4 4 4 2 2 2 2" xfId="21454" xr:uid="{247530F2-8548-4D59-993A-6F03CFA5271D}"/>
    <cellStyle name="Note 4 4 4 2 2 2 2 2" xfId="38826" xr:uid="{1F988CD1-111A-42B1-BBD2-972C3CDA496A}"/>
    <cellStyle name="Note 4 4 4 2 2 2 3" xfId="29931" xr:uid="{6D228F86-1F84-49FC-955C-B3F079507D74}"/>
    <cellStyle name="Note 4 4 4 2 2 3" xfId="16945" xr:uid="{F156D94C-EB8E-4AE8-8259-1BDA388E0777}"/>
    <cellStyle name="Note 4 4 4 2 2 3 2" xfId="43132" xr:uid="{3D47C7E7-58DC-4F36-86A9-60A5D55BAAB2}"/>
    <cellStyle name="Note 4 4 4 2 2 4" xfId="39795" xr:uid="{7C59946F-BE62-4B27-A976-C6B998586097}"/>
    <cellStyle name="Note 4 4 4 2 3" xfId="10593" xr:uid="{DB0ADB4F-B409-4D5E-9BC9-B06D7A66DF26}"/>
    <cellStyle name="Note 4 4 4 2 3 2" xfId="19582" xr:uid="{7558BA84-F19A-4D4B-8229-5D96A1D7D0A2}"/>
    <cellStyle name="Note 4 4 4 2 3 2 2" xfId="22724" xr:uid="{8516022F-176D-442C-A2B9-4DADF4A97662}"/>
    <cellStyle name="Note 4 4 4 2 3 3" xfId="43894" xr:uid="{5C3B44D9-8B72-4FB0-9F0E-E93DDC2D8BF4}"/>
    <cellStyle name="Note 4 4 4 2 4" xfId="14359" xr:uid="{95F3D055-3822-4034-ACA3-3257583BC532}"/>
    <cellStyle name="Note 4 4 4 2 4 2" xfId="30483" xr:uid="{3885091B-557D-4861-A18A-CBA28A5FAB20}"/>
    <cellStyle name="Note 4 4 4 2 5" xfId="30023" xr:uid="{80EB6535-8D56-40DB-8FDF-DC6E3EDC64D9}"/>
    <cellStyle name="Note 4 4 4 2 6" xfId="55925" xr:uid="{34D9177B-69D3-450C-8D09-416B89A912D0}"/>
    <cellStyle name="Note 4 4 4 3" xfId="3455" xr:uid="{B852FE29-3724-4E74-BE09-D1F605F45791}"/>
    <cellStyle name="Note 4 4 4 3 2" xfId="36560" xr:uid="{665CB986-B7BA-43D9-940B-437ECFD2C8F6}"/>
    <cellStyle name="Note 4 4 4 4" xfId="36377" xr:uid="{20954822-76D2-46C7-8601-BA36DD015AAB}"/>
    <cellStyle name="Note 4 4 4 5" xfId="49143" xr:uid="{F322C589-A481-437B-AE17-E131E1B1E9FC}"/>
    <cellStyle name="Note 4 4 5" xfId="1362" xr:uid="{95367F63-6103-4A40-A88F-1B421912B390}"/>
    <cellStyle name="Note 4 4 5 2" xfId="5707" xr:uid="{5EB64F4D-E014-4F2E-8967-243229E5E5CA}"/>
    <cellStyle name="Note 4 4 5 2 2" xfId="8293" xr:uid="{D1786CED-44BA-414C-B80B-27C00901132A}"/>
    <cellStyle name="Note 4 4 5 2 2 2" xfId="12567" xr:uid="{D9182E28-BCCD-4390-A432-88EF197DDA14}"/>
    <cellStyle name="Note 4 4 5 2 2 2 2" xfId="21556" xr:uid="{540457B1-D773-4B67-AF54-AE72E0A4749E}"/>
    <cellStyle name="Note 4 4 5 2 2 2 2 2" xfId="36581" xr:uid="{B08338F0-11F7-428A-A8BC-286D29AA14E8}"/>
    <cellStyle name="Note 4 4 5 2 2 2 3" xfId="33229" xr:uid="{FE64E71E-196C-4EEA-B64D-99DF1BE0248A}"/>
    <cellStyle name="Note 4 4 5 2 2 3" xfId="17282" xr:uid="{7719511D-4404-47B1-8798-0E00339558D3}"/>
    <cellStyle name="Note 4 4 5 2 2 3 2" xfId="39455" xr:uid="{83D0DD09-F8DB-4A76-91D6-E05C45D795A7}"/>
    <cellStyle name="Note 4 4 5 2 2 4" xfId="24616" xr:uid="{462DB4A9-731F-4698-B94B-D33A7B2C624F}"/>
    <cellStyle name="Note 4 4 5 2 3" xfId="10930" xr:uid="{C6926F4E-0767-49CF-A19E-ACBB4D9CD49D}"/>
    <cellStyle name="Note 4 4 5 2 3 2" xfId="19919" xr:uid="{0AFEB3FD-A518-4160-8A2C-10149D97F93B}"/>
    <cellStyle name="Note 4 4 5 2 3 2 2" xfId="43381" xr:uid="{8EE947A8-2DBB-45F0-A042-9B0365DAD856}"/>
    <cellStyle name="Note 4 4 5 2 3 3" xfId="39970" xr:uid="{6344A10A-AFDC-4496-B42F-28A1A562FB7B}"/>
    <cellStyle name="Note 4 4 5 2 4" xfId="14696" xr:uid="{28F43CA9-108D-4BEB-A718-C44E397832E7}"/>
    <cellStyle name="Note 4 4 5 2 4 2" xfId="26258" xr:uid="{1CE84BB3-C6DE-49A7-81BA-C096247A18BF}"/>
    <cellStyle name="Note 4 4 5 2 5" xfId="32880" xr:uid="{B664AB32-BA75-49A7-92BF-35104F4A4613}"/>
    <cellStyle name="Note 4 4 5 2 6" xfId="57953" xr:uid="{3B8D03E6-E22C-4D83-875E-F1A57EBEA5E8}"/>
    <cellStyle name="Note 4 4 5 3" xfId="3799" xr:uid="{728F501F-BC9C-4121-9D62-0C1377C6ED33}"/>
    <cellStyle name="Note 4 4 5 3 2" xfId="33233" xr:uid="{78774F5C-5C10-48D1-9374-E967363810D2}"/>
    <cellStyle name="Note 4 4 5 4" xfId="26141" xr:uid="{1BEDF91A-59E4-40FD-B956-63B068D2C214}"/>
    <cellStyle name="Note 4 4 5 5" xfId="51171" xr:uid="{043A0393-68D5-4A80-8C2E-637F69F4DB40}"/>
    <cellStyle name="Note 4 4 6" xfId="1706" xr:uid="{E42BB24E-632D-4C87-86F1-DF4D254B8196}"/>
    <cellStyle name="Note 4 4 6 2" xfId="6032" xr:uid="{33017A64-F64D-4163-B32A-04D370219646}"/>
    <cellStyle name="Note 4 4 6 2 2" xfId="8618" xr:uid="{2648AF1B-6DF3-4EB4-8B71-35AF93E623D8}"/>
    <cellStyle name="Note 4 4 6 2 2 2" xfId="12666" xr:uid="{43BEB356-EECD-4A91-BF3E-1A9FB00E382D}"/>
    <cellStyle name="Note 4 4 6 2 2 2 2" xfId="21655" xr:uid="{411DF399-5B4C-4C8A-A91C-D6ADA61E8050}"/>
    <cellStyle name="Note 4 4 6 2 2 2 2 2" xfId="32707" xr:uid="{FAA012A3-64D8-4FE3-8CD0-2BFB71657507}"/>
    <cellStyle name="Note 4 4 6 2 2 2 3" xfId="38369" xr:uid="{6532D260-A050-415D-9072-15147B9CFC7F}"/>
    <cellStyle name="Note 4 4 6 2 2 3" xfId="17607" xr:uid="{46C23E41-B15F-464F-94C3-B2D6539B968B}"/>
    <cellStyle name="Note 4 4 6 2 2 3 2" xfId="33969" xr:uid="{8F2A11CE-017E-4597-B03A-7321F095D3CE}"/>
    <cellStyle name="Note 4 4 6 2 2 4" xfId="35308" xr:uid="{1012FC65-979D-47A5-BC66-629EAEDA5A74}"/>
    <cellStyle name="Note 4 4 6 2 3" xfId="11255" xr:uid="{AF8CFC52-717B-48B0-90B4-01F0B760A728}"/>
    <cellStyle name="Note 4 4 6 2 3 2" xfId="20244" xr:uid="{270B0807-139D-4C35-9A20-A311D77FE6F1}"/>
    <cellStyle name="Note 4 4 6 2 3 2 2" xfId="39753" xr:uid="{45A4B229-3DF6-4AA4-AA04-6D016D5FCC7F}"/>
    <cellStyle name="Note 4 4 6 2 3 3" xfId="26396" xr:uid="{CA6F9273-927B-4AE4-8F1E-3CE705B589AB}"/>
    <cellStyle name="Note 4 4 6 2 4" xfId="15021" xr:uid="{B5F00CAE-7B04-43F5-A792-9343284DD9F7}"/>
    <cellStyle name="Note 4 4 6 2 4 2" xfId="25945" xr:uid="{24146523-0502-4317-AAE5-E81ACEF43B4F}"/>
    <cellStyle name="Note 4 4 6 2 5" xfId="38702" xr:uid="{1B095A17-BFE8-4136-B0C6-45580D5A5FFA}"/>
    <cellStyle name="Note 4 4 6 2 6" xfId="54091" xr:uid="{666279AA-DE87-4741-BA16-C6BBCB4CE1B6}"/>
    <cellStyle name="Note 4 4 6 3" xfId="4143" xr:uid="{5003BE1E-5A5C-4F0D-9FF5-540A004AC42E}"/>
    <cellStyle name="Note 4 4 6 3 2" xfId="33082" xr:uid="{90D8D98C-35B9-498F-906A-F1F4E93C0191}"/>
    <cellStyle name="Note 4 4 6 4" xfId="39730" xr:uid="{6AE03F37-CA7E-451F-86C4-539E98B1F94A}"/>
    <cellStyle name="Note 4 4 6 5" xfId="47414" xr:uid="{3F32EA39-806E-46EF-90F0-BF127FADD9F0}"/>
    <cellStyle name="Note 4 4 7" xfId="1981" xr:uid="{4EE94E8F-0C97-4102-AABC-D07DE385D2F9}"/>
    <cellStyle name="Note 4 4 7 2" xfId="6289" xr:uid="{B74FEAA3-63DF-4BD1-A5F1-C6788E33D2E1}"/>
    <cellStyle name="Note 4 4 7 2 2" xfId="8875" xr:uid="{A0E96411-4D97-4229-9AC6-9347A15F6565}"/>
    <cellStyle name="Note 4 4 7 2 2 2" xfId="12746" xr:uid="{15BE4103-CFFE-44C4-ADFC-238A01AF2B28}"/>
    <cellStyle name="Note 4 4 7 2 2 2 2" xfId="21735" xr:uid="{416D4855-88AB-4132-A924-D15153875DBE}"/>
    <cellStyle name="Note 4 4 7 2 2 2 2 2" xfId="40953" xr:uid="{4839BE3B-561F-469E-9794-886F4685BC21}"/>
    <cellStyle name="Note 4 4 7 2 2 2 3" xfId="22595" xr:uid="{61C12667-9780-4C87-880A-042F7FF5CD97}"/>
    <cellStyle name="Note 4 4 7 2 2 3" xfId="17864" xr:uid="{40FF114A-3A9E-4859-86ED-B546F7A246D2}"/>
    <cellStyle name="Note 4 4 7 2 2 3 2" xfId="24797" xr:uid="{1DE73B2C-602E-4E4D-9EDA-41763158FAE7}"/>
    <cellStyle name="Note 4 4 7 2 2 4" xfId="22777" xr:uid="{8E065598-0240-4054-94D7-23A799BAD8A6}"/>
    <cellStyle name="Note 4 4 7 2 3" xfId="11512" xr:uid="{14A35908-05C5-431D-9203-4D02464AFADA}"/>
    <cellStyle name="Note 4 4 7 2 3 2" xfId="20501" xr:uid="{BB9EE223-B7DD-4803-AA77-4B35642348B3}"/>
    <cellStyle name="Note 4 4 7 2 3 2 2" xfId="37154" xr:uid="{392CC8DE-BA1B-4C12-9A8A-18C1F630E43D}"/>
    <cellStyle name="Note 4 4 7 2 3 3" xfId="38946" xr:uid="{7129449A-6B30-439D-AD1D-5831893F7D33}"/>
    <cellStyle name="Note 4 4 7 2 4" xfId="15278" xr:uid="{DC232CCF-BE72-4607-8A12-51F4027BAD49}"/>
    <cellStyle name="Note 4 4 7 2 4 2" xfId="28897" xr:uid="{AE3DE04F-F915-4F8F-A12F-4C2ECB12F51B}"/>
    <cellStyle name="Note 4 4 7 2 5" xfId="43966" xr:uid="{0902A2E9-84CF-4ACD-830F-8F80B31E95EB}"/>
    <cellStyle name="Note 4 4 7 3" xfId="4418" xr:uid="{7A9572B9-689A-47A1-BEC7-9E26520F9325}"/>
    <cellStyle name="Note 4 4 7 3 2" xfId="23786" xr:uid="{497D3546-CF8B-44E8-95D3-BCC6FC8F7124}"/>
    <cellStyle name="Note 4 4 7 4" xfId="35786" xr:uid="{95CBF132-91CB-43AD-9823-602682A26C6A}"/>
    <cellStyle name="Note 4 4 7 5" xfId="52697" xr:uid="{75481279-D0A2-4A0A-9C02-590CC7A9EA5F}"/>
    <cellStyle name="Note 4 4 8" xfId="2792" xr:uid="{32843BE8-C7B7-4771-971B-D656C90BA050}"/>
    <cellStyle name="Note 4 4 8 2" xfId="6942" xr:uid="{A6F58D2E-324F-49EE-9E23-3DEB81361721}"/>
    <cellStyle name="Note 4 4 8 2 2" xfId="12071" xr:uid="{79FB3E34-07D4-456F-9487-AEBAAABA53C1}"/>
    <cellStyle name="Note 4 4 8 2 2 2" xfId="21060" xr:uid="{25365C20-2672-408F-852B-B6A9F3C8D06F}"/>
    <cellStyle name="Note 4 4 8 2 2 2 2" xfId="39187" xr:uid="{84EB5614-D872-4C70-A5ED-5DEB5DCB91C7}"/>
    <cellStyle name="Note 4 4 8 2 2 3" xfId="34269" xr:uid="{643FEB86-B8C9-402E-9654-3ED2ADA04E2A}"/>
    <cellStyle name="Note 4 4 8 2 3" xfId="15931" xr:uid="{0D608B6C-A891-4030-944E-45B57655984A}"/>
    <cellStyle name="Note 4 4 8 2 3 2" xfId="30385" xr:uid="{2824F3A4-38E4-4CA5-92A1-A86CB7B34B67}"/>
    <cellStyle name="Note 4 4 8 2 4" xfId="27884" xr:uid="{5D2467C7-2AD3-4B0A-9F02-61B2668D2315}"/>
    <cellStyle name="Note 4 4 8 3" xfId="9505" xr:uid="{AC1E9DF8-B709-4042-8448-CCAA1D15B9D1}"/>
    <cellStyle name="Note 4 4 8 3 2" xfId="18494" xr:uid="{B7D95E83-0093-4366-BB03-D3FF983A21DA}"/>
    <cellStyle name="Note 4 4 8 3 2 2" xfId="39035" xr:uid="{9FFAB306-498F-4C5C-AADE-F88EC29E3114}"/>
    <cellStyle name="Note 4 4 8 3 3" xfId="23024" xr:uid="{FE876292-0334-4DBA-AF1C-F12D105B7934}"/>
    <cellStyle name="Note 4 4 8 4" xfId="25441" xr:uid="{EBA3E095-70A4-4F5D-85A8-B83089513422}"/>
    <cellStyle name="Note 4 4 9" xfId="4725" xr:uid="{1E72F771-8386-4B41-A467-66E8EBE00B9A}"/>
    <cellStyle name="Note 4 4 9 2" xfId="7311" xr:uid="{9EDDDB91-9D4F-4E66-A4D0-ACAA1D32E14C}"/>
    <cellStyle name="Note 4 4 9 2 2" xfId="12267" xr:uid="{DD41221F-9F19-4D9E-8C3D-F858693C87F6}"/>
    <cellStyle name="Note 4 4 9 2 2 2" xfId="21256" xr:uid="{FF8FFB15-D1F8-44CE-8F60-933A143ECB3B}"/>
    <cellStyle name="Note 4 4 9 2 2 2 2" xfId="33288" xr:uid="{44AAF8E7-BEA6-4764-9B26-1292B1E8F2BD}"/>
    <cellStyle name="Note 4 4 9 2 2 3" xfId="35708" xr:uid="{155A806E-954E-48F8-9B7E-C0DC916AAD3C}"/>
    <cellStyle name="Note 4 4 9 2 3" xfId="16300" xr:uid="{2418110D-3E54-4FAC-8DB1-88D340D6785E}"/>
    <cellStyle name="Note 4 4 9 2 3 2" xfId="29589" xr:uid="{605B684F-234F-48F9-9550-EE99515156C6}"/>
    <cellStyle name="Note 4 4 9 2 4" xfId="27699" xr:uid="{AF92CF45-22DA-4A25-B75D-BD3DB49A9CFF}"/>
    <cellStyle name="Note 4 4 9 3" xfId="9948" xr:uid="{52CC6F8A-7AA4-4100-9C94-F33EBB20F96F}"/>
    <cellStyle name="Note 4 4 9 3 2" xfId="18937" xr:uid="{99B47055-3D3D-4AC8-85C9-8EBBEA29157D}"/>
    <cellStyle name="Note 4 4 9 3 2 2" xfId="23252" xr:uid="{9B956C3D-52F2-4101-909F-D40D4A738237}"/>
    <cellStyle name="Note 4 4 9 3 3" xfId="39950" xr:uid="{004E943C-F0C7-4067-A8CE-AC5DAC3452F6}"/>
    <cellStyle name="Note 4 4 9 4" xfId="13714" xr:uid="{6420878B-EB43-44C7-8BE6-F5976BAB4920}"/>
    <cellStyle name="Note 4 4 9 4 2" xfId="25213" xr:uid="{8195EA40-F9EF-412E-9BC1-C70ACEE95880}"/>
    <cellStyle name="Note 4 4 9 5" xfId="36717" xr:uid="{F8F11180-18A0-4336-9FC3-67DF50CFFAEA}"/>
    <cellStyle name="Note 4 5" xfId="232" xr:uid="{B275AFA9-15D8-4BD0-9434-CA6D9A4D8FA2}"/>
    <cellStyle name="Note 4 5 10" xfId="9116" xr:uid="{39E14607-F7A8-49B8-9A2F-9B53A3313D41}"/>
    <cellStyle name="Note 4 5 10 2" xfId="18105" xr:uid="{DF12487C-7509-4AF5-9823-34906F72D4C2}"/>
    <cellStyle name="Note 4 5 10 2 2" xfId="43157" xr:uid="{8AE8E8C9-02BB-407C-8DFC-2A6C67C8D3AE}"/>
    <cellStyle name="Note 4 5 10 3" xfId="39910" xr:uid="{F8F5FB88-7E4E-4A81-B0B7-42AF6452CCCB}"/>
    <cellStyle name="Note 4 5 11" xfId="12429" xr:uid="{D30137C4-86BD-4489-AF16-231C855A5389}"/>
    <cellStyle name="Note 4 5 11 2" xfId="21418" xr:uid="{1546C180-5614-4BF3-8C1C-12D81A0F0B44}"/>
    <cellStyle name="Note 4 5 11 2 2" xfId="32999" xr:uid="{D71D2B45-3299-4512-8774-BC85F997D09D}"/>
    <cellStyle name="Note 4 5 11 3" xfId="35975" xr:uid="{D4A3EC5C-8C84-4423-AFE2-9FAF4278FBC9}"/>
    <cellStyle name="Note 4 5 12" xfId="2238" xr:uid="{4923DD2A-9126-4ADC-9857-2EF2DC5FDDB5}"/>
    <cellStyle name="Note 4 5 12 2" xfId="34889" xr:uid="{4980F763-AF55-443F-995E-2C007EC49B1E}"/>
    <cellStyle name="Note 4 5 13" xfId="13147" xr:uid="{A01C63DB-52BF-4A1D-BB7A-E1E9CBEE2922}"/>
    <cellStyle name="Note 4 5 13 2" xfId="33539" xr:uid="{E8548A8C-6E40-46F9-AA56-D5484A233D22}"/>
    <cellStyle name="Note 4 5 14" xfId="26783" xr:uid="{4B384624-ABBD-49E9-ACCE-FAD66847DC9B}"/>
    <cellStyle name="Note 4 5 15" xfId="44423" xr:uid="{6F687B77-BA33-4BA3-95C9-754F50663BEA}"/>
    <cellStyle name="Note 4 5 16" xfId="45578" xr:uid="{66DD785F-0F08-4726-8A22-9C6CDE550C09}"/>
    <cellStyle name="Note 4 5 2" xfId="581" xr:uid="{93ABE27E-7BD1-4098-8D08-7BB62DFF80CF}"/>
    <cellStyle name="Note 4 5 2 2" xfId="4970" xr:uid="{D4F5758D-E1B5-431A-AD4D-337395B37465}"/>
    <cellStyle name="Note 4 5 2 2 2" xfId="7556" xr:uid="{F96D4CE0-7A17-4634-B8C3-4E49D6B653B0}"/>
    <cellStyle name="Note 4 5 2 2 2 2" xfId="12340" xr:uid="{04DE4CDA-5881-4F9C-956A-04E75228EC94}"/>
    <cellStyle name="Note 4 5 2 2 2 2 2" xfId="21329" xr:uid="{A1FFB375-383D-4E82-B50D-2ED624C6D3C3}"/>
    <cellStyle name="Note 4 5 2 2 2 2 2 2" xfId="26428" xr:uid="{7DC03516-5050-46EC-AF15-8D775A5185BC}"/>
    <cellStyle name="Note 4 5 2 2 2 2 3" xfId="33753" xr:uid="{6426D977-A44E-454F-A016-7351B3C252A9}"/>
    <cellStyle name="Note 4 5 2 2 2 3" xfId="16545" xr:uid="{35841254-5695-49AC-93B3-AD186C5E9EE1}"/>
    <cellStyle name="Note 4 5 2 2 2 3 2" xfId="32628" xr:uid="{31533F2B-24E4-4229-B3AC-9BF2DA5EF45B}"/>
    <cellStyle name="Note 4 5 2 2 2 4" xfId="33745" xr:uid="{81FE9406-217B-49C9-BF64-D53BF27BEBB4}"/>
    <cellStyle name="Note 4 5 2 2 2 5" xfId="56366" xr:uid="{A9FE66CE-E9C7-4BB7-B8A9-B4B57E4620B8}"/>
    <cellStyle name="Note 4 5 2 2 3" xfId="10193" xr:uid="{3C2ADE49-C485-4FEB-AF0B-C14D0FA088C1}"/>
    <cellStyle name="Note 4 5 2 2 3 2" xfId="19182" xr:uid="{B3637560-9E80-42AC-B19D-220CB1E90351}"/>
    <cellStyle name="Note 4 5 2 2 3 2 2" xfId="37302" xr:uid="{529CE6A1-AC55-4F8B-8DDC-A18EEF59326D}"/>
    <cellStyle name="Note 4 5 2 2 3 3" xfId="42730" xr:uid="{A6DF87E7-CB6F-479B-9467-4D5D031F696D}"/>
    <cellStyle name="Note 4 5 2 2 4" xfId="13959" xr:uid="{77A27917-8BCF-41A7-88A2-ADF0927CB6E0}"/>
    <cellStyle name="Note 4 5 2 2 4 2" xfId="36414" xr:uid="{EB186B3E-81F0-4331-9392-06F6B1ED0613}"/>
    <cellStyle name="Note 4 5 2 2 5" xfId="39665" xr:uid="{A41CBFD8-E117-4938-B934-5C00602E5DFF}"/>
    <cellStyle name="Note 4 5 2 2 6" xfId="49584" xr:uid="{1C597E70-E093-4B54-8439-E2A29CE26B0E}"/>
    <cellStyle name="Note 4 5 2 3" xfId="3018" xr:uid="{6C419219-07E6-475B-ACD6-64F4AE7EDD82}"/>
    <cellStyle name="Note 4 5 2 3 2" xfId="22400" xr:uid="{6ADAEA79-531F-4E52-BA93-4E3E7977E4B0}"/>
    <cellStyle name="Note 4 5 2 3 2 2" xfId="58407" xr:uid="{DFAA9BCC-C536-471B-B1AC-035222139CC8}"/>
    <cellStyle name="Note 4 5 2 3 3" xfId="51626" xr:uid="{D345C7F7-4C0D-4EDC-9B03-1D7DB8A72124}"/>
    <cellStyle name="Note 4 5 2 4" xfId="31365" xr:uid="{9A62F3D8-E3F0-4F95-B504-F1722C907FB4}"/>
    <cellStyle name="Note 4 5 2 4 2" xfId="54508" xr:uid="{05ED4B02-1BB7-4590-BFA9-7CDFEC9D2418}"/>
    <cellStyle name="Note 4 5 2 4 3" xfId="47701" xr:uid="{7A291D4D-2C4C-4ED2-9768-A70D26110135}"/>
    <cellStyle name="Note 4 5 2 5" xfId="52941" xr:uid="{40949120-97F9-4376-8A9D-0114447B457E}"/>
    <cellStyle name="Note 4 5 2 6" xfId="46090" xr:uid="{C2AD4240-FEE9-4FBC-962A-759B7E856B9C}"/>
    <cellStyle name="Note 4 5 3" xfId="926" xr:uid="{5474D237-9123-423F-956A-8615B313CF84}"/>
    <cellStyle name="Note 4 5 3 2" xfId="5291" xr:uid="{2EE1C885-F189-434F-8086-649A4D99CC84}"/>
    <cellStyle name="Note 4 5 3 2 2" xfId="7877" xr:uid="{41FF2B9C-4CDF-421E-B9C1-6946EE802103}"/>
    <cellStyle name="Note 4 5 3 2 2 2" xfId="12441" xr:uid="{3B09B352-12AE-4B61-BCFD-8FDB7037DB37}"/>
    <cellStyle name="Note 4 5 3 2 2 2 2" xfId="21430" xr:uid="{4B9262FA-2FE4-43A9-9587-A76AF3989577}"/>
    <cellStyle name="Note 4 5 3 2 2 2 2 2" xfId="37432" xr:uid="{A5C0664B-4D78-4236-967B-57B804BD613A}"/>
    <cellStyle name="Note 4 5 3 2 2 2 3" xfId="31251" xr:uid="{D63E363B-CEEA-4305-B296-64A990BF5445}"/>
    <cellStyle name="Note 4 5 3 2 2 3" xfId="16866" xr:uid="{0C0BB942-FB12-4A67-B73E-D5B01C01530C}"/>
    <cellStyle name="Note 4 5 3 2 2 3 2" xfId="39513" xr:uid="{B5B3DFD7-2129-4B2E-B9AB-1DE41B337B7C}"/>
    <cellStyle name="Note 4 5 3 2 2 4" xfId="23749" xr:uid="{8CD164DF-D8AB-4227-91DE-F3EB00884801}"/>
    <cellStyle name="Note 4 5 3 2 2 5" xfId="56771" xr:uid="{62423DE0-D846-4A45-A0D1-8212FD33EA04}"/>
    <cellStyle name="Note 4 5 3 2 3" xfId="10514" xr:uid="{BD0CB469-6AF2-4542-8CE5-BE64E003B90C}"/>
    <cellStyle name="Note 4 5 3 2 3 2" xfId="19503" xr:uid="{187C7558-4C7C-4C55-A9CC-FD5D841DC682}"/>
    <cellStyle name="Note 4 5 3 2 3 2 2" xfId="41371" xr:uid="{4760F75F-B802-4ADA-9C85-65030B7E34B9}"/>
    <cellStyle name="Note 4 5 3 2 3 3" xfId="38918" xr:uid="{332CCC39-5C63-400F-A224-F94446E95D1E}"/>
    <cellStyle name="Note 4 5 3 2 4" xfId="14280" xr:uid="{5707782F-2664-4474-8CF9-BA57E32FEC3A}"/>
    <cellStyle name="Note 4 5 3 2 4 2" xfId="25632" xr:uid="{D0F7D01C-7A3F-4435-9B8D-4E8620A167E6}"/>
    <cellStyle name="Note 4 5 3 2 5" xfId="27644" xr:uid="{B5FC88F5-247D-4DE3-814D-1BF33EAABE85}"/>
    <cellStyle name="Note 4 5 3 2 6" xfId="49989" xr:uid="{E57E0CBB-A099-4A58-AA39-D114DA0589AC}"/>
    <cellStyle name="Note 4 5 3 3" xfId="3363" xr:uid="{AF52C5B6-F4DE-45AE-B589-0C987182C6E5}"/>
    <cellStyle name="Note 4 5 3 3 2" xfId="33459" xr:uid="{1DE084AA-0697-4569-BFE2-7E564083F49F}"/>
    <cellStyle name="Note 4 5 3 3 2 2" xfId="57786" xr:uid="{717431A0-8ED9-4122-888E-8CE6407A359E}"/>
    <cellStyle name="Note 4 5 3 3 3" xfId="51004" xr:uid="{BF01149B-62BC-4793-9F05-D9C3A5ABDCF7}"/>
    <cellStyle name="Note 4 5 3 4" xfId="30535" xr:uid="{485215B7-3C9C-4D7E-940D-83CB955C735D}"/>
    <cellStyle name="Note 4 5 3 4 2" xfId="54898" xr:uid="{5F4D6A34-D121-451B-BB8A-111F15E047A9}"/>
    <cellStyle name="Note 4 5 3 4 3" xfId="48106" xr:uid="{8962A474-775B-47E8-AC5E-3BD538045147}"/>
    <cellStyle name="Note 4 5 3 5" xfId="53198" xr:uid="{BCC1DF78-61C7-4E0F-AED9-EBA261455F05}"/>
    <cellStyle name="Note 4 5 3 6" xfId="46492" xr:uid="{CBB97159-04E2-4E9B-94A6-1B6CB22364B0}"/>
    <cellStyle name="Note 4 5 4" xfId="1270" xr:uid="{55C7B437-4C99-4FF0-8DFC-C007DDF8831D}"/>
    <cellStyle name="Note 4 5 4 2" xfId="5615" xr:uid="{0E40183D-297C-4003-B327-35698EFA0CB1}"/>
    <cellStyle name="Note 4 5 4 2 2" xfId="8201" xr:uid="{B9E23151-A060-4926-BFBE-1E975A1C89B7}"/>
    <cellStyle name="Note 4 5 4 2 2 2" xfId="12538" xr:uid="{D2AF0602-3B97-440F-AB85-07CBAA09E84E}"/>
    <cellStyle name="Note 4 5 4 2 2 2 2" xfId="21527" xr:uid="{4672BA4D-01FD-41D6-B4DE-883BDD575149}"/>
    <cellStyle name="Note 4 5 4 2 2 2 2 2" xfId="25922" xr:uid="{38AF5961-0A94-4649-989F-BF7AC84905AB}"/>
    <cellStyle name="Note 4 5 4 2 2 2 3" xfId="26094" xr:uid="{9169D03C-C637-4DD4-B4FF-842B25979138}"/>
    <cellStyle name="Note 4 5 4 2 2 3" xfId="17190" xr:uid="{0B2B026B-89B8-4BDC-AF71-674925BAE453}"/>
    <cellStyle name="Note 4 5 4 2 2 3 2" xfId="36731" xr:uid="{669BE797-6F01-47FB-8521-11B822599B32}"/>
    <cellStyle name="Note 4 5 4 2 2 4" xfId="31060" xr:uid="{00BFF79A-B2E5-4D40-AAEF-5B341B717C56}"/>
    <cellStyle name="Note 4 5 4 2 3" xfId="10838" xr:uid="{98E3FBC5-37C6-4E5F-AD78-33F7FBDA9234}"/>
    <cellStyle name="Note 4 5 4 2 3 2" xfId="19827" xr:uid="{47DF4CDA-50A7-4EE3-8FCB-B959D52E2208}"/>
    <cellStyle name="Note 4 5 4 2 3 2 2" xfId="37894" xr:uid="{7BF8D5C3-72E6-4213-81E7-105B53EC1866}"/>
    <cellStyle name="Note 4 5 4 2 3 3" xfId="37789" xr:uid="{46A23E9C-85E1-4EA6-8E69-34E31339329C}"/>
    <cellStyle name="Note 4 5 4 2 4" xfId="14604" xr:uid="{349F7E6E-F5B0-4080-996B-588BB37E8EE9}"/>
    <cellStyle name="Note 4 5 4 2 4 2" xfId="32759" xr:uid="{5FFE5CAD-E239-4F4C-B407-704A8FC264CF}"/>
    <cellStyle name="Note 4 5 4 2 5" xfId="29580" xr:uid="{088FD5B0-87FF-4FC9-A738-449C05A780D1}"/>
    <cellStyle name="Note 4 5 4 2 6" xfId="55894" xr:uid="{C478E58C-ADDF-473F-A4A5-FEFA7FD26215}"/>
    <cellStyle name="Note 4 5 4 3" xfId="3707" xr:uid="{D1BA1EBF-93C4-4E9E-9CF3-A536D09CFE52}"/>
    <cellStyle name="Note 4 5 4 3 2" xfId="23477" xr:uid="{C17830C2-9840-4655-9FBE-CA1FD7758C5D}"/>
    <cellStyle name="Note 4 5 4 4" xfId="34435" xr:uid="{F7115143-1E15-4F7B-ADD8-E264FA091897}"/>
    <cellStyle name="Note 4 5 4 5" xfId="49112" xr:uid="{B62185E6-30BE-4C05-9CCF-DF5B08F0E4A5}"/>
    <cellStyle name="Note 4 5 5" xfId="1586" xr:uid="{B13B789E-50A6-4DE5-A3C9-4B395FBAD2AF}"/>
    <cellStyle name="Note 4 5 5 2" xfId="5931" xr:uid="{20963291-E0F9-4CC5-9B5E-56BBFA529EE0}"/>
    <cellStyle name="Note 4 5 5 2 2" xfId="8517" xr:uid="{02CC8D1F-6B1E-46C7-894D-D64ED0183495}"/>
    <cellStyle name="Note 4 5 5 2 2 2" xfId="12639" xr:uid="{595CC751-6A89-44C0-BE10-546912DE6085}"/>
    <cellStyle name="Note 4 5 5 2 2 2 2" xfId="21628" xr:uid="{5D717E4D-B0B4-4FE0-9548-76CA8F861EC0}"/>
    <cellStyle name="Note 4 5 5 2 2 2 2 2" xfId="27867" xr:uid="{172D813C-C20C-486B-8D7C-408586A8FD9F}"/>
    <cellStyle name="Note 4 5 5 2 2 2 3" xfId="36259" xr:uid="{C70A9C5E-0A8A-407B-AB6C-3CB22931A44D}"/>
    <cellStyle name="Note 4 5 5 2 2 3" xfId="17506" xr:uid="{CE0B0FF2-AAB3-48DE-ACEC-65E40BA39074}"/>
    <cellStyle name="Note 4 5 5 2 2 3 2" xfId="36765" xr:uid="{790C57C1-3289-4097-B5BA-11B9893560C8}"/>
    <cellStyle name="Note 4 5 5 2 2 4" xfId="34532" xr:uid="{4FA34AA6-3194-40E1-9845-05714605BE87}"/>
    <cellStyle name="Note 4 5 5 2 3" xfId="11154" xr:uid="{6367A16D-E7D1-4595-8BDA-E2014C5D4054}"/>
    <cellStyle name="Note 4 5 5 2 3 2" xfId="20143" xr:uid="{66EB6A2B-4918-4D4F-ABE5-DA6621C54BF9}"/>
    <cellStyle name="Note 4 5 5 2 3 2 2" xfId="36872" xr:uid="{54CB416B-A769-4FD5-B34F-7279434F5DEA}"/>
    <cellStyle name="Note 4 5 5 2 3 3" xfId="36668" xr:uid="{61983816-57AB-4970-AD40-DA8271033C5E}"/>
    <cellStyle name="Note 4 5 5 2 4" xfId="14920" xr:uid="{7EC09D77-5ACE-42BE-9204-9790DD875CCB}"/>
    <cellStyle name="Note 4 5 5 2 4 2" xfId="30545" xr:uid="{A14E00A7-955B-4B7E-B871-60EE15AA9546}"/>
    <cellStyle name="Note 4 5 5 2 5" xfId="42932" xr:uid="{77DC9102-3891-47E2-B34C-5769700FA747}"/>
    <cellStyle name="Note 4 5 5 2 6" xfId="57831" xr:uid="{39829DA0-7176-466E-8814-AAD1F01652CD}"/>
    <cellStyle name="Note 4 5 5 3" xfId="4023" xr:uid="{BA658D75-B8A6-402D-BA5E-8314F3DE4130}"/>
    <cellStyle name="Note 4 5 5 3 2" xfId="32812" xr:uid="{07FA858D-83EB-4446-A868-0C848C318ECF}"/>
    <cellStyle name="Note 4 5 5 4" xfId="36003" xr:uid="{8F3AC364-593D-4924-9839-8D2D80600EA2}"/>
    <cellStyle name="Note 4 5 5 5" xfId="51049" xr:uid="{19498672-B6B5-48B8-AA57-A0AC69CEEB48}"/>
    <cellStyle name="Note 4 5 6" xfId="1673" xr:uid="{17A53E3E-E418-40D9-8C37-BC3D594964FF}"/>
    <cellStyle name="Note 4 5 6 2" xfId="6001" xr:uid="{3BD25F85-DE32-4ADF-81CA-9CA7969B2358}"/>
    <cellStyle name="Note 4 5 6 2 2" xfId="8587" xr:uid="{02D71196-5170-42C5-8F2F-B0B077932C5D}"/>
    <cellStyle name="Note 4 5 6 2 2 2" xfId="12655" xr:uid="{ED8DE169-C281-4181-B91B-7B14A686B17C}"/>
    <cellStyle name="Note 4 5 6 2 2 2 2" xfId="21644" xr:uid="{B63D9AFC-20C0-4187-B85A-68E2A887B77B}"/>
    <cellStyle name="Note 4 5 6 2 2 2 2 2" xfId="39247" xr:uid="{AC422A22-B43F-4413-A5BE-90CE829060AA}"/>
    <cellStyle name="Note 4 5 6 2 2 2 3" xfId="28189" xr:uid="{4101A240-2226-4E8D-81DA-0B9C1A5EF014}"/>
    <cellStyle name="Note 4 5 6 2 2 3" xfId="17576" xr:uid="{A19A9699-1D33-4DC0-BC70-BFD4F489311A}"/>
    <cellStyle name="Note 4 5 6 2 2 3 2" xfId="37114" xr:uid="{5FACB0B2-5269-4B52-8E47-CB6C72F67EC1}"/>
    <cellStyle name="Note 4 5 6 2 2 4" xfId="38174" xr:uid="{B8029642-CC30-4282-BB26-D28721704492}"/>
    <cellStyle name="Note 4 5 6 2 3" xfId="11224" xr:uid="{87B792B1-483C-423E-A2A9-FBF9066B65A0}"/>
    <cellStyle name="Note 4 5 6 2 3 2" xfId="20213" xr:uid="{DD0F1C8F-1570-4D43-9354-3A23F4037B4E}"/>
    <cellStyle name="Note 4 5 6 2 3 2 2" xfId="34059" xr:uid="{DCF33930-23FE-4F53-B215-07E4B09FD328}"/>
    <cellStyle name="Note 4 5 6 2 3 3" xfId="36186" xr:uid="{A77A6D27-A1E4-4C22-90AF-5D178583C0CB}"/>
    <cellStyle name="Note 4 5 6 2 4" xfId="14990" xr:uid="{FCB9AF52-C935-4F37-A727-2C24AADBF84A}"/>
    <cellStyle name="Note 4 5 6 2 4 2" xfId="28043" xr:uid="{BD34C7E1-9D3C-45C1-91B3-23C769341650}"/>
    <cellStyle name="Note 4 5 6 2 5" xfId="22164" xr:uid="{5188A194-64EE-40B9-92BF-6D7B41165B7B}"/>
    <cellStyle name="Note 4 5 6 2 6" xfId="54060" xr:uid="{108227B6-DCC8-4791-803A-1A8A0F3C06CA}"/>
    <cellStyle name="Note 4 5 6 3" xfId="4110" xr:uid="{317D689F-875E-4964-A463-024E3AC3FC0E}"/>
    <cellStyle name="Note 4 5 6 3 2" xfId="31821" xr:uid="{C020DE11-87CE-4B78-A8F2-545AC47FC1B4}"/>
    <cellStyle name="Note 4 5 6 4" xfId="43937" xr:uid="{867CAB8E-30BE-42C8-929C-0D191F8097A9}"/>
    <cellStyle name="Note 4 5 6 5" xfId="47387" xr:uid="{08BB5442-BEFA-4154-ABDA-461126DF9962}"/>
    <cellStyle name="Note 4 5 7" xfId="2700" xr:uid="{3F3763E0-5B6A-407A-95A2-2F9379E97F4D}"/>
    <cellStyle name="Note 4 5 7 2" xfId="6890" xr:uid="{BE8D71F6-1138-4279-8CDF-13F79A4EB769}"/>
    <cellStyle name="Note 4 5 7 2 2" xfId="12031" xr:uid="{6EF42DA1-E7F5-481F-AFFA-CCCB5793C125}"/>
    <cellStyle name="Note 4 5 7 2 2 2" xfId="21020" xr:uid="{A7F15DC6-2FF8-49BF-8066-5622E1D8D851}"/>
    <cellStyle name="Note 4 5 7 2 2 2 2" xfId="42510" xr:uid="{D31E1A28-3AB4-4A9E-8814-86D89575B82E}"/>
    <cellStyle name="Note 4 5 7 2 2 3" xfId="43798" xr:uid="{BE2DC42F-AB35-401F-A25C-EC360F018D12}"/>
    <cellStyle name="Note 4 5 7 2 3" xfId="15879" xr:uid="{40EBBA0B-F760-40D3-A421-AA0850D449AF}"/>
    <cellStyle name="Note 4 5 7 2 3 2" xfId="36957" xr:uid="{C4D89D1B-4149-4ACB-9F00-BE228379B0F5}"/>
    <cellStyle name="Note 4 5 7 2 4" xfId="44025" xr:uid="{1702A3E4-5127-44AF-A25B-006BA6C6C5D7}"/>
    <cellStyle name="Note 4 5 7 3" xfId="9461" xr:uid="{C66B81AE-2372-40BB-986F-B8DFCBADC987}"/>
    <cellStyle name="Note 4 5 7 3 2" xfId="18450" xr:uid="{C327391A-6EF7-4BB4-84D3-BA7AEF61A16D}"/>
    <cellStyle name="Note 4 5 7 3 2 2" xfId="26122" xr:uid="{E8AE4B12-2303-4870-9247-5AF17BF1A186}"/>
    <cellStyle name="Note 4 5 7 3 3" xfId="40800" xr:uid="{7B8A7992-19F8-4213-A2BA-CC0AC8E71DD5}"/>
    <cellStyle name="Note 4 5 7 4" xfId="43185" xr:uid="{3698924B-FD2E-4594-965A-8E350617AC73}"/>
    <cellStyle name="Note 4 5 7 5" xfId="52678" xr:uid="{D9216B4D-5628-4DFE-9654-E593A73B4A9C}"/>
    <cellStyle name="Note 4 5 8" xfId="4646" xr:uid="{F99046CD-4040-4653-AE2D-A1DEB37CC46D}"/>
    <cellStyle name="Note 4 5 8 2" xfId="7232" xr:uid="{A4FFE1B4-ABDE-42B2-B6D6-36684A2FC01B}"/>
    <cellStyle name="Note 4 5 8 2 2" xfId="12240" xr:uid="{4CE56A38-5CEB-40B1-BC0C-40D5668E3592}"/>
    <cellStyle name="Note 4 5 8 2 2 2" xfId="21229" xr:uid="{5707AB32-E2F7-43A6-97CD-C0DFBE2FD4B9}"/>
    <cellStyle name="Note 4 5 8 2 2 2 2" xfId="22812" xr:uid="{DB92AC42-DCFA-4D37-8C9D-9AD01B01F692}"/>
    <cellStyle name="Note 4 5 8 2 2 3" xfId="29678" xr:uid="{2D33263E-6704-48EE-8D88-C2721AE7EA32}"/>
    <cellStyle name="Note 4 5 8 2 3" xfId="16221" xr:uid="{221712E6-3AB4-4A51-90DB-D71FF82C54AD}"/>
    <cellStyle name="Note 4 5 8 2 3 2" xfId="29564" xr:uid="{6485E310-E664-4BE5-9117-DF9A46E15837}"/>
    <cellStyle name="Note 4 5 8 2 4" xfId="40799" xr:uid="{AB996FF2-17D8-4788-9F34-FF53DB841243}"/>
    <cellStyle name="Note 4 5 8 3" xfId="9869" xr:uid="{B58C8AD6-1562-47FD-803B-57EDA6F2F04A}"/>
    <cellStyle name="Note 4 5 8 3 2" xfId="18858" xr:uid="{412DDA6F-E7EA-41EC-9F89-2D9981B2186C}"/>
    <cellStyle name="Note 4 5 8 3 2 2" xfId="22849" xr:uid="{E5053476-3249-4FB8-9923-981C81C05308}"/>
    <cellStyle name="Note 4 5 8 3 3" xfId="40085" xr:uid="{6A80EB82-5C64-4083-A5A8-7C67AE45DA33}"/>
    <cellStyle name="Note 4 5 8 4" xfId="13635" xr:uid="{EEB7CBD2-8BA3-42AF-B5B5-547357E3B4E9}"/>
    <cellStyle name="Note 4 5 8 4 2" xfId="40826" xr:uid="{01818EB1-A56D-4AB6-A9CD-047AB80A3F97}"/>
    <cellStyle name="Note 4 5 8 5" xfId="27958" xr:uid="{215E2B95-16BC-4520-BB55-8D811FC46C7E}"/>
    <cellStyle name="Note 4 5 9" xfId="6534" xr:uid="{3643CF1A-897A-4C14-B72C-2E1393C45CEA}"/>
    <cellStyle name="Note 4 5 9 2" xfId="11753" xr:uid="{2AF3FF24-81C6-4C13-9798-85255AAD1AB2}"/>
    <cellStyle name="Note 4 5 9 2 2" xfId="20742" xr:uid="{318722E4-2135-455F-8D8B-285A97BEAE56}"/>
    <cellStyle name="Note 4 5 9 2 2 2" xfId="32528" xr:uid="{1614860F-A95A-4A4B-BC84-29788A098A49}"/>
    <cellStyle name="Note 4 5 9 2 3" xfId="26528" xr:uid="{A1D205AD-5B64-4DAF-809F-90B7C3AF1506}"/>
    <cellStyle name="Note 4 5 9 3" xfId="15523" xr:uid="{DD6E94AB-3205-4874-9857-BD5C46CC4E3D}"/>
    <cellStyle name="Note 4 5 9 3 2" xfId="41505" xr:uid="{99B6C73E-3283-4A3B-92A1-45DE4F963565}"/>
    <cellStyle name="Note 4 5 9 4" xfId="23795" xr:uid="{6A669035-5DC8-47AC-ADC7-BDCB46AF5E57}"/>
    <cellStyle name="Note 4 6" xfId="370" xr:uid="{BEB29AB1-461F-4547-BE86-730B94C2AF4F}"/>
    <cellStyle name="Note 4 6 10" xfId="9241" xr:uid="{29C39D1F-6912-4383-B64A-24ABF10553A6}"/>
    <cellStyle name="Note 4 6 10 2" xfId="18230" xr:uid="{EFE50EC7-981E-4EB4-AC73-200C0CE8E625}"/>
    <cellStyle name="Note 4 6 10 2 2" xfId="39129" xr:uid="{D2AD5E87-562F-404C-87B1-6AB8F1E45007}"/>
    <cellStyle name="Note 4 6 10 3" xfId="34071" xr:uid="{91A3E6D9-A747-44C8-94A9-CA731AF0BC3F}"/>
    <cellStyle name="Note 4 6 11" xfId="9735" xr:uid="{140DF2E2-DC2B-4313-B29B-5D4E1F6AF708}"/>
    <cellStyle name="Note 4 6 11 2" xfId="18724" xr:uid="{7922957B-01EC-44A6-BF1F-CAA4FC042833}"/>
    <cellStyle name="Note 4 6 11 2 2" xfId="29275" xr:uid="{A2A0613F-CB09-4CE6-9E7A-9B2D077C234F}"/>
    <cellStyle name="Note 4 6 11 3" xfId="43812" xr:uid="{011A6E58-7CB4-4D14-A82C-87611C30BD4D}"/>
    <cellStyle name="Note 4 6 12" xfId="2376" xr:uid="{73B3D008-DD75-4BB0-B6E7-EAE792EEA591}"/>
    <cellStyle name="Note 4 6 12 2" xfId="39822" xr:uid="{7F673E48-2B44-46A3-B74D-4EABF81E372A}"/>
    <cellStyle name="Note 4 6 13" xfId="13285" xr:uid="{336B1750-E18E-4B24-9842-71CB7E9C1AAC}"/>
    <cellStyle name="Note 4 6 13 2" xfId="29484" xr:uid="{CF7E8813-5B56-408B-8F71-0120F6081C6E}"/>
    <cellStyle name="Note 4 6 14" xfId="37410" xr:uid="{707E0D98-5EB8-47F8-9A84-7358EF823A98}"/>
    <cellStyle name="Note 4 6 15" xfId="44383" xr:uid="{988FE453-2653-4EA1-967C-102B2D66CAF8}"/>
    <cellStyle name="Note 4 6 16" xfId="45672" xr:uid="{B61F06DA-E534-4446-BC5E-7502A651DEB0}"/>
    <cellStyle name="Note 4 6 2" xfId="719" xr:uid="{006E03A0-16B2-461B-9401-18567E6E71ED}"/>
    <cellStyle name="Note 4 6 2 2" xfId="5095" xr:uid="{747F0B3D-4368-4C0F-BC05-19B27DC2FF13}"/>
    <cellStyle name="Note 4 6 2 2 2" xfId="7681" xr:uid="{B651C745-67C8-4F40-933E-F015AA3112CC}"/>
    <cellStyle name="Note 4 6 2 2 2 2" xfId="12375" xr:uid="{CDD652AD-2F4D-4631-AC24-CE13DA45A0D3}"/>
    <cellStyle name="Note 4 6 2 2 2 2 2" xfId="21364" xr:uid="{E6349C49-B4E6-4354-80F8-B600938D2727}"/>
    <cellStyle name="Note 4 6 2 2 2 2 2 2" xfId="38185" xr:uid="{01D10195-3244-4BD2-A1E8-FC32A60CEECA}"/>
    <cellStyle name="Note 4 6 2 2 2 2 3" xfId="29356" xr:uid="{44DB4EC1-3C85-44EE-B0CA-4D146673D202}"/>
    <cellStyle name="Note 4 6 2 2 2 3" xfId="16670" xr:uid="{4C9E9314-3E47-4EA9-9CD9-B011145ED355}"/>
    <cellStyle name="Note 4 6 2 2 2 3 2" xfId="41945" xr:uid="{91D1EE47-95A1-4C96-BB95-BF9EAD600E9E}"/>
    <cellStyle name="Note 4 6 2 2 2 4" xfId="29923" xr:uid="{C747E8E9-13A5-49C0-8345-F325A4C60E5B}"/>
    <cellStyle name="Note 4 6 2 2 2 5" xfId="56460" xr:uid="{5105D95B-E55B-4812-BD52-90D9D5761A33}"/>
    <cellStyle name="Note 4 6 2 2 3" xfId="10318" xr:uid="{E6DA2D65-16A1-4384-A3DD-AC92E562101A}"/>
    <cellStyle name="Note 4 6 2 2 3 2" xfId="19307" xr:uid="{02F90CC1-3AC9-41C3-B186-1DCFBCF73882}"/>
    <cellStyle name="Note 4 6 2 2 3 2 2" xfId="27418" xr:uid="{40C823FA-F948-4CB1-BC97-9CD11FAE2198}"/>
    <cellStyle name="Note 4 6 2 2 3 3" xfId="33309" xr:uid="{9004CEC6-D7C8-483F-83C9-899476351030}"/>
    <cellStyle name="Note 4 6 2 2 4" xfId="14084" xr:uid="{B9F55E33-F5D3-4130-94AB-1C064AB11EC6}"/>
    <cellStyle name="Note 4 6 2 2 4 2" xfId="43190" xr:uid="{FEADA58F-A33A-4CB7-90AD-1FFEB0ACDEFA}"/>
    <cellStyle name="Note 4 6 2 2 5" xfId="41092" xr:uid="{E45C0278-9D0A-4653-84E9-D54ADC14C1A0}"/>
    <cellStyle name="Note 4 6 2 2 6" xfId="49678" xr:uid="{A7B8409C-9E1B-4CC3-9CA6-30DC131DD6A4}"/>
    <cellStyle name="Note 4 6 2 3" xfId="3156" xr:uid="{6B555278-A360-482E-BDD0-ECA7546FFECB}"/>
    <cellStyle name="Note 4 6 2 3 2" xfId="37295" xr:uid="{DEBC8DF2-D610-4F33-A7B4-983778A3D3E9}"/>
    <cellStyle name="Note 4 6 2 3 2 2" xfId="57959" xr:uid="{3F63700B-3392-4252-B3D9-8B91D1C6EEAB}"/>
    <cellStyle name="Note 4 6 2 3 3" xfId="51177" xr:uid="{09B15D2D-A665-48E8-B6BE-45829A23AC61}"/>
    <cellStyle name="Note 4 6 2 4" xfId="25660" xr:uid="{72B3E5EF-673D-4B77-9F77-2D815D858BAD}"/>
    <cellStyle name="Note 4 6 2 4 2" xfId="54599" xr:uid="{4781F81F-13B4-4B58-8E13-DBE913FB66CD}"/>
    <cellStyle name="Note 4 6 2 4 3" xfId="47795" xr:uid="{A86EA457-12BF-458E-BEA3-63363C7A0A3E}"/>
    <cellStyle name="Note 4 6 2 5" xfId="52994" xr:uid="{C7FDDF70-6078-4891-874C-688E440376A1}"/>
    <cellStyle name="Note 4 6 2 6" xfId="46181" xr:uid="{676C65DA-1686-4F07-A5B5-C78DA2E84178}"/>
    <cellStyle name="Note 4 6 3" xfId="1064" xr:uid="{B0ABA1EC-9EBC-4C77-A623-0ED5B83CB132}"/>
    <cellStyle name="Note 4 6 3 2" xfId="5416" xr:uid="{1291207F-88ED-4CC4-BB17-5FEDBD8872CE}"/>
    <cellStyle name="Note 4 6 3 2 2" xfId="8002" xr:uid="{25A5FA75-8469-4779-867B-4382E6135F01}"/>
    <cellStyle name="Note 4 6 3 2 2 2" xfId="12479" xr:uid="{A4688D63-C10D-418B-982D-545A10C25EE2}"/>
    <cellStyle name="Note 4 6 3 2 2 2 2" xfId="21468" xr:uid="{A862FF7E-78A7-4BBB-8B3B-6201965E0808}"/>
    <cellStyle name="Note 4 6 3 2 2 2 2 2" xfId="40641" xr:uid="{1D29287C-AB59-456D-A5E1-3FCA05D4B393}"/>
    <cellStyle name="Note 4 6 3 2 2 2 3" xfId="29013" xr:uid="{DEE4165A-203C-4285-8436-F8C28874B89B}"/>
    <cellStyle name="Note 4 6 3 2 2 3" xfId="16991" xr:uid="{80ED2A70-A21C-4DBB-B0D1-B1184AD696BB}"/>
    <cellStyle name="Note 4 6 3 2 2 3 2" xfId="36454" xr:uid="{6E5C70DA-81C2-4BF0-B8E9-749EAD8AD7A9}"/>
    <cellStyle name="Note 4 6 3 2 2 4" xfId="24798" xr:uid="{088B14AB-DC58-4D7C-A821-A3ED027D9809}"/>
    <cellStyle name="Note 4 6 3 2 2 5" xfId="56862" xr:uid="{F62D9638-A278-4430-8B17-14B9164C85D9}"/>
    <cellStyle name="Note 4 6 3 2 3" xfId="10639" xr:uid="{AF8B6E4C-0B14-4F02-94B7-18227A6CE951}"/>
    <cellStyle name="Note 4 6 3 2 3 2" xfId="19628" xr:uid="{C961B0C0-CFD1-4EF0-B8EA-1FC2F1ED7F20}"/>
    <cellStyle name="Note 4 6 3 2 3 2 2" xfId="34045" xr:uid="{F383D96A-1038-48B0-A514-12F3C2C68354}"/>
    <cellStyle name="Note 4 6 3 2 3 3" xfId="40200" xr:uid="{C7ADCFA1-ECDC-418F-BB5E-87D1939FFE5A}"/>
    <cellStyle name="Note 4 6 3 2 4" xfId="14405" xr:uid="{57498E31-16A9-423C-B0D1-DD5B9DD5981D}"/>
    <cellStyle name="Note 4 6 3 2 4 2" xfId="24052" xr:uid="{623EC040-6BAC-46F3-953E-1D8315BF8245}"/>
    <cellStyle name="Note 4 6 3 2 5" xfId="35426" xr:uid="{5855E778-3E6C-4B00-8E24-6BBA59A4221A}"/>
    <cellStyle name="Note 4 6 3 2 6" xfId="50080" xr:uid="{E84AEB3F-F533-49E7-82CD-C7865D710466}"/>
    <cellStyle name="Note 4 6 3 3" xfId="3501" xr:uid="{F273CA38-3E8A-4537-A5A9-A06323944244}"/>
    <cellStyle name="Note 4 6 3 3 2" xfId="41706" xr:uid="{7CC1BF62-3FE3-4AFD-A60E-E779591E16CD}"/>
    <cellStyle name="Note 4 6 3 3 2 2" xfId="58068" xr:uid="{D39A9098-F0E6-473A-A19B-AD7061684ECE}"/>
    <cellStyle name="Note 4 6 3 3 3" xfId="51286" xr:uid="{681D5ECF-8909-48E8-865C-197CE3290F6B}"/>
    <cellStyle name="Note 4 6 3 4" xfId="39886" xr:uid="{E51BEEE4-7BA3-40EB-B3DB-3E35568E1E3F}"/>
    <cellStyle name="Note 4 6 3 4 2" xfId="54989" xr:uid="{A06CE86E-B05F-4DE0-92EA-1A6243CD8D08}"/>
    <cellStyle name="Note 4 6 3 4 3" xfId="48197" xr:uid="{F20B963E-2FB5-4960-9642-FA4B95E2BAA1}"/>
    <cellStyle name="Note 4 6 3 5" xfId="53289" xr:uid="{0659B25D-9944-4D46-A6E4-5A961CE449BB}"/>
    <cellStyle name="Note 4 6 3 6" xfId="46583" xr:uid="{BB1B8561-F9F7-40B7-8B1F-70DDEAD805C3}"/>
    <cellStyle name="Note 4 6 4" xfId="1408" xr:uid="{B75FA1A9-FA15-4C6D-94A8-9DC6DD60E85C}"/>
    <cellStyle name="Note 4 6 4 2" xfId="5753" xr:uid="{39AD5948-5533-4CD5-AABA-C2E368C6F00C}"/>
    <cellStyle name="Note 4 6 4 2 2" xfId="8339" xr:uid="{BA27EBC5-2F61-4E83-BB95-56CC5833A857}"/>
    <cellStyle name="Note 4 6 4 2 2 2" xfId="12581" xr:uid="{7F99E512-54D8-440E-97E3-29C71EAC53F5}"/>
    <cellStyle name="Note 4 6 4 2 2 2 2" xfId="21570" xr:uid="{12EF1CB7-3BF3-448F-B0B7-321DAE761B7A}"/>
    <cellStyle name="Note 4 6 4 2 2 2 2 2" xfId="31907" xr:uid="{175B97D1-EC2F-433B-BDD7-498A4F484B04}"/>
    <cellStyle name="Note 4 6 4 2 2 2 3" xfId="29802" xr:uid="{9D6002D7-6745-4721-BDAB-1649DA2D70C4}"/>
    <cellStyle name="Note 4 6 4 2 2 3" xfId="17328" xr:uid="{11B69186-10D1-4EE9-921F-DD03FEFFD1F1}"/>
    <cellStyle name="Note 4 6 4 2 2 3 2" xfId="22429" xr:uid="{C6AA3541-2D58-4725-81DD-817D5419D31C}"/>
    <cellStyle name="Note 4 6 4 2 2 4" xfId="30170" xr:uid="{4C96BC6D-812C-4C79-A63E-5D44BFCA4BE1}"/>
    <cellStyle name="Note 4 6 4 2 3" xfId="10976" xr:uid="{7E6491A9-405B-4CC3-A928-91B9CFC3C38C}"/>
    <cellStyle name="Note 4 6 4 2 3 2" xfId="19965" xr:uid="{5536F402-F094-43F2-BCB0-97C1B93B1874}"/>
    <cellStyle name="Note 4 6 4 2 3 2 2" xfId="33261" xr:uid="{D713F3E8-A8A2-4E6F-B673-859016E4B975}"/>
    <cellStyle name="Note 4 6 4 2 3 3" xfId="40061" xr:uid="{88912786-78EF-4B81-A144-6B9B40965D56}"/>
    <cellStyle name="Note 4 6 4 2 4" xfId="14742" xr:uid="{552FC7DB-F68F-44BD-854C-198E5AB3451D}"/>
    <cellStyle name="Note 4 6 4 2 4 2" xfId="36293" xr:uid="{04F98A24-7AE2-471C-8A31-E3B303152553}"/>
    <cellStyle name="Note 4 6 4 2 5" xfId="40135" xr:uid="{37CA5500-3A6A-4B05-B901-A75C53DB9448}"/>
    <cellStyle name="Note 4 6 4 2 6" xfId="55988" xr:uid="{DBB48D9C-548C-466A-ABF4-FD0675D3F92E}"/>
    <cellStyle name="Note 4 6 4 3" xfId="3845" xr:uid="{457E3E0C-D1AD-4CDA-9BB2-257E198A53D7}"/>
    <cellStyle name="Note 4 6 4 3 2" xfId="36955" xr:uid="{10FED57A-D588-4A41-9FE6-43D6118C31FB}"/>
    <cellStyle name="Note 4 6 4 4" xfId="40657" xr:uid="{4FC3C781-FF4E-4309-8CB9-22C7086E46D9}"/>
    <cellStyle name="Note 4 6 4 5" xfId="49206" xr:uid="{3A73BC6C-1362-4125-A6CA-B1DF69B214FD}"/>
    <cellStyle name="Note 4 6 5" xfId="1788" xr:uid="{16BAB43D-61C0-4077-A703-668FEC817305}"/>
    <cellStyle name="Note 4 6 5 2" xfId="6105" xr:uid="{8E4611E8-3B60-48CB-A337-858AB17D6825}"/>
    <cellStyle name="Note 4 6 5 2 2" xfId="8691" xr:uid="{C04A189B-44AE-40F7-96D1-1BE00650D1C1}"/>
    <cellStyle name="Note 4 6 5 2 2 2" xfId="12687" xr:uid="{821C49C1-67CE-4981-B23D-E5FC635CE4E7}"/>
    <cellStyle name="Note 4 6 5 2 2 2 2" xfId="21676" xr:uid="{BB238BCC-8109-4F43-92A4-5529FE5F0E78}"/>
    <cellStyle name="Note 4 6 5 2 2 2 2 2" xfId="29261" xr:uid="{8D8C0C82-D300-447C-A7D5-81E9E2B3214F}"/>
    <cellStyle name="Note 4 6 5 2 2 2 3" xfId="34117" xr:uid="{B93DE22E-E775-4B67-B6F5-D7F7AE865129}"/>
    <cellStyle name="Note 4 6 5 2 2 3" xfId="17680" xr:uid="{998E0649-E577-40B4-8A7E-B193127068DA}"/>
    <cellStyle name="Note 4 6 5 2 2 3 2" xfId="34844" xr:uid="{77AC41D1-2823-4601-A7A1-1F56A59C8B77}"/>
    <cellStyle name="Note 4 6 5 2 2 4" xfId="40630" xr:uid="{455B4BCC-7BA9-491D-98C4-1A20D927A17E}"/>
    <cellStyle name="Note 4 6 5 2 3" xfId="11328" xr:uid="{F98339D1-CE36-4662-A2B8-D3463EFA52F6}"/>
    <cellStyle name="Note 4 6 5 2 3 2" xfId="20317" xr:uid="{CF42E3D0-E217-4A8D-9CAD-EB97906BB553}"/>
    <cellStyle name="Note 4 6 5 2 3 2 2" xfId="39180" xr:uid="{A6A1C4C4-777A-44CC-8165-FC7A8F45C953}"/>
    <cellStyle name="Note 4 6 5 2 3 3" xfId="37832" xr:uid="{0FFD7DF4-A1C2-4254-B538-E88C48BF0F6C}"/>
    <cellStyle name="Note 4 6 5 2 4" xfId="15094" xr:uid="{641C1F9A-EB9E-467B-B4BB-F7D6672B623E}"/>
    <cellStyle name="Note 4 6 5 2 4 2" xfId="39803" xr:uid="{EE5CB644-EF60-4093-B502-EDBF70792568}"/>
    <cellStyle name="Note 4 6 5 2 5" xfId="28603" xr:uid="{732B1F9C-5351-4F90-81E9-FD730D201717}"/>
    <cellStyle name="Note 4 6 5 2 6" xfId="57647" xr:uid="{4FFE2FC4-D239-4302-9AD8-769DFED48008}"/>
    <cellStyle name="Note 4 6 5 3" xfId="4225" xr:uid="{EEE68E47-F598-45E9-9A68-C0A379C8ED0B}"/>
    <cellStyle name="Note 4 6 5 3 2" xfId="25727" xr:uid="{6E1DEC80-6018-4575-A1C5-974A75A6C232}"/>
    <cellStyle name="Note 4 6 5 4" xfId="42308" xr:uid="{D48C4C93-DF98-4298-8D61-173C79FE5F1A}"/>
    <cellStyle name="Note 4 6 5 5" xfId="50865" xr:uid="{06AB46D6-9646-4C6B-A55B-95F7B928D589}"/>
    <cellStyle name="Note 4 6 6" xfId="2027" xr:uid="{3D98C446-5DB0-49BE-96A5-B2E7956B38C0}"/>
    <cellStyle name="Note 4 6 6 2" xfId="6335" xr:uid="{03EF9574-8474-47F5-8A85-742CDFAAA763}"/>
    <cellStyle name="Note 4 6 6 2 2" xfId="8921" xr:uid="{7009D081-AE51-4A1B-9B0F-33A656A59118}"/>
    <cellStyle name="Note 4 6 6 2 2 2" xfId="12757" xr:uid="{47FF7FF8-BFFA-4F99-8C89-1FD671BC9285}"/>
    <cellStyle name="Note 4 6 6 2 2 2 2" xfId="21746" xr:uid="{3993A85B-9BF2-4369-B1C1-30398BD06C04}"/>
    <cellStyle name="Note 4 6 6 2 2 2 2 2" xfId="43678" xr:uid="{728071C5-520F-4414-8E8C-A7ED6E537B1E}"/>
    <cellStyle name="Note 4 6 6 2 2 2 3" xfId="39210" xr:uid="{69143451-12B4-4519-8196-32A3E21FF953}"/>
    <cellStyle name="Note 4 6 6 2 2 3" xfId="17910" xr:uid="{28DCD252-29A0-420C-A519-CB27989592D4}"/>
    <cellStyle name="Note 4 6 6 2 2 3 2" xfId="30494" xr:uid="{11FC0FA8-CDF8-4A61-B345-91CF2D587ACB}"/>
    <cellStyle name="Note 4 6 6 2 2 4" xfId="25950" xr:uid="{B93C3CCD-C85F-426E-8310-FB9F9285FBC4}"/>
    <cellStyle name="Note 4 6 6 2 3" xfId="11558" xr:uid="{AA9A3738-F847-4012-A9A3-85DB1DA81E5D}"/>
    <cellStyle name="Note 4 6 6 2 3 2" xfId="20547" xr:uid="{6E2AF700-E661-4927-9611-468914DE8ECB}"/>
    <cellStyle name="Note 4 6 6 2 3 2 2" xfId="43710" xr:uid="{45BBC1FF-BC4D-49B8-9F95-2B8E301FA7ED}"/>
    <cellStyle name="Note 4 6 6 2 3 3" xfId="40080" xr:uid="{9EB1B8BF-9F21-4C27-9717-1C412658C46F}"/>
    <cellStyle name="Note 4 6 6 2 4" xfId="15324" xr:uid="{4925D7C7-7EC7-4123-AAC3-C37B99CAC50F}"/>
    <cellStyle name="Note 4 6 6 2 4 2" xfId="41020" xr:uid="{F7EDD9B0-CBFC-41C6-A118-9D73EE96B3D7}"/>
    <cellStyle name="Note 4 6 6 2 5" xfId="24499" xr:uid="{7F595D33-D66D-4B30-83D0-9913ABBBDFD8}"/>
    <cellStyle name="Note 4 6 6 2 6" xfId="54151" xr:uid="{B381E57D-BA94-4388-84DC-A1E6D0DB76C3}"/>
    <cellStyle name="Note 4 6 6 3" xfId="4464" xr:uid="{3CC37BBD-A117-4690-BB39-D226DBC2B38F}"/>
    <cellStyle name="Note 4 6 6 3 2" xfId="25418" xr:uid="{58E1FED8-4FCC-40FD-9BB1-F7EF62EEEDA2}"/>
    <cellStyle name="Note 4 6 6 4" xfId="28961" xr:uid="{1588C3AC-A3A9-412F-AEAA-6C538CDF8C92}"/>
    <cellStyle name="Note 4 6 6 5" xfId="47439" xr:uid="{CB46E4EA-CF13-47D5-9282-D9EB569317E0}"/>
    <cellStyle name="Note 4 6 7" xfId="2838" xr:uid="{CE9D3367-5D8C-44B3-A81C-20B9958DCF56}"/>
    <cellStyle name="Note 4 6 7 2" xfId="6988" xr:uid="{005B168E-DC23-4313-8C8B-9C5AFFE134DE}"/>
    <cellStyle name="Note 4 6 7 2 2" xfId="12117" xr:uid="{1D063A73-F631-4C9A-AF8A-1B6095B4B615}"/>
    <cellStyle name="Note 4 6 7 2 2 2" xfId="21106" xr:uid="{010A8BC7-CD8A-421B-A677-FE350F262C9F}"/>
    <cellStyle name="Note 4 6 7 2 2 2 2" xfId="23047" xr:uid="{716E3546-F261-444A-8E58-D3AF1981A133}"/>
    <cellStyle name="Note 4 6 7 2 2 3" xfId="24686" xr:uid="{34909FC3-A8FC-4733-AB32-BEBA8DDC77CE}"/>
    <cellStyle name="Note 4 6 7 2 3" xfId="15977" xr:uid="{D88E0397-04A2-4BC0-8883-D7921F506A9E}"/>
    <cellStyle name="Note 4 6 7 2 3 2" xfId="22306" xr:uid="{F4DA3F23-A3C2-4D17-B329-216377279F41}"/>
    <cellStyle name="Note 4 6 7 2 4" xfId="32865" xr:uid="{C32F6375-2055-4B8C-A9E2-E0E0A3C9B39D}"/>
    <cellStyle name="Note 4 6 7 3" xfId="9551" xr:uid="{C88DA779-4AB2-469C-8FA0-A076397EDEA5}"/>
    <cellStyle name="Note 4 6 7 3 2" xfId="18540" xr:uid="{D88B00DD-7681-4F5E-9D74-1724839E8CA4}"/>
    <cellStyle name="Note 4 6 7 3 2 2" xfId="39332" xr:uid="{97DD3D37-4A13-4659-B2B4-0669C22862B4}"/>
    <cellStyle name="Note 4 6 7 3 3" xfId="42915" xr:uid="{ADBF738C-F955-4B26-B10E-429922F43B1A}"/>
    <cellStyle name="Note 4 6 7 4" xfId="37006" xr:uid="{1A172D70-30F2-43DE-9EEC-0BE1A1183069}"/>
    <cellStyle name="Note 4 6 7 5" xfId="52731" xr:uid="{02D20A16-E8FE-4844-AC42-76F81DB90AA4}"/>
    <cellStyle name="Note 4 6 8" xfId="4771" xr:uid="{2EE6C57A-F394-4703-809F-D6EF1A8AD354}"/>
    <cellStyle name="Note 4 6 8 2" xfId="7357" xr:uid="{7F5F771D-DE17-498A-99EE-0385F94F9EF4}"/>
    <cellStyle name="Note 4 6 8 2 2" xfId="12279" xr:uid="{8F444D70-992E-4438-AF65-C14B51005E36}"/>
    <cellStyle name="Note 4 6 8 2 2 2" xfId="21268" xr:uid="{C984ABF5-E534-4E52-9BA4-BEDCF2A82AA9}"/>
    <cellStyle name="Note 4 6 8 2 2 2 2" xfId="23852" xr:uid="{6E580A7C-51CA-4BFA-A89D-CFC854402360}"/>
    <cellStyle name="Note 4 6 8 2 2 3" xfId="41395" xr:uid="{FE81BA2A-192A-43CD-82EB-5973B7D94B19}"/>
    <cellStyle name="Note 4 6 8 2 3" xfId="16346" xr:uid="{9CB36ED9-2E96-4F67-9FD7-060CF1C1135C}"/>
    <cellStyle name="Note 4 6 8 2 3 2" xfId="42683" xr:uid="{C585FA16-FC1E-4188-A063-D0077703E2A7}"/>
    <cellStyle name="Note 4 6 8 2 4" xfId="37996" xr:uid="{DA89FBAF-FCF6-41F2-A58E-4A884851FB07}"/>
    <cellStyle name="Note 4 6 8 3" xfId="9994" xr:uid="{2192C1DD-EAFC-4555-BC53-1A4646862102}"/>
    <cellStyle name="Note 4 6 8 3 2" xfId="18983" xr:uid="{52D0291E-F14C-4A23-B483-CE4D74FBD5A2}"/>
    <cellStyle name="Note 4 6 8 3 2 2" xfId="24593" xr:uid="{34756916-A84B-4F99-B8C0-173315B84D28}"/>
    <cellStyle name="Note 4 6 8 3 3" xfId="34460" xr:uid="{D2F96268-3223-4276-8BB1-D0E2B816AF8A}"/>
    <cellStyle name="Note 4 6 8 4" xfId="13760" xr:uid="{314B40E4-C01C-499B-9DB9-8E791C7AE749}"/>
    <cellStyle name="Note 4 6 8 4 2" xfId="34843" xr:uid="{EA9EFB14-9EB0-44A3-BF16-90A0CC97D54B}"/>
    <cellStyle name="Note 4 6 8 5" xfId="25571" xr:uid="{B354B198-AB8E-411E-871D-420CE6AB213A}"/>
    <cellStyle name="Note 4 6 9" xfId="6672" xr:uid="{4F69D0BE-7D25-45F8-AB2F-4AF0119388E2}"/>
    <cellStyle name="Note 4 6 9 2" xfId="11878" xr:uid="{1D800A5F-4FD7-4F01-AB50-42AC6B667E15}"/>
    <cellStyle name="Note 4 6 9 2 2" xfId="20867" xr:uid="{DE2934A7-5867-48F0-8D47-5E0C5F617828}"/>
    <cellStyle name="Note 4 6 9 2 2 2" xfId="36742" xr:uid="{2F24A33F-F6FF-42F6-A9BA-8A3BC07AC46A}"/>
    <cellStyle name="Note 4 6 9 2 3" xfId="22533" xr:uid="{2C7B1F89-E467-443D-B807-52F8AB51EAF0}"/>
    <cellStyle name="Note 4 6 9 3" xfId="15661" xr:uid="{DDA87136-0D3D-46E1-AF15-33FA9635AD50}"/>
    <cellStyle name="Note 4 6 9 3 2" xfId="34273" xr:uid="{F9A74F03-C0A5-48DC-A557-7B41150AA575}"/>
    <cellStyle name="Note 4 6 9 4" xfId="25970" xr:uid="{426D7F32-E936-48C5-9134-53E41AC1C1FE}"/>
    <cellStyle name="Note 4 7" xfId="512" xr:uid="{FF38EFCE-E16F-4BFC-9A4A-DB70B5D84372}"/>
    <cellStyle name="Note 4 7 10" xfId="44474" xr:uid="{293A60F9-B679-4D18-8B33-AB163272E9F0}"/>
    <cellStyle name="Note 4 7 11" xfId="45708" xr:uid="{98CC5F7E-929A-492E-8903-0DBC7616DCA9}"/>
    <cellStyle name="Note 4 7 2" xfId="861" xr:uid="{18528A62-75FC-40D4-9BB9-9B7078B550FC}"/>
    <cellStyle name="Note 4 7 2 2" xfId="5230" xr:uid="{8161877A-370A-4606-8970-FF716967896D}"/>
    <cellStyle name="Note 4 7 2 2 2" xfId="7816" xr:uid="{7EA1DEB8-F881-413D-92FB-50C40D9197AE}"/>
    <cellStyle name="Note 4 7 2 2 2 2" xfId="12419" xr:uid="{0A31EE3B-6213-4842-ADC8-402CCB5A78F1}"/>
    <cellStyle name="Note 4 7 2 2 2 2 2" xfId="21408" xr:uid="{D42A3D1A-BF01-4695-856C-AB3E16CD6340}"/>
    <cellStyle name="Note 4 7 2 2 2 2 2 2" xfId="31055" xr:uid="{A554BC6F-1322-4831-92E0-30C999540D4C}"/>
    <cellStyle name="Note 4 7 2 2 2 2 3" xfId="40180" xr:uid="{C4127434-DE1B-4660-AB2C-C15012C9C13B}"/>
    <cellStyle name="Note 4 7 2 2 2 3" xfId="16805" xr:uid="{04023D2B-1E68-4CD9-A35A-AA93A0C9C2E1}"/>
    <cellStyle name="Note 4 7 2 2 2 3 2" xfId="25574" xr:uid="{DB757675-3113-4379-89CC-F713A0990B7B}"/>
    <cellStyle name="Note 4 7 2 2 2 4" xfId="30961" xr:uid="{A4D41A2C-12D4-4F66-AFD5-8717013647B7}"/>
    <cellStyle name="Note 4 7 2 2 2 5" xfId="56496" xr:uid="{E08A282A-0B22-4080-95BA-AF08B05C6955}"/>
    <cellStyle name="Note 4 7 2 2 3" xfId="10453" xr:uid="{78BB759A-BF8F-42D7-9ADD-4E0BF573CD5B}"/>
    <cellStyle name="Note 4 7 2 2 3 2" xfId="19442" xr:uid="{0DB56524-5E37-496E-B038-6D726275EA8B}"/>
    <cellStyle name="Note 4 7 2 2 3 2 2" xfId="22990" xr:uid="{213CF635-AE30-412C-9382-178B4992A48B}"/>
    <cellStyle name="Note 4 7 2 2 3 3" xfId="24269" xr:uid="{6A0768C7-D105-48AF-8865-EFF33ED23A8B}"/>
    <cellStyle name="Note 4 7 2 2 4" xfId="14219" xr:uid="{D0B7CFC0-698D-4372-89F6-B1A80FC2E7C1}"/>
    <cellStyle name="Note 4 7 2 2 4 2" xfId="29503" xr:uid="{D5FD7B39-DF81-45F5-AF3B-0794FAE35F54}"/>
    <cellStyle name="Note 4 7 2 2 5" xfId="31472" xr:uid="{D59A9564-BC4A-42F2-914B-BE07BF6C3614}"/>
    <cellStyle name="Note 4 7 2 2 6" xfId="49714" xr:uid="{66A8257F-1154-49F2-8F56-FF8B0EB9AA42}"/>
    <cellStyle name="Note 4 7 2 3" xfId="3298" xr:uid="{25C2D348-FF88-42F3-9B8B-911453AE21DC}"/>
    <cellStyle name="Note 4 7 2 3 2" xfId="24726" xr:uid="{DF6B39A5-2AC6-4622-8A2B-4636242C3662}"/>
    <cellStyle name="Note 4 7 2 3 2 2" xfId="58112" xr:uid="{668B11CF-CCB3-4FA7-B72E-C1FDEAD026DA}"/>
    <cellStyle name="Note 4 7 2 3 3" xfId="51330" xr:uid="{24FB6CDD-BFB9-4893-8293-1B452C6FA682}"/>
    <cellStyle name="Note 4 7 2 4" xfId="36045" xr:uid="{7924A62C-512F-4A6A-A827-86016C435B50}"/>
    <cellStyle name="Note 4 7 2 4 2" xfId="54635" xr:uid="{66A5E260-9BFE-4594-BF85-531CC4EEBA1B}"/>
    <cellStyle name="Note 4 7 2 4 3" xfId="47831" xr:uid="{604B2EA4-C81D-4CC5-BDC3-60DFFEEDF0BF}"/>
    <cellStyle name="Note 4 7 2 5" xfId="53015" xr:uid="{050C8EBE-38A0-48C1-A1E6-71FB395E6B86}"/>
    <cellStyle name="Note 4 7 2 6" xfId="46217" xr:uid="{E09EF60A-B850-4825-8B0E-3D6A81670031}"/>
    <cellStyle name="Note 4 7 3" xfId="1206" xr:uid="{28387248-CC46-4C84-A6B4-49CBE66B6B19}"/>
    <cellStyle name="Note 4 7 3 2" xfId="5551" xr:uid="{48C5EB27-487E-41D0-B319-CF40DA92B14B}"/>
    <cellStyle name="Note 4 7 3 2 2" xfId="8137" xr:uid="{531401AB-86DB-4542-8834-3DFC3120B68D}"/>
    <cellStyle name="Note 4 7 3 2 2 2" xfId="12517" xr:uid="{64E83E96-8699-42B8-B9F3-8620493CA691}"/>
    <cellStyle name="Note 4 7 3 2 2 2 2" xfId="21506" xr:uid="{3391E08F-2E4A-4449-9264-FC9C02538936}"/>
    <cellStyle name="Note 4 7 3 2 2 2 2 2" xfId="29082" xr:uid="{F60A1765-DD72-4AEC-82C5-BC7D393DFC51}"/>
    <cellStyle name="Note 4 7 3 2 2 2 3" xfId="29257" xr:uid="{D7EE9BF1-3D9F-4AAF-8EE2-A5C73D2DAD5D}"/>
    <cellStyle name="Note 4 7 3 2 2 3" xfId="17126" xr:uid="{B66FE49C-4F92-4BAC-98A1-DF61C60ED287}"/>
    <cellStyle name="Note 4 7 3 2 2 3 2" xfId="30329" xr:uid="{3E83C51A-AF4C-49E4-B03F-6DE821549F46}"/>
    <cellStyle name="Note 4 7 3 2 2 4" xfId="29115" xr:uid="{F13ABE36-2642-4E2B-92BF-B389A75C7CDE}"/>
    <cellStyle name="Note 4 7 3 2 2 5" xfId="56898" xr:uid="{8E34C876-13BA-4B47-B660-5C44CDE84ACA}"/>
    <cellStyle name="Note 4 7 3 2 3" xfId="10774" xr:uid="{AC5BD9D1-ACE4-4E25-955D-1C9FEF230E4F}"/>
    <cellStyle name="Note 4 7 3 2 3 2" xfId="19763" xr:uid="{DDD2607B-5CA0-419E-ACCC-3C848B209E2C}"/>
    <cellStyle name="Note 4 7 3 2 3 2 2" xfId="23699" xr:uid="{8868DA53-8F53-478D-B547-4FB97E1E7601}"/>
    <cellStyle name="Note 4 7 3 2 3 3" xfId="36514" xr:uid="{A2D9AECB-20BD-438F-8391-F1D919FA289F}"/>
    <cellStyle name="Note 4 7 3 2 4" xfId="14540" xr:uid="{06EDFBEF-7AC8-49FF-ACE2-5FE3EFE21FD2}"/>
    <cellStyle name="Note 4 7 3 2 4 2" xfId="42849" xr:uid="{6CD9AECD-1D91-403C-A1FF-DF13F00D8D8E}"/>
    <cellStyle name="Note 4 7 3 2 5" xfId="29300" xr:uid="{5847AF2D-2674-4177-BC14-60A6EC91E9BB}"/>
    <cellStyle name="Note 4 7 3 2 6" xfId="50116" xr:uid="{F8E43336-D4EE-45BC-A244-0B10486A9FAE}"/>
    <cellStyle name="Note 4 7 3 3" xfId="3643" xr:uid="{EAAE3D3A-8160-4A71-AA71-8E5D1B3C01BD}"/>
    <cellStyle name="Note 4 7 3 3 2" xfId="29613" xr:uid="{D18421B7-FB7D-4406-BA5D-81D527818BFB}"/>
    <cellStyle name="Note 4 7 3 3 2 2" xfId="55793" xr:uid="{82D17A24-8BD4-48C1-B1D5-B4A152717E23}"/>
    <cellStyle name="Note 4 7 3 3 3" xfId="49010" xr:uid="{D777D439-F961-4858-B760-BCE1775F4A17}"/>
    <cellStyle name="Note 4 7 3 4" xfId="39852" xr:uid="{3D52C8EB-C2FC-442C-9855-CA564894C187}"/>
    <cellStyle name="Note 4 7 3 4 2" xfId="55025" xr:uid="{52532FB9-3A3D-4BE0-B871-E7362068265E}"/>
    <cellStyle name="Note 4 7 3 4 3" xfId="48233" xr:uid="{E75F6A49-B0C2-46E3-989E-AA78A3A50329}"/>
    <cellStyle name="Note 4 7 3 5" xfId="53325" xr:uid="{673DDB83-B72A-42DB-A8FE-B2BAEEDEBF8E}"/>
    <cellStyle name="Note 4 7 3 6" xfId="46619" xr:uid="{67E1D538-C247-4B40-A672-9E9E4401B9C6}"/>
    <cellStyle name="Note 4 7 4" xfId="1550" xr:uid="{97700A21-A1B7-4AFD-89A7-C735281B5FF8}"/>
    <cellStyle name="Note 4 7 4 2" xfId="5895" xr:uid="{FA0DC1F7-9E59-424B-BDDF-FE512D99D539}"/>
    <cellStyle name="Note 4 7 4 2 2" xfId="8481" xr:uid="{6077C0B6-3F31-4C27-80D7-5BD40FC73F31}"/>
    <cellStyle name="Note 4 7 4 2 2 2" xfId="12625" xr:uid="{229B2D02-6A29-403A-AE24-01EAD28BBCB1}"/>
    <cellStyle name="Note 4 7 4 2 2 2 2" xfId="21614" xr:uid="{2005ECC5-7BD7-4726-87CF-0C82816FDA82}"/>
    <cellStyle name="Note 4 7 4 2 2 2 2 2" xfId="22493" xr:uid="{473112A3-F70B-452C-84CE-E0775E5F1AEE}"/>
    <cellStyle name="Note 4 7 4 2 2 2 3" xfId="32627" xr:uid="{D60A63A5-3674-48B6-84F3-A04384D40A54}"/>
    <cellStyle name="Note 4 7 4 2 2 3" xfId="17470" xr:uid="{7BB0B17E-BC1E-44DC-83F6-4FBE6CD45C48}"/>
    <cellStyle name="Note 4 7 4 2 2 3 2" xfId="22376" xr:uid="{C508CCE6-6463-4813-ADAE-CB20A766BF4C}"/>
    <cellStyle name="Note 4 7 4 2 2 4" xfId="30354" xr:uid="{C6E1CBAB-12C9-494F-A738-503FB8517524}"/>
    <cellStyle name="Note 4 7 4 2 3" xfId="11118" xr:uid="{F3B8A770-52F1-4121-94BD-19B78337E125}"/>
    <cellStyle name="Note 4 7 4 2 3 2" xfId="20107" xr:uid="{D1B29E26-2F71-46DB-B68B-804855793028}"/>
    <cellStyle name="Note 4 7 4 2 3 2 2" xfId="35799" xr:uid="{C0327381-5779-47D0-80B4-0EC66316E382}"/>
    <cellStyle name="Note 4 7 4 2 3 3" xfId="36246" xr:uid="{D955BD18-EE1D-4077-B4BB-AB5083A18B5D}"/>
    <cellStyle name="Note 4 7 4 2 4" xfId="14884" xr:uid="{092C4697-039B-4D46-80B5-1C3175452A17}"/>
    <cellStyle name="Note 4 7 4 2 4 2" xfId="33821" xr:uid="{E70DF92D-98B2-4F65-9100-12FCD932850C}"/>
    <cellStyle name="Note 4 7 4 2 5" xfId="39066" xr:uid="{69583935-C9DA-4751-AFAB-40A090ADAF83}"/>
    <cellStyle name="Note 4 7 4 2 6" xfId="56024" xr:uid="{3C81643C-10FA-424F-84C5-70385A909CFC}"/>
    <cellStyle name="Note 4 7 4 3" xfId="3987" xr:uid="{7D42A3D5-26A7-4FE7-BB92-FF1DC6A17BF9}"/>
    <cellStyle name="Note 4 7 4 3 2" xfId="28962" xr:uid="{6FF03407-4234-4926-A785-78826507A9FE}"/>
    <cellStyle name="Note 4 7 4 4" xfId="40607" xr:uid="{2023896B-F6A6-4DAC-92EA-3D063F023733}"/>
    <cellStyle name="Note 4 7 4 5" xfId="49242" xr:uid="{F4386365-B554-4F67-8677-1D1612E097B7}"/>
    <cellStyle name="Note 4 7 5" xfId="1862" xr:uid="{FD48E4E7-1926-4FF5-AC4A-D845D87B56B3}"/>
    <cellStyle name="Note 4 7 5 2" xfId="6178" xr:uid="{9F1CB8E9-8044-4E0A-A973-FAD571B64698}"/>
    <cellStyle name="Note 4 7 5 2 2" xfId="8764" xr:uid="{9D622407-9775-4BDD-9F90-01B0EB960EC6}"/>
    <cellStyle name="Note 4 7 5 2 2 2" xfId="12707" xr:uid="{402AF2DE-05BC-4C70-93BD-2DF339CF5AD7}"/>
    <cellStyle name="Note 4 7 5 2 2 2 2" xfId="21696" xr:uid="{6A7335B8-1C81-4CE2-8A6B-F1AFC3A2367D}"/>
    <cellStyle name="Note 4 7 5 2 2 2 2 2" xfId="26424" xr:uid="{F55B793B-18E8-42C3-84C5-48AC651443AA}"/>
    <cellStyle name="Note 4 7 5 2 2 2 3" xfId="44013" xr:uid="{4D6F8118-58B6-4504-B76F-C2455FFA755A}"/>
    <cellStyle name="Note 4 7 5 2 2 3" xfId="17753" xr:uid="{456FB220-C00C-4BC1-A76C-8720AC70B21A}"/>
    <cellStyle name="Note 4 7 5 2 2 3 2" xfId="37264" xr:uid="{847FDDF7-C3CF-4719-BF4C-0CE4A5A15CFD}"/>
    <cellStyle name="Note 4 7 5 2 2 4" xfId="24922" xr:uid="{31567AC6-17C3-4465-803F-51960015B831}"/>
    <cellStyle name="Note 4 7 5 2 3" xfId="11401" xr:uid="{AF1EA0E6-BCDC-4568-B786-617EE5BBFE36}"/>
    <cellStyle name="Note 4 7 5 2 3 2" xfId="20390" xr:uid="{1A6A6C37-412F-4B54-9408-753D8B09E731}"/>
    <cellStyle name="Note 4 7 5 2 3 2 2" xfId="34125" xr:uid="{8669E169-B396-4CDC-8A6C-EFE2B388AB26}"/>
    <cellStyle name="Note 4 7 5 2 3 3" xfId="43849" xr:uid="{3FDC5447-A514-43B5-9C73-3BEFB6F87C97}"/>
    <cellStyle name="Note 4 7 5 2 4" xfId="15167" xr:uid="{32559526-7483-4D1D-BABB-3E8B068F6D3D}"/>
    <cellStyle name="Note 4 7 5 2 4 2" xfId="39562" xr:uid="{3C30D775-66DE-4E5D-AF55-68692BCE7B88}"/>
    <cellStyle name="Note 4 7 5 2 5" xfId="43662" xr:uid="{FC975C2F-32FD-4257-B74E-2759C786AE0E}"/>
    <cellStyle name="Note 4 7 5 2 6" xfId="58505" xr:uid="{973946F2-A964-4F70-AAAF-A66189165EFD}"/>
    <cellStyle name="Note 4 7 5 3" xfId="4299" xr:uid="{EDA4FC7B-C01B-4789-874C-BDEA77556629}"/>
    <cellStyle name="Note 4 7 5 3 2" xfId="30669" xr:uid="{DFA5268B-281A-4B23-88DC-4466259A0633}"/>
    <cellStyle name="Note 4 7 5 4" xfId="43629" xr:uid="{73404EBE-2EE8-46EC-A2FA-FE8C26E9C4FE}"/>
    <cellStyle name="Note 4 7 5 5" xfId="51724" xr:uid="{7FEDE29D-0756-481F-B15D-6B5CBA6725ED}"/>
    <cellStyle name="Note 4 7 6" xfId="2169" xr:uid="{D5CB00BF-56D8-4291-9001-955894499785}"/>
    <cellStyle name="Note 4 7 6 2" xfId="6470" xr:uid="{34617E1A-2BF6-424D-9768-698735ED6FA8}"/>
    <cellStyle name="Note 4 7 6 2 2" xfId="9056" xr:uid="{879F16F6-7222-416D-94AC-11F69CC6118C}"/>
    <cellStyle name="Note 4 7 6 2 2 2" xfId="12798" xr:uid="{86F133E6-9F5A-4992-9B09-DAE1AEEEDE1F}"/>
    <cellStyle name="Note 4 7 6 2 2 2 2" xfId="21787" xr:uid="{8E3704E4-2757-4B68-A44D-059E750506FE}"/>
    <cellStyle name="Note 4 7 6 2 2 2 2 2" xfId="36437" xr:uid="{37E40876-369F-496E-AEEF-F6C10476CFD4}"/>
    <cellStyle name="Note 4 7 6 2 2 2 3" xfId="28227" xr:uid="{06407D50-A722-4DEB-BE81-D55ED6C33233}"/>
    <cellStyle name="Note 4 7 6 2 2 3" xfId="18045" xr:uid="{2A7EDF95-07BD-455F-BCAB-2ACEE390CCFC}"/>
    <cellStyle name="Note 4 7 6 2 2 3 2" xfId="37542" xr:uid="{97935C32-883A-469D-BC8E-1DE085CFEAD0}"/>
    <cellStyle name="Note 4 7 6 2 2 4" xfId="32767" xr:uid="{3DF2FB5B-5461-48C7-9640-B89E2F1F8B85}"/>
    <cellStyle name="Note 4 7 6 2 3" xfId="11693" xr:uid="{17F169C6-FBFD-455E-9691-DB9624AA0710}"/>
    <cellStyle name="Note 4 7 6 2 3 2" xfId="20682" xr:uid="{3AD7865D-0791-44E6-8CDC-E1D6A4CBE043}"/>
    <cellStyle name="Note 4 7 6 2 3 2 2" xfId="30467" xr:uid="{6E926411-8E06-4619-93E3-E99EF968EBD4}"/>
    <cellStyle name="Note 4 7 6 2 3 3" xfId="27083" xr:uid="{21F16A4F-081B-4883-A9F0-E17F64976B01}"/>
    <cellStyle name="Note 4 7 6 2 4" xfId="15459" xr:uid="{8F339C60-33A8-40AA-BE83-E25BBDEA7C20}"/>
    <cellStyle name="Note 4 7 6 2 4 2" xfId="38250" xr:uid="{E6290C2B-D448-4107-B798-27AE5358B3F5}"/>
    <cellStyle name="Note 4 7 6 2 5" xfId="39800" xr:uid="{30B8D4BE-EB50-4A5E-BC6C-D27041196304}"/>
    <cellStyle name="Note 4 7 6 2 6" xfId="54187" xr:uid="{6F7E0D3A-7AAB-4B6E-90B6-33CAE4152E5F}"/>
    <cellStyle name="Note 4 7 6 3" xfId="4606" xr:uid="{3424C9BC-1F46-4B68-AD5E-C783F19A4164}"/>
    <cellStyle name="Note 4 7 6 3 2" xfId="23248" xr:uid="{89705D32-25C9-45FB-90F8-5ECB09A24053}"/>
    <cellStyle name="Note 4 7 6 4" xfId="40423" xr:uid="{FFABA987-C751-40B3-AC5E-6CFA76B7E662}"/>
    <cellStyle name="Note 4 7 6 5" xfId="47450" xr:uid="{1A22E478-CD40-44C5-965E-2CE9FFDA08F1}"/>
    <cellStyle name="Note 4 7 7" xfId="4906" xr:uid="{7F4AC151-431A-4574-9EC2-9876628C5A53}"/>
    <cellStyle name="Note 4 7 7 2" xfId="7492" xr:uid="{F19B98FA-C26F-44F6-8FF3-B17C795CBD49}"/>
    <cellStyle name="Note 4 7 7 2 2" xfId="12317" xr:uid="{70D0295E-A7EE-4520-BF4E-41BDA3816AE8}"/>
    <cellStyle name="Note 4 7 7 2 2 2" xfId="21306" xr:uid="{36C3DC54-C0A0-4D08-9582-07E1A7EEA15E}"/>
    <cellStyle name="Note 4 7 7 2 2 2 2" xfId="38793" xr:uid="{A8F69BC9-0D7D-4D92-9063-14AB4854DB0F}"/>
    <cellStyle name="Note 4 7 7 2 2 3" xfId="41920" xr:uid="{BE712888-E538-44EF-A3A6-B7FCE9DC5F20}"/>
    <cellStyle name="Note 4 7 7 2 3" xfId="16481" xr:uid="{802E529A-CEB8-44B9-B189-6396C6AE1C36}"/>
    <cellStyle name="Note 4 7 7 2 3 2" xfId="40121" xr:uid="{96FA837C-08B7-49D5-B261-516121602B46}"/>
    <cellStyle name="Note 4 7 7 2 4" xfId="30561" xr:uid="{556DA859-AD2E-4281-9C8A-F50686424362}"/>
    <cellStyle name="Note 4 7 7 3" xfId="10129" xr:uid="{D5C0C184-00A3-498C-A0F5-93820C205AC1}"/>
    <cellStyle name="Note 4 7 7 3 2" xfId="19118" xr:uid="{61C4BD53-819E-4C0A-809C-6B0E4218AE8A}"/>
    <cellStyle name="Note 4 7 7 3 2 2" xfId="33599" xr:uid="{2D5D3CF2-CACF-4EE9-86FC-DB49BEF61BCB}"/>
    <cellStyle name="Note 4 7 7 3 3" xfId="24265" xr:uid="{87DA1B05-CA19-48D4-BE16-9089B0B42AFA}"/>
    <cellStyle name="Note 4 7 7 4" xfId="13895" xr:uid="{B108606E-328F-4D3E-969B-D2027C0D808E}"/>
    <cellStyle name="Note 4 7 7 4 2" xfId="34220" xr:uid="{FB98FB68-8BFF-4CC2-BA2D-0B015A023C4D}"/>
    <cellStyle name="Note 4 7 7 5" xfId="42021" xr:uid="{DAC0A4D4-73CF-4A8C-8C79-EE15F099939B}"/>
    <cellStyle name="Note 4 7 7 6" xfId="52752" xr:uid="{9AA01410-C888-4E32-9033-DB9739BCF18A}"/>
    <cellStyle name="Note 4 7 8" xfId="2518" xr:uid="{B51809BA-B7FE-482B-BD76-7A5C4117BC50}"/>
    <cellStyle name="Note 4 7 8 2" xfId="38696" xr:uid="{2C036E6D-89B3-4462-B38E-BCB35D514472}"/>
    <cellStyle name="Note 4 7 9" xfId="37318" xr:uid="{E6512A27-EB65-477F-B06C-26CFDE855839}"/>
    <cellStyle name="Note 4 8" xfId="215" xr:uid="{B55241A1-8B33-4E88-B802-25C03D695E37}"/>
    <cellStyle name="Note 4 8 2" xfId="2556" xr:uid="{7CEBCAD4-251B-4E44-9C4A-A1EA185DF14F}"/>
    <cellStyle name="Note 4 8 2 2" xfId="6797" xr:uid="{155D6A34-1DD7-476F-9027-B62FC36F126A}"/>
    <cellStyle name="Note 4 8 2 2 2" xfId="11992" xr:uid="{5AC98D47-2D66-4714-AB7A-AB4FB37A53BD}"/>
    <cellStyle name="Note 4 8 2 2 2 2" xfId="20981" xr:uid="{05C020C7-5A3B-4B2A-8956-13AF35C1A6B0}"/>
    <cellStyle name="Note 4 8 2 2 2 2 2" xfId="35988" xr:uid="{302FBF6B-27B7-4877-908F-2A6CE5A7F34A}"/>
    <cellStyle name="Note 4 8 2 2 2 3" xfId="37766" xr:uid="{4138B46B-4023-4A21-9C2B-3C3BA2ABB3B6}"/>
    <cellStyle name="Note 4 8 2 2 2 4" xfId="56543" xr:uid="{853E493B-A4AA-44B4-9B39-0005D33ABFFC}"/>
    <cellStyle name="Note 4 8 2 2 3" xfId="15786" xr:uid="{425928C8-CD2E-4F74-9773-85FE3A2E8A87}"/>
    <cellStyle name="Note 4 8 2 2 3 2" xfId="33983" xr:uid="{430DECFF-9D79-44B9-A1FB-7F56BBCD4E54}"/>
    <cellStyle name="Note 4 8 2 2 4" xfId="39184" xr:uid="{FD595D4F-DA67-4D5E-8718-8094DE620388}"/>
    <cellStyle name="Note 4 8 2 2 5" xfId="49761" xr:uid="{D8858597-2D9D-4C22-9CDC-E1B8EEA4DD9A}"/>
    <cellStyle name="Note 4 8 2 3" xfId="9367" xr:uid="{CE77AB9C-8467-4704-9690-628F0733651F}"/>
    <cellStyle name="Note 4 8 2 3 2" xfId="18356" xr:uid="{61398E31-318B-4B14-B449-F0B18122A37C}"/>
    <cellStyle name="Note 4 8 2 3 2 2" xfId="38691" xr:uid="{C5F9E00B-8507-4B5B-AABA-EC0032C54557}"/>
    <cellStyle name="Note 4 8 2 3 2 3" xfId="57623" xr:uid="{D2090733-B697-44A8-84F9-294AB25FDBD2}"/>
    <cellStyle name="Note 4 8 2 3 3" xfId="29291" xr:uid="{F0BE5688-395E-41F4-A1E4-717985085857}"/>
    <cellStyle name="Note 4 8 2 3 4" xfId="50841" xr:uid="{C86F5F41-6664-4F5B-B79E-91403FD2E053}"/>
    <cellStyle name="Note 4 8 2 4" xfId="13410" xr:uid="{0976E0E3-7626-4943-A466-5E4C2419C6B5}"/>
    <cellStyle name="Note 4 8 2 4 2" xfId="26333" xr:uid="{5C4E6418-624F-4FB8-9337-67055ED80D34}"/>
    <cellStyle name="Note 4 8 2 4 2 2" xfId="54679" xr:uid="{21281F28-BB2E-4BAB-8DD6-8C0E4B4BD2C6}"/>
    <cellStyle name="Note 4 8 2 4 3" xfId="47878" xr:uid="{CED1B5CB-E078-48FA-B04A-54FCD0AC3C25}"/>
    <cellStyle name="Note 4 8 2 5" xfId="33736" xr:uid="{16C665F3-F64D-4BFC-8330-69B8AAE9D7D0}"/>
    <cellStyle name="Note 4 8 2 5 2" xfId="53039" xr:uid="{868CE744-3B7E-4F03-A4C8-0A4C9620EC20}"/>
    <cellStyle name="Note 4 8 2 6" xfId="46264" xr:uid="{7B88A190-952F-40E3-9C3A-74E0746D96AD}"/>
    <cellStyle name="Note 4 8 3" xfId="2683" xr:uid="{C662ABBC-15A4-420E-B8EB-3957833F801F}"/>
    <cellStyle name="Note 4 8 3 2" xfId="39207" xr:uid="{465574E0-6147-413F-BBB6-BCC8E79D494E}"/>
    <cellStyle name="Note 4 8 3 2 2" xfId="56942" xr:uid="{9BF5C13F-C14E-4380-A422-3E52136B4A53}"/>
    <cellStyle name="Note 4 8 3 2 3" xfId="50160" xr:uid="{816C543D-A685-4AFE-80BA-032E8ADC991D}"/>
    <cellStyle name="Note 4 8 3 3" xfId="51404" xr:uid="{ADB3B406-0B02-4954-B4E1-CD28F9BD7455}"/>
    <cellStyle name="Note 4 8 3 3 2" xfId="58186" xr:uid="{0735C149-2C8E-4C33-8206-2043998FEFCE}"/>
    <cellStyle name="Note 4 8 3 4" xfId="48277" xr:uid="{E2ED5D89-205E-430B-942B-9F8BB2BCF407}"/>
    <cellStyle name="Note 4 8 3 4 2" xfId="55069" xr:uid="{0839A0A2-EFAB-4315-AFA9-494C108CCF00}"/>
    <cellStyle name="Note 4 8 3 5" xfId="53369" xr:uid="{847A385D-0877-41C1-8323-94C92594D66C}"/>
    <cellStyle name="Note 4 8 3 6" xfId="46663" xr:uid="{0EDB1F25-E9CE-4BA7-8031-A8E349BAEE7F}"/>
    <cellStyle name="Note 4 8 4" xfId="43606" xr:uid="{C669BAB2-2410-4DC7-9332-CAFCEA70AD98}"/>
    <cellStyle name="Note 4 8 4 2" xfId="56071" xr:uid="{8E64307B-6DCF-43E4-A6F4-EC12A46B2006}"/>
    <cellStyle name="Note 4 8 4 3" xfId="49289" xr:uid="{EFF8AF0D-6F48-412A-8260-5555A0F9B6E5}"/>
    <cellStyle name="Note 4 8 5" xfId="44374" xr:uid="{6A6E1BBC-3943-46D0-BEFF-18F51DC0F6B0}"/>
    <cellStyle name="Note 4 8 5 2" xfId="58073" xr:uid="{F3C9352B-C16B-4477-BBD5-534952398875}"/>
    <cellStyle name="Note 4 8 5 3" xfId="51291" xr:uid="{6E0A5E6C-3096-4982-A7E3-231A334C73AC}"/>
    <cellStyle name="Note 4 8 6" xfId="45755" xr:uid="{292830BF-E0F9-4BE6-B001-40813B78A340}"/>
    <cellStyle name="Note 4 8 6 2" xfId="54231" xr:uid="{312CE693-6720-48B2-A985-DDA9260DBFB9}"/>
    <cellStyle name="Note 4 8 7" xfId="52776" xr:uid="{59A880E7-9062-45F5-9282-AD9BFB8EF614}"/>
    <cellStyle name="Note 4 9" xfId="564" xr:uid="{476723FF-2774-4831-8C8C-A7749EADD875}"/>
    <cellStyle name="Note 4 9 2" xfId="4955" xr:uid="{B9FC87C4-E612-42D9-A3E7-55D1A8761939}"/>
    <cellStyle name="Note 4 9 2 2" xfId="7541" xr:uid="{426B5844-2639-4DA8-A65D-34954D63F85E}"/>
    <cellStyle name="Note 4 9 2 2 2" xfId="12336" xr:uid="{59BE527B-93F5-4730-8DB6-1F85CE13DA55}"/>
    <cellStyle name="Note 4 9 2 2 2 2" xfId="21325" xr:uid="{C4A9363E-D2CF-467B-97B4-B7AF4FC31749}"/>
    <cellStyle name="Note 4 9 2 2 2 2 2" xfId="33131" xr:uid="{DB547D04-13FE-43F5-A24B-3431129D6B81}"/>
    <cellStyle name="Note 4 9 2 2 2 3" xfId="42050" xr:uid="{1007BDC0-E54D-428E-9573-C6A92851C3E7}"/>
    <cellStyle name="Note 4 9 2 2 2 4" xfId="56584" xr:uid="{6D6A3793-6D7D-4711-B2E5-1E4C02EEF517}"/>
    <cellStyle name="Note 4 9 2 2 3" xfId="16530" xr:uid="{0AA9F1B8-F56E-4765-BA53-BC89C952B34B}"/>
    <cellStyle name="Note 4 9 2 2 3 2" xfId="25624" xr:uid="{7C4C0391-44CC-4C4D-B893-7CE406E7947B}"/>
    <cellStyle name="Note 4 9 2 2 4" xfId="31372" xr:uid="{3C159902-B411-446E-B680-2626C130E541}"/>
    <cellStyle name="Note 4 9 2 2 5" xfId="49802" xr:uid="{2F572EE2-2A5C-4259-B653-938472948803}"/>
    <cellStyle name="Note 4 9 2 3" xfId="10178" xr:uid="{6A83FEBE-89B4-4FD1-8FE6-9FE8BBD7434B}"/>
    <cellStyle name="Note 4 9 2 3 2" xfId="19167" xr:uid="{3EE33226-03EA-41F8-A6E6-B57B2FCEF459}"/>
    <cellStyle name="Note 4 9 2 3 2 2" xfId="22974" xr:uid="{333BAF0D-4C4C-4DF1-AEF9-BAB94393F54D}"/>
    <cellStyle name="Note 4 9 2 3 2 3" xfId="58446" xr:uid="{702B68F3-800D-4F0E-AAA0-7C9D4DFCF0D3}"/>
    <cellStyle name="Note 4 9 2 3 3" xfId="22149" xr:uid="{EF64BE45-D889-453A-B7AF-0283C887FACF}"/>
    <cellStyle name="Note 4 9 2 3 4" xfId="51665" xr:uid="{3A454841-FEF1-46ED-992F-2B95669536EA}"/>
    <cellStyle name="Note 4 9 2 4" xfId="13944" xr:uid="{C4E5285F-3727-48BC-B7DA-68C869BFA6FB}"/>
    <cellStyle name="Note 4 9 2 4 2" xfId="24795" xr:uid="{C3F262C9-5538-46BC-B7E3-F010B4E063F1}"/>
    <cellStyle name="Note 4 9 2 4 2 2" xfId="54717" xr:uid="{3516C09D-C059-4704-A525-F022EF91D891}"/>
    <cellStyle name="Note 4 9 2 4 3" xfId="47919" xr:uid="{7A30BBE0-7559-456D-A6CD-E4AC7F6DAFD4}"/>
    <cellStyle name="Note 4 9 2 5" xfId="37276" xr:uid="{F0D4D8FE-581C-480E-8149-DEE8516D3F4B}"/>
    <cellStyle name="Note 4 9 2 5 2" xfId="53062" xr:uid="{3C1AB9F2-CA5A-4A1B-980F-D07A124CAED1}"/>
    <cellStyle name="Note 4 9 2 6" xfId="46305" xr:uid="{DC649236-BBC3-45F2-AD3D-1733D2737D0F}"/>
    <cellStyle name="Note 4 9 3" xfId="3001" xr:uid="{1AFDDA4E-B2F8-417F-914D-2D8CCC1A64D0}"/>
    <cellStyle name="Note 4 9 3 2" xfId="25007" xr:uid="{B5846E84-4BF4-4105-9665-D7D7AA7D0E25}"/>
    <cellStyle name="Note 4 9 3 2 2" xfId="56980" xr:uid="{D00E2B77-85D4-48E9-8113-48C51D769E72}"/>
    <cellStyle name="Note 4 9 3 2 3" xfId="50198" xr:uid="{1D59ACCA-537D-41B1-850B-E9CA189CC1AB}"/>
    <cellStyle name="Note 4 9 3 3" xfId="51153" xr:uid="{BB93BC6E-7404-4F1B-BE1F-6B5897051B40}"/>
    <cellStyle name="Note 4 9 3 3 2" xfId="57935" xr:uid="{54FCD820-8EEE-40FA-ABF2-560D39DE63C3}"/>
    <cellStyle name="Note 4 9 3 4" xfId="48315" xr:uid="{C32B92BD-F95A-4314-BDAE-596FBDEA02F1}"/>
    <cellStyle name="Note 4 9 3 4 2" xfId="55107" xr:uid="{21C235F9-13D1-47D8-9835-46A92BB10EDC}"/>
    <cellStyle name="Note 4 9 3 5" xfId="53407" xr:uid="{9B370807-71D7-4F7D-96BF-2C0EE1E428B4}"/>
    <cellStyle name="Note 4 9 3 6" xfId="46701" xr:uid="{2FFFDF95-54D7-4474-8EB8-8EA422EF6C64}"/>
    <cellStyle name="Note 4 9 4" xfId="26843" xr:uid="{892BC880-0634-4782-81AC-7A6184143008}"/>
    <cellStyle name="Note 4 9 4 2" xfId="56112" xr:uid="{AA5200C9-199E-4B21-A69C-DBC88CBACC5D}"/>
    <cellStyle name="Note 4 9 4 3" xfId="49330" xr:uid="{264BF810-9668-49A6-ABCF-1E7862F7216C}"/>
    <cellStyle name="Note 4 9 5" xfId="44564" xr:uid="{9D6A1050-FB59-4D8C-BE24-FDCCCB6B3986}"/>
    <cellStyle name="Note 4 9 5 2" xfId="57653" xr:uid="{E618028A-9B05-45FB-BC57-05E93D4BA692}"/>
    <cellStyle name="Note 4 9 5 3" xfId="50871" xr:uid="{AB3E3EAA-738B-420D-BE0C-99B6BEF858E6}"/>
    <cellStyle name="Note 4 9 6" xfId="45796" xr:uid="{23D2DA1A-0864-4290-944B-AECE581FFF28}"/>
    <cellStyle name="Note 4 9 6 2" xfId="54269" xr:uid="{07DBEDB4-8BC4-441E-ACAE-9B17B63933C9}"/>
    <cellStyle name="Note 4 9 7" xfId="52799" xr:uid="{7CD0F9E5-5A5B-4CE4-9CAB-092201A4015F}"/>
    <cellStyle name="Note 5" xfId="130" xr:uid="{F1C4B495-2FBC-4511-9E33-DD919E81B76D}"/>
    <cellStyle name="Note 5 10" xfId="1941" xr:uid="{A70767B1-1AF0-45C3-9FFA-A13B4DD107FD}"/>
    <cellStyle name="Note 5 10 2" xfId="6252" xr:uid="{EE4FEF50-B338-4481-B3A2-13B824DFD55F}"/>
    <cellStyle name="Note 5 10 2 2" xfId="8838" xr:uid="{7FF5E87E-DF39-462F-836D-75B32A277051}"/>
    <cellStyle name="Note 5 10 2 2 2" xfId="12730" xr:uid="{D5696A55-0CB3-4BFE-A2BB-DEC5D774A432}"/>
    <cellStyle name="Note 5 10 2 2 2 2" xfId="21719" xr:uid="{B779F0B5-EBD9-4CD8-B971-D8759254A6F8}"/>
    <cellStyle name="Note 5 10 2 2 2 2 2" xfId="24688" xr:uid="{3A93A9CD-4CF0-41C1-8C2F-9288E69ADE35}"/>
    <cellStyle name="Note 5 10 2 2 2 3" xfId="39043" xr:uid="{D81E6719-DA38-4D37-B5A8-F1E4E1FE3B70}"/>
    <cellStyle name="Note 5 10 2 2 2 4" xfId="56638" xr:uid="{9DB3AAC0-76A5-4A86-BF0D-AB4B20D2F8E4}"/>
    <cellStyle name="Note 5 10 2 2 3" xfId="17827" xr:uid="{EFF9B90B-7474-486E-85E1-F608D1AAC15E}"/>
    <cellStyle name="Note 5 10 2 2 3 2" xfId="32517" xr:uid="{5097074C-F207-4139-AF53-DB4B74E2F040}"/>
    <cellStyle name="Note 5 10 2 2 4" xfId="23313" xr:uid="{C86ADE09-7FA4-4B0F-8EBE-B18556F50DCA}"/>
    <cellStyle name="Note 5 10 2 2 5" xfId="49856" xr:uid="{774FF38E-0516-4677-80DA-9F11B0302137}"/>
    <cellStyle name="Note 5 10 2 3" xfId="11475" xr:uid="{79A9FCB7-668D-473C-866A-AD3AD079CE78}"/>
    <cellStyle name="Note 5 10 2 3 2" xfId="20464" xr:uid="{6C15C8CE-E783-4E2D-8AC7-580587A5D795}"/>
    <cellStyle name="Note 5 10 2 3 2 2" xfId="27049" xr:uid="{786F7355-4405-4DA3-9AD8-0A0851869469}"/>
    <cellStyle name="Note 5 10 2 3 2 3" xfId="57806" xr:uid="{5DA78643-DE45-4B91-82E2-405939044354}"/>
    <cellStyle name="Note 5 10 2 3 3" xfId="26778" xr:uid="{88EAB117-A4DB-4BC2-BD86-6D72AAB76307}"/>
    <cellStyle name="Note 5 10 2 3 4" xfId="51024" xr:uid="{3A4B9159-8971-41FF-8CF4-1E82428F5902}"/>
    <cellStyle name="Note 5 10 2 4" xfId="15241" xr:uid="{49C0ADFC-F6A2-4072-9D73-2B6C30FABC93}"/>
    <cellStyle name="Note 5 10 2 4 2" xfId="37499" xr:uid="{C21821F5-AEAC-4ADB-9960-344BD79E3AF8}"/>
    <cellStyle name="Note 5 10 2 4 2 2" xfId="54771" xr:uid="{335F69A1-A357-4A2B-88BD-8319B2B9D6E1}"/>
    <cellStyle name="Note 5 10 2 4 3" xfId="47973" xr:uid="{4D176398-8B1F-4CDF-8813-8E2265B4E442}"/>
    <cellStyle name="Note 5 10 2 5" xfId="30149" xr:uid="{A14C8E81-6DC6-4C78-B7C2-F48F941DDB4F}"/>
    <cellStyle name="Note 5 10 2 5 2" xfId="53093" xr:uid="{4B5D6DE7-9613-43AC-A459-9CBA0BC28C1A}"/>
    <cellStyle name="Note 5 10 2 6" xfId="46359" xr:uid="{BC5C05F8-1654-4AD2-95E1-D1FC6A3DFAD9}"/>
    <cellStyle name="Note 5 10 3" xfId="4378" xr:uid="{238559C2-8C10-4DCA-9FBF-8804ABE0FC61}"/>
    <cellStyle name="Note 5 10 3 2" xfId="35091" xr:uid="{26B862B7-9D47-4406-8155-978259AB5425}"/>
    <cellStyle name="Note 5 10 3 2 2" xfId="57034" xr:uid="{1A0087E8-3297-4D91-80CF-562DBA03C8C8}"/>
    <cellStyle name="Note 5 10 3 2 3" xfId="50252" xr:uid="{82FF98BA-256E-4544-B85C-07C544F3962D}"/>
    <cellStyle name="Note 5 10 3 3" xfId="51776" xr:uid="{3BB58254-D6D7-4F18-B006-1AEC74F1A657}"/>
    <cellStyle name="Note 5 10 3 3 2" xfId="58557" xr:uid="{F0268EE9-9455-49AE-9244-F2CDDA4C7694}"/>
    <cellStyle name="Note 5 10 3 4" xfId="48369" xr:uid="{7F964D80-F711-4A61-9746-FB92DC76AC24}"/>
    <cellStyle name="Note 5 10 3 4 2" xfId="55161" xr:uid="{913460D5-DB59-4833-A40A-A17E6500EDE7}"/>
    <cellStyle name="Note 5 10 3 5" xfId="53459" xr:uid="{B4F7120E-E01B-4FBA-983F-E1F671820221}"/>
    <cellStyle name="Note 5 10 3 6" xfId="46755" xr:uid="{BB9C92A6-1C97-49DB-B779-949532E31CE6}"/>
    <cellStyle name="Note 5 10 4" xfId="28331" xr:uid="{3664D98F-62E9-4911-9637-9AB2D9D87754}"/>
    <cellStyle name="Note 5 10 4 2" xfId="56166" xr:uid="{D22DDB90-5B50-4D1B-8764-C15451B28DCA}"/>
    <cellStyle name="Note 5 10 4 3" xfId="49384" xr:uid="{79807120-4B8F-480B-B510-88B06D0B8D5D}"/>
    <cellStyle name="Note 5 10 5" xfId="44559" xr:uid="{089BEB67-83DE-4C0F-82D0-12935C69A9B0}"/>
    <cellStyle name="Note 5 10 5 2" xfId="58098" xr:uid="{EDCA6A26-2EFB-44DC-9780-788161F16E45}"/>
    <cellStyle name="Note 5 10 5 3" xfId="51316" xr:uid="{383448B3-0144-480A-8417-9E4707B2449A}"/>
    <cellStyle name="Note 5 10 6" xfId="47504" xr:uid="{37D76A0B-2E30-4D07-88D8-643002AAC9E8}"/>
    <cellStyle name="Note 5 10 6 2" xfId="54323" xr:uid="{2A797E4E-46B8-4422-9E56-3BA2CE5A63C5}"/>
    <cellStyle name="Note 5 10 7" xfId="52826" xr:uid="{83098F43-05B3-428B-B5C6-059D02403695}"/>
    <cellStyle name="Note 5 10 8" xfId="45896" xr:uid="{4CA6EF7D-CD29-4323-981A-0F0CB9E3D090}"/>
    <cellStyle name="Note 5 11" xfId="2610" xr:uid="{D577D52F-EFF3-4A70-82A3-680F044EE86A}"/>
    <cellStyle name="Note 5 11 2" xfId="6851" xr:uid="{F4D7B23F-5734-4223-BF61-71EFEB3F5CA8}"/>
    <cellStyle name="Note 5 11 2 2" xfId="12013" xr:uid="{6C1C6117-E551-42D6-8CF2-B75943E8FB9C}"/>
    <cellStyle name="Note 5 11 2 2 2" xfId="21002" xr:uid="{F02ED742-960F-49E5-AF97-68D5F8FD06F8}"/>
    <cellStyle name="Note 5 11 2 2 2 2" xfId="26779" xr:uid="{07F9C311-4B7A-4CD6-B663-8E01CC835C22}"/>
    <cellStyle name="Note 5 11 2 2 2 3" xfId="56677" xr:uid="{8FEAB083-5053-4151-BADA-34BFC8AB4169}"/>
    <cellStyle name="Note 5 11 2 2 3" xfId="43829" xr:uid="{0F36FDB9-4230-4855-B1C2-EA4A0E37E7E2}"/>
    <cellStyle name="Note 5 11 2 2 4" xfId="49895" xr:uid="{952F26E3-D0A7-446E-A150-F7A771CA385D}"/>
    <cellStyle name="Note 5 11 2 3" xfId="15840" xr:uid="{71BF0638-CE59-4574-B313-9E98A7CB79B6}"/>
    <cellStyle name="Note 5 11 2 3 2" xfId="32335" xr:uid="{89427FF7-6F7E-4A88-844B-626511F7FCD3}"/>
    <cellStyle name="Note 5 11 2 3 2 2" xfId="58187" xr:uid="{DCD7F0BA-795C-420B-8EBB-42DC82AFFC34}"/>
    <cellStyle name="Note 5 11 2 3 3" xfId="51405" xr:uid="{1E0957B6-BD26-4448-B93D-06A65D05DAC5}"/>
    <cellStyle name="Note 5 11 2 4" xfId="34044" xr:uid="{2D74176C-C1E6-4E75-93DF-C66CF7B9BAE7}"/>
    <cellStyle name="Note 5 11 2 4 2" xfId="54807" xr:uid="{24A81456-4274-4859-8ACA-816071E84A10}"/>
    <cellStyle name="Note 5 11 2 4 3" xfId="48012" xr:uid="{BF3215BB-337C-441F-A9D7-27EE518B98DF}"/>
    <cellStyle name="Note 5 11 2 5" xfId="53114" xr:uid="{418C9A7B-BB50-49A1-92F0-BFCFCBF507F3}"/>
    <cellStyle name="Note 5 11 2 6" xfId="46398" xr:uid="{E2388F63-3FBE-4A73-882A-EE8C1FC47F52}"/>
    <cellStyle name="Note 5 11 3" xfId="9421" xr:uid="{8527E7DF-CBC0-423F-BF56-D49DAC6E2D8A}"/>
    <cellStyle name="Note 5 11 3 2" xfId="18410" xr:uid="{134D7096-8017-4A06-9E7A-8327089CE651}"/>
    <cellStyle name="Note 5 11 3 2 2" xfId="29178" xr:uid="{9C744471-E39C-4D52-A31F-523850DE7B5F}"/>
    <cellStyle name="Note 5 11 3 2 2 2" xfId="57070" xr:uid="{0B8E20F2-3CE8-4B41-B813-5990DE808A2F}"/>
    <cellStyle name="Note 5 11 3 2 3" xfId="50288" xr:uid="{8D357BAB-7AF3-4095-B72D-DD0D92E185E8}"/>
    <cellStyle name="Note 5 11 3 3" xfId="35946" xr:uid="{DDF40248-73B0-48F7-860F-E6A18AB0DC08}"/>
    <cellStyle name="Note 5 11 3 3 2" xfId="55794" xr:uid="{8319BC6B-D423-465C-BE23-6A523AC51653}"/>
    <cellStyle name="Note 5 11 3 3 3" xfId="49011" xr:uid="{A97764DC-94B9-441E-9709-FA7EA2947F06}"/>
    <cellStyle name="Note 5 11 3 4" xfId="48405" xr:uid="{99D7CDE5-3CE1-48D2-BDFB-128FE2108969}"/>
    <cellStyle name="Note 5 11 3 4 2" xfId="55197" xr:uid="{835157A5-D0B6-4108-8299-1924AC2AE458}"/>
    <cellStyle name="Note 5 11 3 5" xfId="53484" xr:uid="{43ECC38D-6ACD-4C35-A93C-2D0C2C48D865}"/>
    <cellStyle name="Note 5 11 3 6" xfId="46791" xr:uid="{A71F617A-ED8C-4C55-BDB9-F10C9C601C1E}"/>
    <cellStyle name="Note 5 11 4" xfId="13464" xr:uid="{B137E6ED-FCDB-4BEB-9C5F-1F374A1B66E8}"/>
    <cellStyle name="Note 5 11 4 2" xfId="42946" xr:uid="{BB411355-7BB8-4417-B51C-8A9BEC63C95D}"/>
    <cellStyle name="Note 5 11 4 2 2" xfId="56205" xr:uid="{EFE0D3D3-D338-4269-863F-D3272202DBE7}"/>
    <cellStyle name="Note 5 11 4 3" xfId="49423" xr:uid="{9E0BF78B-4499-4755-8255-5A98CFD8E677}"/>
    <cellStyle name="Note 5 11 5" xfId="29424" xr:uid="{F9B240B8-7A25-4EAF-BA3A-FC26A79B072C}"/>
    <cellStyle name="Note 5 11 5 2" xfId="58450" xr:uid="{C8C49DFA-83F9-4A4C-9C2F-3C50993A9AA3}"/>
    <cellStyle name="Note 5 11 5 3" xfId="51669" xr:uid="{1F93C005-F2A2-4013-BBC9-532D90C99644}"/>
    <cellStyle name="Note 5 11 6" xfId="44588" xr:uid="{0DF11DDC-3AA6-4189-83F4-7FF32EAE81E1}"/>
    <cellStyle name="Note 5 11 6 2" xfId="54359" xr:uid="{4AC65D18-5934-4FDB-B735-CE2AF9DB7F8C}"/>
    <cellStyle name="Note 5 11 6 3" xfId="47543" xr:uid="{7811A8EE-38A7-4EC0-A470-884E727A2C38}"/>
    <cellStyle name="Note 5 11 7" xfId="52847" xr:uid="{86F248EA-801B-4A48-9FDF-7DF7E049D215}"/>
    <cellStyle name="Note 5 11 8" xfId="45932" xr:uid="{76D0AA49-94C3-4B8F-B9D9-8E64897258AE}"/>
    <cellStyle name="Note 5 12" xfId="6586" xr:uid="{9889B878-9482-4B42-AC77-1A8B09E9D7C3}"/>
    <cellStyle name="Note 5 12 2" xfId="11795" xr:uid="{BDC450D3-F636-4167-A8BF-21D928E7239C}"/>
    <cellStyle name="Note 5 12 2 2" xfId="20784" xr:uid="{AE1D317C-319B-4CF9-B940-B90B302932D3}"/>
    <cellStyle name="Note 5 12 2 2 2" xfId="25920" xr:uid="{31EB9339-C9B2-488A-BC9F-354E9D94290F}"/>
    <cellStyle name="Note 5 12 2 2 3" xfId="56234" xr:uid="{84A77BA9-6273-465D-AAAC-236CF8BDCFBA}"/>
    <cellStyle name="Note 5 12 2 3" xfId="26387" xr:uid="{8DC3AA22-3A6E-4E05-9E3D-6A56BBE88722}"/>
    <cellStyle name="Note 5 12 2 4" xfId="49452" xr:uid="{CA453C6C-34AF-41FA-A3F3-BEB326A3E4B5}"/>
    <cellStyle name="Note 5 12 3" xfId="15575" xr:uid="{FC719A37-8082-4755-808D-568529FDCCF2}"/>
    <cellStyle name="Note 5 12 3 2" xfId="31283" xr:uid="{B17E2FDF-4E33-4511-AFD6-0847FA7962D8}"/>
    <cellStyle name="Note 5 12 3 2 2" xfId="58983" xr:uid="{5FAF839F-9A12-4E74-A54E-388469B66EAC}"/>
    <cellStyle name="Note 5 12 3 3" xfId="52202" xr:uid="{F6BD72AC-3C30-48FB-B1E6-A25D833C3685}"/>
    <cellStyle name="Note 5 12 4" xfId="26871" xr:uid="{6D1A6E96-E0B4-4D26-A29C-44B7A4C052FF}"/>
    <cellStyle name="Note 5 12 4 2" xfId="54383" xr:uid="{364BC60A-60EE-4C7E-AAFE-CD64C098F13A}"/>
    <cellStyle name="Note 5 12 4 3" xfId="47570" xr:uid="{765AC7EB-6618-40CB-B65A-B0EAA09CD6CA}"/>
    <cellStyle name="Note 5 12 5" xfId="44686" xr:uid="{382DC0BB-7B54-4AF2-AACD-71B995951B63}"/>
    <cellStyle name="Note 5 12 5 2" xfId="52865" xr:uid="{6C318DF1-E768-4E0D-BDEA-387FB68D6A16}"/>
    <cellStyle name="Note 5 12 6" xfId="45961" xr:uid="{BB666E2E-B4E4-4DEB-AF33-0DA4932382D2}"/>
    <cellStyle name="Note 5 13" xfId="9158" xr:uid="{578F2745-70EA-4C30-92DA-5FCE490B1D7B}"/>
    <cellStyle name="Note 5 13 2" xfId="18147" xr:uid="{91CEA2A7-7924-4EB0-8A67-7BC84D4571D1}"/>
    <cellStyle name="Note 5 13 2 2" xfId="41205" xr:uid="{69AB029D-CFAA-4A61-887B-2992AE1B6ABB}"/>
    <cellStyle name="Note 5 13 2 2 2" xfId="56287" xr:uid="{D692B662-43EB-42FB-89A9-CA7EC606B748}"/>
    <cellStyle name="Note 5 13 2 3" xfId="49505" xr:uid="{A534D0DF-9654-4984-AD3B-87D7EEEDE0B8}"/>
    <cellStyle name="Note 5 13 3" xfId="23333" xr:uid="{230DBFED-2B48-4623-947D-A3B3EB2F8DCE}"/>
    <cellStyle name="Note 5 13 3 2" xfId="57815" xr:uid="{379C6655-586F-4B47-B69D-2F6FF7318289}"/>
    <cellStyle name="Note 5 13 3 3" xfId="51033" xr:uid="{04589100-8167-41DC-8C20-C3B7BF7E4668}"/>
    <cellStyle name="Note 5 13 4" xfId="44679" xr:uid="{468EB701-5F7C-45BE-BCCC-AF48BC25BE78}"/>
    <cellStyle name="Note 5 13 4 2" xfId="54432" xr:uid="{AC470D88-2332-411B-BA28-7C96DC0D5DC0}"/>
    <cellStyle name="Note 5 13 4 3" xfId="47622" xr:uid="{43099CBC-7A81-4070-9F5A-3995F00A946B}"/>
    <cellStyle name="Note 5 13 5" xfId="52895" xr:uid="{4DCB3538-14C3-4A17-B902-0650C0E09301}"/>
    <cellStyle name="Note 5 13 6" xfId="46014" xr:uid="{8D8C7EEB-3E45-4C96-B0CB-AEFEE6616B53}"/>
    <cellStyle name="Note 5 14" xfId="12714" xr:uid="{6B04029D-E8A1-4009-AEB7-0536A984C099}"/>
    <cellStyle name="Note 5 14 2" xfId="21703" xr:uid="{A59F50CA-DB98-4933-B382-F1CCD92F16DB}"/>
    <cellStyle name="Note 5 14 2 2" xfId="28965" xr:uid="{1BADD9D4-622F-4983-82C8-45B98A860210}"/>
    <cellStyle name="Note 5 14 2 2 2" xfId="57184" xr:uid="{3BAF07A6-9D24-4B8F-8BC7-31E7190DD270}"/>
    <cellStyle name="Note 5 14 2 3" xfId="50402" xr:uid="{FB6474CF-57F2-41E2-9241-E4C59CFB8D97}"/>
    <cellStyle name="Note 5 14 3" xfId="25282" xr:uid="{F92E7D78-1A95-40F0-A35D-A50D70A2AFFE}"/>
    <cellStyle name="Note 5 14 3 2" xfId="58400" xr:uid="{2E08D1C4-EDD9-495F-B61C-06D2157A1674}"/>
    <cellStyle name="Note 5 14 3 3" xfId="51619" xr:uid="{BBAA9E81-3C28-4626-8C48-E566111E3BF9}"/>
    <cellStyle name="Note 5 14 4" xfId="44710" xr:uid="{0F6DD0FF-B58C-4B6A-96C9-45A174EFB40C}"/>
    <cellStyle name="Note 5 14 4 2" xfId="55308" xr:uid="{0D480CCB-C6B1-4E32-8CE5-7E6BA2EDC692}"/>
    <cellStyle name="Note 5 14 4 3" xfId="48519" xr:uid="{49BB25A5-A3A9-45F7-8F46-9A3D45A36CB4}"/>
    <cellStyle name="Note 5 14 5" xfId="53594" xr:uid="{8CA496E5-0E40-4DC2-B1E3-5A9D9FDE9E76}"/>
    <cellStyle name="Note 5 14 6" xfId="46905" xr:uid="{8DB3C141-99E8-4939-9750-B009A01184D3}"/>
    <cellStyle name="Note 5 15" xfId="2290" xr:uid="{FD7D6396-6084-44F7-9FDA-6955735895A3}"/>
    <cellStyle name="Note 5 15 2" xfId="41052" xr:uid="{7006128F-DBEB-4E8B-A78B-DCFB5C411EBD}"/>
    <cellStyle name="Note 5 15 2 2" xfId="57214" xr:uid="{A795F632-3B1E-48B7-9C16-822140AC2F3A}"/>
    <cellStyle name="Note 5 15 2 3" xfId="50432" xr:uid="{1FE9D2EC-89AC-48E1-ABCE-056D66A63B24}"/>
    <cellStyle name="Note 5 15 3" xfId="44704" xr:uid="{BB2B914B-1EB1-4825-BBAC-A4DDEFF18A36}"/>
    <cellStyle name="Note 5 15 3 2" xfId="58815" xr:uid="{EE08E531-1E5B-4B5B-BBA1-004D47FE0DE9}"/>
    <cellStyle name="Note 5 15 3 3" xfId="52034" xr:uid="{5F1883C2-C1AA-4990-995F-2EFEC1FD3010}"/>
    <cellStyle name="Note 5 15 4" xfId="51046" xr:uid="{0384A473-1D56-430E-8397-ACDE01C050E0}"/>
    <cellStyle name="Note 5 15 4 2" xfId="57828" xr:uid="{E1A49AF9-ED30-4824-AA28-539EA3D6117F}"/>
    <cellStyle name="Note 5 15 5" xfId="48549" xr:uid="{CC2023D9-857F-4801-A18D-31F83F8F9BF9}"/>
    <cellStyle name="Note 5 15 5 2" xfId="55338" xr:uid="{C679F941-A2E2-4E7E-BEAC-EBA127600A9E}"/>
    <cellStyle name="Note 5 15 6" xfId="53624" xr:uid="{B20009E1-F2E3-4EFF-9207-5CB79DE5D2F3}"/>
    <cellStyle name="Note 5 15 7" xfId="46935" xr:uid="{2F6B00BF-7E5B-452A-83EF-AA55DF7F5B70}"/>
    <cellStyle name="Note 5 16" xfId="13199" xr:uid="{83EB15C8-F544-4B76-9402-FEBB12BABE14}"/>
    <cellStyle name="Note 5 16 2" xfId="32895" xr:uid="{C84CAAE7-708C-4C55-9E89-B1C4238A6843}"/>
    <cellStyle name="Note 5 16 2 2" xfId="57248" xr:uid="{C5733C44-DBA5-4F7E-8934-0C934FF10E30}"/>
    <cellStyle name="Note 5 16 2 3" xfId="50466" xr:uid="{805649CC-3F26-42B2-A194-88E734098310}"/>
    <cellStyle name="Note 5 16 3" xfId="44812" xr:uid="{0A55078E-D06D-474F-A902-4D565538BC62}"/>
    <cellStyle name="Note 5 16 3 2" xfId="58849" xr:uid="{A1764356-EE73-470F-9A3B-EDECDCF839FD}"/>
    <cellStyle name="Note 5 16 3 3" xfId="52068" xr:uid="{CEE05C65-5080-4CF2-B68C-31259FD7E063}"/>
    <cellStyle name="Note 5 16 4" xfId="51848" xr:uid="{115F4459-D28A-4A23-80F8-622AA1414B41}"/>
    <cellStyle name="Note 5 16 4 2" xfId="58629" xr:uid="{DC1027BE-B59D-4F39-BD2B-FDEF61404711}"/>
    <cellStyle name="Note 5 16 5" xfId="48583" xr:uid="{DBBD2E5E-F2F6-4A66-972E-1FBBE026FEA6}"/>
    <cellStyle name="Note 5 16 5 2" xfId="55372" xr:uid="{D984AD3A-73DD-4FAB-A3EA-48E3EFD7DE47}"/>
    <cellStyle name="Note 5 16 6" xfId="53658" xr:uid="{E84DF103-CD0A-45E3-8610-32A7DAC78C54}"/>
    <cellStyle name="Note 5 16 7" xfId="46969" xr:uid="{5FEA1318-F4EE-4438-9D43-B587FA508A4C}"/>
    <cellStyle name="Note 5 17" xfId="39617" xr:uid="{B9957AF1-5EE8-48B2-90E3-026D2F4E7CCF}"/>
    <cellStyle name="Note 5 17 2" xfId="44867" xr:uid="{9723929C-56F7-40B5-897B-CA42F04D8EA6}"/>
    <cellStyle name="Note 5 17 2 2" xfId="57276" xr:uid="{3A34BDF5-D1C1-4FE4-941F-C5761C103B42}"/>
    <cellStyle name="Note 5 17 2 3" xfId="50494" xr:uid="{99FB7883-A0BF-4460-8B9C-67D8BB5A600C}"/>
    <cellStyle name="Note 5 17 3" xfId="52096" xr:uid="{91D101CA-9586-4214-94D0-3CEB81CB5129}"/>
    <cellStyle name="Note 5 17 3 2" xfId="58877" xr:uid="{AC9B0249-6522-41DA-938D-6468986175C9}"/>
    <cellStyle name="Note 5 17 4" xfId="48955" xr:uid="{40C4916E-F2B8-4A8F-9584-E27DB93AC837}"/>
    <cellStyle name="Note 5 17 4 2" xfId="55738" xr:uid="{4C05AAE2-861C-4AE9-AEEB-B5FA037246ED}"/>
    <cellStyle name="Note 5 17 5" xfId="48611" xr:uid="{66645C59-55AC-4BE1-8756-DF182E22AD0A}"/>
    <cellStyle name="Note 5 17 5 2" xfId="55400" xr:uid="{7C393628-166F-4EC0-8B4D-BAF9B86412DB}"/>
    <cellStyle name="Note 5 17 6" xfId="53686" xr:uid="{73123CE7-0E1E-4315-941F-FDB27558B3D9}"/>
    <cellStyle name="Note 5 17 7" xfId="46997" xr:uid="{7E93E244-DE85-42C3-8F1B-5F2B73212ED5}"/>
    <cellStyle name="Note 5 18" xfId="44896" xr:uid="{F78EC771-9648-403E-A4C3-72B3C3D094F8}"/>
    <cellStyle name="Note 5 18 2" xfId="50483" xr:uid="{58FA5188-10F1-4ADF-8F04-B48C650CC4E7}"/>
    <cellStyle name="Note 5 18 2 2" xfId="57265" xr:uid="{07A839E8-7B60-4AB3-9283-BD22A8542E27}"/>
    <cellStyle name="Note 5 18 3" xfId="52085" xr:uid="{CC37A133-25F8-4A08-8493-63327E5DCB3F}"/>
    <cellStyle name="Note 5 18 3 2" xfId="58866" xr:uid="{73D7D70A-EA6B-48A6-9940-3570F1DF549C}"/>
    <cellStyle name="Note 5 18 4" xfId="51415" xr:uid="{E583AF73-C251-4B69-9EF3-32A9C6C8CDBF}"/>
    <cellStyle name="Note 5 18 4 2" xfId="58197" xr:uid="{4C08C913-A451-4891-AB82-DD054CBA144E}"/>
    <cellStyle name="Note 5 18 5" xfId="48600" xr:uid="{B3C44AA3-ADB7-4991-9DA1-B06ED3B269FC}"/>
    <cellStyle name="Note 5 18 5 2" xfId="55389" xr:uid="{36BF6AD2-01DB-427B-B96D-061A283A4A3F}"/>
    <cellStyle name="Note 5 18 6" xfId="53675" xr:uid="{205060CC-77F7-4C01-A1C9-13D68552891A}"/>
    <cellStyle name="Note 5 18 7" xfId="46986" xr:uid="{7EFE6586-D657-410B-BD3F-A6CC3B9D96C6}"/>
    <cellStyle name="Note 5 19" xfId="44970" xr:uid="{1C247508-FEF3-4FC1-A6A5-C8FA9C368744}"/>
    <cellStyle name="Note 5 19 2" xfId="50539" xr:uid="{57F0C32E-23E5-47DC-B69B-2AADD6DC5FA5}"/>
    <cellStyle name="Note 5 19 2 2" xfId="57321" xr:uid="{2F87E09B-FE18-4793-B049-8C0B2F82B5F2}"/>
    <cellStyle name="Note 5 19 3" xfId="52141" xr:uid="{37693849-5836-4D24-8626-BBD3C8A138C9}"/>
    <cellStyle name="Note 5 19 3 2" xfId="58922" xr:uid="{618D1230-2F31-4565-8E12-903738C4AB60}"/>
    <cellStyle name="Note 5 19 4" xfId="49032" xr:uid="{669809E4-DDA6-46F7-A867-DD127C1D81B9}"/>
    <cellStyle name="Note 5 19 4 2" xfId="55814" xr:uid="{6BD6D9EF-A122-4099-8220-5183A81D42AE}"/>
    <cellStyle name="Note 5 19 5" xfId="48656" xr:uid="{2AA9A2EB-6991-4B09-BEFE-6AE0B51D299C}"/>
    <cellStyle name="Note 5 19 5 2" xfId="55445" xr:uid="{FEECFC22-4DBB-4D17-B447-13DBAA13A84C}"/>
    <cellStyle name="Note 5 19 6" xfId="53731" xr:uid="{E094319E-42AF-4291-B15C-FC204099FB6A}"/>
    <cellStyle name="Note 5 19 7" xfId="47042" xr:uid="{01B8AAB1-426F-4035-BD42-1114CBC0DFF5}"/>
    <cellStyle name="Note 5 2" xfId="319" xr:uid="{D74159D1-FBC1-4EE9-A86D-70BB95F80C9E}"/>
    <cellStyle name="Note 5 2 10" xfId="6621" xr:uid="{4C50BABC-75C6-4216-92F2-0C48ED20BB23}"/>
    <cellStyle name="Note 5 2 10 2" xfId="11827" xr:uid="{CEB0B4EB-EF34-42F8-AEE3-E0822DE7D3B3}"/>
    <cellStyle name="Note 5 2 10 2 2" xfId="20816" xr:uid="{E4327D97-135A-4882-A45A-2706379CACFC}"/>
    <cellStyle name="Note 5 2 10 2 2 2" xfId="23918" xr:uid="{ECAB94FA-B6F7-4969-942A-A5025F676451}"/>
    <cellStyle name="Note 5 2 10 2 3" xfId="40236" xr:uid="{636AFBBA-D328-4508-B96D-45733D70CC87}"/>
    <cellStyle name="Note 5 2 10 3" xfId="15610" xr:uid="{84A21C96-82B0-4A59-90A9-A4C35911E48B}"/>
    <cellStyle name="Note 5 2 10 3 2" xfId="43198" xr:uid="{FA2CE6B4-83CD-4770-AB43-39DD6BCE0475}"/>
    <cellStyle name="Note 5 2 10 4" xfId="40713" xr:uid="{60C716EE-1284-4D85-9A95-C5F6C68D6CF5}"/>
    <cellStyle name="Note 5 2 11" xfId="9190" xr:uid="{AA9BEA8B-4F34-4C13-B357-30E745FC127D}"/>
    <cellStyle name="Note 5 2 11 2" xfId="18179" xr:uid="{009A17CE-4026-4CA8-A099-2B6D83449793}"/>
    <cellStyle name="Note 5 2 11 2 2" xfId="26624" xr:uid="{EA329A56-3C85-4345-A22F-734BF16E78C5}"/>
    <cellStyle name="Note 5 2 11 3" xfId="28006" xr:uid="{960BB535-028E-4639-A1F2-C85A987D776B}"/>
    <cellStyle name="Note 5 2 12" xfId="9824" xr:uid="{60E40855-4781-4772-8331-1218DDC5D774}"/>
    <cellStyle name="Note 5 2 12 2" xfId="18813" xr:uid="{6F0E633A-38C1-458F-9191-F45185CA9F62}"/>
    <cellStyle name="Note 5 2 12 2 2" xfId="30780" xr:uid="{E3764376-0A7A-44C2-B44E-C9331E4D133C}"/>
    <cellStyle name="Note 5 2 12 3" xfId="38931" xr:uid="{153D4BA5-FEFF-43C8-B4A0-7AC822553633}"/>
    <cellStyle name="Note 5 2 13" xfId="2325" xr:uid="{DF6124CB-1060-40CC-87CB-29A41EA4703D}"/>
    <cellStyle name="Note 5 2 13 2" xfId="30484" xr:uid="{C6017806-8E30-47E2-B421-FC9ECFF8DAEE}"/>
    <cellStyle name="Note 5 2 14" xfId="13234" xr:uid="{27E8D6A1-B8DC-41B2-865D-3630237E228B}"/>
    <cellStyle name="Note 5 2 14 2" xfId="22328" xr:uid="{3CD6EF3B-EB18-478A-ADE5-F260608D0F9F}"/>
    <cellStyle name="Note 5 2 15" xfId="24750" xr:uid="{BED4811D-F76D-4B19-A092-B6EB9CB50B92}"/>
    <cellStyle name="Note 5 2 16" xfId="44331" xr:uid="{BD70D757-EE12-49A3-B3C1-793BFB5D081D}"/>
    <cellStyle name="Note 5 2 17" xfId="45458" xr:uid="{655BADDF-A98D-4364-A19C-D7B4C3AF5DF9}"/>
    <cellStyle name="Note 5 2 2" xfId="451" xr:uid="{BAA73BE1-5D28-4215-8B3B-EE7567E34A6E}"/>
    <cellStyle name="Note 5 2 2 10" xfId="9315" xr:uid="{0F4082F0-3684-4658-9C3E-08A88C63BF31}"/>
    <cellStyle name="Note 5 2 2 10 2" xfId="18304" xr:uid="{6472AA7D-0659-408A-A75F-D863A8B99A6A}"/>
    <cellStyle name="Note 5 2 2 10 2 2" xfId="43484" xr:uid="{96A95943-BE76-4427-BA7C-AD08F92CFFB4}"/>
    <cellStyle name="Note 5 2 2 10 3" xfId="29954" xr:uid="{6DD585E2-D269-46FE-AB8A-264AD8DB07B9}"/>
    <cellStyle name="Note 5 2 2 11" xfId="9855" xr:uid="{430D9C70-6F71-419D-A669-70FDB321754D}"/>
    <cellStyle name="Note 5 2 2 11 2" xfId="18844" xr:uid="{A821BBFA-AAF8-4220-80C3-1D5F7A3D1A5D}"/>
    <cellStyle name="Note 5 2 2 11 2 2" xfId="29051" xr:uid="{2CFE563B-8433-4576-890D-0590A3C9FD02}"/>
    <cellStyle name="Note 5 2 2 11 3" xfId="37490" xr:uid="{8FCDB6EE-DAFD-4967-B633-C26B15D52E9F}"/>
    <cellStyle name="Note 5 2 2 12" xfId="2457" xr:uid="{6CDCD1A1-AA00-4306-91D1-56D88F3CEDE9}"/>
    <cellStyle name="Note 5 2 2 12 2" xfId="23085" xr:uid="{770FADF4-8435-45AD-89BC-28629037EE8E}"/>
    <cellStyle name="Note 5 2 2 13" xfId="13366" xr:uid="{56AEAFDB-88CB-436C-AA2F-486C299F0E29}"/>
    <cellStyle name="Note 5 2 2 13 2" xfId="37173" xr:uid="{0AF3A8C2-C141-4A75-833A-70E5C3A7A5A0}"/>
    <cellStyle name="Note 5 2 2 14" xfId="39225" xr:uid="{DD6B9CEE-0791-4E75-9AA0-586DE280B8FF}"/>
    <cellStyle name="Note 5 2 2 15" xfId="45954" xr:uid="{B02E82F4-A804-4851-BF1B-503A11DC9B46}"/>
    <cellStyle name="Note 5 2 2 2" xfId="800" xr:uid="{9CAC7945-CB2C-4D2B-87A7-EA3AE1E8035E}"/>
    <cellStyle name="Note 5 2 2 2 2" xfId="5169" xr:uid="{871D49CD-A34B-45B9-A5AA-517046B5ECF7}"/>
    <cellStyle name="Note 5 2 2 2 2 2" xfId="7755" xr:uid="{F89E6459-DC7B-4D06-8C40-58C11C2B8358}"/>
    <cellStyle name="Note 5 2 2 2 2 2 2" xfId="12401" xr:uid="{2DA7EDAD-73A8-47CA-84DE-850ADD07D1C9}"/>
    <cellStyle name="Note 5 2 2 2 2 2 2 2" xfId="21390" xr:uid="{FBA553B2-918E-4BC5-B47F-3FAE485ECA91}"/>
    <cellStyle name="Note 5 2 2 2 2 2 2 2 2" xfId="41037" xr:uid="{3005ADD6-C922-4D4F-A1CA-4CBC8CE75DF3}"/>
    <cellStyle name="Note 5 2 2 2 2 2 2 3" xfId="31888" xr:uid="{BACCDE8E-59B0-49B0-8E87-1CF5D1D6CA77}"/>
    <cellStyle name="Note 5 2 2 2 2 2 3" xfId="16744" xr:uid="{C959177C-799E-47DC-984A-B6D24D3E0DF3}"/>
    <cellStyle name="Note 5 2 2 2 2 2 3 2" xfId="25057" xr:uid="{747583D4-6652-4024-AB57-776A4BEFF008}"/>
    <cellStyle name="Note 5 2 2 2 2 2 4" xfId="34073" xr:uid="{78DA0E3E-FC7B-4423-963A-04DB3B761FA7}"/>
    <cellStyle name="Note 5 2 2 2 2 3" xfId="10392" xr:uid="{BC51575E-8183-4B2D-9EC8-8BCD153CBC5C}"/>
    <cellStyle name="Note 5 2 2 2 2 3 2" xfId="19381" xr:uid="{011D91F3-FB14-4230-8238-36D669B26711}"/>
    <cellStyle name="Note 5 2 2 2 2 3 2 2" xfId="36739" xr:uid="{5DB60C5D-B340-478E-B127-566F8D058AEF}"/>
    <cellStyle name="Note 5 2 2 2 2 3 3" xfId="26765" xr:uid="{BD605E28-7F30-4862-B484-B9642179F6E2}"/>
    <cellStyle name="Note 5 2 2 2 2 4" xfId="14158" xr:uid="{F093FA24-641E-4ECE-ACDD-FB3FA48405F2}"/>
    <cellStyle name="Note 5 2 2 2 2 4 2" xfId="33044" xr:uid="{B1B196AF-56AB-472E-8CBA-2B7A8A42BA58}"/>
    <cellStyle name="Note 5 2 2 2 2 5" xfId="33060" xr:uid="{BEDE37D0-0752-49A6-B5AA-FF2D0DED2AF0}"/>
    <cellStyle name="Note 5 2 2 2 2 6" xfId="56227" xr:uid="{449C4A31-FCF9-4C2E-80B4-0897A294F496}"/>
    <cellStyle name="Note 5 2 2 2 3" xfId="3237" xr:uid="{3E147DAB-54E7-402D-8C36-2300B5546054}"/>
    <cellStyle name="Note 5 2 2 2 3 2" xfId="40364" xr:uid="{2850F255-F1CA-4D69-B731-9ACC12A81FC5}"/>
    <cellStyle name="Note 5 2 2 2 4" xfId="31911" xr:uid="{27DB8FCB-BC56-4B71-B946-F910086651FD}"/>
    <cellStyle name="Note 5 2 2 2 5" xfId="49445" xr:uid="{917F2AE6-2944-413F-9B84-CB5812ABE4EC}"/>
    <cellStyle name="Note 5 2 2 3" xfId="1145" xr:uid="{7DF41E15-1B1F-4679-8D1F-32071FADEE31}"/>
    <cellStyle name="Note 5 2 2 3 2" xfId="5490" xr:uid="{F40A7079-5CA0-4E94-BAB2-E7A49657EC41}"/>
    <cellStyle name="Note 5 2 2 3 2 2" xfId="8076" xr:uid="{E076E81F-ED15-430A-94F4-B9EE297D3118}"/>
    <cellStyle name="Note 5 2 2 3 2 2 2" xfId="12503" xr:uid="{CA166474-23EA-4740-BE24-9267376BA15C}"/>
    <cellStyle name="Note 5 2 2 3 2 2 2 2" xfId="21492" xr:uid="{08A72397-1869-4B63-9D42-1404468C32BF}"/>
    <cellStyle name="Note 5 2 2 3 2 2 2 2 2" xfId="30000" xr:uid="{B28253A6-50C3-4AA3-BE1B-38F14925D9E6}"/>
    <cellStyle name="Note 5 2 2 3 2 2 2 3" xfId="30197" xr:uid="{B75277D7-2B5C-4A33-8103-BF89E086902A}"/>
    <cellStyle name="Note 5 2 2 3 2 2 3" xfId="17065" xr:uid="{E3EBF4E7-D040-4925-9584-0971A70DD6A5}"/>
    <cellStyle name="Note 5 2 2 3 2 2 3 2" xfId="37992" xr:uid="{A034528F-20CD-4BD3-BC8D-D40F2B066EB5}"/>
    <cellStyle name="Note 5 2 2 3 2 2 4" xfId="23183" xr:uid="{22B73BB1-EAB8-48B6-9E92-03EC03B77D8E}"/>
    <cellStyle name="Note 5 2 2 3 2 3" xfId="10713" xr:uid="{C775F91D-B7CD-4007-9617-98E7E9BC41E0}"/>
    <cellStyle name="Note 5 2 2 3 2 3 2" xfId="19702" xr:uid="{57A3E173-F407-4438-84DB-4005E28FD2F0}"/>
    <cellStyle name="Note 5 2 2 3 2 3 2 2" xfId="41452" xr:uid="{DB891C95-6AED-435C-94E1-8707E9CE0C6C}"/>
    <cellStyle name="Note 5 2 2 3 2 3 3" xfId="37533" xr:uid="{56E380D4-6B22-409C-9138-AF1A4CDE8E41}"/>
    <cellStyle name="Note 5 2 2 3 2 4" xfId="14479" xr:uid="{0CD53233-C1C1-4A48-AB0C-323CFB3E56C0}"/>
    <cellStyle name="Note 5 2 2 3 2 4 2" xfId="25946" xr:uid="{427A6E39-FBF6-486B-8A54-C768BCE5F0F3}"/>
    <cellStyle name="Note 5 2 2 3 2 5" xfId="23298" xr:uid="{639C71E0-92F6-4D14-95E9-2FED80A7E8D3}"/>
    <cellStyle name="Note 5 2 2 3 2 6" xfId="58287" xr:uid="{C79923A5-FE45-4355-8666-B77753C16443}"/>
    <cellStyle name="Note 5 2 2 3 3" xfId="3582" xr:uid="{28BBB006-51AB-4391-BE59-9D7D4AAFAC80}"/>
    <cellStyle name="Note 5 2 2 3 3 2" xfId="37109" xr:uid="{ED5CE715-9022-419F-B258-5FD1834967F8}"/>
    <cellStyle name="Note 5 2 2 3 4" xfId="24704" xr:uid="{70C80D21-40E7-469C-BEB2-79DB826FFA26}"/>
    <cellStyle name="Note 5 2 2 3 5" xfId="51505" xr:uid="{433BF5E6-2990-4F06-A099-EFD7FAC13798}"/>
    <cellStyle name="Note 5 2 2 4" xfId="1489" xr:uid="{9993B07B-AD84-4761-99CC-92CCE39A8DB8}"/>
    <cellStyle name="Note 5 2 2 4 2" xfId="5834" xr:uid="{0C830A4F-B050-43B1-BE8D-A0F8E318F037}"/>
    <cellStyle name="Note 5 2 2 4 2 2" xfId="8420" xr:uid="{77E6A203-23B4-4704-BBC7-ECCA628A72EF}"/>
    <cellStyle name="Note 5 2 2 4 2 2 2" xfId="12607" xr:uid="{ABA9E14B-3F08-42E7-88EE-B86DED82CF48}"/>
    <cellStyle name="Note 5 2 2 4 2 2 2 2" xfId="21596" xr:uid="{494CAD4F-1855-47F5-ABD1-77469D333AD7}"/>
    <cellStyle name="Note 5 2 2 4 2 2 2 2 2" xfId="23195" xr:uid="{E9D3F2F9-CD15-4FD2-B1A8-18FA76F90E72}"/>
    <cellStyle name="Note 5 2 2 4 2 2 2 3" xfId="41906" xr:uid="{4DF035E1-3286-4EBF-AF2C-121D1785D96D}"/>
    <cellStyle name="Note 5 2 2 4 2 2 3" xfId="17409" xr:uid="{C625B1B7-C6E6-4964-A9D8-3C79BED9F51D}"/>
    <cellStyle name="Note 5 2 2 4 2 2 3 2" xfId="37025" xr:uid="{FB30114D-15EF-42FD-A5A4-230E283DDF80}"/>
    <cellStyle name="Note 5 2 2 4 2 2 4" xfId="37985" xr:uid="{E27CB73E-2F99-4CD5-9E4B-FA6B1EEE21AF}"/>
    <cellStyle name="Note 5 2 2 4 2 3" xfId="11057" xr:uid="{3712F329-ABE1-4504-BFE6-1D223D6CC624}"/>
    <cellStyle name="Note 5 2 2 4 2 3 2" xfId="20046" xr:uid="{92E2BF63-2FE3-4111-8A53-E397492AC191}"/>
    <cellStyle name="Note 5 2 2 4 2 3 2 2" xfId="31665" xr:uid="{385A8AE4-37C2-4D2A-9DBF-16EDB920EC5F}"/>
    <cellStyle name="Note 5 2 2 4 2 3 3" xfId="31034" xr:uid="{B5FC6824-859B-4655-B9DF-196E25049EA2}"/>
    <cellStyle name="Note 5 2 2 4 2 4" xfId="14823" xr:uid="{1A720472-EAB6-49E8-88A7-1C0D3E4352A8}"/>
    <cellStyle name="Note 5 2 2 4 2 4 2" xfId="41723" xr:uid="{0D12A19A-B21C-4FAB-BE39-9B3D69C9F264}"/>
    <cellStyle name="Note 5 2 2 4 2 5" xfId="38349" xr:uid="{BE4CE5E0-258F-447C-9396-0825CE0DD182}"/>
    <cellStyle name="Note 5 2 2 4 2 6" xfId="54377" xr:uid="{45447C7B-89C0-494A-B1E9-06F5CEA17571}"/>
    <cellStyle name="Note 5 2 2 4 3" xfId="3926" xr:uid="{4EBE147D-3245-4F1C-9724-4C4DBD81FF4A}"/>
    <cellStyle name="Note 5 2 2 4 3 2" xfId="24409" xr:uid="{08AC57A2-BC71-4C6A-8E54-1BDAC3FE4F90}"/>
    <cellStyle name="Note 5 2 2 4 4" xfId="39529" xr:uid="{78742BEB-55E1-4838-AB5C-F4AA69478920}"/>
    <cellStyle name="Note 5 2 2 4 5" xfId="47564" xr:uid="{8EDC92BA-604B-4402-9D97-463AD374BE33}"/>
    <cellStyle name="Note 5 2 2 5" xfId="167" xr:uid="{CD5DDCCF-0D4A-4D79-B6D6-DFF80E772303}"/>
    <cellStyle name="Note 5 2 2 5 2" xfId="2605" xr:uid="{70E236EF-B42C-43C7-9660-6F46E5296E25}"/>
    <cellStyle name="Note 5 2 2 5 2 2" xfId="6846" xr:uid="{81BDD93B-2008-45C6-A5BD-4B6208EB1CEB}"/>
    <cellStyle name="Note 5 2 2 5 2 2 2" xfId="12011" xr:uid="{CE508B5E-C7F8-4D82-BE1C-A48C8CDC0F55}"/>
    <cellStyle name="Note 5 2 2 5 2 2 2 2" xfId="21000" xr:uid="{2CCC0E34-5D34-4E5E-AC77-8AFCCCE507EA}"/>
    <cellStyle name="Note 5 2 2 5 2 2 2 2 2" xfId="30776" xr:uid="{F5AB1754-F100-4A3D-9F2E-B609C0600FB6}"/>
    <cellStyle name="Note 5 2 2 5 2 2 2 3" xfId="26433" xr:uid="{AC94AC0F-2D24-4A94-AA36-72072B79C4C7}"/>
    <cellStyle name="Note 5 2 2 5 2 2 3" xfId="15835" xr:uid="{2B1DF56D-E9F1-4739-9809-DD936572558C}"/>
    <cellStyle name="Note 5 2 2 5 2 2 3 2" xfId="29648" xr:uid="{FFEF8510-75A0-45B0-95AD-BE59E52F95BA}"/>
    <cellStyle name="Note 5 2 2 5 2 2 4" xfId="32931" xr:uid="{8A2DA4D4-D605-4344-BCE5-E3A69AF56EF9}"/>
    <cellStyle name="Note 5 2 2 5 2 3" xfId="9416" xr:uid="{080F98EB-CFD1-4267-9739-26F33233A721}"/>
    <cellStyle name="Note 5 2 2 5 2 3 2" xfId="18405" xr:uid="{98951406-B182-4BC3-BBFC-D91E5C539334}"/>
    <cellStyle name="Note 5 2 2 5 2 3 2 2" xfId="22839" xr:uid="{56A5D5E8-E5D6-407A-9DF8-28E9A455513A}"/>
    <cellStyle name="Note 5 2 2 5 2 3 3" xfId="25267" xr:uid="{2057C0CD-91A6-4666-91AA-E8A4AADA0C03}"/>
    <cellStyle name="Note 5 2 2 5 2 4" xfId="13459" xr:uid="{E15EDFAD-6D72-48E6-B55D-F9AA6B9533BE}"/>
    <cellStyle name="Note 5 2 2 5 2 4 2" xfId="41833" xr:uid="{9F554AA8-161D-45FD-A1BD-F290A806A21C}"/>
    <cellStyle name="Note 5 2 2 5 2 5" xfId="23128" xr:uid="{DAC178DF-0283-41B7-B869-B24927C5CA91}"/>
    <cellStyle name="Note 5 2 2 5 3" xfId="2635" xr:uid="{09808C43-28BC-43B0-A379-B7C27877B397}"/>
    <cellStyle name="Note 5 2 2 5 3 2" xfId="40163" xr:uid="{AA04BB98-FA9E-42EB-BC03-BEC7A006C9CA}"/>
    <cellStyle name="Note 5 2 2 5 4" xfId="38610" xr:uid="{8F7DAAFA-584B-43BA-A35F-EC10D0118846}"/>
    <cellStyle name="Note 5 2 2 5 5" xfId="52859" xr:uid="{A7FFF889-4F50-4220-8F07-3CA30A8AE563}"/>
    <cellStyle name="Note 5 2 2 6" xfId="2108" xr:uid="{EDA14AFD-63BD-4318-BE40-1D517E0552C5}"/>
    <cellStyle name="Note 5 2 2 6 2" xfId="6409" xr:uid="{7172E11B-5D8B-425D-AFFF-C24E2711DB11}"/>
    <cellStyle name="Note 5 2 2 6 2 2" xfId="8995" xr:uid="{3BBF106E-5CE7-47BB-9A03-DAB2F596F399}"/>
    <cellStyle name="Note 5 2 2 6 2 2 2" xfId="12782" xr:uid="{F5A10ED6-2C56-49DB-92F1-32BA5E41071A}"/>
    <cellStyle name="Note 5 2 2 6 2 2 2 2" xfId="21771" xr:uid="{E7B45EA7-2CD2-4DB6-BACB-1214EF2A6C11}"/>
    <cellStyle name="Note 5 2 2 6 2 2 2 2 2" xfId="30760" xr:uid="{26C0CE5B-0E0A-4C13-B4DD-3938440236E9}"/>
    <cellStyle name="Note 5 2 2 6 2 2 2 3" xfId="36297" xr:uid="{DF14EB02-7420-48EE-9D32-3D8B7C155C8A}"/>
    <cellStyle name="Note 5 2 2 6 2 2 3" xfId="17984" xr:uid="{2AA80A2A-D7EA-4380-BFA2-F7B42AE1CB2D}"/>
    <cellStyle name="Note 5 2 2 6 2 2 3 2" xfId="33943" xr:uid="{2D1FE671-76B5-4CE3-B736-D0DF01DCBC35}"/>
    <cellStyle name="Note 5 2 2 6 2 2 4" xfId="35713" xr:uid="{D863B5F2-CF37-468C-A2E1-EC259927C222}"/>
    <cellStyle name="Note 5 2 2 6 2 3" xfId="11632" xr:uid="{8E5207EB-BDD9-4E58-9480-23E9F2B1BAF9}"/>
    <cellStyle name="Note 5 2 2 6 2 3 2" xfId="20621" xr:uid="{23B9700F-7B12-4D34-A27E-0D16F232FB80}"/>
    <cellStyle name="Note 5 2 2 6 2 3 2 2" xfId="38183" xr:uid="{69108543-811D-461C-B2AF-47EA2228CE75}"/>
    <cellStyle name="Note 5 2 2 6 2 3 3" xfId="37820" xr:uid="{CA23B3DB-8DA9-4EDF-98A3-4C23E043EA3C}"/>
    <cellStyle name="Note 5 2 2 6 2 4" xfId="15398" xr:uid="{0456FF72-BF65-4E9A-AD40-569C89F1BBD0}"/>
    <cellStyle name="Note 5 2 2 6 2 4 2" xfId="42868" xr:uid="{A2028DFE-24CC-4F61-BEDF-B80FC939F8F7}"/>
    <cellStyle name="Note 5 2 2 6 2 5" xfId="23115" xr:uid="{7D8B5070-CE8B-4B83-BEE6-38EC9652F055}"/>
    <cellStyle name="Note 5 2 2 6 3" xfId="4545" xr:uid="{52EC6DC4-49C1-4F51-8E38-CD6E39B2DE70}"/>
    <cellStyle name="Note 5 2 2 6 3 2" xfId="35322" xr:uid="{10B53D68-C980-4894-8479-029DFFF27F08}"/>
    <cellStyle name="Note 5 2 2 6 4" xfId="38744" xr:uid="{E70C453D-4407-4721-9914-3DD93DE79920}"/>
    <cellStyle name="Note 5 2 2 7" xfId="2918" xr:uid="{51DEEFB6-896A-4C3E-AEAC-70385BDDCD1A}"/>
    <cellStyle name="Note 5 2 2 7 2" xfId="7068" xr:uid="{E1A60C37-BFB4-46CA-AFCE-47ABC84F0DA8}"/>
    <cellStyle name="Note 5 2 2 7 2 2" xfId="12194" xr:uid="{191B81E0-0F5B-4FA6-9114-2908A0042EBD}"/>
    <cellStyle name="Note 5 2 2 7 2 2 2" xfId="21183" xr:uid="{245E3E8E-C2B9-49EC-99C6-5DAD9AF2DF25}"/>
    <cellStyle name="Note 5 2 2 7 2 2 2 2" xfId="34264" xr:uid="{8A90CAE0-7CA5-47E2-B91A-08F3A35DBBF2}"/>
    <cellStyle name="Note 5 2 2 7 2 2 3" xfId="41329" xr:uid="{E30AEB61-32B5-4E67-B3BF-99D5AEA44A9A}"/>
    <cellStyle name="Note 5 2 2 7 2 3" xfId="16057" xr:uid="{91442A95-B493-441E-AA43-8164DAEE01AA}"/>
    <cellStyle name="Note 5 2 2 7 2 3 2" xfId="32193" xr:uid="{FE82A93A-1C42-4330-9305-F9C43261BD78}"/>
    <cellStyle name="Note 5 2 2 7 2 4" xfId="43794" xr:uid="{852A6B6B-4D81-4BA9-8749-CCE7491AF6BF}"/>
    <cellStyle name="Note 5 2 2 7 3" xfId="9631" xr:uid="{3C0164CB-B63E-4232-A11C-8239DE7E25DA}"/>
    <cellStyle name="Note 5 2 2 7 3 2" xfId="18620" xr:uid="{BF9CE7B5-DCDF-4D00-AB6E-A21C089272A8}"/>
    <cellStyle name="Note 5 2 2 7 3 2 2" xfId="26875" xr:uid="{93817368-4F82-48F6-912F-81875FCC065B}"/>
    <cellStyle name="Note 5 2 2 7 3 3" xfId="40975" xr:uid="{C52B4D2C-AE06-40F6-B3B6-9E64F4F6B45A}"/>
    <cellStyle name="Note 5 2 2 7 4" xfId="26829" xr:uid="{0353FF0A-718E-4541-9510-C3478C30DE89}"/>
    <cellStyle name="Note 5 2 2 8" xfId="4845" xr:uid="{3C2E334F-4647-495F-B424-98528F965057}"/>
    <cellStyle name="Note 5 2 2 8 2" xfId="7431" xr:uid="{F78722B6-C710-43DB-B35F-43043A65D47C}"/>
    <cellStyle name="Note 5 2 2 8 2 2" xfId="12303" xr:uid="{FEA5DB9E-27D5-45D8-8AF3-8F36A04BB426}"/>
    <cellStyle name="Note 5 2 2 8 2 2 2" xfId="21292" xr:uid="{C196DA95-E5D3-4329-8E07-D2FC068E94F7}"/>
    <cellStyle name="Note 5 2 2 8 2 2 2 2" xfId="39870" xr:uid="{FE5CF612-EAED-47E1-9EE7-19149130D6D5}"/>
    <cellStyle name="Note 5 2 2 8 2 2 3" xfId="26386" xr:uid="{3C5A55BD-BA87-4E03-BB02-8E807ED8AAB4}"/>
    <cellStyle name="Note 5 2 2 8 2 3" xfId="16420" xr:uid="{72FC2FF1-1790-414C-A751-05B61F22F6F8}"/>
    <cellStyle name="Note 5 2 2 8 2 3 2" xfId="25844" xr:uid="{7784CB4E-49A7-46DD-A0DD-D1D4E5AD6846}"/>
    <cellStyle name="Note 5 2 2 8 2 4" xfId="32825" xr:uid="{67FE7596-5817-451C-9198-1414E69FBD8F}"/>
    <cellStyle name="Note 5 2 2 8 3" xfId="10068" xr:uid="{2C32BF23-A04E-4FD8-939D-07D4D0ABE586}"/>
    <cellStyle name="Note 5 2 2 8 3 2" xfId="19057" xr:uid="{F19B4B25-03D6-4D33-A1FB-431A45299B17}"/>
    <cellStyle name="Note 5 2 2 8 3 2 2" xfId="22362" xr:uid="{1E1A8F81-CD82-4DA6-AE3D-C6620FE95DA0}"/>
    <cellStyle name="Note 5 2 2 8 3 3" xfId="26769" xr:uid="{157DD05D-55EC-4DAC-98C6-FC11C17AD157}"/>
    <cellStyle name="Note 5 2 2 8 4" xfId="13834" xr:uid="{BC41B1BD-DD95-4924-B753-6EF414E5690A}"/>
    <cellStyle name="Note 5 2 2 8 4 2" xfId="27493" xr:uid="{395E5640-05D4-44B5-98A2-86E9F6D0D479}"/>
    <cellStyle name="Note 5 2 2 8 5" xfId="43592" xr:uid="{1128BCF5-B855-4457-8353-4C6CA837E810}"/>
    <cellStyle name="Note 5 2 2 9" xfId="6753" xr:uid="{C3C6FF5B-8A66-496C-B97D-F8F7154831FB}"/>
    <cellStyle name="Note 5 2 2 9 2" xfId="11952" xr:uid="{3DF5454E-AD96-46C3-9EE0-36056803AEBE}"/>
    <cellStyle name="Note 5 2 2 9 2 2" xfId="20941" xr:uid="{9D746FBA-D891-456A-8F3A-CCEDFA183F2C}"/>
    <cellStyle name="Note 5 2 2 9 2 2 2" xfId="41152" xr:uid="{73F7D3F6-E40C-4EFF-9F14-0CE6EB88D155}"/>
    <cellStyle name="Note 5 2 2 9 2 3" xfId="34513" xr:uid="{C901460C-555E-40C4-A687-48CC7D72048C}"/>
    <cellStyle name="Note 5 2 2 9 3" xfId="15742" xr:uid="{89CBB951-CF53-444E-945B-8E191EAFA555}"/>
    <cellStyle name="Note 5 2 2 9 3 2" xfId="24608" xr:uid="{825ED3E4-E297-4C8D-83FC-7B6694E34927}"/>
    <cellStyle name="Note 5 2 2 9 4" xfId="28523" xr:uid="{3FDE421F-15F2-432A-86BF-EA086DF4979D}"/>
    <cellStyle name="Note 5 2 3" xfId="668" xr:uid="{6BF00502-C625-478D-BF3C-6565505BE79C}"/>
    <cellStyle name="Note 5 2 3 2" xfId="5044" xr:uid="{CC0AE98F-74F0-4364-8132-4AF24605D2E2}"/>
    <cellStyle name="Note 5 2 3 2 2" xfId="7630" xr:uid="{1440726E-851D-48A8-8476-E9FDE75634D0}"/>
    <cellStyle name="Note 5 2 3 2 2 2" xfId="12363" xr:uid="{EAC547F8-4E55-4BF2-987B-E0154ECB5C36}"/>
    <cellStyle name="Note 5 2 3 2 2 2 2" xfId="21352" xr:uid="{7129CC69-7EE6-4852-A11F-C8A5D6A81131}"/>
    <cellStyle name="Note 5 2 3 2 2 2 2 2" xfId="40770" xr:uid="{672E0D9B-D3EA-42F0-9FC2-F96A807549CE}"/>
    <cellStyle name="Note 5 2 3 2 2 2 3" xfId="31647" xr:uid="{2374387D-3468-4715-9560-B9B8364A9CDC}"/>
    <cellStyle name="Note 5 2 3 2 2 3" xfId="16619" xr:uid="{0843C877-E3F7-4FBC-9E47-E7489A375D9A}"/>
    <cellStyle name="Note 5 2 3 2 2 3 2" xfId="24182" xr:uid="{C1689FC5-0410-4990-94A9-702B3C5D17FA}"/>
    <cellStyle name="Note 5 2 3 2 2 4" xfId="39912" xr:uid="{F2DC454F-A96E-4A71-8BA2-6E488213C05E}"/>
    <cellStyle name="Note 5 2 3 2 2 5" xfId="56252" xr:uid="{180B9409-75E6-411A-825B-DA1D4429FD3F}"/>
    <cellStyle name="Note 5 2 3 2 3" xfId="10267" xr:uid="{BEAC7858-70BB-4913-A9AF-96ADA3B236C8}"/>
    <cellStyle name="Note 5 2 3 2 3 2" xfId="19256" xr:uid="{2BE749E6-B184-4574-890B-92BBFBB81C3C}"/>
    <cellStyle name="Note 5 2 3 2 3 2 2" xfId="32525" xr:uid="{656E2E84-88A7-4366-9F91-69E46858346E}"/>
    <cellStyle name="Note 5 2 3 2 3 3" xfId="27606" xr:uid="{B4E03D51-BB8E-4000-93EA-1A7FE47BE8E7}"/>
    <cellStyle name="Note 5 2 3 2 4" xfId="14033" xr:uid="{69DE8D69-ACE3-4658-9C5F-0C483B9652FF}"/>
    <cellStyle name="Note 5 2 3 2 4 2" xfId="26938" xr:uid="{70322DA7-2332-4C0E-A3C4-8DFE5D48788F}"/>
    <cellStyle name="Note 5 2 3 2 5" xfId="22628" xr:uid="{566C9734-5E14-44DC-A8D2-6570DC1FBCBA}"/>
    <cellStyle name="Note 5 2 3 2 6" xfId="49470" xr:uid="{9C9B63A6-EA10-417D-A5BC-7943D2DC3657}"/>
    <cellStyle name="Note 5 2 3 3" xfId="3105" xr:uid="{B62152F2-EAC9-407C-A710-92051AA79631}"/>
    <cellStyle name="Note 5 2 3 3 2" xfId="24712" xr:uid="{85288346-3331-4910-9D4A-BD042C174C0F}"/>
    <cellStyle name="Note 5 2 3 3 2 2" xfId="58090" xr:uid="{2EB57427-D26B-4BC3-A496-2FB75FD92AC2}"/>
    <cellStyle name="Note 5 2 3 3 3" xfId="51308" xr:uid="{22062B75-3386-4CE3-96C5-F036B9FF74F3}"/>
    <cellStyle name="Note 5 2 3 4" xfId="43752" xr:uid="{BD313143-BAB8-4083-BFF7-AB7D328ABF75}"/>
    <cellStyle name="Note 5 2 3 4 2" xfId="54400" xr:uid="{59F77571-740E-47CB-886A-3C538C56094E}"/>
    <cellStyle name="Note 5 2 3 4 3" xfId="47588" xr:uid="{1C9AFC72-9D3C-40DF-97A9-8BEE6CF76FE8}"/>
    <cellStyle name="Note 5 2 3 5" xfId="52875" xr:uid="{4A7C14AE-574B-4F41-BCF0-B6884A3069B4}"/>
    <cellStyle name="Note 5 2 3 6" xfId="45979" xr:uid="{76BDB546-E0E5-4A5E-A73D-B39716857329}"/>
    <cellStyle name="Note 5 2 4" xfId="1013" xr:uid="{C5224DBF-C286-4E4B-A306-F287B06430CE}"/>
    <cellStyle name="Note 5 2 4 2" xfId="5365" xr:uid="{CCD84E18-95B5-4235-AA96-3274E6C0F3ED}"/>
    <cellStyle name="Note 5 2 4 2 2" xfId="7951" xr:uid="{C3BA4714-F7F8-413C-9E2A-FAEA2CFF41F1}"/>
    <cellStyle name="Note 5 2 4 2 2 2" xfId="12464" xr:uid="{91C87C45-212E-47C9-8FC5-594C498CB9FA}"/>
    <cellStyle name="Note 5 2 4 2 2 2 2" xfId="21453" xr:uid="{80FB62BC-8DAC-480B-AF6C-937F5AED8312}"/>
    <cellStyle name="Note 5 2 4 2 2 2 2 2" xfId="29679" xr:uid="{6E5527C0-EA8E-4075-83F0-9FE0531FB2EC}"/>
    <cellStyle name="Note 5 2 4 2 2 2 3" xfId="42983" xr:uid="{278823BA-6A27-488C-B603-E021823AB5D8}"/>
    <cellStyle name="Note 5 2 4 2 2 3" xfId="16940" xr:uid="{DD2E433C-2E40-49D2-A670-D4FC1F573267}"/>
    <cellStyle name="Note 5 2 4 2 2 3 2" xfId="42018" xr:uid="{F3A2B018-3F47-4E43-9216-7ED5C6B22537}"/>
    <cellStyle name="Note 5 2 4 2 2 4" xfId="24021" xr:uid="{2579E765-F866-40B0-8824-CEF4A75E4332}"/>
    <cellStyle name="Note 5 2 4 2 3" xfId="10588" xr:uid="{A58AA1E3-1075-4273-83F2-576AAAFDC127}"/>
    <cellStyle name="Note 5 2 4 2 3 2" xfId="19577" xr:uid="{11D83C7F-2478-4641-99DB-35CB507DDA84}"/>
    <cellStyle name="Note 5 2 4 2 3 2 2" xfId="27935" xr:uid="{54036BA5-D552-47A3-AD67-C5A8EDB7B6BA}"/>
    <cellStyle name="Note 5 2 4 2 3 3" xfId="32289" xr:uid="{2F848EF9-05A0-4CEC-9A92-4EC65368D23A}"/>
    <cellStyle name="Note 5 2 4 2 4" xfId="14354" xr:uid="{5F805925-1484-440A-AC0A-F1D0C87EC770}"/>
    <cellStyle name="Note 5 2 4 2 4 2" xfId="29436" xr:uid="{38AF92F7-F9AF-4B77-A214-C1E2B4D02D2F}"/>
    <cellStyle name="Note 5 2 4 2 5" xfId="28975" xr:uid="{0D270D01-2CC9-4291-B1F5-73E2475092E1}"/>
    <cellStyle name="Note 5 2 4 2 6" xfId="55699" xr:uid="{5484A6D0-4826-4D3B-BC4D-AB6AC66FE711}"/>
    <cellStyle name="Note 5 2 4 3" xfId="3450" xr:uid="{8400995C-94E6-4DB3-A718-0F42ADDF74E8}"/>
    <cellStyle name="Note 5 2 4 3 2" xfId="31769" xr:uid="{6327ABFC-9AB7-4F90-BDBD-57220CC6C384}"/>
    <cellStyle name="Note 5 2 4 4" xfId="31614" xr:uid="{D09D6DBB-A4E8-4D16-8C56-3A26EBA61CDD}"/>
    <cellStyle name="Note 5 2 4 5" xfId="48916" xr:uid="{6DE96B24-27E5-486B-B5D7-D771C8822A5C}"/>
    <cellStyle name="Note 5 2 5" xfId="1357" xr:uid="{1ECA2620-50D1-4B3B-BF50-E6625524B825}"/>
    <cellStyle name="Note 5 2 5 2" xfId="5702" xr:uid="{B5E44386-A0ED-45E9-90BA-E0108E7551EB}"/>
    <cellStyle name="Note 5 2 5 2 2" xfId="8288" xr:uid="{80F808D3-6025-4A40-9E35-984BBDF77FBD}"/>
    <cellStyle name="Note 5 2 5 2 2 2" xfId="12564" xr:uid="{96BA8A37-F261-4F77-9CE5-FFCE80F0B23A}"/>
    <cellStyle name="Note 5 2 5 2 2 2 2" xfId="21553" xr:uid="{985369D6-2505-4B2C-90AA-A8CF5053A824}"/>
    <cellStyle name="Note 5 2 5 2 2 2 2 2" xfId="28345" xr:uid="{F0F6FABC-DEBF-4394-9159-BCD5355B12B0}"/>
    <cellStyle name="Note 5 2 5 2 2 2 3" xfId="28643" xr:uid="{14529229-BE05-408D-AFA3-6F08BF6CF746}"/>
    <cellStyle name="Note 5 2 5 2 2 3" xfId="17277" xr:uid="{83F1DD78-AFB6-44C5-A5F0-F03D20E7A183}"/>
    <cellStyle name="Note 5 2 5 2 2 3 2" xfId="38342" xr:uid="{861A9418-CEAF-475A-876E-81DD5FAAA117}"/>
    <cellStyle name="Note 5 2 5 2 2 4" xfId="27066" xr:uid="{12D26B84-C571-4058-AB3E-2864E33D0689}"/>
    <cellStyle name="Note 5 2 5 2 3" xfId="10925" xr:uid="{B1AE7C89-C4F3-493E-8D61-1B4903AD7CB1}"/>
    <cellStyle name="Note 5 2 5 2 3 2" xfId="19914" xr:uid="{7860A191-CCD5-4EFC-A781-ED504C4E7106}"/>
    <cellStyle name="Note 5 2 5 2 3 2 2" xfId="42268" xr:uid="{95A6D7DC-0C9A-414E-98D7-BC5B8BA7A8E9}"/>
    <cellStyle name="Note 5 2 5 2 3 3" xfId="41634" xr:uid="{1D9FF6EE-03E4-4561-8CBB-B5AAE3F9AC8F}"/>
    <cellStyle name="Note 5 2 5 2 4" xfId="14691" xr:uid="{5352F9D4-59F3-41EA-9B86-8D27B9A99C39}"/>
    <cellStyle name="Note 5 2 5 2 4 2" xfId="31233" xr:uid="{2AB38231-5F21-4127-B32B-9F6D61C5B263}"/>
    <cellStyle name="Note 5 2 5 2 5" xfId="36365" xr:uid="{598F4612-2C9D-4008-8F66-D7E9EEC686DE}"/>
    <cellStyle name="Note 5 2 5 2 6" xfId="58616" xr:uid="{58CC4AFE-BC55-4CA2-9254-56E4238DD0B3}"/>
    <cellStyle name="Note 5 2 5 3" xfId="3794" xr:uid="{B1913874-291A-4A01-A4F2-F5C4A9A62EFF}"/>
    <cellStyle name="Note 5 2 5 3 2" xfId="32132" xr:uid="{DAFF23D6-A61F-4129-B4D3-6B5E1EE94DA4}"/>
    <cellStyle name="Note 5 2 5 4" xfId="25029" xr:uid="{EBEAEE36-C284-4284-975B-4CFA73A98DCB}"/>
    <cellStyle name="Note 5 2 5 5" xfId="51835" xr:uid="{513426EC-8347-47F4-8AC7-0FB83E66F26A}"/>
    <cellStyle name="Note 5 2 6" xfId="548" xr:uid="{6DFCAAC5-286D-4E7E-9DEA-9EC2C3169EAC}"/>
    <cellStyle name="Note 5 2 6 2" xfId="4941" xr:uid="{A76044D6-E8B9-4A60-89DE-EE1FFDE97435}"/>
    <cellStyle name="Note 5 2 6 2 2" xfId="7527" xr:uid="{A7DC573C-4C87-43C5-AF7E-BD4BDE6F5D3A}"/>
    <cellStyle name="Note 5 2 6 2 2 2" xfId="12333" xr:uid="{CBFFA619-44AC-49BF-AED3-0D60D6534F49}"/>
    <cellStyle name="Note 5 2 6 2 2 2 2" xfId="21322" xr:uid="{5B38B9AA-8165-477D-9DC4-F273D2D8F616}"/>
    <cellStyle name="Note 5 2 6 2 2 2 2 2" xfId="36764" xr:uid="{3CE660E5-7998-4CAF-AA8A-216558A294F1}"/>
    <cellStyle name="Note 5 2 6 2 2 2 3" xfId="23523" xr:uid="{BD193ED3-60A9-4344-8DBF-C6D510C56292}"/>
    <cellStyle name="Note 5 2 6 2 2 3" xfId="16516" xr:uid="{4ECD200F-F33B-4C02-AE4F-C2A0AE19E355}"/>
    <cellStyle name="Note 5 2 6 2 2 3 2" xfId="29736" xr:uid="{CFAB3E94-B57D-4D6E-B5BE-D483EB76B350}"/>
    <cellStyle name="Note 5 2 6 2 2 4" xfId="40398" xr:uid="{1A8F50E9-FF09-4207-B995-B490C56C06D0}"/>
    <cellStyle name="Note 5 2 6 2 3" xfId="10164" xr:uid="{B8F5A63F-10D2-4C07-BCB5-7EDB1F1FFA1A}"/>
    <cellStyle name="Note 5 2 6 2 3 2" xfId="19153" xr:uid="{1873DA1C-183B-4211-B46C-AE5B35B9D0FB}"/>
    <cellStyle name="Note 5 2 6 2 3 2 2" xfId="29176" xr:uid="{B2E6DD3A-AD64-4625-BD33-8F1CDAD1B1DB}"/>
    <cellStyle name="Note 5 2 6 2 3 3" xfId="23966" xr:uid="{F3544595-6DA3-41E8-84E1-2D37ACA4D4E6}"/>
    <cellStyle name="Note 5 2 6 2 4" xfId="13930" xr:uid="{DBD677AF-ECED-4E1B-B9A1-DF772955C832}"/>
    <cellStyle name="Note 5 2 6 2 4 2" xfId="25771" xr:uid="{DB96E7D1-E0F9-44E7-AB5E-310411CDBBAD}"/>
    <cellStyle name="Note 5 2 6 2 5" xfId="23726" xr:uid="{27BEC1FA-F08C-4338-AE1F-2C7A3C75888D}"/>
    <cellStyle name="Note 5 2 6 2 6" xfId="53983" xr:uid="{86CB9E33-6B7D-4152-B106-5DD514793206}"/>
    <cellStyle name="Note 5 2 6 3" xfId="2985" xr:uid="{2A0EECC4-BF11-4E19-9179-7437A3FE632F}"/>
    <cellStyle name="Note 5 2 6 3 2" xfId="29273" xr:uid="{AF0F410D-8928-4B87-944F-79ABF1DDEAE4}"/>
    <cellStyle name="Note 5 2 6 4" xfId="38966" xr:uid="{7FA37725-903A-4BA1-B930-7462320D2D8E}"/>
    <cellStyle name="Note 5 2 6 5" xfId="47308" xr:uid="{2B5A532B-ED38-4B37-8E71-B43DEAF477DF}"/>
    <cellStyle name="Note 5 2 7" xfId="1976" xr:uid="{1B9B5068-6D1E-449A-9433-F393F85A3ECF}"/>
    <cellStyle name="Note 5 2 7 2" xfId="6284" xr:uid="{C83C53BD-E0E8-4EB7-AF2F-B64818DC2EB7}"/>
    <cellStyle name="Note 5 2 7 2 2" xfId="8870" xr:uid="{0AE17106-D620-4854-9046-DAEEAC268E2B}"/>
    <cellStyle name="Note 5 2 7 2 2 2" xfId="12744" xr:uid="{5753008C-8A2D-4E3A-A674-26554142E087}"/>
    <cellStyle name="Note 5 2 7 2 2 2 2" xfId="21733" xr:uid="{FCE2175C-4F20-4522-886C-C34038F431CE}"/>
    <cellStyle name="Note 5 2 7 2 2 2 2 2" xfId="39350" xr:uid="{D2A4E8B9-ACFA-4A32-A4E9-313F3ACD5A22}"/>
    <cellStyle name="Note 5 2 7 2 2 2 3" xfId="37593" xr:uid="{82538382-5D90-42E0-9D58-D8271A09AF12}"/>
    <cellStyle name="Note 5 2 7 2 2 3" xfId="17859" xr:uid="{A43C3D97-AF7E-4461-822D-73B1A4649F39}"/>
    <cellStyle name="Note 5 2 7 2 2 3 2" xfId="27273" xr:uid="{B00F9B68-AE9C-44E7-9F34-315E19A87B1C}"/>
    <cellStyle name="Note 5 2 7 2 2 4" xfId="27986" xr:uid="{E49DC7AD-9E82-43DE-8BEE-C98A5E3025A2}"/>
    <cellStyle name="Note 5 2 7 2 3" xfId="11507" xr:uid="{59C02D8C-807D-479D-BD2A-30B071C19D04}"/>
    <cellStyle name="Note 5 2 7 2 3 2" xfId="20496" xr:uid="{F4BF5C2D-EFB2-4A80-A143-9DACD2E1A36C}"/>
    <cellStyle name="Note 5 2 7 2 3 2 2" xfId="30191" xr:uid="{D86D21AE-60F6-4D5D-93B8-DC983CF6FC4E}"/>
    <cellStyle name="Note 5 2 7 2 3 3" xfId="41653" xr:uid="{22BFB75A-90E1-4F32-8CE3-1F380C733411}"/>
    <cellStyle name="Note 5 2 7 2 4" xfId="15273" xr:uid="{4A56D51B-D833-4129-8382-CCAE9C153D4B}"/>
    <cellStyle name="Note 5 2 7 2 4 2" xfId="22528" xr:uid="{553B5590-F2D3-42CA-8188-12ADB3C16C2B}"/>
    <cellStyle name="Note 5 2 7 2 5" xfId="43705" xr:uid="{98E71D12-C42A-4FE7-B0E7-1E26FE1A9A4B}"/>
    <cellStyle name="Note 5 2 7 3" xfId="4413" xr:uid="{6A571F42-40AD-49DB-8F76-D9B46D891960}"/>
    <cellStyle name="Note 5 2 7 3 2" xfId="37305" xr:uid="{068BB8C3-004F-4CEC-94B6-D18606421968}"/>
    <cellStyle name="Note 5 2 7 4" xfId="31256" xr:uid="{1E4CF22D-A606-4B9F-99E6-461115D1EC25}"/>
    <cellStyle name="Note 5 2 7 5" xfId="52600" xr:uid="{7D1D27FA-59A0-41FE-9B29-DAB5BE0B51D5}"/>
    <cellStyle name="Note 5 2 8" xfId="2787" xr:uid="{96AFBDB1-60BC-4C5B-BA6F-3961A3495286}"/>
    <cellStyle name="Note 5 2 8 2" xfId="6937" xr:uid="{8734015C-39E4-456D-90ED-CF0F259E0E3B}"/>
    <cellStyle name="Note 5 2 8 2 2" xfId="12066" xr:uid="{DA34A867-56D7-4BF8-B902-D1A30C03B6ED}"/>
    <cellStyle name="Note 5 2 8 2 2 2" xfId="21055" xr:uid="{49F238B3-781F-4E6C-8B28-3B7234282F21}"/>
    <cellStyle name="Note 5 2 8 2 2 2 2" xfId="38075" xr:uid="{CB2FA33C-4120-49A9-BEF5-3BEA6BE303A1}"/>
    <cellStyle name="Note 5 2 8 2 2 3" xfId="42734" xr:uid="{DC2EA768-061C-4532-A0B5-7F82DC8513AC}"/>
    <cellStyle name="Note 5 2 8 2 3" xfId="15926" xr:uid="{9DD87BAE-A0AA-4A1C-AAEA-FB16DA75EEF4}"/>
    <cellStyle name="Note 5 2 8 2 3 2" xfId="29338" xr:uid="{7503FE9F-43C3-4505-B822-BC83E5F51319}"/>
    <cellStyle name="Note 5 2 8 2 4" xfId="42981" xr:uid="{AB01CC64-54C7-4EE7-9460-23125106C5B3}"/>
    <cellStyle name="Note 5 2 8 3" xfId="9500" xr:uid="{5E06037A-A60F-41EE-8430-6B526A6FDAD2}"/>
    <cellStyle name="Note 5 2 8 3 2" xfId="18489" xr:uid="{8FC7BA10-143B-48B4-8B4B-C08144E1856A}"/>
    <cellStyle name="Note 5 2 8 3 2 2" xfId="37923" xr:uid="{36FA948D-00A3-484B-81E6-7976ADA1485C}"/>
    <cellStyle name="Note 5 2 8 3 3" xfId="28214" xr:uid="{4F5E2FAE-66BA-484A-A612-CF70EACA508D}"/>
    <cellStyle name="Note 5 2 8 4" xfId="24329" xr:uid="{C4BF235B-BA41-457A-8453-D1AAC91637DB}"/>
    <cellStyle name="Note 5 2 9" xfId="4720" xr:uid="{516F6F33-045F-44F9-A77F-8EA534066E7E}"/>
    <cellStyle name="Note 5 2 9 2" xfId="7306" xr:uid="{89FF6437-CA4A-4CB2-BF4C-C239B7B3CD81}"/>
    <cellStyle name="Note 5 2 9 2 2" xfId="12265" xr:uid="{636ABF01-5055-460D-BD13-07C8CF5EDA51}"/>
    <cellStyle name="Note 5 2 9 2 2 2" xfId="21254" xr:uid="{E07EB917-5B2A-4F93-8215-02D4247C9E40}"/>
    <cellStyle name="Note 5 2 9 2 2 2 2" xfId="37750" xr:uid="{FF7CDD6D-7026-423A-8487-5CFEBADD0ADF}"/>
    <cellStyle name="Note 5 2 9 2 2 3" xfId="39937" xr:uid="{D6EBC4F4-65D2-496D-BBA1-21E3A45B6B33}"/>
    <cellStyle name="Note 5 2 9 2 3" xfId="16295" xr:uid="{C552E502-71FD-4178-B5DB-3D783CCD126C}"/>
    <cellStyle name="Note 5 2 9 2 3 2" xfId="28590" xr:uid="{C919D323-A03F-46B9-BE58-0EE1927E9A72}"/>
    <cellStyle name="Note 5 2 9 2 4" xfId="39704" xr:uid="{65D218DF-286F-48CB-AA81-BDA1BBC8D8A9}"/>
    <cellStyle name="Note 5 2 9 3" xfId="9943" xr:uid="{6867120D-4172-4E57-9A82-5A7013869B66}"/>
    <cellStyle name="Note 5 2 9 3 2" xfId="18932" xr:uid="{529A1D02-6D21-4B78-A360-6C6F664E8885}"/>
    <cellStyle name="Note 5 2 9 3 2 2" xfId="33270" xr:uid="{3DA68DD4-9835-4E8C-B511-9AED6918E633}"/>
    <cellStyle name="Note 5 2 9 3 3" xfId="41685" xr:uid="{8A4BDE21-5327-43CC-A196-66DE267D464B}"/>
    <cellStyle name="Note 5 2 9 4" xfId="13709" xr:uid="{85913B25-5D32-4A54-BD1B-97211CCBA2A1}"/>
    <cellStyle name="Note 5 2 9 4 2" xfId="40091" xr:uid="{215DD7E3-C254-4B14-A90A-614C33D48320}"/>
    <cellStyle name="Note 5 2 9 5" xfId="31910" xr:uid="{EF5873A6-00CF-4199-86DB-1226FD1EA2ED}"/>
    <cellStyle name="Note 5 20" xfId="44976" xr:uid="{8B73325D-9D19-4D72-AC34-F56583FE1520}"/>
    <cellStyle name="Note 5 20 2" xfId="50556" xr:uid="{31EBDE02-3CF8-40A7-95F7-438136831F34}"/>
    <cellStyle name="Note 5 20 2 2" xfId="57338" xr:uid="{5C989E6C-F941-44CC-BDFD-0A0A60760A14}"/>
    <cellStyle name="Note 5 20 3" xfId="52158" xr:uid="{6E31271C-2844-44B8-8A8F-36F4599291EF}"/>
    <cellStyle name="Note 5 20 3 2" xfId="58939" xr:uid="{40B8A999-7984-4A62-A319-0D82800306CA}"/>
    <cellStyle name="Note 5 20 4" xfId="48907" xr:uid="{E8ADB383-ACC7-43AA-9BD2-CFD3EC3CC20B}"/>
    <cellStyle name="Note 5 20 4 2" xfId="55688" xr:uid="{73DF567A-0C3D-4060-95C0-42ECBE92B033}"/>
    <cellStyle name="Note 5 20 5" xfId="48673" xr:uid="{8BAD03EF-6E78-46AC-8E8B-33F63EECB569}"/>
    <cellStyle name="Note 5 20 5 2" xfId="55462" xr:uid="{E8A7756B-3F40-48AD-BCCD-E99E882E0BB3}"/>
    <cellStyle name="Note 5 20 6" xfId="53748" xr:uid="{BA78C38E-33E9-4D12-98CD-8F478FE763C1}"/>
    <cellStyle name="Note 5 20 7" xfId="47059" xr:uid="{C88F39B2-148F-433D-9F2B-D51D097B34C3}"/>
    <cellStyle name="Note 5 21" xfId="44999" xr:uid="{D4CA3610-E52F-486A-958B-57E435847E3D}"/>
    <cellStyle name="Note 5 21 2" xfId="50645" xr:uid="{C3C1ED3C-0F5B-40C5-BE5C-5EA1172004BF}"/>
    <cellStyle name="Note 5 21 2 2" xfId="57427" xr:uid="{CD747616-41DB-44D7-A708-9B009AED3498}"/>
    <cellStyle name="Note 5 21 3" xfId="52456" xr:uid="{14095C11-0D8E-4051-8FB0-A9355BE5FE2E}"/>
    <cellStyle name="Note 5 21 3 2" xfId="59237" xr:uid="{7227D5B6-5B51-4A87-8FB2-817C5FAA0075}"/>
    <cellStyle name="Note 5 21 4" xfId="48762" xr:uid="{B7880600-10A5-4227-AC31-B0FDEB04CDD1}"/>
    <cellStyle name="Note 5 21 4 2" xfId="55548" xr:uid="{3B49C96A-3201-4C75-9A21-244D080241A3}"/>
    <cellStyle name="Note 5 21 5" xfId="53834" xr:uid="{FAFEA628-D387-4145-B0B1-AB2E4A614F31}"/>
    <cellStyle name="Note 5 21 6" xfId="47148" xr:uid="{A5CB51F8-4AED-45E2-BDB8-4D4349C9FF95}"/>
    <cellStyle name="Note 5 22" xfId="45062" xr:uid="{F0D623ED-029A-4EB7-AE7C-A6C42218C324}"/>
    <cellStyle name="Note 5 22 2" xfId="50662" xr:uid="{286AA73A-C8C9-4BDA-88D3-B1FE496A1761}"/>
    <cellStyle name="Note 5 22 2 2" xfId="57444" xr:uid="{61650BA3-FE26-4EDC-8949-C73EDFD1CF59}"/>
    <cellStyle name="Note 5 22 3" xfId="52473" xr:uid="{75EF09F6-57B9-4E0A-817A-25E81391B650}"/>
    <cellStyle name="Note 5 22 3 2" xfId="59254" xr:uid="{420E7697-8695-4641-B1FD-5FBE996FC3EA}"/>
    <cellStyle name="Note 5 22 4" xfId="48779" xr:uid="{59C5FBB0-51B1-47E2-B8F4-DEB3D60986B5}"/>
    <cellStyle name="Note 5 22 4 2" xfId="55565" xr:uid="{4B38924D-FC4F-49C2-AF64-15B03BBD88FE}"/>
    <cellStyle name="Note 5 22 5" xfId="53851" xr:uid="{DA57EA5C-EB38-420B-8951-EFD06282C1DD}"/>
    <cellStyle name="Note 5 22 6" xfId="47165" xr:uid="{B5B8AC25-8B16-4B07-A600-3C5462E2CF2A}"/>
    <cellStyle name="Note 5 23" xfId="45019" xr:uid="{2F924D0B-F5DA-4518-B144-CF5FF8963B76}"/>
    <cellStyle name="Note 5 23 2" xfId="50678" xr:uid="{5AB689F9-EF26-4401-A4E5-F6078D3206C2}"/>
    <cellStyle name="Note 5 23 2 2" xfId="57460" xr:uid="{EB670F2B-2562-42BA-B107-54B95B40724B}"/>
    <cellStyle name="Note 5 23 3" xfId="52489" xr:uid="{E27CCAC4-2877-4483-BAAF-1CEB000C99D9}"/>
    <cellStyle name="Note 5 23 3 2" xfId="59270" xr:uid="{0AB71625-16E4-4766-AB47-BAB240485881}"/>
    <cellStyle name="Note 5 23 4" xfId="48795" xr:uid="{C273DF72-3D0E-4BC5-B05E-ABA21D0B31B1}"/>
    <cellStyle name="Note 5 23 4 2" xfId="55581" xr:uid="{23AE2B8A-D743-4AE4-9757-D4C0F60BEC37}"/>
    <cellStyle name="Note 5 23 5" xfId="53867" xr:uid="{3BE93141-FC74-497F-8AE8-B63EB9E78068}"/>
    <cellStyle name="Note 5 23 6" xfId="47181" xr:uid="{99F1A125-8529-419C-BA04-85E147617BFE}"/>
    <cellStyle name="Note 5 24" xfId="45098" xr:uid="{07E5D1AC-0F1B-45FD-A2B4-E816FECA52E1}"/>
    <cellStyle name="Note 5 24 2" xfId="50745" xr:uid="{C05087E6-A04F-489E-B174-BFAF3FE661DA}"/>
    <cellStyle name="Note 5 24 2 2" xfId="57527" xr:uid="{2AAB1126-6DE3-40B4-9BB5-30DA297FB7D4}"/>
    <cellStyle name="Note 5 24 3" xfId="52554" xr:uid="{0006E1C1-43E0-48F3-A628-704E6BF19C2F}"/>
    <cellStyle name="Note 5 24 3 2" xfId="59335" xr:uid="{0F90F9E3-BAC8-47DE-99E2-1FE7B4CFCE92}"/>
    <cellStyle name="Note 5 24 4" xfId="48852" xr:uid="{8C1880E5-E84E-4A92-ACDC-11B9AE812CAB}"/>
    <cellStyle name="Note 5 24 4 2" xfId="55634" xr:uid="{6443CC0B-4F62-469B-B572-78A8180FD92F}"/>
    <cellStyle name="Note 5 24 5" xfId="53932" xr:uid="{29300867-7EF0-4205-8C8E-2D306D757FC4}"/>
    <cellStyle name="Note 5 24 6" xfId="47249" xr:uid="{FD8D8E1A-C428-4F89-951E-5EAAC301DBD4}"/>
    <cellStyle name="Note 5 25" xfId="45169" xr:uid="{A4684E3F-439F-428D-9530-69FEDD12B2F0}"/>
    <cellStyle name="Note 5 25 2" xfId="50775" xr:uid="{13D08012-0183-414F-A1F0-8BB7EF781C68}"/>
    <cellStyle name="Note 5 25 2 2" xfId="57557" xr:uid="{9E958547-82EA-4A6E-B0DD-4B586FCEEF40}"/>
    <cellStyle name="Note 5 25 3" xfId="52584" xr:uid="{269B532E-E2F2-4515-B75B-E796E912CAC2}"/>
    <cellStyle name="Note 5 25 3 2" xfId="59365" xr:uid="{7D1CB7D7-E7BE-49D5-B795-34E83DA462D4}"/>
    <cellStyle name="Note 5 25 4" xfId="48872" xr:uid="{B094A21D-E3E6-4B7D-897F-F806F474060F}"/>
    <cellStyle name="Note 5 25 4 2" xfId="55653" xr:uid="{4A5F0805-B34A-47E3-AAC1-7D8CB4CA5950}"/>
    <cellStyle name="Note 5 25 5" xfId="53962" xr:uid="{ACC2A215-E9AE-4848-9BEB-D8725A7E4199}"/>
    <cellStyle name="Note 5 25 6" xfId="47279" xr:uid="{E63C7D72-BC9E-4E27-8968-317127C6C1D7}"/>
    <cellStyle name="Note 5 26" xfId="45144" xr:uid="{73AE3DB1-29BA-4C4D-93C6-4021BB3A00C4}"/>
    <cellStyle name="Note 5 26 2" xfId="50788" xr:uid="{EDBD77B9-F50C-4345-862D-648EDC902F8B}"/>
    <cellStyle name="Note 5 26 2 2" xfId="57570" xr:uid="{2D356BF4-AF78-4427-93B2-B48BE2C1FAC6}"/>
    <cellStyle name="Note 5 26 3" xfId="52597" xr:uid="{F272F254-8390-495E-A283-ECE1BBE19EE3}"/>
    <cellStyle name="Note 5 26 3 2" xfId="59378" xr:uid="{7C6F07F0-102A-4E60-AFAE-3FCDDD6BE233}"/>
    <cellStyle name="Note 5 26 4" xfId="53975" xr:uid="{63303313-3E36-4916-86C4-BCABAD86489C}"/>
    <cellStyle name="Note 5 26 5" xfId="47292" xr:uid="{8A01B679-C1E2-4058-8021-A476B95CB5E7}"/>
    <cellStyle name="Note 5 27" xfId="45261" xr:uid="{00209625-6A36-453F-96C1-76D4ED230F8A}"/>
    <cellStyle name="Note 5 27 2" xfId="55711" xr:uid="{9C829B1F-BD17-4EDA-A79C-95DC1F2D305C}"/>
    <cellStyle name="Note 5 27 3" xfId="48928" xr:uid="{36431143-6D82-4A0B-87D6-B38BFAB4F194}"/>
    <cellStyle name="Note 5 28" xfId="45258" xr:uid="{E0C635C1-6CD4-41D5-8E99-AEA06707CA4F}"/>
    <cellStyle name="Note 5 28 2" xfId="57778" xr:uid="{E1490EDF-A13F-4677-AC21-ADE81959D320}"/>
    <cellStyle name="Note 5 28 3" xfId="50996" xr:uid="{70845F0A-5331-4F6A-B7B3-71AAEAE80D7A}"/>
    <cellStyle name="Note 5 29" xfId="45187" xr:uid="{A6D617CB-230A-447A-B6CC-8F7DF75A1D79}"/>
    <cellStyle name="Note 5 29 2" xfId="52606" xr:uid="{0058FDB5-0A59-4035-8EA5-ADD656FE334D}"/>
    <cellStyle name="Note 5 3" xfId="417" xr:uid="{05DEB3D1-31D5-43B7-BA88-2791B56E9EA1}"/>
    <cellStyle name="Note 5 3 10" xfId="9283" xr:uid="{DC8F1AF4-C9BA-4227-A403-80E9113ACE50}"/>
    <cellStyle name="Note 5 3 10 2" xfId="18272" xr:uid="{98DE47DE-AA84-44D4-A5A9-7A6BC3B2E3F6}"/>
    <cellStyle name="Note 5 3 10 2 2" xfId="37153" xr:uid="{7169DED8-4219-44CC-850D-0AAB154A26C3}"/>
    <cellStyle name="Note 5 3 10 3" xfId="29792" xr:uid="{F9A08480-A3D7-4D5B-A982-00C7EE3342E7}"/>
    <cellStyle name="Note 5 3 11" xfId="9749" xr:uid="{A5CFF742-3436-4E1A-81B4-33728C795734}"/>
    <cellStyle name="Note 5 3 11 2" xfId="18738" xr:uid="{54EE263E-DB81-48BB-B653-7CA901CFB51E}"/>
    <cellStyle name="Note 5 3 11 2 2" xfId="22289" xr:uid="{D0EFCE6D-E751-45D2-9826-C3487C0589AC}"/>
    <cellStyle name="Note 5 3 11 3" xfId="41690" xr:uid="{587983D1-9A6C-4D7C-82DA-CFBFAEE1A51B}"/>
    <cellStyle name="Note 5 3 12" xfId="2423" xr:uid="{2411AE32-2C17-44A0-8A1B-CBA99CF6CF84}"/>
    <cellStyle name="Note 5 3 12 2" xfId="42133" xr:uid="{4B351DDA-584C-4FD6-88A3-88BDCE67BF17}"/>
    <cellStyle name="Note 5 3 13" xfId="13332" xr:uid="{247DE381-0114-4224-B464-B6CBF3287C23}"/>
    <cellStyle name="Note 5 3 13 2" xfId="22681" xr:uid="{643BFDF9-C8E6-415E-BF91-223EC87081A7}"/>
    <cellStyle name="Note 5 3 14" xfId="31996" xr:uid="{F8F539F6-D035-4218-8A21-4F253E2F45E7}"/>
    <cellStyle name="Note 5 3 15" xfId="44348" xr:uid="{A63B6EFC-F63C-4617-975C-0CAC6E6F0860}"/>
    <cellStyle name="Note 5 3 16" xfId="45573" xr:uid="{249C0F43-1A1C-4DA6-B900-1266D2BE3454}"/>
    <cellStyle name="Note 5 3 2" xfId="766" xr:uid="{370732CC-30BD-467F-87D3-190206D6B84F}"/>
    <cellStyle name="Note 5 3 2 2" xfId="5137" xr:uid="{B8846677-4E37-40E7-813D-902386CECEA3}"/>
    <cellStyle name="Note 5 3 2 2 2" xfId="7723" xr:uid="{33B60847-2E54-42FA-86A8-8E4A9C536D1C}"/>
    <cellStyle name="Note 5 3 2 2 2 2" xfId="12388" xr:uid="{F0E8B5B8-8A82-46CC-940A-9233111B8ECF}"/>
    <cellStyle name="Note 5 3 2 2 2 2 2" xfId="21377" xr:uid="{8AA385E7-B161-4246-AC93-24D0BBB60838}"/>
    <cellStyle name="Note 5 3 2 2 2 2 2 2" xfId="22842" xr:uid="{69CFC91B-8DD1-42AA-8CB1-D1D37DC091AD}"/>
    <cellStyle name="Note 5 3 2 2 2 2 3" xfId="35523" xr:uid="{C4B342C8-C099-428C-BCDF-F4D6DE1BFA04}"/>
    <cellStyle name="Note 5 3 2 2 2 3" xfId="16712" xr:uid="{B39EEF59-EFE2-4B68-8D8C-9813EFE037DB}"/>
    <cellStyle name="Note 5 3 2 2 2 3 2" xfId="33915" xr:uid="{A8863647-E55B-498C-AEE2-83E4E56BF854}"/>
    <cellStyle name="Note 5 3 2 2 2 4" xfId="28145" xr:uid="{3DA4C41B-C5D1-4A00-AAF3-8272EA48BD04}"/>
    <cellStyle name="Note 5 3 2 2 2 5" xfId="56361" xr:uid="{DB4374D4-80BF-4657-A8CF-91A22FE4330F}"/>
    <cellStyle name="Note 5 3 2 2 3" xfId="10360" xr:uid="{63CAD656-7204-475F-AF5D-FFFA840AF543}"/>
    <cellStyle name="Note 5 3 2 2 3 2" xfId="19349" xr:uid="{E71F0A3C-986F-407A-994E-C2C4592D486C}"/>
    <cellStyle name="Note 5 3 2 2 3 2 2" xfId="24410" xr:uid="{6574CE62-AD62-4330-8E5B-B73329D1E563}"/>
    <cellStyle name="Note 5 3 2 2 3 3" xfId="40527" xr:uid="{E0387D28-9F50-48A2-8801-CF2EE2144EE3}"/>
    <cellStyle name="Note 5 3 2 2 4" xfId="14126" xr:uid="{16F0CEB7-8B24-451F-B636-7879B5CFCFDE}"/>
    <cellStyle name="Note 5 3 2 2 4 2" xfId="41221" xr:uid="{1A6ACC90-B44A-4BCE-A681-640A1C9C18BE}"/>
    <cellStyle name="Note 5 3 2 2 5" xfId="33211" xr:uid="{64B20251-E09D-4CC2-9590-EBC0D1A566F1}"/>
    <cellStyle name="Note 5 3 2 2 6" xfId="49579" xr:uid="{8A134EA7-07D2-47C4-93E9-DBE9D58DC74D}"/>
    <cellStyle name="Note 5 3 2 3" xfId="3203" xr:uid="{0D2BD50F-2EF3-4357-84C2-1261F908C240}"/>
    <cellStyle name="Note 5 3 2 3 2" xfId="39739" xr:uid="{9BE83FAF-33B1-44CC-9F51-17C0FE5BD1A9}"/>
    <cellStyle name="Note 5 3 2 3 2 2" xfId="58116" xr:uid="{1BD83BCF-2441-4846-ABA4-4ACB79C382D5}"/>
    <cellStyle name="Note 5 3 2 3 3" xfId="51334" xr:uid="{8900032F-66DE-498A-A30C-09363CBB3ECE}"/>
    <cellStyle name="Note 5 3 2 4" xfId="27427" xr:uid="{AA834786-AD8D-4016-9205-1B3488025E51}"/>
    <cellStyle name="Note 5 3 2 4 2" xfId="54506" xr:uid="{C5C15E0D-B13B-4CB0-8935-331778FBDFA9}"/>
    <cellStyle name="Note 5 3 2 4 3" xfId="47696" xr:uid="{5B53E593-2DC2-4F38-A292-D454F77D6F10}"/>
    <cellStyle name="Note 5 3 2 5" xfId="52940" xr:uid="{CF1E4FDA-C9E6-42D4-A05D-5AA3889FB116}"/>
    <cellStyle name="Note 5 3 2 6" xfId="46088" xr:uid="{AC814D10-76D7-40ED-9579-9369069C2A05}"/>
    <cellStyle name="Note 5 3 3" xfId="1111" xr:uid="{A7DD9FFD-2093-4744-8863-BF33CE7289DA}"/>
    <cellStyle name="Note 5 3 3 2" xfId="5458" xr:uid="{4D20C730-83DB-4892-9A89-4D298777C315}"/>
    <cellStyle name="Note 5 3 3 2 2" xfId="8044" xr:uid="{A00EAB1A-03FB-44BC-8573-83670DB409D0}"/>
    <cellStyle name="Note 5 3 3 2 2 2" xfId="12490" xr:uid="{5073345D-9E34-41C2-9849-539DEBC16CA8}"/>
    <cellStyle name="Note 5 3 3 2 2 2 2" xfId="21479" xr:uid="{6DF5F9E7-89F7-4228-8BD9-5FD2F3A31C5B}"/>
    <cellStyle name="Note 5 3 3 2 2 2 2 2" xfId="28557" xr:uid="{0E991CA6-EA6D-4132-A1F3-8BD53915E009}"/>
    <cellStyle name="Note 5 3 3 2 2 2 3" xfId="27210" xr:uid="{75E9D0BE-0C7D-4DE4-91CE-1F0D1D37193B}"/>
    <cellStyle name="Note 5 3 3 2 2 3" xfId="17033" xr:uid="{BCEC5690-A3C6-4222-880D-BFD5E0CA2D22}"/>
    <cellStyle name="Note 5 3 3 2 2 3 2" xfId="35941" xr:uid="{48203B1B-03AB-444E-BE82-74C3DA34B81E}"/>
    <cellStyle name="Note 5 3 3 2 2 4" xfId="38588" xr:uid="{E3928D39-604F-46BB-8E45-0F587701947A}"/>
    <cellStyle name="Note 5 3 3 2 2 5" xfId="56769" xr:uid="{75425E10-FA50-4934-8FBC-CD4814F5936C}"/>
    <cellStyle name="Note 5 3 3 2 3" xfId="10681" xr:uid="{70282B64-F955-4DAF-AC6D-C0BEEDFAC0EB}"/>
    <cellStyle name="Note 5 3 3 2 3 2" xfId="19670" xr:uid="{0BCE3101-2350-4C9A-AD63-43E43F1DB2EB}"/>
    <cellStyle name="Note 5 3 3 2 3 2 2" xfId="32180" xr:uid="{24939DEB-BB2F-4A91-8CF1-A7686F7E88EA}"/>
    <cellStyle name="Note 5 3 3 2 3 3" xfId="42722" xr:uid="{ACCFC3D1-99F9-4F14-A163-70FFB8BC9425}"/>
    <cellStyle name="Note 5 3 3 2 4" xfId="14447" xr:uid="{274EC853-DE88-4B54-A10D-53A5C6EEDB89}"/>
    <cellStyle name="Note 5 3 3 2 4 2" xfId="40864" xr:uid="{8D5A63A1-51F2-4D92-8EB6-BF4824C14BBF}"/>
    <cellStyle name="Note 5 3 3 2 5" xfId="23176" xr:uid="{1F477BD6-2C2F-4398-BFB2-789BA8B62AC1}"/>
    <cellStyle name="Note 5 3 3 2 6" xfId="49987" xr:uid="{2EA19EEB-2931-43FF-93A9-130D10D1C264}"/>
    <cellStyle name="Note 5 3 3 3" xfId="3548" xr:uid="{E879955C-8193-49A7-93D8-F1E371228E9D}"/>
    <cellStyle name="Note 5 3 3 3 2" xfId="22607" xr:uid="{676F0B52-3140-4D8E-9701-E6E4175691A3}"/>
    <cellStyle name="Note 5 3 3 3 2 2" xfId="58558" xr:uid="{CC3CFAE6-5BD6-4B81-9736-770223F39FC2}"/>
    <cellStyle name="Note 5 3 3 3 3" xfId="51777" xr:uid="{985470CA-BFE3-4C75-AD11-49E7A06125F0}"/>
    <cellStyle name="Note 5 3 3 4" xfId="37991" xr:uid="{855E6994-E6F1-4E27-B750-568CF8C4CFDA}"/>
    <cellStyle name="Note 5 3 3 4 2" xfId="54896" xr:uid="{826F401A-9653-4709-AD8F-4CA5043D1B4D}"/>
    <cellStyle name="Note 5 3 3 4 3" xfId="48104" xr:uid="{3BA0D85F-F333-4A5E-B267-E66F63B14BE1}"/>
    <cellStyle name="Note 5 3 3 5" xfId="53196" xr:uid="{F1EEC16B-0635-4A46-867B-6A20DA8DCFBC}"/>
    <cellStyle name="Note 5 3 3 6" xfId="46490" xr:uid="{720800F5-1668-4049-A60D-40DA1C62D60B}"/>
    <cellStyle name="Note 5 3 4" xfId="1455" xr:uid="{A0DE5066-6CEC-4E4D-9600-86F2C12433A9}"/>
    <cellStyle name="Note 5 3 4 2" xfId="5800" xr:uid="{0DB252B5-C99D-4D48-87A4-93B3C015CBFD}"/>
    <cellStyle name="Note 5 3 4 2 2" xfId="8386" xr:uid="{F624C060-4292-4C82-AE29-84FDF801717A}"/>
    <cellStyle name="Note 5 3 4 2 2 2" xfId="12593" xr:uid="{A1EE56C7-AF11-409A-8F7A-6E7762435514}"/>
    <cellStyle name="Note 5 3 4 2 2 2 2" xfId="21582" xr:uid="{219489A2-8FD1-4024-94D0-F7340C7E7F5D}"/>
    <cellStyle name="Note 5 3 4 2 2 2 2 2" xfId="37964" xr:uid="{BA3D98B6-DEFD-4E33-89AD-6736951EC956}"/>
    <cellStyle name="Note 5 3 4 2 2 2 3" xfId="26455" xr:uid="{A26F33A1-A06D-4B78-BAC9-EFB56AFEF16C}"/>
    <cellStyle name="Note 5 3 4 2 2 3" xfId="17375" xr:uid="{71397D1C-8392-49A2-8244-47D28861344F}"/>
    <cellStyle name="Note 5 3 4 2 2 3 2" xfId="22516" xr:uid="{99E232E9-1BC4-498E-B322-682EF0F31998}"/>
    <cellStyle name="Note 5 3 4 2 2 4" xfId="29656" xr:uid="{C9A92366-9EBF-4B7F-89FC-AA66562AB21F}"/>
    <cellStyle name="Note 5 3 4 2 3" xfId="11023" xr:uid="{76208367-335E-4C25-9259-E589A581EF79}"/>
    <cellStyle name="Note 5 3 4 2 3 2" xfId="20012" xr:uid="{9677BB27-02F3-4FB0-ADA8-6454E6690C39}"/>
    <cellStyle name="Note 5 3 4 2 3 2 2" xfId="27130" xr:uid="{DDCDF82F-30FD-4C6F-A030-AA1C23B34CB3}"/>
    <cellStyle name="Note 5 3 4 2 3 3" xfId="34925" xr:uid="{A4B48723-1887-403D-8171-67EE0B72DD40}"/>
    <cellStyle name="Note 5 3 4 2 4" xfId="14789" xr:uid="{EBFA6C12-FE1E-4240-9BF4-55E59752BB1C}"/>
    <cellStyle name="Note 5 3 4 2 4 2" xfId="26164" xr:uid="{837FEB92-1A0E-40BE-9CAB-3AE05A7BE1A9}"/>
    <cellStyle name="Note 5 3 4 2 5" xfId="29990" xr:uid="{3766E873-474B-4C47-B889-3EA7E4D5E787}"/>
    <cellStyle name="Note 5 3 4 2 6" xfId="55889" xr:uid="{0D46BFD3-56FD-4843-9399-A1A12A03D9C2}"/>
    <cellStyle name="Note 5 3 4 3" xfId="3892" xr:uid="{9ADC2D3D-BC2F-470B-9782-DF97B11F3360}"/>
    <cellStyle name="Note 5 3 4 3 2" xfId="29336" xr:uid="{9B75D9CA-FBED-449B-A9D9-6C48A56181DC}"/>
    <cellStyle name="Note 5 3 4 4" xfId="37020" xr:uid="{2D6F3200-9206-4148-B84B-64062C69F0AB}"/>
    <cellStyle name="Note 5 3 4 5" xfId="49107" xr:uid="{24A849CB-7568-4428-8FCD-44E39B3C7FC8}"/>
    <cellStyle name="Note 5 3 5" xfId="1712" xr:uid="{E6047359-76E8-492B-A18D-8997AD5C78DC}"/>
    <cellStyle name="Note 5 3 5 2" xfId="6038" xr:uid="{9350B29F-1D14-43A4-89B0-EE1578363899}"/>
    <cellStyle name="Note 5 3 5 2 2" xfId="8624" xr:uid="{98C96E8E-FBF6-43CE-9CB7-85C8C76810DB}"/>
    <cellStyle name="Note 5 3 5 2 2 2" xfId="12669" xr:uid="{080C6A31-8579-4679-97BD-77085910DD0C}"/>
    <cellStyle name="Note 5 3 5 2 2 2 2" xfId="21658" xr:uid="{7B6E22C9-62B6-484D-AF89-6678A89B2733}"/>
    <cellStyle name="Note 5 3 5 2 2 2 2 2" xfId="38270" xr:uid="{C34C2CAB-8A4A-4B6E-977F-EB6F6F675CE0}"/>
    <cellStyle name="Note 5 3 5 2 2 2 3" xfId="43329" xr:uid="{8AC88282-E286-420C-8B3E-AD468DB59D75}"/>
    <cellStyle name="Note 5 3 5 2 2 3" xfId="17613" xr:uid="{CE3632E2-5449-4225-B05E-FC73BE95956F}"/>
    <cellStyle name="Note 5 3 5 2 2 3 2" xfId="28282" xr:uid="{6949523F-8040-4E40-9F4B-8764CEF6BD90}"/>
    <cellStyle name="Note 5 3 5 2 2 4" xfId="29316" xr:uid="{C3BE28F6-6163-48BC-B822-5E272F4686F6}"/>
    <cellStyle name="Note 5 3 5 2 3" xfId="11261" xr:uid="{ABED4CD4-2499-4B13-AB33-58579C1FC3F9}"/>
    <cellStyle name="Note 5 3 5 2 3 2" xfId="20250" xr:uid="{709FA403-045E-46E9-9A99-36E1F27CF190}"/>
    <cellStyle name="Note 5 3 5 2 3 2 2" xfId="33077" xr:uid="{C169AA32-3AFB-4F14-8694-A67E9AC5AA6B}"/>
    <cellStyle name="Note 5 3 5 2 3 3" xfId="31129" xr:uid="{75E0D851-2AB1-49D7-BFAE-52DF4575BF0F}"/>
    <cellStyle name="Note 5 3 5 2 4" xfId="15027" xr:uid="{B1286A3A-6C5F-4D4A-9DEA-E174A4CD3E9D}"/>
    <cellStyle name="Note 5 3 5 2 4 2" xfId="41098" xr:uid="{FBF3B6AB-2E11-45C1-91AE-354CB4AEE69F}"/>
    <cellStyle name="Note 5 3 5 2 5" xfId="26848" xr:uid="{4791A298-67EA-43A0-97D9-0DD40DB6F1B9}"/>
    <cellStyle name="Note 5 3 5 2 6" xfId="58959" xr:uid="{20653ABA-A835-4B56-85C6-F2282DCCA38A}"/>
    <cellStyle name="Note 5 3 5 3" xfId="4149" xr:uid="{D7ADEEFF-1384-4DBC-8490-4ECAA0876DC8}"/>
    <cellStyle name="Note 5 3 5 3 2" xfId="43833" xr:uid="{BEDE51B5-0183-47EB-8CC5-EA70DD431793}"/>
    <cellStyle name="Note 5 3 5 4" xfId="25120" xr:uid="{DF3A76E3-837C-4066-B4B8-67A586421AD3}"/>
    <cellStyle name="Note 5 3 5 5" xfId="52178" xr:uid="{55C2E3C1-EA4E-4179-9DAA-7E80A23033D0}"/>
    <cellStyle name="Note 5 3 6" xfId="2074" xr:uid="{36857E3F-DFB5-4F18-84F3-C5AE89567D11}"/>
    <cellStyle name="Note 5 3 6 2" xfId="6377" xr:uid="{C1F6833F-7503-407A-8A17-E4E47F943172}"/>
    <cellStyle name="Note 5 3 6 2 2" xfId="8963" xr:uid="{FB6A6254-8FD2-44E2-9389-4A97E3AC191F}"/>
    <cellStyle name="Note 5 3 6 2 2 2" xfId="12768" xr:uid="{D17BE0C5-A225-455A-A9BE-822D57F4931B}"/>
    <cellStyle name="Note 5 3 6 2 2 2 2" xfId="21757" xr:uid="{6F42CC8A-C09D-46CB-81F4-348E8835A348}"/>
    <cellStyle name="Note 5 3 6 2 2 2 2 2" xfId="38733" xr:uid="{1EFB7E23-3AF6-4D41-ADA8-683717C43B86}"/>
    <cellStyle name="Note 5 3 6 2 2 2 3" xfId="32665" xr:uid="{B3C4F7E8-0C1D-4527-B5A7-9C8101CD51BB}"/>
    <cellStyle name="Note 5 3 6 2 2 3" xfId="17952" xr:uid="{AF0D23BE-0567-4837-8CB6-693AC149C311}"/>
    <cellStyle name="Note 5 3 6 2 2 3 2" xfId="35812" xr:uid="{4CDE7531-DC51-4F01-B777-B6AAC1CF7F0D}"/>
    <cellStyle name="Note 5 3 6 2 2 4" xfId="26376" xr:uid="{A64D824D-BD3E-4F2B-9E6A-CA0F9F17451B}"/>
    <cellStyle name="Note 5 3 6 2 3" xfId="11600" xr:uid="{B28AF98B-44E9-4823-97D4-6AB6AB1806D5}"/>
    <cellStyle name="Note 5 3 6 2 3 2" xfId="20589" xr:uid="{BDDB9C11-DA45-4D0F-8439-66AFAB0E6359}"/>
    <cellStyle name="Note 5 3 6 2 3 2 2" xfId="30752" xr:uid="{6374AE58-1149-4C94-9463-2718E56E9D76}"/>
    <cellStyle name="Note 5 3 6 2 3 3" xfId="40035" xr:uid="{CCE4032F-50B1-47F9-B8BC-2BE6437C9ED0}"/>
    <cellStyle name="Note 5 3 6 2 4" xfId="15366" xr:uid="{9CFD01AC-B889-4C59-B65B-7222709E2D93}"/>
    <cellStyle name="Note 5 3 6 2 4 2" xfId="36652" xr:uid="{505E0D93-64D8-47A9-B8C7-CE5D73F002B4}"/>
    <cellStyle name="Note 5 3 6 2 5" xfId="38314" xr:uid="{A8047655-2CCE-4004-9AD6-B5930E150A27}"/>
    <cellStyle name="Note 5 3 6 2 6" xfId="54058" xr:uid="{5BA7ED50-72C6-44EB-A723-D7D3B415BC4A}"/>
    <cellStyle name="Note 5 3 6 3" xfId="4511" xr:uid="{09DC1A3F-EBB1-4F8C-A7AA-8516A9F776CA}"/>
    <cellStyle name="Note 5 3 6 3 2" xfId="32625" xr:uid="{061974C6-AAF8-45F3-8266-06600A94422A}"/>
    <cellStyle name="Note 5 3 6 4" xfId="28286" xr:uid="{C5DB8404-4122-4E4C-9EEF-2061BC136FE0}"/>
    <cellStyle name="Note 5 3 6 5" xfId="47382" xr:uid="{DCC77910-4725-449C-BCFF-6045B0A5DD8F}"/>
    <cellStyle name="Note 5 3 7" xfId="2884" xr:uid="{17BACDC9-E560-4B68-B732-EA56D7BCD455}"/>
    <cellStyle name="Note 5 3 7 2" xfId="7034" xr:uid="{488E8E72-0FBC-4F4C-B052-FB2E5D799736}"/>
    <cellStyle name="Note 5 3 7 2 2" xfId="12161" xr:uid="{964033AB-92AA-4930-981F-6830E3F450CD}"/>
    <cellStyle name="Note 5 3 7 2 2 2" xfId="21150" xr:uid="{ADBE4CE0-B076-484E-B1F7-3A119F7D82A3}"/>
    <cellStyle name="Note 5 3 7 2 2 2 2" xfId="39921" xr:uid="{B152FEE9-CBAE-41F5-A332-0B3FE3B359BE}"/>
    <cellStyle name="Note 5 3 7 2 2 3" xfId="34057" xr:uid="{732962DC-249F-498E-BF52-1F521E95007E}"/>
    <cellStyle name="Note 5 3 7 2 3" xfId="16023" xr:uid="{3DF6CC6D-FC05-46E2-ABE2-E61C2DA6A410}"/>
    <cellStyle name="Note 5 3 7 2 3 2" xfId="25668" xr:uid="{651A8BC1-916A-49FC-A31C-180367430441}"/>
    <cellStyle name="Note 5 3 7 2 4" xfId="40128" xr:uid="{9744A7FF-E6C9-4EAA-AF3D-A42153853584}"/>
    <cellStyle name="Note 5 3 7 3" xfId="9597" xr:uid="{F04CAFFE-75DC-4DE9-8575-293E4437F142}"/>
    <cellStyle name="Note 5 3 7 3 2" xfId="18586" xr:uid="{16160B54-6A7A-4A3D-8363-AA5EB0CA9C61}"/>
    <cellStyle name="Note 5 3 7 3 2 2" xfId="23162" xr:uid="{6BBC0F88-6538-46F1-A724-9E2760800F9C}"/>
    <cellStyle name="Note 5 3 7 3 3" xfId="36024" xr:uid="{253D62B1-6C81-4603-BD22-9516324D3593}"/>
    <cellStyle name="Note 5 3 7 4" xfId="34186" xr:uid="{51175386-7E05-4F20-968C-139F24806B3E}"/>
    <cellStyle name="Note 5 3 7 5" xfId="52677" xr:uid="{9C8CED6D-EC0F-4034-9A4F-4F8049136C5D}"/>
    <cellStyle name="Note 5 3 8" xfId="4813" xr:uid="{995947B4-CA10-4A7C-A199-4B3C9ED5C3BD}"/>
    <cellStyle name="Note 5 3 8 2" xfId="7399" xr:uid="{FE9B2205-0991-4FEB-93BB-CA254AE8CD54}"/>
    <cellStyle name="Note 5 3 8 2 2" xfId="12291" xr:uid="{D9ED580B-5E16-48A9-AC95-B4D35D2ABFDC}"/>
    <cellStyle name="Note 5 3 8 2 2 2" xfId="21280" xr:uid="{863F6BEF-E728-4B02-AF90-B7A2CAFABFE4}"/>
    <cellStyle name="Note 5 3 8 2 2 2 2" xfId="41248" xr:uid="{4329C358-0861-40CF-A5A8-68BDCAFDE5F3}"/>
    <cellStyle name="Note 5 3 8 2 2 3" xfId="39942" xr:uid="{DDA2AFA1-E524-4DD3-8328-89C2CCC04ED5}"/>
    <cellStyle name="Note 5 3 8 2 3" xfId="16388" xr:uid="{03C607EA-AD82-4653-A2DC-397380D48A14}"/>
    <cellStyle name="Note 5 3 8 2 3 2" xfId="40730" xr:uid="{A30E91B9-2BC0-4C1D-8C33-C9EE5D41AA44}"/>
    <cellStyle name="Note 5 3 8 2 4" xfId="30165" xr:uid="{8F1C902E-BC52-4DBF-ABC3-126AFCB01490}"/>
    <cellStyle name="Note 5 3 8 3" xfId="10036" xr:uid="{8CEED921-9607-4F55-A0CA-CA54F36FA7C5}"/>
    <cellStyle name="Note 5 3 8 3 2" xfId="19025" xr:uid="{2B3547F1-1F1E-48DB-880F-7B5B056A67E1}"/>
    <cellStyle name="Note 5 3 8 3 2 2" xfId="38233" xr:uid="{B7B68FBD-B65E-4B10-BA92-2DA3D90376F8}"/>
    <cellStyle name="Note 5 3 8 3 3" xfId="40530" xr:uid="{E062B45E-C11F-413E-A01E-01BE6DE9477A}"/>
    <cellStyle name="Note 5 3 8 4" xfId="13802" xr:uid="{28CF0D9A-37DE-4700-B3B4-D9A4F1130A6B}"/>
    <cellStyle name="Note 5 3 8 4 2" xfId="32734" xr:uid="{9C83692F-9D33-4F99-B942-E88A0C282627}"/>
    <cellStyle name="Note 5 3 8 5" xfId="39386" xr:uid="{591AA203-0671-4DC2-8A6D-FDB7BCC32BF8}"/>
    <cellStyle name="Note 5 3 9" xfId="6719" xr:uid="{32C2C69A-4214-4EC2-B3D6-ED558D4992E0}"/>
    <cellStyle name="Note 5 3 9 2" xfId="11920" xr:uid="{A8C79565-7C64-4103-A5B9-340A64E2E6C9}"/>
    <cellStyle name="Note 5 3 9 2 2" xfId="20909" xr:uid="{98967D15-BEC2-482A-96D5-8B30C15D2ED0}"/>
    <cellStyle name="Note 5 3 9 2 2 2" xfId="22789" xr:uid="{7AB3204A-9E0C-4FB2-A30F-445CCC407904}"/>
    <cellStyle name="Note 5 3 9 2 3" xfId="32266" xr:uid="{59401565-F936-44B6-AF10-3EADFB4FCA82}"/>
    <cellStyle name="Note 5 3 9 3" xfId="15708" xr:uid="{E5E54BCA-EB22-4DE5-A21C-C63318EF1DF1}"/>
    <cellStyle name="Note 5 3 9 3 2" xfId="42513" xr:uid="{20A3550E-01EF-4BF0-BAE2-088179017218}"/>
    <cellStyle name="Note 5 3 9 4" xfId="23959" xr:uid="{38BEB6D4-0271-4D40-9C75-7237FBA8ACF6}"/>
    <cellStyle name="Note 5 30" xfId="45374" xr:uid="{074B537D-DAAB-4CE7-91AF-480E5132A21D}"/>
    <cellStyle name="Note 5 31" xfId="45398" xr:uid="{35BE59E1-3AB4-4237-B103-5DFE887C41D2}"/>
    <cellStyle name="Note 5 32" xfId="45422" xr:uid="{84CAF03D-2245-4A01-A253-FD2F0FB3845E}"/>
    <cellStyle name="Note 5 33" xfId="45381" xr:uid="{0E913DBF-29D3-427C-B4F7-53F82C855493}"/>
    <cellStyle name="Note 5 34" xfId="44200" xr:uid="{28A925C2-3BB2-4FB3-B7B6-AE299DA1891A}"/>
    <cellStyle name="Note 5 35" xfId="45464" xr:uid="{200DDE4D-7B7D-4EEB-AE0E-3661301F865C}"/>
    <cellStyle name="Note 5 4" xfId="516" xr:uid="{A3B89787-D0F6-4032-BEE8-8E20499749A0}"/>
    <cellStyle name="Note 5 4 10" xfId="44306" xr:uid="{3ACAE250-9F24-405A-B1A0-22D8E1C1A0EE}"/>
    <cellStyle name="Note 5 4 11" xfId="45632" xr:uid="{4E9DF012-FC58-4C91-B877-6D01324DA30F}"/>
    <cellStyle name="Note 5 4 2" xfId="865" xr:uid="{9259ADF4-4329-49C3-92CE-BFD965BEFDA4}"/>
    <cellStyle name="Note 5 4 2 2" xfId="5234" xr:uid="{6D71E0EA-344B-4C50-8E5D-E3D9F0BCA139}"/>
    <cellStyle name="Note 5 4 2 2 2" xfId="7820" xr:uid="{2DEB6CF7-AB26-4C31-8D79-25B6D1480508}"/>
    <cellStyle name="Note 5 4 2 2 2 2" xfId="12423" xr:uid="{85BD34D9-A18E-4E0C-87AB-A2E1EE8F16E6}"/>
    <cellStyle name="Note 5 4 2 2 2 2 2" xfId="21412" xr:uid="{DAE61285-4759-4FB7-B39B-615A9B7739CB}"/>
    <cellStyle name="Note 5 4 2 2 2 2 2 2" xfId="26921" xr:uid="{61AF63BB-2C7C-456A-92B0-667791D442EE}"/>
    <cellStyle name="Note 5 4 2 2 2 2 3" xfId="37744" xr:uid="{A7866FD1-ADD4-4DC7-9931-7410373B9F48}"/>
    <cellStyle name="Note 5 4 2 2 2 3" xfId="16809" xr:uid="{A276DC31-6500-4A6C-9353-AC456B8F72B2}"/>
    <cellStyle name="Note 5 4 2 2 2 3 2" xfId="39123" xr:uid="{5CE2D1F9-7D47-422C-92E1-14FB96C5252B}"/>
    <cellStyle name="Note 5 4 2 2 2 4" xfId="23362" xr:uid="{EED47091-CC3F-419A-9DC1-EE51133C4E46}"/>
    <cellStyle name="Note 5 4 2 2 2 5" xfId="56420" xr:uid="{B9F69342-7BDE-4329-98D7-786ED1F36BE5}"/>
    <cellStyle name="Note 5 4 2 2 3" xfId="10457" xr:uid="{FF8B136E-8144-48F1-87A8-13526D944262}"/>
    <cellStyle name="Note 5 4 2 2 3 2" xfId="19446" xr:uid="{7EC29ABC-B230-45C8-8CBA-F7D435BFA72A}"/>
    <cellStyle name="Note 5 4 2 2 3 2 2" xfId="42289" xr:uid="{D6B98A25-485A-4DA2-A533-F37A93E80881}"/>
    <cellStyle name="Note 5 4 2 2 3 3" xfId="40241" xr:uid="{5820BE99-B04A-4323-8548-E64B37BA8405}"/>
    <cellStyle name="Note 5 4 2 2 4" xfId="14223" xr:uid="{60EC5390-304C-4B3D-B3F1-F48A55E27D0E}"/>
    <cellStyle name="Note 5 4 2 2 4 2" xfId="43853" xr:uid="{9FA840BE-B7DF-4D1E-9120-9C47B42AD742}"/>
    <cellStyle name="Note 5 4 2 2 5" xfId="27222" xr:uid="{D4E4271B-FD6E-4240-A6A5-7E83616D4941}"/>
    <cellStyle name="Note 5 4 2 2 6" xfId="49638" xr:uid="{1F8DD667-93B4-48DE-A9A5-8415C53A15EC}"/>
    <cellStyle name="Note 5 4 2 3" xfId="3302" xr:uid="{4CC3FDF4-4F39-4C4A-B07D-48A707C64959}"/>
    <cellStyle name="Note 5 4 2 3 2" xfId="38275" xr:uid="{23F616E3-E588-4D24-842E-4FF956F006FF}"/>
    <cellStyle name="Note 5 4 2 3 2 2" xfId="57966" xr:uid="{0DD6D7F9-10F6-41EC-ABB3-383BF47DD63E}"/>
    <cellStyle name="Note 5 4 2 3 3" xfId="51184" xr:uid="{8776316C-644D-4866-9152-E647E8C51726}"/>
    <cellStyle name="Note 5 4 2 4" xfId="24590" xr:uid="{F41C35F5-82F9-4B12-A067-4544FD72B971}"/>
    <cellStyle name="Note 5 4 2 4 2" xfId="54562" xr:uid="{3DA60A13-255F-4E7A-8C3A-CAA3EBFE5FDB}"/>
    <cellStyle name="Note 5 4 2 4 3" xfId="47755" xr:uid="{A06C0AF8-4F76-4798-8ACE-C62034B12DD5}"/>
    <cellStyle name="Note 5 4 2 5" xfId="52973" xr:uid="{8EFD1517-2DA2-449A-81D9-1364950B998B}"/>
    <cellStyle name="Note 5 4 2 6" xfId="46144" xr:uid="{6A971106-44D1-4324-8754-823FB8D5CCB4}"/>
    <cellStyle name="Note 5 4 3" xfId="1210" xr:uid="{C92E91B9-AAFB-4452-990A-338C690D09A1}"/>
    <cellStyle name="Note 5 4 3 2" xfId="5555" xr:uid="{76D03B8A-3FD8-4FEC-B78D-EA8116E76E86}"/>
    <cellStyle name="Note 5 4 3 2 2" xfId="8141" xr:uid="{45B57010-7583-4B94-ACC5-446E33BDC3D3}"/>
    <cellStyle name="Note 5 4 3 2 2 2" xfId="12520" xr:uid="{9A71D910-A71D-4FE5-98CE-F65D022482B3}"/>
    <cellStyle name="Note 5 4 3 2 2 2 2" xfId="21509" xr:uid="{03E91660-8C4F-4C1E-8B96-2AE015A78787}"/>
    <cellStyle name="Note 5 4 3 2 2 2 2 2" xfId="33772" xr:uid="{4955CE24-CC88-48CA-AD8A-776BA35F6D8A}"/>
    <cellStyle name="Note 5 4 3 2 2 2 3" xfId="33947" xr:uid="{ABA0AD3D-33C7-4F55-9258-CBF9BF7F3A88}"/>
    <cellStyle name="Note 5 4 3 2 2 3" xfId="17130" xr:uid="{8B492EE6-61D9-4CCC-AFC9-09D6CAB46D5D}"/>
    <cellStyle name="Note 5 4 3 2 2 3 2" xfId="28285" xr:uid="{430D8F17-D5B0-4A80-A0BB-46AAFF49B3A5}"/>
    <cellStyle name="Note 5 4 3 2 2 4" xfId="43215" xr:uid="{FD65466F-AEF8-4B5F-B2F3-DDCC127BB78A}"/>
    <cellStyle name="Note 5 4 3 2 2 5" xfId="56825" xr:uid="{858F43C9-715F-4A50-BC7F-8D0A9DAA12B2}"/>
    <cellStyle name="Note 5 4 3 2 3" xfId="10778" xr:uid="{D6C5FABB-BF3C-48A8-857F-28696E086079}"/>
    <cellStyle name="Note 5 4 3 2 3 2" xfId="19767" xr:uid="{7CC4A34A-37ED-4407-86D9-A7941963DD25}"/>
    <cellStyle name="Note 5 4 3 2 3 2 2" xfId="29239" xr:uid="{1425EB69-546B-453D-8D37-CFB130DA7701}"/>
    <cellStyle name="Note 5 4 3 2 3 3" xfId="23106" xr:uid="{893890C0-C771-4EE5-9B05-89950A9D3394}"/>
    <cellStyle name="Note 5 4 3 2 4" xfId="14544" xr:uid="{CCC85BE7-E804-48A5-B3AD-D60CE10DFE25}"/>
    <cellStyle name="Note 5 4 3 2 4 2" xfId="40605" xr:uid="{D6E0B957-4092-4600-BFEC-7634C361C41A}"/>
    <cellStyle name="Note 5 4 3 2 5" xfId="43400" xr:uid="{455A97E0-811C-4684-B5A8-35C1C1435946}"/>
    <cellStyle name="Note 5 4 3 2 6" xfId="50043" xr:uid="{C184AD57-871D-4CB3-A239-686E09E209D7}"/>
    <cellStyle name="Note 5 4 3 3" xfId="3647" xr:uid="{371FA852-924B-4DB8-A979-9262522E1668}"/>
    <cellStyle name="Note 5 4 3 3 2" xfId="24064" xr:uid="{ED851C98-6C93-468C-B98A-A13DE58C5E79}"/>
    <cellStyle name="Note 5 4 3 3 2 2" xfId="58032" xr:uid="{86FCC145-BF8C-4FE7-8E3A-93A264E06A1D}"/>
    <cellStyle name="Note 5 4 3 3 3" xfId="51250" xr:uid="{FB7A621F-2183-4D76-9BFA-1E2CA5B28DE0}"/>
    <cellStyle name="Note 5 4 3 4" xfId="30797" xr:uid="{F73D6884-16B5-4D88-8E07-00EC895403BA}"/>
    <cellStyle name="Note 5 4 3 4 2" xfId="54952" xr:uid="{E7CACB56-B442-4C82-8A59-601A506CCB2B}"/>
    <cellStyle name="Note 5 4 3 4 3" xfId="48160" xr:uid="{0C8C4A58-ECEA-4B5B-B131-37E60C768F28}"/>
    <cellStyle name="Note 5 4 3 5" xfId="53252" xr:uid="{A8D94A2A-689E-4A6E-8B31-053BDF838612}"/>
    <cellStyle name="Note 5 4 3 6" xfId="46546" xr:uid="{BBF5FF5D-B898-4056-A3F3-F81CEA94BDDB}"/>
    <cellStyle name="Note 5 4 4" xfId="1554" xr:uid="{C1F74ECE-898E-4FB1-881F-BF47250A8DEF}"/>
    <cellStyle name="Note 5 4 4 2" xfId="5899" xr:uid="{E1AC9EAA-A9C7-4AF2-B580-FF2A5DABD87A}"/>
    <cellStyle name="Note 5 4 4 2 2" xfId="8485" xr:uid="{D6AF7305-D455-4A60-8A0F-BD5C3D20D99F}"/>
    <cellStyle name="Note 5 4 4 2 2 2" xfId="12629" xr:uid="{8E186584-64FF-41AC-A1AA-8C17FA70308F}"/>
    <cellStyle name="Note 5 4 4 2 2 2 2" xfId="21618" xr:uid="{D03C45F2-B539-47E2-93B5-BB10F2962C4E}"/>
    <cellStyle name="Note 5 4 4 2 2 2 2 2" xfId="41851" xr:uid="{BC682519-427D-4F15-A25D-3103B6175F33}"/>
    <cellStyle name="Note 5 4 4 2 2 2 3" xfId="25753" xr:uid="{9114C919-E9D6-4DC5-BC7F-8636C34A2FCD}"/>
    <cellStyle name="Note 5 4 4 2 2 3" xfId="17474" xr:uid="{11D8687D-9383-4099-A547-8EDFAA9954AD}"/>
    <cellStyle name="Note 5 4 4 2 2 3 2" xfId="43718" xr:uid="{9EFBCE69-3902-4192-B88F-217FDC61168B}"/>
    <cellStyle name="Note 5 4 4 2 2 4" xfId="28310" xr:uid="{72390139-A453-4088-9A5A-479A23A82ADE}"/>
    <cellStyle name="Note 5 4 4 2 3" xfId="11122" xr:uid="{06F38E36-E01B-4B06-802F-69773E615B82}"/>
    <cellStyle name="Note 5 4 4 2 3 2" xfId="20111" xr:uid="{F318FE70-50E8-4426-AEA5-5CEF208AB73A}"/>
    <cellStyle name="Note 5 4 4 2 3 2 2" xfId="24326" xr:uid="{FE7B5B3C-093E-47D4-AC7A-01DFEADCB854}"/>
    <cellStyle name="Note 5 4 4 2 3 3" xfId="22976" xr:uid="{C8581E63-380E-4F05-A4BF-03A77B3CF5BF}"/>
    <cellStyle name="Note 5 4 4 2 4" xfId="14888" xr:uid="{7CBBCB8B-3778-417A-8873-0031CD1CD474}"/>
    <cellStyle name="Note 5 4 4 2 4 2" xfId="31578" xr:uid="{56E53E33-AA5C-4787-91F3-BC2E75184935}"/>
    <cellStyle name="Note 5 4 4 2 5" xfId="36822" xr:uid="{3A84CC02-E30D-4206-8B57-F95DD7755ECD}"/>
    <cellStyle name="Note 5 4 4 2 6" xfId="55948" xr:uid="{1D46A409-34DC-4AD6-8BCD-99DE5CE80AB7}"/>
    <cellStyle name="Note 5 4 4 3" xfId="3991" xr:uid="{9A1F6F95-B562-4D8D-8EEB-409B6DEFE6C2}"/>
    <cellStyle name="Note 5 4 4 3 2" xfId="43062" xr:uid="{1750440C-3F79-4D7A-B603-9A43098EC5D9}"/>
    <cellStyle name="Note 5 4 4 4" xfId="25068" xr:uid="{A327E15D-FA9D-4739-8BFF-0A229F94650D}"/>
    <cellStyle name="Note 5 4 4 5" xfId="49166" xr:uid="{FB795B05-6989-46B7-AA81-F9531C17437A}"/>
    <cellStyle name="Note 5 4 5" xfId="1866" xr:uid="{170F10D2-E57C-4C81-97CA-A4FD578329E5}"/>
    <cellStyle name="Note 5 4 5 2" xfId="6182" xr:uid="{406CD25B-A402-4292-B156-E5C79153CBFA}"/>
    <cellStyle name="Note 5 4 5 2 2" xfId="8768" xr:uid="{B58B89D1-0220-4551-88FE-AE0831437266}"/>
    <cellStyle name="Note 5 4 5 2 2 2" xfId="12710" xr:uid="{D3FAC744-745D-4D85-B7FB-9B29AE6EF6FF}"/>
    <cellStyle name="Note 5 4 5 2 2 2 2" xfId="21699" xr:uid="{48D38CF9-14E9-4B73-AC6E-B421EEF0CCAC}"/>
    <cellStyle name="Note 5 4 5 2 2 2 2 2" xfId="30738" xr:uid="{A5AC5245-8EDA-4F1D-A51A-4F099181AAC9}"/>
    <cellStyle name="Note 5 4 5 2 2 2 3" xfId="32167" xr:uid="{89062AF2-D0D3-4AE2-8EAB-9DD56B328FA3}"/>
    <cellStyle name="Note 5 4 5 2 2 3" xfId="17757" xr:uid="{AA30CC71-6539-4CD5-94D1-794D16B42736}"/>
    <cellStyle name="Note 5 4 5 2 2 3 2" xfId="23097" xr:uid="{12DD4D4B-237B-4A1A-8F75-3981DFB17A18}"/>
    <cellStyle name="Note 5 4 5 2 2 4" xfId="38471" xr:uid="{C5991F5A-3C29-4F6C-B0EE-8172EA0BDC5A}"/>
    <cellStyle name="Note 5 4 5 2 3" xfId="11405" xr:uid="{9AB4B340-FF65-4F23-BFFD-4AC8A5CD9BFF}"/>
    <cellStyle name="Note 5 4 5 2 3 2" xfId="20394" xr:uid="{77C36B56-D4A7-47A7-85B4-339D2EFCB851}"/>
    <cellStyle name="Note 5 4 5 2 3 2 2" xfId="31882" xr:uid="{DD0171E3-F52C-453A-AEB6-F2D178B2E59C}"/>
    <cellStyle name="Note 5 4 5 2 3 3" xfId="31078" xr:uid="{B67D4514-37D8-43C2-A0E1-4DFFBAF4BAC8}"/>
    <cellStyle name="Note 5 4 5 2 4" xfId="15171" xr:uid="{DC23DF03-4234-43A9-981D-0E593728F0D5}"/>
    <cellStyle name="Note 5 4 5 2 4 2" xfId="37319" xr:uid="{132FD08C-2604-4DFC-A457-8EB55AAE9D9B}"/>
    <cellStyle name="Note 5 4 5 2 5" xfId="41442" xr:uid="{B88A70F5-B1F7-449A-89A8-C1F87CC748EB}"/>
    <cellStyle name="Note 5 4 5 2 6" xfId="58551" xr:uid="{F28CD6AA-753C-4CE6-B57F-6953EF546E99}"/>
    <cellStyle name="Note 5 4 5 3" xfId="4303" xr:uid="{1BDB01D7-7F25-4DBF-9FDF-0744052DA3FD}"/>
    <cellStyle name="Note 5 4 5 3 2" xfId="43987" xr:uid="{C486A9E5-E07B-4A02-9DC1-311781DBFCFC}"/>
    <cellStyle name="Note 5 4 5 4" xfId="41402" xr:uid="{3CE13E2C-894E-4587-88A5-F4A80B9D3E4A}"/>
    <cellStyle name="Note 5 4 5 5" xfId="51770" xr:uid="{F4E5C152-6995-4120-923B-B41D5C850EA0}"/>
    <cellStyle name="Note 5 4 6" xfId="2173" xr:uid="{BE3947DB-0E79-4BB4-B9C1-A4BF8416DFE8}"/>
    <cellStyle name="Note 5 4 6 2" xfId="6474" xr:uid="{06399AE5-240B-4AD6-8692-23B809C11219}"/>
    <cellStyle name="Note 5 4 6 2 2" xfId="9060" xr:uid="{E137FDD7-8944-48B2-9889-C75B0139F19D}"/>
    <cellStyle name="Note 5 4 6 2 2 2" xfId="12801" xr:uid="{9FCE6117-8F59-42D5-B453-7436EE1FC912}"/>
    <cellStyle name="Note 5 4 6 2 2 2 2" xfId="21790" xr:uid="{7B715671-6C20-4E4F-BBE3-8E3E97E122E1}"/>
    <cellStyle name="Note 5 4 6 2 2 2 2 2" xfId="24077" xr:uid="{0388E3FA-9476-4B25-AF24-B6764622C0C6}"/>
    <cellStyle name="Note 5 4 6 2 2 2 3" xfId="36434" xr:uid="{A493548A-C2B5-4330-89CC-8F2621897DB4}"/>
    <cellStyle name="Note 5 4 6 2 2 3" xfId="18049" xr:uid="{3B9040A1-587E-46A3-98D8-9ADEE9608269}"/>
    <cellStyle name="Note 5 4 6 2 2 3 2" xfId="29515" xr:uid="{332109D6-50D6-4DDD-9E76-9D3C53D4BF7F}"/>
    <cellStyle name="Note 5 4 6 2 2 4" xfId="25893" xr:uid="{1CC6C5F8-4C3B-43DC-BC68-95BA510CD274}"/>
    <cellStyle name="Note 5 4 6 2 3" xfId="11697" xr:uid="{80F81EE6-CBBD-4528-96A8-5AD5E9FAA492}"/>
    <cellStyle name="Note 5 4 6 2 3 2" xfId="20686" xr:uid="{21674C46-6875-452C-B047-00CEF989C17C}"/>
    <cellStyle name="Note 5 4 6 2 3 2 2" xfId="28423" xr:uid="{D6BC53DE-23BC-4F91-B718-F0CFA26AA0A0}"/>
    <cellStyle name="Note 5 4 6 2 3 3" xfId="35018" xr:uid="{25F1CE17-E569-433B-97AE-1EC8BAEBEB8A}"/>
    <cellStyle name="Note 5 4 6 2 4" xfId="15463" xr:uid="{6991B41B-AA18-4DEE-85A2-CE58251D3B9D}"/>
    <cellStyle name="Note 5 4 6 2 4 2" xfId="30157" xr:uid="{C3D8988B-CCFB-4620-BB4A-8DDBAE0CEFA1}"/>
    <cellStyle name="Note 5 4 6 2 5" xfId="37576" xr:uid="{E4E39757-6D22-4653-9974-3E025606CE13}"/>
    <cellStyle name="Note 5 4 6 2 6" xfId="54114" xr:uid="{B6B00C75-A513-47E4-BF7D-2A003A6369A5}"/>
    <cellStyle name="Note 5 4 6 3" xfId="4610" xr:uid="{4B2DA498-4263-4573-9BD1-50DBB7307826}"/>
    <cellStyle name="Note 5 4 6 3 2" xfId="28788" xr:uid="{BC151D8F-AD8C-4908-B8A7-5963B79E6A77}"/>
    <cellStyle name="Note 5 4 6 4" xfId="26207" xr:uid="{F1E76B6D-1604-4562-8CF1-3001CDA2C29C}"/>
    <cellStyle name="Note 5 4 6 5" xfId="47424" xr:uid="{EA86C191-7A9A-43DF-AED9-EB4B81681956}"/>
    <cellStyle name="Note 5 4 7" xfId="4910" xr:uid="{B1C16FF7-5F12-419B-835D-5FD5D7F74D78}"/>
    <cellStyle name="Note 5 4 7 2" xfId="7496" xr:uid="{E32E533F-4069-44B5-BB3E-DF408AAC424C}"/>
    <cellStyle name="Note 5 4 7 2 2" xfId="12320" xr:uid="{ACADB65B-F093-448B-8E5A-9734A2C4CC9C}"/>
    <cellStyle name="Note 5 4 7 2 2 2" xfId="21309" xr:uid="{7968A773-2A88-433F-9481-444271817687}"/>
    <cellStyle name="Note 5 4 7 2 2 2 2" xfId="24347" xr:uid="{A175EAE1-5C65-4499-A5FB-A2E60E4EBBB3}"/>
    <cellStyle name="Note 5 4 7 2 2 3" xfId="25637" xr:uid="{58AFF04A-C039-42B0-B990-A339523B6EA4}"/>
    <cellStyle name="Note 5 4 7 2 3" xfId="16485" xr:uid="{15976523-29E2-4D51-B459-308C0F5C00A6}"/>
    <cellStyle name="Note 5 4 7 2 3 2" xfId="37682" xr:uid="{22951068-718C-45D4-9A31-32F245EB006D}"/>
    <cellStyle name="Note 5 4 7 2 4" xfId="28517" xr:uid="{04071FFB-5EAA-43CC-8B86-5B84E35B1308}"/>
    <cellStyle name="Note 5 4 7 3" xfId="10133" xr:uid="{E8820062-9477-49C2-994B-6E51F74869E5}"/>
    <cellStyle name="Note 5 4 7 3 2" xfId="19122" xr:uid="{D6E4148C-40D7-4608-93B4-9CECBD4A66F3}"/>
    <cellStyle name="Note 5 4 7 3 2 2" xfId="31356" xr:uid="{3DFA89D8-A7D8-4DB2-B806-E4A081966EC2}"/>
    <cellStyle name="Note 5 4 7 3 3" xfId="40237" xr:uid="{A076E495-DA35-4528-8CD0-DA526210E938}"/>
    <cellStyle name="Note 5 4 7 4" xfId="13899" xr:uid="{B9134F42-56A0-4122-ACC0-A0EBC6726251}"/>
    <cellStyle name="Note 5 4 7 4 2" xfId="31994" xr:uid="{A33FCF4F-62D1-4D44-965D-6D834F5E98EB}"/>
    <cellStyle name="Note 5 4 7 5" xfId="33724" xr:uid="{59F9877F-52D2-4784-BD68-CF72AAE3B711}"/>
    <cellStyle name="Note 5 4 7 6" xfId="52710" xr:uid="{E87F7C2A-8087-4729-B45C-5E67DD033FC5}"/>
    <cellStyle name="Note 5 4 8" xfId="2522" xr:uid="{EEF7818B-DFD5-4C7B-8C78-63D57D9CBF93}"/>
    <cellStyle name="Note 5 4 8 2" xfId="30774" xr:uid="{9DE38BD3-EA1C-4AF8-B441-D2A5CCDDFC2D}"/>
    <cellStyle name="Note 5 4 9" xfId="22321" xr:uid="{E2CAF175-ECFF-450F-8031-CA8686FB2307}"/>
    <cellStyle name="Note 5 5" xfId="284" xr:uid="{23550A50-0CF9-4CE2-AE18-2AD11F48C3A0}"/>
    <cellStyle name="Note 5 5 2" xfId="4688" xr:uid="{C87EF42A-07D6-4A97-9E0A-0DD92CFB0236}"/>
    <cellStyle name="Note 5 5 2 2" xfId="7274" xr:uid="{72F0002B-965B-41E9-9966-6F2E9B83A31D}"/>
    <cellStyle name="Note 5 5 2 2 2" xfId="12251" xr:uid="{7C7D112A-512B-48AF-938F-AB3489305DAE}"/>
    <cellStyle name="Note 5 5 2 2 2 2" xfId="21240" xr:uid="{8D298C07-6C8F-4727-8E3F-55AA1168A176}"/>
    <cellStyle name="Note 5 5 2 2 2 2 2" xfId="39404" xr:uid="{73159CDC-E7A7-45B6-BE77-7642A54CD83A}"/>
    <cellStyle name="Note 5 5 2 2 2 3" xfId="39760" xr:uid="{662EEF30-0BFA-4FF6-B565-71564B699F03}"/>
    <cellStyle name="Note 5 5 2 2 2 4" xfId="56439" xr:uid="{C9D8D074-23E3-4944-B901-10FE1B9DF11B}"/>
    <cellStyle name="Note 5 5 2 2 3" xfId="16263" xr:uid="{956E858B-FB38-4726-A2D1-B553E3C09C73}"/>
    <cellStyle name="Note 5 5 2 2 3 2" xfId="39307" xr:uid="{CF4B94A8-8058-473D-BD26-3BFFBBFC494A}"/>
    <cellStyle name="Note 5 5 2 2 4" xfId="36420" xr:uid="{1B34C82A-AB08-4FF8-8DE0-5D60CC163E42}"/>
    <cellStyle name="Note 5 5 2 2 5" xfId="49657" xr:uid="{751F194C-DD27-4E85-B8D6-6A1B1D18CC95}"/>
    <cellStyle name="Note 5 5 2 3" xfId="9911" xr:uid="{D4519E09-F3FC-4B71-9DB9-FD78130B0B15}"/>
    <cellStyle name="Note 5 5 2 3 2" xfId="18900" xr:uid="{631AB204-0F44-4374-A33A-9403F566ECCC}"/>
    <cellStyle name="Note 5 5 2 3 2 2" xfId="42416" xr:uid="{34A1A91F-F308-4865-B8E2-AB24F2A1E85D}"/>
    <cellStyle name="Note 5 5 2 3 2 3" xfId="57708" xr:uid="{0D91AF6F-DF97-441C-A0FD-13C9084F133C}"/>
    <cellStyle name="Note 5 5 2 3 3" xfId="42782" xr:uid="{12CB439F-BA75-4B42-9F72-C3000CD9022F}"/>
    <cellStyle name="Note 5 5 2 3 4" xfId="50926" xr:uid="{259757F9-CB97-4A59-97BE-E554E9B41A46}"/>
    <cellStyle name="Note 5 5 2 4" xfId="13677" xr:uid="{EF189EC7-BCC7-4817-AB97-6AFD16CB162A}"/>
    <cellStyle name="Note 5 5 2 4 2" xfId="36517" xr:uid="{272B231F-FBBD-4501-A2B9-65CD9A334F41}"/>
    <cellStyle name="Note 5 5 2 4 2 2" xfId="54578" xr:uid="{1B78BBE2-B883-4BF8-874F-E74CB529AF6E}"/>
    <cellStyle name="Note 5 5 2 4 3" xfId="47774" xr:uid="{E7F6231F-5C95-4DA2-BB00-B62E9C905467}"/>
    <cellStyle name="Note 5 5 2 5" xfId="35360" xr:uid="{6581D68F-30D4-4A76-96DE-67119BD16433}"/>
    <cellStyle name="Note 5 5 2 5 2" xfId="52982" xr:uid="{475DA615-AC1E-4CAC-9CE5-4AEACB30F282}"/>
    <cellStyle name="Note 5 5 2 6" xfId="46160" xr:uid="{7DAD8787-65E2-41B5-8123-43272305CC2C}"/>
    <cellStyle name="Note 5 5 3" xfId="2752" xr:uid="{549D50E3-6EDF-4052-9543-93BEF3B4F2AB}"/>
    <cellStyle name="Note 5 5 3 2" xfId="42449" xr:uid="{95FA9621-89BA-4A2F-84DB-585A5CA620CD}"/>
    <cellStyle name="Note 5 5 3 2 2" xfId="56841" xr:uid="{A3E95B65-6268-45C4-81C9-85C4B5A7AEEC}"/>
    <cellStyle name="Note 5 5 3 2 3" xfId="50059" xr:uid="{9898C32C-983E-4BEE-A0C2-28290919CB7D}"/>
    <cellStyle name="Note 5 5 3 3" xfId="51112" xr:uid="{2B24B646-CD86-43B9-B609-B59F7662BF64}"/>
    <cellStyle name="Note 5 5 3 3 2" xfId="57894" xr:uid="{D842B923-5F77-4C2B-9AFE-C7C56296BD60}"/>
    <cellStyle name="Note 5 5 3 4" xfId="48176" xr:uid="{A05D4B54-1459-4263-AACC-8C5D75E8EF5C}"/>
    <cellStyle name="Note 5 5 3 4 2" xfId="54968" xr:uid="{AF5A4649-BBBB-482A-BD0B-DCF536180E6E}"/>
    <cellStyle name="Note 5 5 3 5" xfId="53268" xr:uid="{89DDB9B2-7ECC-4A9D-8948-FC355CB3E76F}"/>
    <cellStyle name="Note 5 5 3 6" xfId="46562" xr:uid="{AB46C2A8-E5A0-4825-BC3E-51A52455ADCA}"/>
    <cellStyle name="Note 5 5 4" xfId="28892" xr:uid="{9BF88F2E-B0F7-47AB-82E1-D172FA2E067A}"/>
    <cellStyle name="Note 5 5 4 2" xfId="55967" xr:uid="{9C1BEE6C-FA17-4434-9E6D-D11FE6CEBBCB}"/>
    <cellStyle name="Note 5 5 4 3" xfId="49185" xr:uid="{BA25A971-D8A7-46EA-B264-F4A393F1FE04}"/>
    <cellStyle name="Note 5 5 5" xfId="44429" xr:uid="{155E9D40-0B54-4E60-86CA-B7DD1B1169A5}"/>
    <cellStyle name="Note 5 5 5 2" xfId="57769" xr:uid="{AA451AA2-FB3D-487C-B6C3-D7342FA619FD}"/>
    <cellStyle name="Note 5 5 5 3" xfId="50987" xr:uid="{95845019-A3CE-405B-A211-CA1D6825619F}"/>
    <cellStyle name="Note 5 5 6" xfId="45651" xr:uid="{8D9EB83B-BDE2-4B28-93B6-2F6E5E2C3A90}"/>
    <cellStyle name="Note 5 5 6 2" xfId="54130" xr:uid="{524B3376-E5D8-44E3-B8C1-08C2130564A9}"/>
    <cellStyle name="Note 5 5 7" xfId="52719" xr:uid="{27327CBC-8A56-4D6B-8A6D-42625F08267C}"/>
    <cellStyle name="Note 5 6" xfId="633" xr:uid="{D8B3E4A6-429C-4C79-BA75-6FE67F83DF19}"/>
    <cellStyle name="Note 5 6 2" xfId="5012" xr:uid="{CBBB9FD9-306A-4D1C-BFEA-7801A81AA5AA}"/>
    <cellStyle name="Note 5 6 2 2" xfId="7598" xr:uid="{CE197561-1507-498B-8B81-B1CF907501BA}"/>
    <cellStyle name="Note 5 6 2 2 2" xfId="12351" xr:uid="{8642544E-B87F-47F8-BBC2-C60D6DCE0414}"/>
    <cellStyle name="Note 5 6 2 2 2 2" xfId="21340" xr:uid="{1915729E-68E1-49B9-97D5-B9F5C667743C}"/>
    <cellStyle name="Note 5 6 2 2 2 2 2" xfId="23374" xr:uid="{E20B78BE-09C0-43DE-992B-1FEE84DA2F9B}"/>
    <cellStyle name="Note 5 6 2 2 2 3" xfId="22861" xr:uid="{1F745E90-3DBC-4C1D-975F-3FA2F941333B}"/>
    <cellStyle name="Note 5 6 2 2 2 4" xfId="56475" xr:uid="{5720530E-C219-4062-864A-3453054B93F7}"/>
    <cellStyle name="Note 5 6 2 2 3" xfId="16587" xr:uid="{F25A86E9-D6C0-4F6C-93AB-37D5EF3C9AC4}"/>
    <cellStyle name="Note 5 6 2 2 3 2" xfId="25958" xr:uid="{4E36FCE8-F2ED-4656-9A59-2046EDA0DADF}"/>
    <cellStyle name="Note 5 6 2 2 4" xfId="31406" xr:uid="{047C4D3F-0594-4366-9D48-AE4C677DDC7E}"/>
    <cellStyle name="Note 5 6 2 2 5" xfId="49693" xr:uid="{7083A63C-697F-4231-8B64-53C66613524F}"/>
    <cellStyle name="Note 5 6 2 3" xfId="10235" xr:uid="{69462660-9A06-4F59-8ECF-E87B19D0B898}"/>
    <cellStyle name="Note 5 6 2 3 2" xfId="19224" xr:uid="{FB05F05D-9479-4442-AF34-5CDFAF46594D}"/>
    <cellStyle name="Note 5 6 2 3 2 2" xfId="29672" xr:uid="{E791A7EB-7A03-4ECB-A41C-ADEE951A03BA}"/>
    <cellStyle name="Note 5 6 2 3 2 3" xfId="58067" xr:uid="{214336B2-AAC9-4FCF-BF39-D98D652B7C0C}"/>
    <cellStyle name="Note 5 6 2 3 3" xfId="35119" xr:uid="{2B60E487-7F2B-4547-ADE0-CD3E25C424CA}"/>
    <cellStyle name="Note 5 6 2 3 4" xfId="51285" xr:uid="{198E0743-B82A-48F4-BFC5-D12F18E1CCDD}"/>
    <cellStyle name="Note 5 6 2 4" xfId="14001" xr:uid="{11EE9CF1-3957-418B-A07B-F0559B6194F9}"/>
    <cellStyle name="Note 5 6 2 4 2" xfId="32386" xr:uid="{F0E56C90-52A9-4A86-8823-F2E31B80C8CD}"/>
    <cellStyle name="Note 5 6 2 4 2 2" xfId="54614" xr:uid="{7C60D7FC-9B16-49FE-8A09-3E8CF900EDAE}"/>
    <cellStyle name="Note 5 6 2 4 3" xfId="47810" xr:uid="{0328736B-5FB5-46FA-BEE5-7B9C4E51419F}"/>
    <cellStyle name="Note 5 6 2 5" xfId="40631" xr:uid="{66229663-2D18-4C72-B1CD-0E0158B8C16F}"/>
    <cellStyle name="Note 5 6 2 5 2" xfId="53003" xr:uid="{96FAA6ED-E4CB-4C68-AF52-ACA23E6CA892}"/>
    <cellStyle name="Note 5 6 2 6" xfId="46196" xr:uid="{9840F171-0841-4F04-9B9F-BC6FC0AB18DC}"/>
    <cellStyle name="Note 5 6 3" xfId="3070" xr:uid="{D1C6D595-43C5-4BDE-BCBE-9DFC0199762B}"/>
    <cellStyle name="Note 5 6 3 2" xfId="28858" xr:uid="{1043C10E-ED44-4E5B-9F4E-A2E9FB6F9E6C}"/>
    <cellStyle name="Note 5 6 3 2 2" xfId="56877" xr:uid="{E2D9C229-E5A3-43EA-80E4-0CAAD6F5C95C}"/>
    <cellStyle name="Note 5 6 3 2 3" xfId="50095" xr:uid="{644134EF-7493-45E3-9639-A5E849179F65}"/>
    <cellStyle name="Note 5 6 3 3" xfId="51560" xr:uid="{987CBBCD-CCEE-404F-8574-65BC31E1DFB6}"/>
    <cellStyle name="Note 5 6 3 3 2" xfId="58342" xr:uid="{6C4A6482-05FD-44C0-BA75-DD8E4BFE24D5}"/>
    <cellStyle name="Note 5 6 3 4" xfId="48212" xr:uid="{97A016F0-2476-42A3-A60D-A054895DCCE7}"/>
    <cellStyle name="Note 5 6 3 4 2" xfId="55004" xr:uid="{76A40EE1-0478-479B-B21A-EA85C15B5316}"/>
    <cellStyle name="Note 5 6 3 5" xfId="53304" xr:uid="{98FBC459-236C-487D-8984-DC263F50DC9D}"/>
    <cellStyle name="Note 5 6 3 6" xfId="46598" xr:uid="{9A019BE2-4B22-4011-AD0B-1CA90528B16A}"/>
    <cellStyle name="Note 5 6 4" xfId="26007" xr:uid="{3F87EBD7-66B1-4A9A-8DAE-CAB86F417188}"/>
    <cellStyle name="Note 5 6 4 2" xfId="56003" xr:uid="{A9F7584E-666B-45EF-B4FD-4FA1C351A2DF}"/>
    <cellStyle name="Note 5 6 4 3" xfId="49221" xr:uid="{BD9E9440-6AE1-4F77-A9C7-A35145207BA3}"/>
    <cellStyle name="Note 5 6 5" xfId="44448" xr:uid="{48594FE9-F644-46E7-A271-DA8DCE37B38B}"/>
    <cellStyle name="Note 5 6 5 2" xfId="58339" xr:uid="{1F7D86DC-1E49-4C01-95C5-2563F248B364}"/>
    <cellStyle name="Note 5 6 5 3" xfId="51557" xr:uid="{5C2CB36B-0F78-4DD8-BE6E-D85756B46CC9}"/>
    <cellStyle name="Note 5 6 6" xfId="45687" xr:uid="{4BD1677F-1F6A-4810-85F4-753896C3BACA}"/>
    <cellStyle name="Note 5 6 6 2" xfId="54166" xr:uid="{D36DF6F3-AF70-4C04-B90B-9FC7B832B2E2}"/>
    <cellStyle name="Note 5 6 7" xfId="52740" xr:uid="{5F54B0AF-9F81-4E8B-B5FE-A8F0EC5D5899}"/>
    <cellStyle name="Note 5 7" xfId="978" xr:uid="{6D5B45CF-2A90-4A6D-811D-73ADB4FD6A34}"/>
    <cellStyle name="Note 5 7 2" xfId="5333" xr:uid="{6A996959-86B9-4A73-8031-F8E9F0A8FC37}"/>
    <cellStyle name="Note 5 7 2 2" xfId="7919" xr:uid="{9FD19AB0-FBB5-4460-925B-D937B7AD7135}"/>
    <cellStyle name="Note 5 7 2 2 2" xfId="12452" xr:uid="{A383D673-F184-4E1F-9CDF-C9848429467A}"/>
    <cellStyle name="Note 5 7 2 2 2 2" xfId="21441" xr:uid="{0AB89D00-FA94-4BA3-B723-C41B44B3B416}"/>
    <cellStyle name="Note 5 7 2 2 2 2 2" xfId="26612" xr:uid="{88154C16-69CD-4039-91A6-58EC69ECE659}"/>
    <cellStyle name="Note 5 7 2 2 2 3" xfId="41453" xr:uid="{10C660A3-81A4-4C19-A6A1-0E18ECFAC4BF}"/>
    <cellStyle name="Note 5 7 2 2 2 4" xfId="56511" xr:uid="{D0C08435-285B-41D5-8267-0E6EF9D4AED9}"/>
    <cellStyle name="Note 5 7 2 2 3" xfId="16908" xr:uid="{DFB975CB-2E61-443C-91A7-5BB32975866E}"/>
    <cellStyle name="Note 5 7 2 2 3 2" xfId="34390" xr:uid="{B5175FA3-3064-4E94-A9F5-360A5C0C3FD1}"/>
    <cellStyle name="Note 5 7 2 2 4" xfId="30678" xr:uid="{9BBB980E-EE38-475D-8DB6-CCC449F93B49}"/>
    <cellStyle name="Note 5 7 2 2 5" xfId="49729" xr:uid="{1BB03AE0-CCFE-459E-B111-094AE2FF5BC0}"/>
    <cellStyle name="Note 5 7 2 3" xfId="10556" xr:uid="{3C3E2EA1-025A-4C85-9AD2-24CB99FDD0C1}"/>
    <cellStyle name="Note 5 7 2 3 2" xfId="19545" xr:uid="{7F2D4F1D-1190-487C-8A60-8F8A7C1C672B}"/>
    <cellStyle name="Note 5 7 2 3 2 2" xfId="40347" xr:uid="{C594747E-F4BF-4361-8DF1-6D9396830ECE}"/>
    <cellStyle name="Note 5 7 2 3 2 3" xfId="57992" xr:uid="{A359D194-9C18-43BA-B59A-82DCEDA71969}"/>
    <cellStyle name="Note 5 7 2 3 3" xfId="33348" xr:uid="{2A830F43-434D-4664-A2EB-34B1B1B247FC}"/>
    <cellStyle name="Note 5 7 2 3 4" xfId="51210" xr:uid="{6FF51BBE-FAA3-4BED-9E30-19AC3608FE4F}"/>
    <cellStyle name="Note 5 7 2 4" xfId="14322" xr:uid="{14F52CC7-4B7A-4A71-8647-6B3DCC4372DA}"/>
    <cellStyle name="Note 5 7 2 4 2" xfId="39448" xr:uid="{CF7060D0-89C5-4F68-BE6E-0A4ABA6332FF}"/>
    <cellStyle name="Note 5 7 2 4 2 2" xfId="54650" xr:uid="{B0793EB8-567F-4F4A-9DC8-9E6544AD9443}"/>
    <cellStyle name="Note 5 7 2 4 3" xfId="47846" xr:uid="{807E0DFB-CA56-485F-825F-74014B0E80AC}"/>
    <cellStyle name="Note 5 7 2 5" xfId="34225" xr:uid="{ACC69FD2-D08D-4A37-A2CF-22436828E9F3}"/>
    <cellStyle name="Note 5 7 2 5 2" xfId="53024" xr:uid="{C5CAAFEB-08C7-4AD8-BB57-22043C90A3A1}"/>
    <cellStyle name="Note 5 7 2 6" xfId="46232" xr:uid="{E4E38D3D-1B57-44C9-A6B6-09DA90EF3F57}"/>
    <cellStyle name="Note 5 7 3" xfId="3415" xr:uid="{737C8150-D87B-4CBC-AD59-455D219281EA}"/>
    <cellStyle name="Note 5 7 3 2" xfId="36988" xr:uid="{FC070FAA-A24B-4568-B021-2FEE8045FEF5}"/>
    <cellStyle name="Note 5 7 3 2 2" xfId="56913" xr:uid="{1CC2B2DC-34E6-4D18-8B6E-2B287F77CBD7}"/>
    <cellStyle name="Note 5 7 3 2 3" xfId="50131" xr:uid="{77E9DCD9-7B27-498C-B90C-455D7C5FF7E2}"/>
    <cellStyle name="Note 5 7 3 3" xfId="50399" xr:uid="{6400CAB0-B3CA-443E-89DD-9EAD46DC5E10}"/>
    <cellStyle name="Note 5 7 3 3 2" xfId="57181" xr:uid="{1F1D32C6-3471-42F0-A8D5-AC222E966D40}"/>
    <cellStyle name="Note 5 7 3 4" xfId="48248" xr:uid="{DE258E10-FF01-4573-9E2D-600A114F59AF}"/>
    <cellStyle name="Note 5 7 3 4 2" xfId="55040" xr:uid="{73B1EEBF-489D-4A06-BDE4-80445D705F37}"/>
    <cellStyle name="Note 5 7 3 5" xfId="53340" xr:uid="{DB3FD024-2223-4F16-A6C4-1CC0EAA26CCC}"/>
    <cellStyle name="Note 5 7 3 6" xfId="46634" xr:uid="{9E0B2A06-D6F8-42EC-BE37-E758B5362BEB}"/>
    <cellStyle name="Note 5 7 4" xfId="36909" xr:uid="{30706439-62B1-4DD0-AA90-36FEF005CAFE}"/>
    <cellStyle name="Note 5 7 4 2" xfId="56039" xr:uid="{39D9A648-EA14-45C6-ADFA-22E5B829EF85}"/>
    <cellStyle name="Note 5 7 4 3" xfId="49257" xr:uid="{5AD99ED0-2E73-4909-9C15-EAF79FC5D3F6}"/>
    <cellStyle name="Note 5 7 5" xfId="44497" xr:uid="{A9DAA48C-A2E3-4816-B7E5-182CED9D0801}"/>
    <cellStyle name="Note 5 7 5 2" xfId="59049" xr:uid="{110C415B-FDBE-4774-BDD9-78DBCDC6D77A}"/>
    <cellStyle name="Note 5 7 5 3" xfId="52268" xr:uid="{C4239B71-3728-428F-84F2-02754A6014A4}"/>
    <cellStyle name="Note 5 7 6" xfId="45723" xr:uid="{DACDF492-5870-4684-BCB6-D3CF740E9273}"/>
    <cellStyle name="Note 5 7 6 2" xfId="54202" xr:uid="{25A0595D-EE1A-4FBE-A07E-CFC0E8F91FEB}"/>
    <cellStyle name="Note 5 7 7" xfId="52761" xr:uid="{A7BFCF33-C720-4823-A7CA-B388D4F320BF}"/>
    <cellStyle name="Note 5 8" xfId="1322" xr:uid="{F11B98E6-B8C6-45BF-966B-8B2CD5717B78}"/>
    <cellStyle name="Note 5 8 2" xfId="5667" xr:uid="{64A8EAA5-7EF9-4E75-B3C5-BB38C545F127}"/>
    <cellStyle name="Note 5 8 2 2" xfId="8253" xr:uid="{659AD88E-BAEA-4F91-9148-ED61496CD1E9}"/>
    <cellStyle name="Note 5 8 2 2 2" xfId="12552" xr:uid="{7351BEB6-EC7F-4CAE-B53C-E3788F6F263B}"/>
    <cellStyle name="Note 5 8 2 2 2 2" xfId="21541" xr:uid="{D66D2FF4-35B3-4685-9082-B423C1427BF4}"/>
    <cellStyle name="Note 5 8 2 2 2 2 2" xfId="24933" xr:uid="{D93B8450-F323-4619-8DD1-D2114233CBF0}"/>
    <cellStyle name="Note 5 8 2 2 2 3" xfId="26320" xr:uid="{A51C50A3-23B2-4457-A22B-2745BBAE9539}"/>
    <cellStyle name="Note 5 8 2 2 2 4" xfId="56560" xr:uid="{35716D03-6629-47AF-9551-17A694C0C897}"/>
    <cellStyle name="Note 5 8 2 2 3" xfId="17242" xr:uid="{E4C1787B-EC73-4020-8D85-3D1F94F4740C}"/>
    <cellStyle name="Note 5 8 2 2 3 2" xfId="43035" xr:uid="{CFC8C54D-80EC-4AD6-8194-D35ADEE3A839}"/>
    <cellStyle name="Note 5 8 2 2 4" xfId="30886" xr:uid="{4CB21916-F0A1-4980-9211-5E6F5FE8A2A3}"/>
    <cellStyle name="Note 5 8 2 2 5" xfId="49778" xr:uid="{001EF078-609F-4C2D-A9A7-0C4A6390D65E}"/>
    <cellStyle name="Note 5 8 2 3" xfId="10890" xr:uid="{85248487-8E89-4E44-80AF-EB869E1C2ACB}"/>
    <cellStyle name="Note 5 8 2 3 2" xfId="19879" xr:uid="{F40FBD40-DD05-4234-AB5D-86BB161656BB}"/>
    <cellStyle name="Note 5 8 2 3 2 2" xfId="25747" xr:uid="{D430D426-780C-4078-98C8-FB8F056F4FDC}"/>
    <cellStyle name="Note 5 8 2 3 2 3" xfId="58286" xr:uid="{BAE6AEF5-37BA-487A-8222-36A4804C39B1}"/>
    <cellStyle name="Note 5 8 2 3 3" xfId="41348" xr:uid="{F7B5F9AA-1AA0-499E-8B22-6BCC8DFEA283}"/>
    <cellStyle name="Note 5 8 2 3 4" xfId="51504" xr:uid="{3A827DEC-2BB6-4C1F-B64E-8C31DE9EB1CA}"/>
    <cellStyle name="Note 5 8 2 4" xfId="14656" xr:uid="{C0C4C3B8-9F62-4E23-9647-B935322E795D}"/>
    <cellStyle name="Note 5 8 2 4 2" xfId="36676" xr:uid="{68F02E5B-F631-422D-AF8A-C5F69E95047D}"/>
    <cellStyle name="Note 5 8 2 4 2 2" xfId="54696" xr:uid="{93967BFC-6515-4035-940D-27F65078F770}"/>
    <cellStyle name="Note 5 8 2 4 3" xfId="47895" xr:uid="{FAEFCFFB-6B4F-4C00-80BA-B35A18383AAA}"/>
    <cellStyle name="Note 5 8 2 5" xfId="23478" xr:uid="{92EAA150-8BA4-4AFC-A564-4A2AA725C638}"/>
    <cellStyle name="Note 5 8 2 5 2" xfId="53050" xr:uid="{1403DEDB-3853-4D1F-BB31-A01CB507A7A4}"/>
    <cellStyle name="Note 5 8 2 6" xfId="46281" xr:uid="{361477CF-BE65-40E2-83A2-D00234438A32}"/>
    <cellStyle name="Note 5 8 3" xfId="3759" xr:uid="{E4E64459-6D77-4342-BD13-73630F6553FC}"/>
    <cellStyle name="Note 5 8 3 2" xfId="37254" xr:uid="{20259CE4-782C-4738-A653-9E496DF217B2}"/>
    <cellStyle name="Note 5 8 3 2 2" xfId="56959" xr:uid="{BDF5AAC4-EA27-40FF-873A-1BD092DF8B19}"/>
    <cellStyle name="Note 5 8 3 2 3" xfId="50177" xr:uid="{9055C4AB-2009-4452-98AB-02A5AF0CB073}"/>
    <cellStyle name="Note 5 8 3 3" xfId="51663" xr:uid="{331A57BB-6830-4827-B2AA-E8AD22BD719C}"/>
    <cellStyle name="Note 5 8 3 3 2" xfId="58444" xr:uid="{AFC4AD27-5653-46EA-95A6-F84BFFC6393B}"/>
    <cellStyle name="Note 5 8 3 4" xfId="48294" xr:uid="{4DC7DE60-5926-4AC8-B989-D0B34DFC38AC}"/>
    <cellStyle name="Note 5 8 3 4 2" xfId="55086" xr:uid="{932F1A4D-B9BB-4D52-B2CF-B341DA1DAA16}"/>
    <cellStyle name="Note 5 8 3 5" xfId="53386" xr:uid="{E3DE62D0-D082-4056-8718-7EA4BCCDA8D6}"/>
    <cellStyle name="Note 5 8 3 6" xfId="46680" xr:uid="{46CFCFC6-5442-4DDC-84C5-077BA0EDE48A}"/>
    <cellStyle name="Note 5 8 4" xfId="29197" xr:uid="{F013CA53-7C65-4B00-A51F-AF1A4AABB0CD}"/>
    <cellStyle name="Note 5 8 4 2" xfId="56088" xr:uid="{E066EE01-FA44-4E95-8D2B-87EAFF60E07C}"/>
    <cellStyle name="Note 5 8 4 3" xfId="49306" xr:uid="{7E01B590-573E-4C8D-AC57-AF1EA95BAF10}"/>
    <cellStyle name="Note 5 8 5" xfId="44452" xr:uid="{6FFB314E-C621-4455-AB0E-EB6919092206}"/>
    <cellStyle name="Note 5 8 5 2" xfId="58654" xr:uid="{2F1B5408-C224-4A6B-873D-D47904153747}"/>
    <cellStyle name="Note 5 8 5 3" xfId="51873" xr:uid="{8BD1A376-FBA1-4492-BC26-9A8DDA7C7F5C}"/>
    <cellStyle name="Note 5 8 6" xfId="45772" xr:uid="{21447985-61C2-41D0-B5C0-A38C3F7835EB}"/>
    <cellStyle name="Note 5 8 6 2" xfId="54248" xr:uid="{7BCEE901-0AA6-4D07-B0D4-5ABCE067EA79}"/>
    <cellStyle name="Note 5 8 7" xfId="52787" xr:uid="{D2FD65AA-0375-4ABD-A3F7-82C9113FACC8}"/>
    <cellStyle name="Note 5 9" xfId="1641" xr:uid="{41DE0AED-CA00-4A6E-9BD4-93677BE2FA7E}"/>
    <cellStyle name="Note 5 9 2" xfId="5975" xr:uid="{7EFA22DD-9D36-4F85-8C75-EA02DF76CA3E}"/>
    <cellStyle name="Note 5 9 2 2" xfId="8561" xr:uid="{2AE9C99B-E4FE-46C9-8AA8-9D395A11B13E}"/>
    <cellStyle name="Note 5 9 2 2 2" xfId="12649" xr:uid="{D2A2B6CC-A319-44C2-AF70-C17086F4B187}"/>
    <cellStyle name="Note 5 9 2 2 2 2" xfId="21638" xr:uid="{3C96D055-A968-46CA-8347-58C655CB2ABF}"/>
    <cellStyle name="Note 5 9 2 2 2 2 2" xfId="28994" xr:uid="{F9CC4C90-5137-4C0C-935A-C2191D25D16B}"/>
    <cellStyle name="Note 5 9 2 2 2 3" xfId="33876" xr:uid="{AD0372F4-6D79-4103-9AA0-46C3BE113AB4}"/>
    <cellStyle name="Note 5 9 2 2 2 4" xfId="56600" xr:uid="{29D3B4F0-2332-4F04-9D3B-12A77E55091D}"/>
    <cellStyle name="Note 5 9 2 2 3" xfId="17550" xr:uid="{A72842A5-CB5A-4620-B5A8-B4844D292778}"/>
    <cellStyle name="Note 5 9 2 2 3 2" xfId="33661" xr:uid="{4F5C832F-EF08-49D5-ADAA-55C1CE75F6B9}"/>
    <cellStyle name="Note 5 9 2 2 4" xfId="34858" xr:uid="{DA689B97-35C6-40A2-9479-359E31043089}"/>
    <cellStyle name="Note 5 9 2 2 5" xfId="49818" xr:uid="{6180602C-D2E2-4E89-BBA7-34BA895599E3}"/>
    <cellStyle name="Note 5 9 2 3" xfId="11198" xr:uid="{811594A2-7C84-4FAA-AC86-C657A27A6C72}"/>
    <cellStyle name="Note 5 9 2 3 2" xfId="20187" xr:uid="{62AA1795-0677-47C2-8455-49570CC7248B}"/>
    <cellStyle name="Note 5 9 2 3 2 2" xfId="24819" xr:uid="{5218EF8A-2AF6-4DB5-9B66-C5F0012842BD}"/>
    <cellStyle name="Note 5 9 2 3 2 3" xfId="57923" xr:uid="{5AE0917C-92F2-4995-BA31-46B4B19119E1}"/>
    <cellStyle name="Note 5 9 2 3 3" xfId="32208" xr:uid="{42B64C11-4243-4559-8FDD-901EAECAB5D9}"/>
    <cellStyle name="Note 5 9 2 3 4" xfId="51141" xr:uid="{A38C04C6-51EB-433E-AF29-76187BE10B79}"/>
    <cellStyle name="Note 5 9 2 4" xfId="14964" xr:uid="{680AB31A-CC5E-470B-B843-3132E703B997}"/>
    <cellStyle name="Note 5 9 2 4 2" xfId="25614" xr:uid="{52103458-68CA-43FE-B392-E78C6133A65A}"/>
    <cellStyle name="Note 5 9 2 4 2 2" xfId="54733" xr:uid="{4DEC8857-988B-4556-B4C5-EBA5B143384B}"/>
    <cellStyle name="Note 5 9 2 4 3" xfId="47935" xr:uid="{EE02B9CC-35CD-45A5-9AAF-0ADBCB0596D5}"/>
    <cellStyle name="Note 5 9 2 5" xfId="35838" xr:uid="{4888D7ED-32A5-4137-91CC-B488D65216CB}"/>
    <cellStyle name="Note 5 9 2 5 2" xfId="53071" xr:uid="{6367D017-551A-44FB-B2BD-1B536285ECB4}"/>
    <cellStyle name="Note 5 9 2 6" xfId="46321" xr:uid="{E5057FE1-9A51-4FAB-B002-50BB9AA553A6}"/>
    <cellStyle name="Note 5 9 3" xfId="4078" xr:uid="{965B5A5F-41AB-4128-A8C3-A2B258757B44}"/>
    <cellStyle name="Note 5 9 3 2" xfId="39722" xr:uid="{7B028A18-5906-4748-BA05-742A8A14A556}"/>
    <cellStyle name="Note 5 9 3 2 2" xfId="56996" xr:uid="{47FEDB37-94FD-48A6-ADD8-EC78694CB368}"/>
    <cellStyle name="Note 5 9 3 2 3" xfId="50214" xr:uid="{577A5430-D490-4C24-A7F5-18DB0B77BE47}"/>
    <cellStyle name="Note 5 9 3 3" xfId="51020" xr:uid="{D35658F0-0315-4044-8C95-6A2B3BEB631D}"/>
    <cellStyle name="Note 5 9 3 3 2" xfId="57802" xr:uid="{011979AD-40AA-4B85-9B83-0D39F7847FD7}"/>
    <cellStyle name="Note 5 9 3 4" xfId="48331" xr:uid="{5ADC6FC1-87C9-49D2-B53D-C8FF92ACB9B1}"/>
    <cellStyle name="Note 5 9 3 4 2" xfId="55123" xr:uid="{FC6DF246-0E8C-4F15-B5DA-5E7DEE190944}"/>
    <cellStyle name="Note 5 9 3 5" xfId="53423" xr:uid="{01DB8760-B8F7-4586-951D-D9A43128BCB9}"/>
    <cellStyle name="Note 5 9 3 6" xfId="46717" xr:uid="{97E074E4-60BE-465F-9BD3-172C3A80B6DD}"/>
    <cellStyle name="Note 5 9 4" xfId="37335" xr:uid="{FFD71731-C258-4758-ABD7-B573E92AC011}"/>
    <cellStyle name="Note 5 9 4 2" xfId="56128" xr:uid="{CF8B7677-049C-4B7B-B43D-0EFF4192ADBA}"/>
    <cellStyle name="Note 5 9 4 3" xfId="49346" xr:uid="{98C50CF5-50C5-4EF6-9539-A9BA2EE88AA6}"/>
    <cellStyle name="Note 5 9 5" xfId="44569" xr:uid="{8F5DF8DA-578E-4A22-8D3F-71D4F719FB17}"/>
    <cellStyle name="Note 5 9 5 2" xfId="58655" xr:uid="{CD0FAF55-C4CE-425E-A1A1-8CC26105849E}"/>
    <cellStyle name="Note 5 9 5 3" xfId="51874" xr:uid="{0895293C-8DC6-4F17-8C5F-BEB8647A5058}"/>
    <cellStyle name="Note 5 9 6" xfId="45812" xr:uid="{49A34DA7-BA90-4EDD-A48C-10CE0B5D6A92}"/>
    <cellStyle name="Note 5 9 6 2" xfId="54285" xr:uid="{AC3F4668-18DB-4069-8D33-4D9F90E6FCEB}"/>
    <cellStyle name="Note 5 9 7" xfId="52804" xr:uid="{2E798F9A-F559-4E64-A79D-1FEAB089FD39}"/>
    <cellStyle name="Note 6" xfId="117" xr:uid="{367B8EBB-7BD9-4A28-A3A5-E799CE737781}"/>
    <cellStyle name="Note 6 10" xfId="1779" xr:uid="{E0A8200A-BB4A-4194-9925-108B4FE81754}"/>
    <cellStyle name="Note 6 10 2" xfId="6097" xr:uid="{5B5D9191-A310-47C4-9FA0-6107985DA354}"/>
    <cellStyle name="Note 6 10 2 2" xfId="8683" xr:uid="{A8EBB05D-A433-47E4-8B4B-56AE07411994}"/>
    <cellStyle name="Note 6 10 2 2 2" xfId="12686" xr:uid="{ACB622B7-3008-4E1E-AA34-69B834E3BEEC}"/>
    <cellStyle name="Note 6 10 2 2 2 2" xfId="21675" xr:uid="{5F7007F7-0BAC-4832-8251-553F2ABFCB42}"/>
    <cellStyle name="Note 6 10 2 2 2 2 2" xfId="42248" xr:uid="{E19A550E-6F73-4C5D-81FF-C7FCF71F94ED}"/>
    <cellStyle name="Note 6 10 2 2 2 3" xfId="26130" xr:uid="{40045AE1-2A5B-4822-AB70-E77B09C57BED}"/>
    <cellStyle name="Note 6 10 2 2 2 4" xfId="56544" xr:uid="{D2EE6944-6A0D-4797-8D6E-C683127FA707}"/>
    <cellStyle name="Note 6 10 2 2 3" xfId="17672" xr:uid="{D8DF9835-4E05-4661-8DB3-E20B3B02AA4B}"/>
    <cellStyle name="Note 6 10 2 2 3 2" xfId="34364" xr:uid="{3843B3A9-569A-4CD3-AF97-24992B94B0C4}"/>
    <cellStyle name="Note 6 10 2 2 4" xfId="28774" xr:uid="{B4B1C99B-6AEC-4ECA-8ACD-26E2C3F9E4CF}"/>
    <cellStyle name="Note 6 10 2 2 5" xfId="49762" xr:uid="{8E2CD9AF-717D-4DA9-8FAB-BB5F977FDC56}"/>
    <cellStyle name="Note 6 10 2 3" xfId="11320" xr:uid="{73BBDB90-18C3-431F-8DA7-C897C806D989}"/>
    <cellStyle name="Note 6 10 2 3 2" xfId="20309" xr:uid="{77B72F6E-607B-46AE-85D1-090D34998CAF}"/>
    <cellStyle name="Note 6 10 2 3 2 2" xfId="32505" xr:uid="{F2E75A84-B1D4-4905-93BF-131D7A336AF9}"/>
    <cellStyle name="Note 6 10 2 3 2 3" xfId="59144" xr:uid="{E5F4F9ED-FC8D-457E-9224-C2C8CE1F6DA6}"/>
    <cellStyle name="Note 6 10 2 3 3" xfId="22977" xr:uid="{36F45240-D2A8-41A3-A6D3-2E66DFD4B04E}"/>
    <cellStyle name="Note 6 10 2 3 4" xfId="52363" xr:uid="{F601ECC8-95C3-4804-B457-53A6FF476F0B}"/>
    <cellStyle name="Note 6 10 2 4" xfId="15086" xr:uid="{E1581F74-3B34-48DC-A09F-5B2C15EC94B9}"/>
    <cellStyle name="Note 6 10 2 4 2" xfId="40637" xr:uid="{CCD3903E-0E84-4650-86C7-DF92BC873A32}"/>
    <cellStyle name="Note 6 10 2 4 2 2" xfId="54680" xr:uid="{655A0C87-7AAF-441E-A59E-AD36D96C78BC}"/>
    <cellStyle name="Note 6 10 2 4 3" xfId="47879" xr:uid="{C1B6F155-2AA9-48E0-A3C3-A1AE3E9EE2C2}"/>
    <cellStyle name="Note 6 10 2 5" xfId="27393" xr:uid="{C03C17EA-BF58-4804-BFAE-3CB2C1580A9C}"/>
    <cellStyle name="Note 6 10 2 5 2" xfId="53040" xr:uid="{B6C76AE2-EE67-4672-BB1C-9A18E6005369}"/>
    <cellStyle name="Note 6 10 2 6" xfId="46265" xr:uid="{EC43A832-3E2D-4D4B-A206-D9BB75DFD459}"/>
    <cellStyle name="Note 6 10 3" xfId="4216" xr:uid="{79379975-08B2-4FFD-B85A-C4B2FABC0F29}"/>
    <cellStyle name="Note 6 10 3 2" xfId="36072" xr:uid="{B15DB8C4-9DC1-485E-89A2-0A29AD0FFFAE}"/>
    <cellStyle name="Note 6 10 3 2 2" xfId="56943" xr:uid="{6E2AC5BF-73BC-4219-B297-B5049B3561C2}"/>
    <cellStyle name="Note 6 10 3 2 3" xfId="50161" xr:uid="{C7F43459-813F-46EA-B56C-A33845FE973F}"/>
    <cellStyle name="Note 6 10 3 3" xfId="50984" xr:uid="{0D6D0103-2F9C-4EB9-B8EF-639CDB389081}"/>
    <cellStyle name="Note 6 10 3 3 2" xfId="57766" xr:uid="{6C51D620-269E-48D2-A484-1147DC232DE6}"/>
    <cellStyle name="Note 6 10 3 4" xfId="48278" xr:uid="{EBF8D531-2985-4722-B588-8B517CF78527}"/>
    <cellStyle name="Note 6 10 3 4 2" xfId="55070" xr:uid="{DDCC7A4F-C5C1-449E-AE19-28BB969999CF}"/>
    <cellStyle name="Note 6 10 3 5" xfId="53370" xr:uid="{D6CFED33-E183-4462-B4CB-8A12A5E0B1C0}"/>
    <cellStyle name="Note 6 10 3 6" xfId="46664" xr:uid="{868786EC-360C-4F0D-B773-F01A7850D95F}"/>
    <cellStyle name="Note 6 10 4" xfId="28159" xr:uid="{FF9B0289-F088-4406-A349-06090854BF9E}"/>
    <cellStyle name="Note 6 10 4 2" xfId="56072" xr:uid="{9E92B548-1E3B-4AB8-92EC-69A0CA99114E}"/>
    <cellStyle name="Note 6 10 4 3" xfId="49290" xr:uid="{F1E4D482-3915-4BF1-918F-2A909CC65858}"/>
    <cellStyle name="Note 6 10 5" xfId="44602" xr:uid="{250E22F1-DA5F-42CC-B791-87E2BE013E28}"/>
    <cellStyle name="Note 6 10 5 2" xfId="57652" xr:uid="{C36788B0-6786-429E-A1F7-2DFCCB7E1EC9}"/>
    <cellStyle name="Note 6 10 5 3" xfId="50870" xr:uid="{6FADCC85-D081-4857-9765-D0F283A9ADE5}"/>
    <cellStyle name="Note 6 10 6" xfId="45756" xr:uid="{01CA3C97-B970-4872-96CD-41ABA20CD5D2}"/>
    <cellStyle name="Note 6 10 6 2" xfId="54232" xr:uid="{62E7E2DA-4DCC-4D36-B868-34AE012D6458}"/>
    <cellStyle name="Note 6 10 7" xfId="52777" xr:uid="{12C438CA-7ED8-42AA-A5B9-9ADECA538B2C}"/>
    <cellStyle name="Note 6 11" xfId="2585" xr:uid="{B64E538F-2AD8-4DC9-9997-5C0BEB345000}"/>
    <cellStyle name="Note 6 11 2" xfId="6826" xr:uid="{C1673D58-15FE-4528-83A9-3673D36AD228}"/>
    <cellStyle name="Note 6 11 2 2" xfId="12002" xr:uid="{399ECC4A-E8FA-4975-86AC-C1D6CBE75AE9}"/>
    <cellStyle name="Note 6 11 2 2 2" xfId="20991" xr:uid="{EE291679-DABA-482F-A50B-1138F05C1607}"/>
    <cellStyle name="Note 6 11 2 2 2 2" xfId="37527" xr:uid="{F38C4DD6-27A6-40EF-9CE6-35F6BC6FD847}"/>
    <cellStyle name="Note 6 11 2 2 2 3" xfId="56606" xr:uid="{8E97B8B8-7571-4546-B68E-F7E3A2629BFC}"/>
    <cellStyle name="Note 6 11 2 2 3" xfId="22624" xr:uid="{2286536C-941E-48E9-85A5-C3FCC9303A93}"/>
    <cellStyle name="Note 6 11 2 2 4" xfId="49824" xr:uid="{249170B4-8C91-41A2-A44E-CD14978365EF}"/>
    <cellStyle name="Note 6 11 2 3" xfId="15815" xr:uid="{C3127F6C-530B-440C-8819-7F2964C3683F}"/>
    <cellStyle name="Note 6 11 2 3 2" xfId="35569" xr:uid="{7D9B387F-4C63-4306-AB12-6EDADA5E1033}"/>
    <cellStyle name="Note 6 11 2 3 2 2" xfId="58282" xr:uid="{CFA1EF50-6CF3-4F9E-8586-CD89ED15A7D8}"/>
    <cellStyle name="Note 6 11 2 3 3" xfId="51500" xr:uid="{605C2426-50E4-4C4B-9E75-40184E9A1CF9}"/>
    <cellStyle name="Note 6 11 2 4" xfId="24789" xr:uid="{6ADECC21-69E0-48E2-9EEF-4440D8FBC90E}"/>
    <cellStyle name="Note 6 11 2 4 2" xfId="54739" xr:uid="{AA314C2A-F230-4B93-87FE-89D1B36B28E8}"/>
    <cellStyle name="Note 6 11 2 4 3" xfId="47941" xr:uid="{9AF8CC30-AE17-4326-9445-BE49D3D2E906}"/>
    <cellStyle name="Note 6 11 2 5" xfId="53075" xr:uid="{E909F35F-709B-4CDA-9BD8-3234982D09E6}"/>
    <cellStyle name="Note 6 11 2 6" xfId="46327" xr:uid="{43D5E170-26DD-45B6-A02F-4974E9A41348}"/>
    <cellStyle name="Note 6 11 3" xfId="9396" xr:uid="{D960CE21-E38E-42F8-963E-2CFFE32982DD}"/>
    <cellStyle name="Note 6 11 3 2" xfId="18385" xr:uid="{D842993E-A7B8-4495-BE56-611CCF064EC6}"/>
    <cellStyle name="Note 6 11 3 2 2" xfId="35023" xr:uid="{71E3826E-5402-4416-B743-BF783A4FE334}"/>
    <cellStyle name="Note 6 11 3 2 2 2" xfId="57002" xr:uid="{DBEA993E-13C3-4C44-8BF9-1F97FC231E86}"/>
    <cellStyle name="Note 6 11 3 2 3" xfId="50220" xr:uid="{606F6FD2-A815-429A-92E5-A599CA3E6128}"/>
    <cellStyle name="Note 6 11 3 3" xfId="37424" xr:uid="{5D902AE4-45CC-45BB-B8A1-C9B738ED26BA}"/>
    <cellStyle name="Note 6 11 3 3 2" xfId="57725" xr:uid="{ECEDCEEE-785C-42B3-9CC8-44A6A1AC53D0}"/>
    <cellStyle name="Note 6 11 3 3 3" xfId="50943" xr:uid="{F649AC32-3EAF-4D19-9D08-975BAAD2E5C2}"/>
    <cellStyle name="Note 6 11 3 4" xfId="48337" xr:uid="{51B81542-040E-4D47-B547-A8718FDB9BE5}"/>
    <cellStyle name="Note 6 11 3 4 2" xfId="55129" xr:uid="{F6DBAA13-D60E-433C-8EBB-446424EDA8D2}"/>
    <cellStyle name="Note 6 11 3 5" xfId="53429" xr:uid="{EF81A451-6ADB-4818-8AAD-9DD6D0E04909}"/>
    <cellStyle name="Note 6 11 3 6" xfId="46723" xr:uid="{4DF90537-61C2-4557-BC1A-EBDEAF4693DD}"/>
    <cellStyle name="Note 6 11 4" xfId="13439" xr:uid="{BADBCAA2-4C17-4919-9F22-55C74EE725D3}"/>
    <cellStyle name="Note 6 11 4 2" xfId="29815" xr:uid="{DE1FAAAB-2B92-43B4-9A00-CD626862ACD7}"/>
    <cellStyle name="Note 6 11 4 2 2" xfId="56134" xr:uid="{E6FF71DC-C166-4FDF-8655-53C7338CEB5E}"/>
    <cellStyle name="Note 6 11 4 3" xfId="49352" xr:uid="{0549665F-2113-426C-A1B6-C3F544FAC436}"/>
    <cellStyle name="Note 6 11 5" xfId="35321" xr:uid="{20DC64D0-40B6-48D6-98E9-5124536F889C}"/>
    <cellStyle name="Note 6 11 5 2" xfId="55666" xr:uid="{F083A1A0-A5C5-4D29-A219-70CE30406E4E}"/>
    <cellStyle name="Note 6 11 5 3" xfId="48885" xr:uid="{E4E60EE8-0FF1-4FA5-B3B3-7A99E3F2BBE0}"/>
    <cellStyle name="Note 6 11 6" xfId="44633" xr:uid="{E9E3FFBD-B06C-4A18-9E6C-7889EDFE4A95}"/>
    <cellStyle name="Note 6 11 6 2" xfId="54291" xr:uid="{A7000C26-FB4D-457B-B3A4-C46375A9E2AC}"/>
    <cellStyle name="Note 6 11 6 3" xfId="47472" xr:uid="{897E986F-1747-4476-9056-A90961288804}"/>
    <cellStyle name="Note 6 11 7" xfId="52808" xr:uid="{AFAAF8D9-1875-4D63-9665-DF959AF0F742}"/>
    <cellStyle name="Note 6 11 8" xfId="45864" xr:uid="{0331A8C7-5D69-467F-8E92-72446FBA665D}"/>
    <cellStyle name="Note 6 12" xfId="6573" xr:uid="{D8614BF9-4BF4-452E-B520-A56072B877C0}"/>
    <cellStyle name="Note 6 12 2" xfId="11784" xr:uid="{D44607BC-3958-4F0D-A9EB-EABAB7E60613}"/>
    <cellStyle name="Note 6 12 2 2" xfId="20773" xr:uid="{9D1F4E17-C0BE-4E20-A5A6-92EDE16AC4DE}"/>
    <cellStyle name="Note 6 12 2 2 2" xfId="37090" xr:uid="{377B3010-16EA-4584-94E1-95B9494B2336}"/>
    <cellStyle name="Note 6 12 2 2 2 2" xfId="56645" xr:uid="{FDBB37C8-DF41-4286-A6C5-0E1A95F4980F}"/>
    <cellStyle name="Note 6 12 2 2 3" xfId="49863" xr:uid="{A7A76D54-63EC-4583-83C2-B8E16048C22E}"/>
    <cellStyle name="Note 6 12 2 3" xfId="40450" xr:uid="{A5B538B7-5276-49BA-9532-3203E1A90C15}"/>
    <cellStyle name="Note 6 12 2 3 2" xfId="59095" xr:uid="{675DD6A7-4C0D-4E37-8DC8-3E3CE5176A76}"/>
    <cellStyle name="Note 6 12 2 3 3" xfId="52314" xr:uid="{46115AA1-0693-40E8-B66A-8737A97C5697}"/>
    <cellStyle name="Note 6 12 2 4" xfId="47980" xr:uid="{602567AA-46D8-430A-AA12-59E9A46A3373}"/>
    <cellStyle name="Note 6 12 2 4 2" xfId="54775" xr:uid="{6C4B096B-E88D-436C-81DC-5731AA89A5F0}"/>
    <cellStyle name="Note 6 12 2 5" xfId="53096" xr:uid="{C94CD969-791A-4841-BE5F-C3D2F00BE0CC}"/>
    <cellStyle name="Note 6 12 2 6" xfId="46366" xr:uid="{5AF73763-CF09-46DF-9B61-5A50E9162F99}"/>
    <cellStyle name="Note 6 12 3" xfId="15562" xr:uid="{AAAA6789-E2EC-4D9A-B13E-ED5240DECE1F}"/>
    <cellStyle name="Note 6 12 3 2" xfId="34773" xr:uid="{64A4421E-5767-4D37-908C-FBD5CF221168}"/>
    <cellStyle name="Note 6 12 3 2 2" xfId="57038" xr:uid="{2D506DCD-2699-43CC-A4AF-C515258628B6}"/>
    <cellStyle name="Note 6 12 3 2 3" xfId="50256" xr:uid="{2568D95A-06E0-4ACF-88CB-62F68CC2A527}"/>
    <cellStyle name="Note 6 12 3 3" xfId="51381" xr:uid="{E454117D-7552-41E9-9660-6FADA04B2B42}"/>
    <cellStyle name="Note 6 12 3 3 2" xfId="58163" xr:uid="{D40EF17E-9D6E-42BC-BE11-CD0792E20060}"/>
    <cellStyle name="Note 6 12 3 4" xfId="48373" xr:uid="{1C456D63-A62A-44E4-95FF-4A2BD1BD1409}"/>
    <cellStyle name="Note 6 12 3 4 2" xfId="55165" xr:uid="{CC016F6F-1D2C-4DC0-999C-89A9DCA55FBE}"/>
    <cellStyle name="Note 6 12 3 5" xfId="53463" xr:uid="{BC1788EA-92DF-4EA3-A80A-1B936BCFB139}"/>
    <cellStyle name="Note 6 12 3 6" xfId="46759" xr:uid="{C0D6B811-8061-4CCE-B783-33CCF0CFE605}"/>
    <cellStyle name="Note 6 12 4" xfId="32394" xr:uid="{B55B5273-8913-4A4C-BE3B-2C0AF5C711CB}"/>
    <cellStyle name="Note 6 12 4 2" xfId="56173" xr:uid="{4A9BF6E0-3D6E-4B9F-ACBD-F209F66CAD07}"/>
    <cellStyle name="Note 6 12 4 3" xfId="49391" xr:uid="{103F8F45-F192-47F1-8174-E4307AB38E17}"/>
    <cellStyle name="Note 6 12 5" xfId="44676" xr:uid="{71938089-BCAD-4A56-BDA5-50B82168329E}"/>
    <cellStyle name="Note 6 12 5 2" xfId="59105" xr:uid="{69B1B519-461E-4224-B7B4-D959276ECE0D}"/>
    <cellStyle name="Note 6 12 5 3" xfId="52324" xr:uid="{6C45A3E6-9ECC-4CF5-8161-60CB80E57FD0}"/>
    <cellStyle name="Note 6 12 6" xfId="47511" xr:uid="{C0B0AD0F-F9A6-4F2B-A36C-E0A62904BE65}"/>
    <cellStyle name="Note 6 12 6 2" xfId="54327" xr:uid="{13EA6265-B46B-4A15-BC72-32FEACF94A92}"/>
    <cellStyle name="Note 6 12 7" xfId="52829" xr:uid="{2672BBDE-32CF-4DA1-B840-D831538B6B4B}"/>
    <cellStyle name="Note 6 12 8" xfId="45900" xr:uid="{3E872309-3C5D-4C2D-9B79-E6F5B9B562DE}"/>
    <cellStyle name="Note 6 13" xfId="9147" xr:uid="{3C1DE247-27B7-478D-8BAF-57B215701386}"/>
    <cellStyle name="Note 6 13 2" xfId="18136" xr:uid="{56B32687-4C19-4170-B45A-6FF0AD2006A0}"/>
    <cellStyle name="Note 6 13 2 2" xfId="24940" xr:uid="{8000DD3B-B861-4339-9C5B-021296041BB6}"/>
    <cellStyle name="Note 6 13 2 2 2" xfId="56240" xr:uid="{7BCCFF27-E5C9-4926-BFAA-C8DC4E22B525}"/>
    <cellStyle name="Note 6 13 2 3" xfId="49458" xr:uid="{66FB9C33-ED1E-41D4-B838-694B4B8F8935}"/>
    <cellStyle name="Note 6 13 3" xfId="24047" xr:uid="{1A209D20-6437-40A4-952C-8CFB5E4DB0EA}"/>
    <cellStyle name="Note 6 13 3 2" xfId="58213" xr:uid="{16137073-322A-4FAD-B0D0-B0B53E970566}"/>
    <cellStyle name="Note 6 13 3 3" xfId="51431" xr:uid="{04FF52DC-D469-4D45-ADB4-73C5C2DAB15F}"/>
    <cellStyle name="Note 6 13 4" xfId="44623" xr:uid="{45F4FBD6-BA12-43B6-A4D3-44D68DCAA2EE}"/>
    <cellStyle name="Note 6 13 4 2" xfId="54388" xr:uid="{2A3C0814-1846-456C-A480-1CF925DDDF1B}"/>
    <cellStyle name="Note 6 13 4 3" xfId="47576" xr:uid="{24B25BB9-59E0-4B15-8F43-5E91C9EE9EA1}"/>
    <cellStyle name="Note 6 13 5" xfId="52869" xr:uid="{BE7ACB10-5EB4-4ADD-8CF3-0AFF2C891830}"/>
    <cellStyle name="Note 6 13 6" xfId="45967" xr:uid="{C3D3FEBA-D7D0-4915-8DCE-37051F44B859}"/>
    <cellStyle name="Note 6 14" xfId="12698" xr:uid="{CE0F68DD-BF19-4721-B364-818843BC7698}"/>
    <cellStyle name="Note 6 14 2" xfId="21687" xr:uid="{CA69E886-2E03-478F-BAA4-927742FCE3A0}"/>
    <cellStyle name="Note 6 14 2 2" xfId="27482" xr:uid="{F21B2296-CF15-4E4A-AE27-C2041CD7F2E5}"/>
    <cellStyle name="Note 6 14 2 2 2" xfId="56215" xr:uid="{B842A7CB-162D-45E8-BD3A-48C722F225F6}"/>
    <cellStyle name="Note 6 14 2 3" xfId="49433" xr:uid="{6A4490FD-BE15-47A7-AC2F-F49C04DB0C04}"/>
    <cellStyle name="Note 6 14 3" xfId="22413" xr:uid="{50E81906-B720-4D92-8F2F-D33A87CCCEB4}"/>
    <cellStyle name="Note 6 14 3 2" xfId="59024" xr:uid="{DF0A1929-EC64-46D4-B6DA-716CF8D99AF1}"/>
    <cellStyle name="Note 6 14 3 3" xfId="52243" xr:uid="{1A481AA0-54E5-4FB6-9C86-965D38A5395C}"/>
    <cellStyle name="Note 6 14 4" xfId="44751" xr:uid="{5879CA53-F2C6-44B6-B796-42EABB7EA8C4}"/>
    <cellStyle name="Note 6 14 4 2" xfId="54366" xr:uid="{D48B79CE-B8C2-4CB9-981A-A7F6B8381418}"/>
    <cellStyle name="Note 6 14 4 3" xfId="47553" xr:uid="{A36D2AC5-9D8E-4D5C-8DAB-5D95D8891FBF}"/>
    <cellStyle name="Note 6 14 5" xfId="52850" xr:uid="{464D0F6B-28AB-4C66-A676-6D6C1F8065DE}"/>
    <cellStyle name="Note 6 14 6" xfId="45942" xr:uid="{D88DA632-12A5-42A0-B7A4-ABA37D2F32C7}"/>
    <cellStyle name="Note 6 15" xfId="2277" xr:uid="{192A0918-3C0E-41CB-A7E0-2B8A89EE034F}"/>
    <cellStyle name="Note 6 15 2" xfId="22857" xr:uid="{EC7B5982-D6F1-4C52-9DD5-C9180984633A}"/>
    <cellStyle name="Note 6 15 2 2" xfId="57114" xr:uid="{8A45A163-00B6-40B1-A796-571C9E60D350}"/>
    <cellStyle name="Note 6 15 2 3" xfId="50332" xr:uid="{BB3EA3AB-5AD7-4BE2-8E66-BF66CD1FAE09}"/>
    <cellStyle name="Note 6 15 3" xfId="44768" xr:uid="{D91C0BAD-4740-4B6E-AB79-037E38291CC6}"/>
    <cellStyle name="Note 6 15 3 2" xfId="58441" xr:uid="{49A0B1D7-4E49-4434-BDEB-31AE919849DF}"/>
    <cellStyle name="Note 6 15 3 3" xfId="51660" xr:uid="{552BD4D1-1868-40AE-9413-90767A826DB3}"/>
    <cellStyle name="Note 6 15 4" xfId="48449" xr:uid="{30FD0623-D542-4D46-8AE0-B6520FFC065E}"/>
    <cellStyle name="Note 6 15 4 2" xfId="55241" xr:uid="{8B7542BD-A7D8-435E-9325-5DCB497DE566}"/>
    <cellStyle name="Note 6 15 5" xfId="53527" xr:uid="{4D478F31-3FB6-49C5-AA98-4A32956EEF16}"/>
    <cellStyle name="Note 6 15 6" xfId="46835" xr:uid="{66E63531-243B-4C0A-8FEF-04306DB2A034}"/>
    <cellStyle name="Note 6 16" xfId="13186" xr:uid="{91D782DB-52B4-4E59-BEC1-BAB8DA9385DE}"/>
    <cellStyle name="Note 6 16 2" xfId="43212" xr:uid="{0CF8C8A9-548A-48D9-9472-8B0FEEADC14E}"/>
    <cellStyle name="Note 6 16 2 2" xfId="57175" xr:uid="{66A7ECD8-1B02-4A16-82B6-F93F2D8E224D}"/>
    <cellStyle name="Note 6 16 2 3" xfId="50393" xr:uid="{151BDEEC-F93A-4243-B224-B9CE453C75BC}"/>
    <cellStyle name="Note 6 16 3" xfId="44766" xr:uid="{CC743CF5-ADB9-4885-B53D-246F46C33ABF}"/>
    <cellStyle name="Note 6 16 3 2" xfId="58776" xr:uid="{4EF2AF38-2081-42CB-9D37-014815201A1B}"/>
    <cellStyle name="Note 6 16 3 3" xfId="51995" xr:uid="{9E1C722F-BB53-4578-B6A2-19BACDF5F191}"/>
    <cellStyle name="Note 6 16 4" xfId="51714" xr:uid="{149840F5-9632-40A7-A187-793910E89558}"/>
    <cellStyle name="Note 6 16 4 2" xfId="58495" xr:uid="{29B1995D-F0F1-4099-A596-E70E3C8DBAB5}"/>
    <cellStyle name="Note 6 16 5" xfId="48510" xr:uid="{6BD5799C-C7D9-48F6-9B83-DD282D8F1980}"/>
    <cellStyle name="Note 6 16 5 2" xfId="55302" xr:uid="{33F8EE10-9D34-47FA-8633-7AB7E981E62C}"/>
    <cellStyle name="Note 6 16 6" xfId="53588" xr:uid="{8E90A595-7FDF-436C-9CE9-13A115A5DD93}"/>
    <cellStyle name="Note 6 16 7" xfId="46896" xr:uid="{CC9B525A-B985-4B82-8545-14C61E2BB1EB}"/>
    <cellStyle name="Note 6 17" xfId="36544" xr:uid="{81F4F453-C830-424C-AA09-EA86581D59E3}"/>
    <cellStyle name="Note 6 17 2" xfId="44794" xr:uid="{FD0DD9DC-E5ED-4079-88FA-085051B397BE}"/>
    <cellStyle name="Note 6 17 2 2" xfId="57086" xr:uid="{607269B4-083D-4F5B-8120-E181A0A04A49}"/>
    <cellStyle name="Note 6 17 2 3" xfId="50304" xr:uid="{7BB0CA02-F773-4E7E-8654-A367542F620B}"/>
    <cellStyle name="Note 6 17 3" xfId="51910" xr:uid="{2476D01E-0769-4F53-92EB-7CAB075EC588}"/>
    <cellStyle name="Note 6 17 3 2" xfId="58691" xr:uid="{45580655-DDF7-464B-99FD-C3DA13A839BB}"/>
    <cellStyle name="Note 6 17 4" xfId="51653" xr:uid="{B2CCF2C6-CD26-4C6A-A127-5E8870D89845}"/>
    <cellStyle name="Note 6 17 4 2" xfId="58434" xr:uid="{9DC0A210-FAD1-4507-93C7-BD39F2A9E6DF}"/>
    <cellStyle name="Note 6 17 5" xfId="48421" xr:uid="{CA33BD59-A138-4079-9AE2-9247C2CBD826}"/>
    <cellStyle name="Note 6 17 5 2" xfId="55213" xr:uid="{E2BCA488-BB6A-44BB-8E00-D368A31E026D}"/>
    <cellStyle name="Note 6 17 6" xfId="53499" xr:uid="{206284E6-F1DE-467F-AE44-143743C958BD}"/>
    <cellStyle name="Note 6 17 7" xfId="46807" xr:uid="{7BC57ADE-84C0-447B-AE4A-2A4FB2697D97}"/>
    <cellStyle name="Note 6 18" xfId="44828" xr:uid="{B65635D4-D003-493B-BB56-7A252007573D}"/>
    <cellStyle name="Note 6 18 2" xfId="50370" xr:uid="{9DAC847A-AE6A-43B9-AFD3-DB2631EF6EFB}"/>
    <cellStyle name="Note 6 18 2 2" xfId="57152" xr:uid="{61A8CE20-D02A-425F-9C99-D5D375BB0D46}"/>
    <cellStyle name="Note 6 18 3" xfId="51972" xr:uid="{3A064A45-72D9-4D9A-8621-0271D98DBBB6}"/>
    <cellStyle name="Note 6 18 3 2" xfId="58753" xr:uid="{BCFF7129-0074-406D-AC92-3E4F6A2D2964}"/>
    <cellStyle name="Note 6 18 4" xfId="52205" xr:uid="{D49B2BC0-5D61-48E3-B7C4-467EE94D9D16}"/>
    <cellStyle name="Note 6 18 4 2" xfId="58986" xr:uid="{47584B10-DEA1-4FB9-9BDF-2770B3ED997F}"/>
    <cellStyle name="Note 6 18 5" xfId="48487" xr:uid="{07A83A76-E3E7-430A-BB0A-45E6315A10A4}"/>
    <cellStyle name="Note 6 18 5 2" xfId="55279" xr:uid="{88E3EC39-9F23-4739-98D6-9CB68569020E}"/>
    <cellStyle name="Note 6 18 6" xfId="53565" xr:uid="{3DDA1C94-52B0-4F70-80B2-0DAD56CAC963}"/>
    <cellStyle name="Note 6 18 7" xfId="46873" xr:uid="{E1D1D67A-7700-4FD3-82FF-D1FEA01D3EE9}"/>
    <cellStyle name="Note 6 19" xfId="44835" xr:uid="{A43A3600-ED67-4CC2-9396-5B9EFFD31DE9}"/>
    <cellStyle name="Note 6 19 2" xfId="50469" xr:uid="{8B3E2D0F-C909-433B-A299-1FBF03FD0D1D}"/>
    <cellStyle name="Note 6 19 2 2" xfId="57251" xr:uid="{3204722F-571F-458C-82E3-B179F21E999F}"/>
    <cellStyle name="Note 6 19 3" xfId="52071" xr:uid="{B7393A37-C152-4B91-B95C-50245FA60B7C}"/>
    <cellStyle name="Note 6 19 3 2" xfId="58852" xr:uid="{BE41678C-A6BE-4596-915A-8C035CEADEC3}"/>
    <cellStyle name="Note 6 19 4" xfId="48947" xr:uid="{F48625E5-8CD8-4255-ABE2-016FF38665DD}"/>
    <cellStyle name="Note 6 19 4 2" xfId="55730" xr:uid="{95D8A222-9642-49F3-B675-7CCD83BE2E17}"/>
    <cellStyle name="Note 6 19 5" xfId="48586" xr:uid="{F3E2CBDD-F6AD-48F7-83A8-2614D4B898A9}"/>
    <cellStyle name="Note 6 19 5 2" xfId="55375" xr:uid="{670DA2FF-0863-4427-98D9-62470C313C79}"/>
    <cellStyle name="Note 6 19 6" xfId="53661" xr:uid="{D43C9634-9F12-4B75-AC8F-E29B61F422E8}"/>
    <cellStyle name="Note 6 19 7" xfId="46972" xr:uid="{C17FC702-ECA7-4724-8E51-1F267CEE32CA}"/>
    <cellStyle name="Note 6 2" xfId="348" xr:uid="{EED5A261-4CF0-46AB-90D1-9475C7BA7F7C}"/>
    <cellStyle name="Note 6 2 10" xfId="6650" xr:uid="{09A3B9B1-9A82-46C7-BA9D-3ED8F277843A}"/>
    <cellStyle name="Note 6 2 10 2" xfId="11856" xr:uid="{FD4C26C2-D940-4B00-8138-097212AE8BB6}"/>
    <cellStyle name="Note 6 2 10 2 2" xfId="20845" xr:uid="{32A7DF61-CF84-4DA8-A23C-6E9AFAF58DED}"/>
    <cellStyle name="Note 6 2 10 2 2 2" xfId="31268" xr:uid="{628F4821-B652-494F-B89F-4A23E04E951C}"/>
    <cellStyle name="Note 6 2 10 2 3" xfId="40537" xr:uid="{FCD820B2-B344-432C-B8AE-FCC35A3BBE3D}"/>
    <cellStyle name="Note 6 2 10 3" xfId="15639" xr:uid="{5BF9F046-47FF-45BC-8382-F8B5C4FAAF58}"/>
    <cellStyle name="Note 6 2 10 3 2" xfId="22941" xr:uid="{DB6DE75F-6EB8-4168-8C28-1481265689FB}"/>
    <cellStyle name="Note 6 2 10 4" xfId="42107" xr:uid="{E49B30A1-A88A-408B-9686-E3D1A087EF50}"/>
    <cellStyle name="Note 6 2 11" xfId="9219" xr:uid="{A692F032-C333-4D7F-9881-1994EC8CEF23}"/>
    <cellStyle name="Note 6 2 11 2" xfId="18208" xr:uid="{0C6D0FD6-7A82-4E30-B061-92A6726C842B}"/>
    <cellStyle name="Note 6 2 11 2 2" xfId="36806" xr:uid="{E131BBC3-D974-4137-AA0A-E41F9627296C}"/>
    <cellStyle name="Note 6 2 11 3" xfId="29301" xr:uid="{CC543B26-9452-4A7A-AEE0-0B7B4934F91C}"/>
    <cellStyle name="Note 6 2 12" xfId="12422" xr:uid="{71E7CFE5-2AA1-462C-A697-9A48A9E156E7}"/>
    <cellStyle name="Note 6 2 12 2" xfId="21411" xr:uid="{70A240EE-B1AF-4EE9-9A09-03017D3C8ADA}"/>
    <cellStyle name="Note 6 2 12 2 2" xfId="35980" xr:uid="{D54D7F36-0E2A-48F9-91A9-8236EF23F43F}"/>
    <cellStyle name="Note 6 2 12 3" xfId="28696" xr:uid="{43D82496-6242-4C53-A267-3C9D126F01B2}"/>
    <cellStyle name="Note 6 2 13" xfId="2354" xr:uid="{F2F9C85D-D994-416B-8745-D518A33A53D0}"/>
    <cellStyle name="Note 6 2 13 2" xfId="38841" xr:uid="{0B91587A-755F-4345-AF79-977F6A67CC56}"/>
    <cellStyle name="Note 6 2 14" xfId="13263" xr:uid="{1EAC208D-77A7-4288-8E9D-F01CFD08DA29}"/>
    <cellStyle name="Note 6 2 14 2" xfId="33410" xr:uid="{54FCD431-1C8B-4C09-BCC4-D5B101D2CDA5}"/>
    <cellStyle name="Note 6 2 15" xfId="31721" xr:uid="{F8238D00-4304-4948-A909-C2E866F3C906}"/>
    <cellStyle name="Note 6 2 16" xfId="44285" xr:uid="{116B3A7D-8EDA-4FFB-98C7-6ACCC0839EAD}"/>
    <cellStyle name="Note 6 2 17" xfId="45536" xr:uid="{26A59531-AEA1-4618-9B23-19896F955F5E}"/>
    <cellStyle name="Note 6 2 2" xfId="480" xr:uid="{B7EA8956-1AA3-4E64-AB6C-27B10C2116C2}"/>
    <cellStyle name="Note 6 2 2 10" xfId="9344" xr:uid="{2E303EC0-C7EE-40BA-ACC9-33110A5DEB10}"/>
    <cellStyle name="Note 6 2 2 10 2" xfId="18333" xr:uid="{9420B6E5-63D5-4104-8E7E-CFEC50F04B38}"/>
    <cellStyle name="Note 6 2 2 10 2 2" xfId="29638" xr:uid="{7C7FB6B8-9C8E-4EAF-A2C5-1B1E32C291CF}"/>
    <cellStyle name="Note 6 2 2 10 3" xfId="23633" xr:uid="{FE6F1247-C8C1-46FC-B6C4-9555BF95C849}"/>
    <cellStyle name="Note 6 2 2 11" xfId="9732" xr:uid="{853E3B66-6924-4EBF-9858-35067DC355AE}"/>
    <cellStyle name="Note 6 2 2 11 2" xfId="18721" xr:uid="{7BB492C0-162F-4A2A-BB6A-0847D269C90B}"/>
    <cellStyle name="Note 6 2 2 11 2 2" xfId="24866" xr:uid="{07F7FF0B-25DA-4C59-9F7E-818F38A3D0BD}"/>
    <cellStyle name="Note 6 2 2 11 3" xfId="37824" xr:uid="{B49F33C0-A07A-4A55-BA68-C08D607CD771}"/>
    <cellStyle name="Note 6 2 2 12" xfId="2486" xr:uid="{9FFE3D4C-8D87-4087-8E72-B14FADE431B2}"/>
    <cellStyle name="Note 6 2 2 12 2" xfId="30810" xr:uid="{F4047E43-B850-46A9-8812-8CAEDA9A5769}"/>
    <cellStyle name="Note 6 2 2 13" xfId="13395" xr:uid="{C27DDDE9-DD60-46A4-9464-970529980D0E}"/>
    <cellStyle name="Note 6 2 2 13 2" xfId="38544" xr:uid="{8A790324-8320-4420-ACB8-C4737B546AE3}"/>
    <cellStyle name="Note 6 2 2 14" xfId="24822" xr:uid="{77C0F6F5-2E85-460E-8DB9-5893E56F2D9C}"/>
    <cellStyle name="Note 6 2 2 15" xfId="46051" xr:uid="{828205EB-16C0-417C-A6CF-3F628F065138}"/>
    <cellStyle name="Note 6 2 2 2" xfId="829" xr:uid="{63C27AB3-729C-489F-88A5-9040BCD6A232}"/>
    <cellStyle name="Note 6 2 2 2 2" xfId="5198" xr:uid="{51B61DE0-AB56-4552-A3D0-00249882F65A}"/>
    <cellStyle name="Note 6 2 2 2 2 2" xfId="7784" xr:uid="{09A1C2C9-16E9-4422-9129-2DD75C354A9F}"/>
    <cellStyle name="Note 6 2 2 2 2 2 2" xfId="12412" xr:uid="{C5C9C619-0018-46EA-ACB3-325BDE67C950}"/>
    <cellStyle name="Note 6 2 2 2 2 2 2 2" xfId="21401" xr:uid="{E94EA70D-2BE8-4908-8A4F-13D466667FEA}"/>
    <cellStyle name="Note 6 2 2 2 2 2 2 2 2" xfId="28701" xr:uid="{C772DBBF-1B93-46FD-AF9F-E84338B62B39}"/>
    <cellStyle name="Note 6 2 2 2 2 2 2 3" xfId="43767" xr:uid="{5479A91D-79E1-4C09-9817-1035403E8964}"/>
    <cellStyle name="Note 6 2 2 2 2 2 3" xfId="16773" xr:uid="{E03CC7E1-363E-434B-8E57-7BE94DF26357}"/>
    <cellStyle name="Note 6 2 2 2 2 2 3 2" xfId="40685" xr:uid="{2C8B8C5E-9F28-44DC-A528-AB7144641EEE}"/>
    <cellStyle name="Note 6 2 2 2 2 2 4" xfId="42631" xr:uid="{B0958D73-E4A9-44A8-9117-7678F8D4CEE6}"/>
    <cellStyle name="Note 6 2 2 2 2 3" xfId="10421" xr:uid="{B7027B86-751F-4B5A-BCA2-3F2FC42A2619}"/>
    <cellStyle name="Note 6 2 2 2 2 3 2" xfId="19410" xr:uid="{C7476DAC-40C4-41E4-B84E-FBBF025A5501}"/>
    <cellStyle name="Note 6 2 2 2 2 3 2 2" xfId="38130" xr:uid="{2EA74569-AD68-475E-B09F-855DF205380D}"/>
    <cellStyle name="Note 6 2 2 2 2 3 3" xfId="40196" xr:uid="{DEF258AC-F255-4899-8000-CCC42DD44AFE}"/>
    <cellStyle name="Note 6 2 2 2 2 4" xfId="14187" xr:uid="{B75095FF-39B0-4A8E-A246-73B5CC7673CA}"/>
    <cellStyle name="Note 6 2 2 2 2 4 2" xfId="37382" xr:uid="{ECD5FBFB-3D7B-4614-84CA-522268A4AC6B}"/>
    <cellStyle name="Note 6 2 2 2 2 5" xfId="34848" xr:uid="{63157BFB-BD07-4F4D-86ED-4FD78715BC10}"/>
    <cellStyle name="Note 6 2 2 2 2 6" xfId="56324" xr:uid="{9BBA3DC3-EAFF-4367-8EC6-F9CB762F4D81}"/>
    <cellStyle name="Note 6 2 2 2 3" xfId="3266" xr:uid="{FBFA9705-3FE0-4FB8-A9E1-D342951B2A0F}"/>
    <cellStyle name="Note 6 2 2 2 3 2" xfId="33718" xr:uid="{8160ACE7-E29D-4B51-8411-2BA4E8F989D8}"/>
    <cellStyle name="Note 6 2 2 2 4" xfId="41726" xr:uid="{55FE1FD4-F943-4124-AB11-BCF9158BE9E3}"/>
    <cellStyle name="Note 6 2 2 2 5" xfId="49542" xr:uid="{5C469A3D-657E-4804-8B6A-75261990DB47}"/>
    <cellStyle name="Note 6 2 2 3" xfId="1174" xr:uid="{30B8AEC8-5814-4A63-A5BE-D9DBE90BF3D5}"/>
    <cellStyle name="Note 6 2 2 3 2" xfId="5519" xr:uid="{72FB33C0-793C-46B7-AE87-02134B5A68F0}"/>
    <cellStyle name="Note 6 2 2 3 2 2" xfId="8105" xr:uid="{B734106F-CF90-4508-BE1F-1712F236C53D}"/>
    <cellStyle name="Note 6 2 2 3 2 2 2" xfId="12511" xr:uid="{16D571E8-97B9-4BED-AB2C-75DC222375E7}"/>
    <cellStyle name="Note 6 2 2 3 2 2 2 2" xfId="21500" xr:uid="{9A04072F-D878-4C29-9405-C7FE6792C291}"/>
    <cellStyle name="Note 6 2 2 3 2 2 2 2 2" xfId="35066" xr:uid="{84066B84-C5BF-4BC9-851A-CA84C932FD88}"/>
    <cellStyle name="Note 6 2 2 3 2 2 2 3" xfId="35288" xr:uid="{0EB3F6B7-32E5-4E78-A5B1-28E8D09E4AE3}"/>
    <cellStyle name="Note 6 2 2 3 2 2 3" xfId="17094" xr:uid="{6ED231B1-3631-4CF3-A094-983177A82BFB}"/>
    <cellStyle name="Note 6 2 2 3 2 2 3 2" xfId="27167" xr:uid="{8D91398D-AC02-43F6-AFF3-B514AE4DB18A}"/>
    <cellStyle name="Note 6 2 2 3 2 2 4" xfId="39105" xr:uid="{AB35F4A6-CF2B-4634-B6B8-38073E3871AB}"/>
    <cellStyle name="Note 6 2 2 3 2 3" xfId="10742" xr:uid="{E8DDC275-6CD9-4A00-8098-2F6FACFEBBA3}"/>
    <cellStyle name="Note 6 2 2 3 2 3 2" xfId="19731" xr:uid="{27688BAA-3C36-4672-8E10-A1A46CC41A1A}"/>
    <cellStyle name="Note 6 2 2 3 2 3 2 2" xfId="25716" xr:uid="{0E861DBC-38B0-420C-BA3F-F7465FF908CC}"/>
    <cellStyle name="Note 6 2 2 3 2 3 3" xfId="22685" xr:uid="{272CD905-83FD-4BA0-8402-FA41969BDF45}"/>
    <cellStyle name="Note 6 2 2 3 2 4" xfId="14508" xr:uid="{69404F5A-453C-4A8E-A929-4C77C251F9CA}"/>
    <cellStyle name="Note 6 2 2 3 2 4 2" xfId="36633" xr:uid="{519E921C-EB1F-43D8-9A13-AAA080378981}"/>
    <cellStyle name="Note 6 2 2 3 2 5" xfId="39221" xr:uid="{EEE01CFC-25E2-4A06-95D2-FE62B193A664}"/>
    <cellStyle name="Note 6 2 2 3 2 6" xfId="57603" xr:uid="{518A36A4-F2D2-4488-BAC4-C4A507089AE7}"/>
    <cellStyle name="Note 6 2 2 3 3" xfId="3611" xr:uid="{1E8B5804-112A-4CBF-8E1B-7FC1F38804F5}"/>
    <cellStyle name="Note 6 2 2 3 3 2" xfId="38439" xr:uid="{75EB39A8-A51B-4AE1-B673-BD770B4754EF}"/>
    <cellStyle name="Note 6 2 2 3 4" xfId="31021" xr:uid="{DA69216D-6140-4F94-8E7A-BA1ECB35549A}"/>
    <cellStyle name="Note 6 2 2 3 5" xfId="50821" xr:uid="{45AA96A0-07BC-4D93-8C9D-63B86E66D3B2}"/>
    <cellStyle name="Note 6 2 2 4" xfId="1518" xr:uid="{21536942-6630-45BD-9237-F52BD9DAE7F6}"/>
    <cellStyle name="Note 6 2 2 4 2" xfId="5863" xr:uid="{6AC89CC7-6A0A-4247-8A48-020B66AF4C26}"/>
    <cellStyle name="Note 6 2 2 4 2 2" xfId="8449" xr:uid="{7E81ACF4-031F-4D28-988D-511F2DE9C7C6}"/>
    <cellStyle name="Note 6 2 2 4 2 2 2" xfId="12618" xr:uid="{441FAA99-B270-476D-99C7-622074898F27}"/>
    <cellStyle name="Note 6 2 2 4 2 2 2 2" xfId="21607" xr:uid="{DF4F259C-E0C7-473A-BE29-669B3B52B77B}"/>
    <cellStyle name="Note 6 2 2 4 2 2 2 2 2" xfId="31182" xr:uid="{7E89D8BE-5A50-457B-A608-9B73682034CD}"/>
    <cellStyle name="Note 6 2 2 4 2 2 2 3" xfId="36928" xr:uid="{D4B3BC76-12ED-42C5-A9A1-580CC548E77B}"/>
    <cellStyle name="Note 6 2 2 4 2 2 3" xfId="17438" xr:uid="{7506E1B5-8790-44C0-AEE5-796E41D3E5AE}"/>
    <cellStyle name="Note 6 2 2 4 2 2 3 2" xfId="37638" xr:uid="{68B1A2C0-AB2E-4114-9727-A766B7CD7A36}"/>
    <cellStyle name="Note 6 2 2 4 2 2 4" xfId="27158" xr:uid="{A0E69C05-0AA9-41B1-9C7F-CEF0F95E52DC}"/>
    <cellStyle name="Note 6 2 2 4 2 3" xfId="11086" xr:uid="{F07C8C73-0207-444B-8212-0E970DAC8CB3}"/>
    <cellStyle name="Note 6 2 2 4 2 3 2" xfId="20075" xr:uid="{6238F364-B80D-4553-B122-245C6ECEA82A}"/>
    <cellStyle name="Note 6 2 2 4 2 3 2 2" xfId="33036" xr:uid="{EA21FA20-7FF4-4CD6-81C1-3031A955A77E}"/>
    <cellStyle name="Note 6 2 2 4 2 3 3" xfId="22544" xr:uid="{189D065D-4105-4BC9-BB4B-1D35A68565B8}"/>
    <cellStyle name="Note 6 2 2 4 2 4" xfId="14852" xr:uid="{4197EE24-6EB6-4739-A6AB-3ADC106C8B7C}"/>
    <cellStyle name="Note 6 2 2 4 2 4 2" xfId="27868" xr:uid="{9D0A5E09-BE0F-46BB-A2BF-48D20FBC521C}"/>
    <cellStyle name="Note 6 2 2 4 2 5" xfId="27565" xr:uid="{DA7B14D1-ADDA-489A-AFBC-2EA499F4C250}"/>
    <cellStyle name="Note 6 2 2 4 2 6" xfId="54469" xr:uid="{FEAC28CF-B386-427E-9615-C6C37CD6EF71}"/>
    <cellStyle name="Note 6 2 2 4 3" xfId="3955" xr:uid="{4A532B87-249B-49E0-9B14-08A1594058C9}"/>
    <cellStyle name="Note 6 2 2 4 3 2" xfId="31010" xr:uid="{C03421A6-481B-48B7-BBF3-1536523084CA}"/>
    <cellStyle name="Note 6 2 2 4 4" xfId="26317" xr:uid="{202D352C-9879-40B4-80E2-AA55948F6EB2}"/>
    <cellStyle name="Note 6 2 2 4 5" xfId="47659" xr:uid="{E5C5FF57-3A78-481F-89F9-5A873FA56D6D}"/>
    <cellStyle name="Note 6 2 2 5" xfId="1909" xr:uid="{E2CD9C2A-B69C-4817-809A-8E228E7DB08E}"/>
    <cellStyle name="Note 6 2 2 5 2" xfId="6225" xr:uid="{E9C4C4EA-8C27-469C-8CA0-F9366A6AC8B2}"/>
    <cellStyle name="Note 6 2 2 5 2 2" xfId="8811" xr:uid="{FCD755E5-0C10-4D42-B062-B82B8218E430}"/>
    <cellStyle name="Note 6 2 2 5 2 2 2" xfId="12723" xr:uid="{DEA4381B-7146-45CF-B2CE-715CEA6ECED4}"/>
    <cellStyle name="Note 6 2 2 5 2 2 2 2" xfId="21712" xr:uid="{ACC95A95-C032-4E69-ACA9-2E16D3FA6367}"/>
    <cellStyle name="Note 6 2 2 5 2 2 2 2 2" xfId="27968" xr:uid="{B40A790A-2805-4781-8ADA-D5323ECDD40A}"/>
    <cellStyle name="Note 6 2 2 5 2 2 2 3" xfId="41777" xr:uid="{8C809432-8B39-43EA-8060-CCC6EE2EE7BC}"/>
    <cellStyle name="Note 6 2 2 5 2 2 3" xfId="17800" xr:uid="{0733B025-EB8D-49B3-8F36-4AC1B888ACE7}"/>
    <cellStyle name="Note 6 2 2 5 2 2 3 2" xfId="32340" xr:uid="{EC057583-F2DC-4389-B99D-FF978321C16C}"/>
    <cellStyle name="Note 6 2 2 5 2 2 4" xfId="31259" xr:uid="{BD49A4BE-2B7F-4948-B64D-D753BFC7F28A}"/>
    <cellStyle name="Note 6 2 2 5 2 3" xfId="11448" xr:uid="{EA9C8F95-FBA5-45D1-A9E3-C970DFDF57AC}"/>
    <cellStyle name="Note 6 2 2 5 2 3 2" xfId="20437" xr:uid="{205DB51F-2190-4101-BA9C-E4DDA1756EFA}"/>
    <cellStyle name="Note 6 2 2 5 2 3 2 2" xfId="36807" xr:uid="{DCB2C734-47B1-4322-B43F-4540FE567987}"/>
    <cellStyle name="Note 6 2 2 5 2 3 3" xfId="44097" xr:uid="{A29B2DE1-34E6-420F-85C3-7E7B061BD67E}"/>
    <cellStyle name="Note 6 2 2 5 2 4" xfId="15214" xr:uid="{58335501-7490-4EF5-8E47-9C49B867B4CB}"/>
    <cellStyle name="Note 6 2 2 5 2 4 2" xfId="38776" xr:uid="{CDB3ED8F-198E-4F2E-A34D-C6D7E029776D}"/>
    <cellStyle name="Note 6 2 2 5 2 5" xfId="24730" xr:uid="{F1A29249-2CA6-474B-8939-6090209D7D8A}"/>
    <cellStyle name="Note 6 2 2 5 3" xfId="4346" xr:uid="{CD19DF48-07B9-4CA6-9F4A-982D8316263B}"/>
    <cellStyle name="Note 6 2 2 5 3 2" xfId="28843" xr:uid="{302B02D3-6FB4-46D5-95FD-D4F07FD9B422}"/>
    <cellStyle name="Note 6 2 2 5 4" xfId="23665" xr:uid="{414DCADC-E24A-4D7E-AC60-2C6711092525}"/>
    <cellStyle name="Note 6 2 2 5 5" xfId="52917" xr:uid="{E3930B8D-A29C-4550-9C40-293BBC791F96}"/>
    <cellStyle name="Note 6 2 2 6" xfId="2137" xr:uid="{773F8B50-64EF-4FD3-9424-9E96C3F98598}"/>
    <cellStyle name="Note 6 2 2 6 2" xfId="6438" xr:uid="{FFE74D07-8931-4DF7-96E1-13D9EA9C4CFF}"/>
    <cellStyle name="Note 6 2 2 6 2 2" xfId="9024" xr:uid="{8E4DADC7-C8CE-49E3-A543-6BD16024C003}"/>
    <cellStyle name="Note 6 2 2 6 2 2 2" xfId="12792" xr:uid="{9C387E52-C54C-46D7-8B3A-E59479072D04}"/>
    <cellStyle name="Note 6 2 2 6 2 2 2 2" xfId="21781" xr:uid="{CA21B489-9C74-4249-8C25-6C786AABBE65}"/>
    <cellStyle name="Note 6 2 2 6 2 2 2 2 2" xfId="39480" xr:uid="{1E727169-CA7A-46C3-97DA-99AA71099E5E}"/>
    <cellStyle name="Note 6 2 2 6 2 2 2 3" xfId="33914" xr:uid="{D25946A6-784A-4530-995D-FD2CB230612A}"/>
    <cellStyle name="Note 6 2 2 6 2 2 3" xfId="18013" xr:uid="{686F43E0-8190-4CC2-8F21-EB9AF1C96ABF}"/>
    <cellStyle name="Note 6 2 2 6 2 2 3 2" xfId="43599" xr:uid="{C96515E6-6804-4D1F-8418-CFEAC8A52601}"/>
    <cellStyle name="Note 6 2 2 6 2 2 4" xfId="43023" xr:uid="{D6D283D2-5D75-456C-A04E-5ACB25F28D2D}"/>
    <cellStyle name="Note 6 2 2 6 2 3" xfId="11661" xr:uid="{75EE982C-21C9-423C-8D39-65D39B8D1A6A}"/>
    <cellStyle name="Note 6 2 2 6 2 3 2" xfId="20650" xr:uid="{0C73B34B-8978-40F6-B9B9-4CC34CFFFC79}"/>
    <cellStyle name="Note 6 2 2 6 2 3 2 2" xfId="27383" xr:uid="{EA70056E-FF27-46CC-A586-7DF529DD733F}"/>
    <cellStyle name="Note 6 2 2 6 2 3 3" xfId="26523" xr:uid="{7CA8CEED-171F-4A25-90AB-405539EC53FE}"/>
    <cellStyle name="Note 6 2 2 6 2 4" xfId="15427" xr:uid="{C6137548-363F-4F3B-8F99-1E54D50B3768}"/>
    <cellStyle name="Note 6 2 2 6 2 4 2" xfId="31294" xr:uid="{A82A61AC-E1D9-40D5-8039-19017DCD4616}"/>
    <cellStyle name="Note 6 2 2 6 2 5" xfId="30838" xr:uid="{3CAF38E9-2816-457E-A3C0-E081FC21D05F}"/>
    <cellStyle name="Note 6 2 2 6 3" xfId="4574" xr:uid="{DDAADA99-25D3-49A2-8EB6-705E9AED06C7}"/>
    <cellStyle name="Note 6 2 2 6 3 2" xfId="43525" xr:uid="{74EC4299-B423-4267-87A6-64A1C4B0C40A}"/>
    <cellStyle name="Note 6 2 2 6 4" xfId="22155" xr:uid="{1E8B5914-72C5-492B-907E-C3C7A4FA5B5E}"/>
    <cellStyle name="Note 6 2 2 7" xfId="2947" xr:uid="{A8E630AB-5A1D-4AE3-8C83-F9F163D46FDE}"/>
    <cellStyle name="Note 6 2 2 7 2" xfId="7097" xr:uid="{213E4893-EA0F-4ED9-9264-9DE4DAFC34B7}"/>
    <cellStyle name="Note 6 2 2 7 2 2" xfId="12223" xr:uid="{FCFFDDCA-2415-4414-BEC9-60E392B4D659}"/>
    <cellStyle name="Note 6 2 2 7 2 2 2" xfId="21212" xr:uid="{6831934D-E0F2-4D37-A6DA-2A184AB45FDF}"/>
    <cellStyle name="Note 6 2 2 7 2 2 2 2" xfId="24606" xr:uid="{B1125FDD-B764-4597-9E89-938979E4AF8D}"/>
    <cellStyle name="Note 6 2 2 7 2 2 3" xfId="39629" xr:uid="{AC095C11-7299-494B-A2C5-C91A72424C3F}"/>
    <cellStyle name="Note 6 2 2 7 2 3" xfId="16086" xr:uid="{525D7D2E-136C-4DC6-92A2-44DA42587B91}"/>
    <cellStyle name="Note 6 2 2 7 2 3 2" xfId="41176" xr:uid="{891EFC36-4057-45B5-B569-256E6CEF307F}"/>
    <cellStyle name="Note 6 2 2 7 2 4" xfId="24627" xr:uid="{E16BF873-2433-4C49-AC15-3BC91C6888EE}"/>
    <cellStyle name="Note 6 2 2 7 3" xfId="9660" xr:uid="{D8EE46F9-0846-4B5B-AC14-12A8079C6F4D}"/>
    <cellStyle name="Note 6 2 2 7 3 2" xfId="18649" xr:uid="{E95869CC-40DC-4F4E-9486-2BDBE617B010}"/>
    <cellStyle name="Note 6 2 2 7 3 2 2" xfId="25565" xr:uid="{1E3BCCE4-77D8-457F-9C51-8602F08AE81C}"/>
    <cellStyle name="Note 6 2 2 7 3 3" xfId="40010" xr:uid="{EE901B43-D71D-4255-B73F-965B4EB26323}"/>
    <cellStyle name="Note 6 2 2 7 4" xfId="29038" xr:uid="{7832B14D-1706-456A-879E-F8FF8BDFE7CC}"/>
    <cellStyle name="Note 6 2 2 8" xfId="4874" xr:uid="{BD63826E-8475-467B-95D6-ACB299D47A87}"/>
    <cellStyle name="Note 6 2 2 8 2" xfId="7460" xr:uid="{57874FBE-7CFA-44A0-BE66-2EDAB293C755}"/>
    <cellStyle name="Note 6 2 2 8 2 2" xfId="12311" xr:uid="{A74A4265-A49B-47AB-99F5-67A423DBCCA3}"/>
    <cellStyle name="Note 6 2 2 8 2 2 2" xfId="21300" xr:uid="{55AA2BD5-24D1-41ED-B2A2-CC9A404E14BC}"/>
    <cellStyle name="Note 6 2 2 8 2 2 2 2" xfId="28644" xr:uid="{E54043F4-289E-47EC-94F3-512F80A05A5F}"/>
    <cellStyle name="Note 6 2 2 8 2 2 3" xfId="40406" xr:uid="{F73BA7CD-F74F-4BC6-883A-6F7CA7FD75BE}"/>
    <cellStyle name="Note 6 2 2 8 2 3" xfId="16449" xr:uid="{0006298B-C34B-48FA-99D7-188F90E3D478}"/>
    <cellStyle name="Note 6 2 2 8 2 3 2" xfId="36557" xr:uid="{B873EB6B-4219-45E9-BBB9-5F3DDACC9BD7}"/>
    <cellStyle name="Note 6 2 2 8 2 4" xfId="26907" xr:uid="{A73C9AE1-68DD-4C18-A72A-4E6C30F9608B}"/>
    <cellStyle name="Note 6 2 2 8 3" xfId="10097" xr:uid="{1205E668-22A3-4A5E-A236-9A8E288BA670}"/>
    <cellStyle name="Note 6 2 2 8 3 2" xfId="19086" xr:uid="{C22E6360-AE74-404D-A00F-24941740ACA3}"/>
    <cellStyle name="Note 6 2 2 8 3 2 2" xfId="33432" xr:uid="{9AEBF0F4-11C2-420A-8484-04AA4C25AB00}"/>
    <cellStyle name="Note 6 2 2 8 3 3" xfId="40192" xr:uid="{9792D687-7830-4EA3-B5B1-9E93206DB7BD}"/>
    <cellStyle name="Note 6 2 2 8 4" xfId="13863" xr:uid="{8C108B37-6B77-4AB4-AC42-929948949EC5}"/>
    <cellStyle name="Note 6 2 2 8 4 2" xfId="26588" xr:uid="{AC17BB6F-A20E-406D-BF4A-A792A03E41B5}"/>
    <cellStyle name="Note 6 2 2 8 5" xfId="33214" xr:uid="{36CE339E-0C84-44B2-A8EE-57D4A716CFEC}"/>
    <cellStyle name="Note 6 2 2 9" xfId="6782" xr:uid="{A39C9C67-5915-4391-8019-E8C676E8D17E}"/>
    <cellStyle name="Note 6 2 2 9 2" xfId="11981" xr:uid="{D0AD89CF-FF01-4054-8164-0B76CBD9AFB8}"/>
    <cellStyle name="Note 6 2 2 9 2 2" xfId="20970" xr:uid="{9EEDF51D-B7F5-4F53-8A55-F4487D11C84A}"/>
    <cellStyle name="Note 6 2 2 9 2 2 2" xfId="41603" xr:uid="{D458604D-A9C9-444E-A453-963CC884F2AA}"/>
    <cellStyle name="Note 6 2 2 9 2 3" xfId="31039" xr:uid="{51521526-1586-47CF-B8BA-0B978B6F2371}"/>
    <cellStyle name="Note 6 2 2 9 3" xfId="15771" xr:uid="{12C55BB2-77C0-40D1-9482-D875F03CF4F4}"/>
    <cellStyle name="Note 6 2 2 9 3 2" xfId="31600" xr:uid="{6B19AEF2-740B-4C64-A45E-C5FEACDA1270}"/>
    <cellStyle name="Note 6 2 2 9 4" xfId="35779" xr:uid="{68E9A14F-308A-41A6-9F74-FA5E0897F9B3}"/>
    <cellStyle name="Note 6 2 3" xfId="697" xr:uid="{84918D8D-1ADA-41A5-A978-CCF26E192ADC}"/>
    <cellStyle name="Note 6 2 3 2" xfId="5073" xr:uid="{D50A34AA-F876-4870-B45C-8F802F771839}"/>
    <cellStyle name="Note 6 2 3 2 2" xfId="7659" xr:uid="{B1C8F236-AB7B-46F1-9F50-E424D5A4754F}"/>
    <cellStyle name="Note 6 2 3 2 2 2" xfId="12370" xr:uid="{F3B83E03-E0FF-4082-AECD-DDC23EB7DF4C}"/>
    <cellStyle name="Note 6 2 3 2 2 2 2" xfId="21359" xr:uid="{B54C6267-9E73-4C4B-9595-F1FC3FD3D64D}"/>
    <cellStyle name="Note 6 2 3 2 2 2 2 2" xfId="23504" xr:uid="{76997D38-B447-41BA-998D-D21069DD3D52}"/>
    <cellStyle name="Note 6 2 3 2 2 2 3" xfId="23046" xr:uid="{1423FB0A-9CFD-422B-9C1B-4F0262F8DB0E}"/>
    <cellStyle name="Note 6 2 3 2 2 3" xfId="16648" xr:uid="{19F02F70-94C0-450F-8316-B88BE9AA1A50}"/>
    <cellStyle name="Note 6 2 3 2 2 3 2" xfId="42891" xr:uid="{F623A5D7-29A9-4A7F-AE5D-E2EC2ED1B9E5}"/>
    <cellStyle name="Note 6 2 3 2 2 4" xfId="27799" xr:uid="{20FCC6FC-F3D9-41B2-8884-42F0688BE440}"/>
    <cellStyle name="Note 6 2 3 2 2 5" xfId="56732" xr:uid="{F064C334-6C4E-42E0-B530-0F11AEF5E69A}"/>
    <cellStyle name="Note 6 2 3 2 3" xfId="10296" xr:uid="{F395D99A-B70E-4B4C-816E-268909B7F807}"/>
    <cellStyle name="Note 6 2 3 2 3 2" xfId="19285" xr:uid="{C6EA5E57-ADC4-4C43-8203-DD99B30281BF}"/>
    <cellStyle name="Note 6 2 3 2 3 2 2" xfId="40933" xr:uid="{66024D80-0EED-4FF0-A234-8DBF4BE42EE7}"/>
    <cellStyle name="Note 6 2 3 2 3 3" xfId="32104" xr:uid="{EB2662AC-819A-4667-A09A-A41B866656A8}"/>
    <cellStyle name="Note 6 2 3 2 4" xfId="14062" xr:uid="{CC9BA804-28AD-4DB0-AADB-21AF16056309}"/>
    <cellStyle name="Note 6 2 3 2 4 2" xfId="38101" xr:uid="{BFF6DA66-6603-40B6-B067-A669BCF31E99}"/>
    <cellStyle name="Note 6 2 3 2 5" xfId="30164" xr:uid="{CBEFCCF4-EE4C-4393-89CC-36CB90001ACD}"/>
    <cellStyle name="Note 6 2 3 2 6" xfId="49950" xr:uid="{9366C97D-875A-4E67-AE09-F31FB3EB4B0D}"/>
    <cellStyle name="Note 6 2 3 3" xfId="3134" xr:uid="{85731098-7F5E-4D57-AF7B-74E479CAC78D}"/>
    <cellStyle name="Note 6 2 3 3 2" xfId="31705" xr:uid="{A7B13F3E-5CE8-4335-997A-B6417FD00251}"/>
    <cellStyle name="Note 6 2 3 3 2 2" xfId="58534" xr:uid="{3910E2B5-6538-49DC-B612-954C31B73E5A}"/>
    <cellStyle name="Note 6 2 3 3 3" xfId="51753" xr:uid="{8C1415C4-0BC9-4FFB-B29A-D94802655E71}"/>
    <cellStyle name="Note 6 2 3 4" xfId="31236" xr:uid="{38EF3382-37F3-466E-9B33-DEB1F837D235}"/>
    <cellStyle name="Note 6 2 3 4 2" xfId="54859" xr:uid="{A5C2D928-F89D-47E4-980A-9FC7515F6A44}"/>
    <cellStyle name="Note 6 2 3 4 3" xfId="48067" xr:uid="{2CFD72F0-97A4-4071-8146-820B2F5EC3B1}"/>
    <cellStyle name="Note 6 2 3 5" xfId="53159" xr:uid="{8A44F438-3379-4683-932A-91FFE64927F8}"/>
    <cellStyle name="Note 6 2 3 6" xfId="46453" xr:uid="{83DBF76A-DD9B-48F8-B71D-3265FC401C67}"/>
    <cellStyle name="Note 6 2 4" xfId="1042" xr:uid="{66FEC7FA-894E-495D-A9E6-2A367EAC90C6}"/>
    <cellStyle name="Note 6 2 4 2" xfId="5394" xr:uid="{F2230148-BD8E-499B-92E3-4D956A8B0E81}"/>
    <cellStyle name="Note 6 2 4 2 2" xfId="7980" xr:uid="{B7AB23F6-D454-4630-8D9C-8030F6751314}"/>
    <cellStyle name="Note 6 2 4 2 2 2" xfId="12474" xr:uid="{C55270D0-7FA3-448B-82E7-F9ACADEE3E30}"/>
    <cellStyle name="Note 6 2 4 2 2 2 2" xfId="21463" xr:uid="{5C6EA9EE-E5AD-4792-B73D-F39190253E2D}"/>
    <cellStyle name="Note 6 2 4 2 2 2 2 2" xfId="33475" xr:uid="{F70EBC7B-2EB1-4575-9CE6-EE57FCF1B07C}"/>
    <cellStyle name="Note 6 2 4 2 2 2 3" xfId="22668" xr:uid="{4107A28E-8635-409F-AA14-274C40793D02}"/>
    <cellStyle name="Note 6 2 4 2 2 3" xfId="16969" xr:uid="{6791FB9A-A801-4B08-8A8B-CA389C273262}"/>
    <cellStyle name="Note 6 2 4 2 2 3 2" xfId="28171" xr:uid="{FB953422-5353-4CC2-B181-EACE3C9184C7}"/>
    <cellStyle name="Note 6 2 4 2 2 4" xfId="35054" xr:uid="{5ADCD0C0-FB0E-4ADE-A36B-34BF5F72D760}"/>
    <cellStyle name="Note 6 2 4 2 3" xfId="10617" xr:uid="{013605E3-5FD0-4F7B-94AD-4DC6AADAE9EE}"/>
    <cellStyle name="Note 6 2 4 2 3 2" xfId="19606" xr:uid="{6D595B88-0035-4597-8B95-4E3DD6A6EC04}"/>
    <cellStyle name="Note 6 2 4 2 3 2 2" xfId="29199" xr:uid="{F0495229-0E0A-4BD6-994B-F65911474ACF}"/>
    <cellStyle name="Note 6 2 4 2 3 3" xfId="24129" xr:uid="{9A5FDAC6-928E-40B1-B297-04A0462E05B7}"/>
    <cellStyle name="Note 6 2 4 2 4" xfId="14383" xr:uid="{B537EEFA-5D2D-464F-997E-53B9938260BC}"/>
    <cellStyle name="Note 6 2 4 2 4 2" xfId="37739" xr:uid="{553555FC-E6EA-49C9-86F8-ED9FC9F875CF}"/>
    <cellStyle name="Note 6 2 4 2 5" xfId="37118" xr:uid="{6019C681-5F9F-495E-B5E7-19456008936E}"/>
    <cellStyle name="Note 6 2 4 2 6" xfId="55852" xr:uid="{3D3782C6-96BE-4506-AC03-AF9C84D10936}"/>
    <cellStyle name="Note 6 2 4 3" xfId="3479" xr:uid="{C84F334E-9824-43AC-9EB5-469718883395}"/>
    <cellStyle name="Note 6 2 4 3 2" xfId="34286" xr:uid="{D5DE053B-2A07-4FA5-99BF-92ADFFF92434}"/>
    <cellStyle name="Note 6 2 4 4" xfId="32985" xr:uid="{1385944C-7234-4062-A7E9-0AD0EBF938D4}"/>
    <cellStyle name="Note 6 2 4 5" xfId="49070" xr:uid="{5C960C50-1677-402D-873E-A3C394A63513}"/>
    <cellStyle name="Note 6 2 5" xfId="1386" xr:uid="{FB6C6E17-C4E1-46B6-A732-1C36735AEECD}"/>
    <cellStyle name="Note 6 2 5 2" xfId="5731" xr:uid="{165A3F7B-A7AF-4665-AA35-F71623460854}"/>
    <cellStyle name="Note 6 2 5 2 2" xfId="8317" xr:uid="{622CDAD3-ED13-4EDF-8119-DEBC383EBB92}"/>
    <cellStyle name="Note 6 2 5 2 2 2" xfId="12574" xr:uid="{49C786C0-2E55-485D-BA2D-1CF4D4A58122}"/>
    <cellStyle name="Note 6 2 5 2 2 2 2" xfId="21563" xr:uid="{C16C963F-6B0E-403D-AC2D-0CEE8B2A9D74}"/>
    <cellStyle name="Note 6 2 5 2 2 2 2 2" xfId="29460" xr:uid="{4CC21330-8E8C-4CC4-AEE7-9B70678E6A63}"/>
    <cellStyle name="Note 6 2 5 2 2 2 3" xfId="32332" xr:uid="{7AE64904-7446-4DA1-960B-82C7BD836161}"/>
    <cellStyle name="Note 6 2 5 2 2 3" xfId="17306" xr:uid="{38384D17-BF74-4D09-B56C-45DBE0414168}"/>
    <cellStyle name="Note 6 2 5 2 2 3 2" xfId="27591" xr:uid="{64E3110B-6961-404B-9F50-FF13F9A920BB}"/>
    <cellStyle name="Note 6 2 5 2 2 4" xfId="25864" xr:uid="{A0A9A355-1857-4104-974F-AE6BEE0F1F75}"/>
    <cellStyle name="Note 6 2 5 2 3" xfId="10954" xr:uid="{C0296BBD-5A16-416C-8CC2-5A4F9E92E350}"/>
    <cellStyle name="Note 6 2 5 2 3 2" xfId="19943" xr:uid="{00F9A925-B464-4C07-8CE5-C42AC73E9CAB}"/>
    <cellStyle name="Note 6 2 5 2 3 2 2" xfId="28424" xr:uid="{A6235A55-14F4-438D-A7C0-826C56CF2772}"/>
    <cellStyle name="Note 6 2 5 2 3 3" xfId="22942" xr:uid="{39246835-ECAD-4951-95B1-5605EE80CE08}"/>
    <cellStyle name="Note 6 2 5 2 4" xfId="14720" xr:uid="{E151F5A8-39F7-4D78-A00C-D444E4B16C88}"/>
    <cellStyle name="Note 6 2 5 2 4 2" xfId="27956" xr:uid="{F4C5FDB2-A470-45BF-98EB-D5583C78A9BC}"/>
    <cellStyle name="Note 6 2 5 2 5" xfId="34086" xr:uid="{B5ED2CB4-6EB9-434A-A9E1-2BC047A361AC}"/>
    <cellStyle name="Note 6 2 5 2 6" xfId="58142" xr:uid="{E47AE4A5-A7F0-41DC-9420-A87C746D4276}"/>
    <cellStyle name="Note 6 2 5 3" xfId="3823" xr:uid="{F6E86DAB-8158-4B17-BC8B-38D0ECAD49BD}"/>
    <cellStyle name="Note 6 2 5 3 2" xfId="30574" xr:uid="{3549E5A0-B8F7-42BC-9BFC-F359F1A04BF8}"/>
    <cellStyle name="Note 6 2 5 4" xfId="32178" xr:uid="{354B00C1-33AA-4CD6-A704-4D8734CE1C5F}"/>
    <cellStyle name="Note 6 2 5 5" xfId="51360" xr:uid="{88370D6F-2C1D-4735-AA91-8142EF83CB99}"/>
    <cellStyle name="Note 6 2 6" xfId="1789" xr:uid="{22EB324C-86C8-4CD2-963E-CD133853A0A0}"/>
    <cellStyle name="Note 6 2 6 2" xfId="6106" xr:uid="{8C1DA4E5-5A77-4194-B9FA-89165B84900F}"/>
    <cellStyle name="Note 6 2 6 2 2" xfId="8692" xr:uid="{0F433C92-61A9-47A8-A747-EFD395834E8E}"/>
    <cellStyle name="Note 6 2 6 2 2 2" xfId="12688" xr:uid="{B8B10773-2CB9-4232-A295-4B61EDD1027F}"/>
    <cellStyle name="Note 6 2 6 2 2 2 2" xfId="21677" xr:uid="{04AA474F-4CB7-47D0-B9E0-E656559F11DC}"/>
    <cellStyle name="Note 6 2 6 2 2 2 2 2" xfId="38401" xr:uid="{39D4C092-4074-45A1-9A0E-87536E762025}"/>
    <cellStyle name="Note 6 2 6 2 2 2 3" xfId="43527" xr:uid="{B6F6A946-51ED-4B6C-B797-2CB39C491DFB}"/>
    <cellStyle name="Note 6 2 6 2 2 3" xfId="17681" xr:uid="{F67DD3FE-BFAF-4487-BC4B-9B4E265C2DA4}"/>
    <cellStyle name="Note 6 2 6 2 2 3 2" xfId="22522" xr:uid="{2C3F967D-7ADD-4DBC-9812-F15C5B82DA1F}"/>
    <cellStyle name="Note 6 2 6 2 2 4" xfId="27777" xr:uid="{BCF7A688-2749-49DE-AF4B-E9364F2068CE}"/>
    <cellStyle name="Note 6 2 6 2 3" xfId="11329" xr:uid="{D000158A-D542-4CDB-B6A8-8A355B68D09E}"/>
    <cellStyle name="Note 6 2 6 2 3 2" xfId="20318" xr:uid="{EA07DDC0-E2A8-473B-8D68-A50C152F5438}"/>
    <cellStyle name="Note 6 2 6 2 3 2 2" xfId="31374" xr:uid="{9D6FC5B3-971C-4C30-8626-32DCEC6606C8}"/>
    <cellStyle name="Note 6 2 6 2 3 3" xfId="26446" xr:uid="{08D585EF-EF66-478B-8853-23370D21EB51}"/>
    <cellStyle name="Note 6 2 6 2 4" xfId="15095" xr:uid="{538C9ADF-2090-4F83-8D8D-8CC7A0290C6E}"/>
    <cellStyle name="Note 6 2 6 2 4 2" xfId="32019" xr:uid="{90B34782-800B-4A5B-AE2F-3CE66013D8F5}"/>
    <cellStyle name="Note 6 2 6 2 5" xfId="37634" xr:uid="{BBFEECA2-CF00-4474-B510-5FC9ADF07F13}"/>
    <cellStyle name="Note 6 2 6 2 6" xfId="54021" xr:uid="{4AC21558-EC49-46EF-B233-74F7EF3F71E6}"/>
    <cellStyle name="Note 6 2 6 3" xfId="4226" xr:uid="{5AF5ACBF-7ADA-44B8-A963-D49479497CEB}"/>
    <cellStyle name="Note 6 2 6 3 2" xfId="33713" xr:uid="{B4ECB0C1-53C7-4832-B2EB-467690A6432E}"/>
    <cellStyle name="Note 6 2 6 4" xfId="29321" xr:uid="{072E3005-4429-4D60-B2EE-CD919863383B}"/>
    <cellStyle name="Note 6 2 6 5" xfId="47353" xr:uid="{449C250D-DF3D-4A87-9956-33EC987DEE7F}"/>
    <cellStyle name="Note 6 2 7" xfId="2005" xr:uid="{CC6A4380-35CA-4E1A-B8FF-5FE84D5BECC6}"/>
    <cellStyle name="Note 6 2 7 2" xfId="6313" xr:uid="{DFF75DEA-8655-4583-B70A-D2BE09996147}"/>
    <cellStyle name="Note 6 2 7 2 2" xfId="8899" xr:uid="{D0F81AD7-BDD7-4775-9B74-6FD9A0BE9B50}"/>
    <cellStyle name="Note 6 2 7 2 2 2" xfId="12752" xr:uid="{E3FAB47C-9C45-4E2C-B2A2-8302BD1E9E97}"/>
    <cellStyle name="Note 6 2 7 2 2 2 2" xfId="21741" xr:uid="{8374B25E-B85B-4EAB-959D-44C4320E037B}"/>
    <cellStyle name="Note 6 2 7 2 2 2 2 2" xfId="22294" xr:uid="{73F19C64-AE80-47F5-94D3-74029337BC14}"/>
    <cellStyle name="Note 6 2 7 2 2 2 3" xfId="38098" xr:uid="{F9F0701C-6EA9-4B86-9776-7291A1D4BD06}"/>
    <cellStyle name="Note 6 2 7 2 2 3" xfId="17888" xr:uid="{1EC2655E-4389-4885-8374-EFB2097C7185}"/>
    <cellStyle name="Note 6 2 7 2 2 3 2" xfId="26032" xr:uid="{3D4CBF53-AADA-4A3F-A9E1-21641A39624D}"/>
    <cellStyle name="Note 6 2 7 2 2 4" xfId="29284" xr:uid="{6FA3D57C-0D95-476A-B032-70C448FB9147}"/>
    <cellStyle name="Note 6 2 7 2 3" xfId="11536" xr:uid="{7588AC03-4763-43FD-A772-C1298B82C7A3}"/>
    <cellStyle name="Note 6 2 7 2 3 2" xfId="20525" xr:uid="{7C551426-D787-4FB9-BBBA-47A72E90FF6F}"/>
    <cellStyle name="Note 6 2 7 2 3 2 2" xfId="23845" xr:uid="{2207B885-2A7A-4B85-828F-41E1714EC5C6}"/>
    <cellStyle name="Note 6 2 7 2 3 3" xfId="23125" xr:uid="{D1990F18-13D8-4F17-918F-7BA09C2206ED}"/>
    <cellStyle name="Note 6 2 7 2 4" xfId="15302" xr:uid="{DFB25C6A-21EE-431D-BA7C-C034497D30C2}"/>
    <cellStyle name="Note 6 2 7 2 4 2" xfId="30075" xr:uid="{DFABBB3F-D8EF-459E-A545-39A0753E7E77}"/>
    <cellStyle name="Note 6 2 7 2 5" xfId="31190" xr:uid="{C9640E8C-A3AA-4BB5-B5D0-B0540C89181F}"/>
    <cellStyle name="Note 6 2 7 3" xfId="4442" xr:uid="{054AAB17-A4DA-4FD7-A4BD-FEA2332FDCA4}"/>
    <cellStyle name="Note 6 2 7 3 2" xfId="39844" xr:uid="{A5921453-0B56-466D-B728-5469194069E1}"/>
    <cellStyle name="Note 6 2 7 4" xfId="32411" xr:uid="{4005520E-CD4C-4728-A70F-8FED08CF525C}"/>
    <cellStyle name="Note 6 2 7 5" xfId="52654" xr:uid="{FD817144-A9E8-4ADC-A1D2-5296CC36973F}"/>
    <cellStyle name="Note 6 2 8" xfId="2816" xr:uid="{3F67FFA8-2EA9-4FC7-A080-474EB6B7C76D}"/>
    <cellStyle name="Note 6 2 8 2" xfId="6966" xr:uid="{DA8EA1D3-BE4F-4690-BC44-450201E5B993}"/>
    <cellStyle name="Note 6 2 8 2 2" xfId="12095" xr:uid="{DCE4EA55-C6C4-4EA4-9945-C6F495F7B3A4}"/>
    <cellStyle name="Note 6 2 8 2 2 2" xfId="21084" xr:uid="{14CF5F03-A4CB-4440-8C73-85D4B6EB6E9A}"/>
    <cellStyle name="Note 6 2 8 2 2 2 2" xfId="27268" xr:uid="{EFC146DA-0A82-49B8-B39F-D4C2B4BEB37C}"/>
    <cellStyle name="Note 6 2 8 2 2 3" xfId="22109" xr:uid="{78DCFED7-0E9B-490F-9730-CF57D8285A0D}"/>
    <cellStyle name="Note 6 2 8 2 3" xfId="15955" xr:uid="{1BCA8C37-1CC8-4304-8D64-B4C851FCB90C}"/>
    <cellStyle name="Note 6 2 8 2 3 2" xfId="37466" xr:uid="{5866E623-37B9-425D-AF4D-B25E0FA57F00}"/>
    <cellStyle name="Note 6 2 8 2 4" xfId="22809" xr:uid="{80702C32-57EE-4EBE-959F-6D807C1B1B6C}"/>
    <cellStyle name="Note 6 2 8 3" xfId="9529" xr:uid="{6B57EBA7-7C4F-48E7-8D51-6532C35895D6}"/>
    <cellStyle name="Note 6 2 8 3 2" xfId="18518" xr:uid="{56A903E7-79CA-43F0-A4B7-77A48AB6F6A2}"/>
    <cellStyle name="Note 6 2 8 3 2 2" xfId="33639" xr:uid="{C5C3FEF2-28E0-43BA-870F-F364EE4C4A4B}"/>
    <cellStyle name="Note 6 2 8 3 3" xfId="29452" xr:uid="{85FF8C39-F795-4CA2-8A51-03790934184D}"/>
    <cellStyle name="Note 6 2 8 4" xfId="31313" xr:uid="{7FCE0B6D-A7A3-4D96-B604-B793EEB36B4E}"/>
    <cellStyle name="Note 6 2 9" xfId="4749" xr:uid="{A1D7F237-9299-45CC-8CB3-A3DF129E88BC}"/>
    <cellStyle name="Note 6 2 9 2" xfId="7335" xr:uid="{E53DFF33-0A2F-448F-8707-DEABC9F02A83}"/>
    <cellStyle name="Note 6 2 9 2 2" xfId="12273" xr:uid="{FDEC6911-B252-4B7C-98B5-51900D08454D}"/>
    <cellStyle name="Note 6 2 9 2 2 2" xfId="21262" xr:uid="{6DFF4AC2-DB8E-4CCD-A0F7-25C0667B5CD6}"/>
    <cellStyle name="Note 6 2 9 2 2 2 2" xfId="26974" xr:uid="{34D1FE3F-69DE-45E7-97AA-48991A76995D}"/>
    <cellStyle name="Note 6 2 9 2 2 3" xfId="26225" xr:uid="{3A17C957-EF3D-4FFF-94A4-E0B90E151B02}"/>
    <cellStyle name="Note 6 2 9 2 3" xfId="16324" xr:uid="{A43817F5-4145-4E61-865F-850EF3C29310}"/>
    <cellStyle name="Note 6 2 9 2 3 2" xfId="37442" xr:uid="{66EBB410-AEB6-4804-A317-17A6629E9EE3}"/>
    <cellStyle name="Note 6 2 9 2 4" xfId="32304" xr:uid="{50E42263-645C-4DB5-8B29-C37A94FAD5B8}"/>
    <cellStyle name="Note 6 2 9 3" xfId="9972" xr:uid="{D9917679-F673-45C2-9962-5DE3171E60B1}"/>
    <cellStyle name="Note 6 2 9 3 2" xfId="18961" xr:uid="{A3503BAA-15D1-4A02-A4BA-6754C8A01F74}"/>
    <cellStyle name="Note 6 2 9 3 2 2" xfId="37595" xr:uid="{8B107E17-C1FF-4235-A3DC-9F9BC1D5284B}"/>
    <cellStyle name="Note 6 2 9 3 3" xfId="32107" xr:uid="{1619C26A-BF0F-4A05-B900-6BC0A4045F8C}"/>
    <cellStyle name="Note 6 2 9 4" xfId="13738" xr:uid="{EF4181E1-D282-443D-8B22-23E89B13F07E}"/>
    <cellStyle name="Note 6 2 9 4 2" xfId="43578" xr:uid="{88852581-A4F9-409C-8DD5-6FACF7325078}"/>
    <cellStyle name="Note 6 2 9 5" xfId="41725" xr:uid="{A747760B-376D-4EC2-ADB4-A5F58137A7F2}"/>
    <cellStyle name="Note 6 20" xfId="44929" xr:uid="{7C376BC3-0DB9-48C2-8CE0-90B5A052B9D7}"/>
    <cellStyle name="Note 6 20 2" xfId="50500" xr:uid="{693F22B2-DFF0-4902-AE53-8BDDD9903C36}"/>
    <cellStyle name="Note 6 20 2 2" xfId="57282" xr:uid="{5454E38F-FA8D-4AEA-A6B7-220B8C7F28AA}"/>
    <cellStyle name="Note 6 20 3" xfId="52102" xr:uid="{0C07E66C-8A5A-47F7-A681-1F1E3D0C1C28}"/>
    <cellStyle name="Note 6 20 3 2" xfId="58883" xr:uid="{AB580EBB-2587-43FC-893C-8C32821EE14B}"/>
    <cellStyle name="Note 6 20 4" xfId="49168" xr:uid="{8050A709-C96F-48C4-9FB9-4531C2032ED2}"/>
    <cellStyle name="Note 6 20 4 2" xfId="55950" xr:uid="{CC72A491-9D67-45AC-8852-18CE584F1B99}"/>
    <cellStyle name="Note 6 20 5" xfId="48617" xr:uid="{8EFBC16D-6CCE-4564-B397-FAD5F2391DD4}"/>
    <cellStyle name="Note 6 20 5 2" xfId="55406" xr:uid="{0DCD7CF7-7CC4-43BD-965D-D62333F566DA}"/>
    <cellStyle name="Note 6 20 6" xfId="53692" xr:uid="{B90722EC-DF77-40AE-B294-61227F97E793}"/>
    <cellStyle name="Note 6 20 7" xfId="47003" xr:uid="{6AA955EC-5139-4758-B5E6-B51AF58B68FB}"/>
    <cellStyle name="Note 6 21" xfId="44910" xr:uid="{5F912759-DE26-4D02-84F5-F3A7B34F2DD7}"/>
    <cellStyle name="Note 6 21 2" xfId="50520" xr:uid="{EACE922E-6D57-4800-93BD-B88AF0582792}"/>
    <cellStyle name="Note 6 21 2 2" xfId="57302" xr:uid="{9281DC97-6536-4A5A-9981-346B385627F9}"/>
    <cellStyle name="Note 6 21 3" xfId="52122" xr:uid="{0E8D4AEB-CC2F-4CBD-969D-838BD4C79C19}"/>
    <cellStyle name="Note 6 21 3 2" xfId="58903" xr:uid="{27981DEC-41B1-4A6F-92EB-4275AC1DFD89}"/>
    <cellStyle name="Note 6 21 4" xfId="49858" xr:uid="{C1DDA1C6-CDD5-4CA8-9F8F-57244899DA05}"/>
    <cellStyle name="Note 6 21 4 2" xfId="56640" xr:uid="{DE07A47B-BDB0-4298-B2E1-7016FCA04A02}"/>
    <cellStyle name="Note 6 21 5" xfId="48637" xr:uid="{15002EEC-A16B-4A77-A03F-093FB3DD3E5E}"/>
    <cellStyle name="Note 6 21 5 2" xfId="55426" xr:uid="{EC02BC42-6C8E-4851-B8D0-91EB92641F91}"/>
    <cellStyle name="Note 6 21 6" xfId="53712" xr:uid="{B450564B-CB9B-41CE-8805-433B972C72AB}"/>
    <cellStyle name="Note 6 21 7" xfId="47023" xr:uid="{DFAB2072-DE7F-43CC-A014-E44647EBFA50}"/>
    <cellStyle name="Note 6 22" xfId="44972" xr:uid="{43E982F8-D7B6-4B31-9F3B-67A22C3C09CA}"/>
    <cellStyle name="Note 6 22 2" xfId="50516" xr:uid="{8758BBA8-5BD1-47A8-BE95-8FD2AA764695}"/>
    <cellStyle name="Note 6 22 2 2" xfId="57298" xr:uid="{2DCF0111-43F0-4193-B553-73804687C640}"/>
    <cellStyle name="Note 6 22 3" xfId="52118" xr:uid="{7B85CA7D-58F2-4145-9738-F4EAD6F255C1}"/>
    <cellStyle name="Note 6 22 3 2" xfId="58899" xr:uid="{B9BCF373-F3A5-4204-94E8-5B92F25E8B82}"/>
    <cellStyle name="Note 6 22 4" xfId="49034" xr:uid="{722D30AA-D012-4629-AE67-D8B0F81B772F}"/>
    <cellStyle name="Note 6 22 4 2" xfId="55816" xr:uid="{AE8FDC90-772C-41AE-AB74-1267DDDE0CAC}"/>
    <cellStyle name="Note 6 22 5" xfId="48633" xr:uid="{BE9A58DD-5C6D-428B-BEE5-A7C6465392F9}"/>
    <cellStyle name="Note 6 22 5 2" xfId="55422" xr:uid="{454F231A-E8F7-4FE4-961E-B550428AC6DB}"/>
    <cellStyle name="Note 6 22 6" xfId="53708" xr:uid="{880A263E-9F4A-45CB-A677-74F429A185C2}"/>
    <cellStyle name="Note 6 22 7" xfId="47019" xr:uid="{73DCA6F8-E084-46CD-8584-ADA9C8A42318}"/>
    <cellStyle name="Note 6 23" xfId="44987" xr:uid="{35C3CBBD-D069-4B9B-9A38-C8DDFA3E3D71}"/>
    <cellStyle name="Note 6 23 2" xfId="50592" xr:uid="{1CB9562D-B561-44A4-9D34-BA86030B96CB}"/>
    <cellStyle name="Note 6 23 2 2" xfId="57374" xr:uid="{0D05C585-9A4B-4724-92AD-546C11A87560}"/>
    <cellStyle name="Note 6 23 3" xfId="52406" xr:uid="{CE81CBB4-5F37-4F0D-8E78-7BC4F545F470}"/>
    <cellStyle name="Note 6 23 3 2" xfId="59187" xr:uid="{3EDB1DD6-E97B-4B83-AAA4-5B0CD9396A1C}"/>
    <cellStyle name="Note 6 23 4" xfId="48709" xr:uid="{04634FCA-5BED-400F-AD92-4A48FD97D17A}"/>
    <cellStyle name="Note 6 23 4 2" xfId="55498" xr:uid="{C88F5250-C34A-47CF-8244-92FC3EB7434D}"/>
    <cellStyle name="Note 6 23 5" xfId="53784" xr:uid="{7BF09048-162E-45F8-94E6-3A5F0DE00054}"/>
    <cellStyle name="Note 6 23 6" xfId="47095" xr:uid="{12A966FD-AF97-4FD6-95E6-8550DA94CCDC}"/>
    <cellStyle name="Note 6 24" xfId="45010" xr:uid="{5D57F3E5-D2CF-41F9-BD1A-C0DD790EA494}"/>
    <cellStyle name="Note 6 24 2" xfId="50636" xr:uid="{35DC32AB-5A3C-48C5-B66B-B7FFE38E9456}"/>
    <cellStyle name="Note 6 24 2 2" xfId="57418" xr:uid="{AFEF6FD4-E2A5-4E33-8CB5-DAA9D53D6687}"/>
    <cellStyle name="Note 6 24 3" xfId="52450" xr:uid="{3C687DB0-2D34-4E29-97DA-C94CD432DD86}"/>
    <cellStyle name="Note 6 24 3 2" xfId="59231" xr:uid="{8257E5B7-D45D-4EF7-ACC3-3DFB7C0AC90B}"/>
    <cellStyle name="Note 6 24 4" xfId="48753" xr:uid="{2F5E90A2-29A3-4727-A1E9-3B261EE6E8F3}"/>
    <cellStyle name="Note 6 24 4 2" xfId="55542" xr:uid="{F908BBEE-D629-4DE6-9337-704512555A54}"/>
    <cellStyle name="Note 6 24 5" xfId="53828" xr:uid="{FA3F4BD8-D8B5-469D-AF8B-E178210AC9AF}"/>
    <cellStyle name="Note 6 24 6" xfId="47139" xr:uid="{CC8C3623-1D35-4625-851F-6ACA7732C9E8}"/>
    <cellStyle name="Note 6 25" xfId="45064" xr:uid="{BF6938CC-F495-41DE-AF76-4E169D4D4977}"/>
    <cellStyle name="Note 6 25 2" xfId="50571" xr:uid="{52BEAE7D-3800-43D6-A023-26439E9546AC}"/>
    <cellStyle name="Note 6 25 2 2" xfId="57353" xr:uid="{22988028-1BAC-4834-A119-E52151546EF1}"/>
    <cellStyle name="Note 6 25 3" xfId="52385" xr:uid="{61D4F81B-9793-46BA-9E13-5D0A931D95CE}"/>
    <cellStyle name="Note 6 25 3 2" xfId="59166" xr:uid="{B64FC2C4-5ACA-440B-A0EB-A908115B6892}"/>
    <cellStyle name="Note 6 25 4" xfId="48688" xr:uid="{AE979F7F-798D-4103-9FC8-10CF2FBDF8EA}"/>
    <cellStyle name="Note 6 25 4 2" xfId="55477" xr:uid="{3525891E-4FFA-4F16-8DDC-93B462873E59}"/>
    <cellStyle name="Note 6 25 5" xfId="53763" xr:uid="{BF6EC235-9645-49A3-99D5-687CFB79FBFA}"/>
    <cellStyle name="Note 6 25 6" xfId="47074" xr:uid="{FEBE2E0A-BCD2-4B3C-A11C-70DD83CDA621}"/>
    <cellStyle name="Note 6 26" xfId="45113" xr:uid="{E819E1E3-E48C-43DB-A251-FACAE40A8A5D}"/>
    <cellStyle name="Note 6 26 2" xfId="50586" xr:uid="{8CB72F55-3D42-401B-B812-C441349D4BE8}"/>
    <cellStyle name="Note 6 26 2 2" xfId="57368" xr:uid="{850C8260-8FD7-4DB4-840C-55053BF5E284}"/>
    <cellStyle name="Note 6 26 3" xfId="52400" xr:uid="{8D119725-6E18-4F44-BC32-2662CBA7F70C}"/>
    <cellStyle name="Note 6 26 3 2" xfId="59181" xr:uid="{3F794CC8-951F-4316-9BD8-5810F70419BB}"/>
    <cellStyle name="Note 6 26 4" xfId="48703" xr:uid="{0166E058-DAFA-4710-BEEB-B03A513C2056}"/>
    <cellStyle name="Note 6 26 4 2" xfId="55492" xr:uid="{F8F53DD2-E815-4610-9CFA-35360E982628}"/>
    <cellStyle name="Note 6 26 5" xfId="53778" xr:uid="{2C26DF6C-7DD3-4F93-9F44-34EC5A782805}"/>
    <cellStyle name="Note 6 26 6" xfId="47089" xr:uid="{087F769D-3834-4701-B6DC-21A3EFFF10BE}"/>
    <cellStyle name="Note 6 27" xfId="45129" xr:uid="{C885CDFE-28C6-4CE5-B99F-B61F9FB1D637}"/>
    <cellStyle name="Note 6 27 2" xfId="50699" xr:uid="{07C45563-FE6E-4E50-80DC-5FD667BD2055}"/>
    <cellStyle name="Note 6 27 2 2" xfId="57481" xr:uid="{9A2B1F8D-7D22-48A4-9AA8-F03349A1A94F}"/>
    <cellStyle name="Note 6 27 3" xfId="52510" xr:uid="{B34C1E89-B9EC-4717-9B9A-1EBE648FC93A}"/>
    <cellStyle name="Note 6 27 3 2" xfId="59291" xr:uid="{2DFE4ED9-0F1E-4396-AE74-C4DB54CC176C}"/>
    <cellStyle name="Note 6 27 4" xfId="48812" xr:uid="{C5789175-98BC-4112-9EE1-C96E4B544587}"/>
    <cellStyle name="Note 6 27 4 2" xfId="55598" xr:uid="{1555380E-D890-4D71-8942-D69258379C69}"/>
    <cellStyle name="Note 6 27 5" xfId="53888" xr:uid="{69EBBFC7-C848-4FAD-A938-6276FF6470F9}"/>
    <cellStyle name="Note 6 27 6" xfId="47202" xr:uid="{F1F0F6CC-23AF-43A9-A3EC-FEBE93844279}"/>
    <cellStyle name="Note 6 28" xfId="45162" xr:uid="{9815F418-15FB-447A-884C-85954C629DFB}"/>
    <cellStyle name="Note 6 28 2" xfId="50694" xr:uid="{3E741616-C610-4092-8FEC-0192984E4384}"/>
    <cellStyle name="Note 6 28 2 2" xfId="57476" xr:uid="{832B3460-14FA-4191-A4DC-3D1D91A2121B}"/>
    <cellStyle name="Note 6 28 3" xfId="52505" xr:uid="{2ED3C37A-3355-4F38-B66A-B38AB991B29A}"/>
    <cellStyle name="Note 6 28 3 2" xfId="59286" xr:uid="{7CD24717-30D9-42B8-8C0A-CB88EF39C49E}"/>
    <cellStyle name="Note 6 28 4" xfId="48809" xr:uid="{C492490D-EFCF-482F-A362-8A47FB32F668}"/>
    <cellStyle name="Note 6 28 4 2" xfId="55595" xr:uid="{3D1CC97F-3B64-4E6E-B4B7-C3187B7167BB}"/>
    <cellStyle name="Note 6 28 5" xfId="53883" xr:uid="{D8D26EF3-D4FA-43FF-92F0-B7968F3AD8B2}"/>
    <cellStyle name="Note 6 28 6" xfId="47197" xr:uid="{948AC2E3-A35A-4881-AACD-EB030DE8CC12}"/>
    <cellStyle name="Note 6 29" xfId="45213" xr:uid="{E4D5BFC5-A3FD-4569-841B-3351FF945D41}"/>
    <cellStyle name="Note 6 29 2" xfId="50720" xr:uid="{4BF9EE51-8CBA-4EE8-A6D9-ACA456B858DF}"/>
    <cellStyle name="Note 6 29 2 2" xfId="57502" xr:uid="{43D639AF-E817-4945-8EB4-38FDCBD375C6}"/>
    <cellStyle name="Note 6 29 3" xfId="52531" xr:uid="{F0722CED-674A-4F14-B359-F10BA312DF0E}"/>
    <cellStyle name="Note 6 29 3 2" xfId="59312" xr:uid="{EE927A34-86AE-4B0B-ACE3-EEF85DCF5ABC}"/>
    <cellStyle name="Note 6 29 4" xfId="53909" xr:uid="{ECA6CB82-DAB9-44FA-8D50-63D321AC4C0C}"/>
    <cellStyle name="Note 6 29 5" xfId="47223" xr:uid="{5D7467EA-F0AC-4CD9-8E99-33FFC784C6C0}"/>
    <cellStyle name="Note 6 3" xfId="406" xr:uid="{34584A2F-382A-45BF-8342-B84797C81B2D}"/>
    <cellStyle name="Note 6 3 10" xfId="9272" xr:uid="{EB71351D-252C-4B8B-B5BF-39B976CC6B51}"/>
    <cellStyle name="Note 6 3 10 2" xfId="18261" xr:uid="{7E5E6F46-A736-4DEA-8467-CA83E892D79B}"/>
    <cellStyle name="Note 6 3 10 2 2" xfId="42130" xr:uid="{9BEB4BBA-DEE6-40B4-B59F-3A507A99644D}"/>
    <cellStyle name="Note 6 3 10 3" xfId="38782" xr:uid="{AFF378D9-5B60-4654-AA5B-F521A84EEBC0}"/>
    <cellStyle name="Note 6 3 11" xfId="12424" xr:uid="{762B9C25-37DD-40B9-A5D3-0EBB8ACA27A6}"/>
    <cellStyle name="Note 6 3 11 2" xfId="21413" xr:uid="{E02B538E-6DA6-4ACE-9776-6C1B1D6CD70D}"/>
    <cellStyle name="Note 6 3 11 2 2" xfId="35843" xr:uid="{45E69BAC-4D69-46E6-9BDE-72EEEEA9718A}"/>
    <cellStyle name="Note 6 3 11 3" xfId="25296" xr:uid="{A5107927-523F-41FB-82DC-73066F286D5A}"/>
    <cellStyle name="Note 6 3 12" xfId="2412" xr:uid="{9949D984-C710-4B4C-92B4-86E16B61A426}"/>
    <cellStyle name="Note 6 3 12 2" xfId="31456" xr:uid="{28DE26E2-D3FB-4E5C-8884-9EFC1A2EE6D6}"/>
    <cellStyle name="Note 6 3 13" xfId="13321" xr:uid="{C4B8FF5F-8B78-4706-9AAB-AF3D7466EAE9}"/>
    <cellStyle name="Note 6 3 13 2" xfId="33586" xr:uid="{3DF42EBB-7C24-4708-8A50-CA583D3EA727}"/>
    <cellStyle name="Note 6 3 14" xfId="39016" xr:uid="{8CD657EE-D859-4AC0-897D-AFDABE1BBC39}"/>
    <cellStyle name="Note 6 3 15" xfId="44362" xr:uid="{FAD39B9C-FF2E-4CA8-9C34-A808A776CE89}"/>
    <cellStyle name="Note 6 3 16" xfId="45541" xr:uid="{7DD139B6-595D-43C0-A9E5-9DEBFAA42550}"/>
    <cellStyle name="Note 6 3 2" xfId="755" xr:uid="{F7858B4A-731F-410C-ABF3-CAA7F9D6BF78}"/>
    <cellStyle name="Note 6 3 2 2" xfId="5126" xr:uid="{CCBE93EA-DFDE-4B8F-A61B-2FAAC122B6DE}"/>
    <cellStyle name="Note 6 3 2 2 2" xfId="7712" xr:uid="{1258F917-E8F6-4758-9E80-1526ED1FF40D}"/>
    <cellStyle name="Note 6 3 2 2 2 2" xfId="12383" xr:uid="{3344FA13-8335-4BD0-B251-476E69DF08FA}"/>
    <cellStyle name="Note 6 3 2 2 2 2 2" xfId="21372" xr:uid="{564933CB-61F5-46E3-AF43-9DF195F11257}"/>
    <cellStyle name="Note 6 3 2 2 2 2 2 2" xfId="28047" xr:uid="{565AA9EB-D13B-47BC-B1BD-EFB37B43C356}"/>
    <cellStyle name="Note 6 3 2 2 2 2 3" xfId="41212" xr:uid="{B5B7ECD4-2985-49E6-A769-F627FD634AEC}"/>
    <cellStyle name="Note 6 3 2 2 2 3" xfId="16701" xr:uid="{FCFE7E39-0D1F-4707-81EE-40B1F35CABE7}"/>
    <cellStyle name="Note 6 3 2 2 2 3 2" xfId="27292" xr:uid="{89E26F5C-F7FE-4528-B2A9-1F13A83A51BB}"/>
    <cellStyle name="Note 6 3 2 2 2 4" xfId="32719" xr:uid="{332B3F05-4B2A-43EB-B183-688E81BE3271}"/>
    <cellStyle name="Note 6 3 2 2 2 5" xfId="56329" xr:uid="{D608CDD6-84B7-4E5A-9636-97104EF325B7}"/>
    <cellStyle name="Note 6 3 2 2 3" xfId="10349" xr:uid="{C0A856AF-9840-4F0F-BA03-71E5D6C5F5CB}"/>
    <cellStyle name="Note 6 3 2 2 3 2" xfId="19338" xr:uid="{7AB2679B-9E65-4907-A79E-FDE98D6D174A}"/>
    <cellStyle name="Note 6 3 2 2 3 2 2" xfId="43555" xr:uid="{B84C3D73-827B-4F52-911A-BC0F31B2AB3E}"/>
    <cellStyle name="Note 6 3 2 2 3 3" xfId="40235" xr:uid="{7C5CCBE9-B790-47B3-87BE-62C93179BC5D}"/>
    <cellStyle name="Note 6 3 2 2 4" xfId="14115" xr:uid="{7299CB98-55B5-4412-9785-75E3526692E5}"/>
    <cellStyle name="Note 6 3 2 2 4 2" xfId="24956" xr:uid="{8CCE8C94-EB77-41BF-A994-2D93B8D03CD3}"/>
    <cellStyle name="Note 6 3 2 2 5" xfId="39854" xr:uid="{55385391-EA3F-49DC-9A58-91B66A48DEB4}"/>
    <cellStyle name="Note 6 3 2 2 6" xfId="49547" xr:uid="{2F52CDBB-65DC-4F56-968A-9180886906DB}"/>
    <cellStyle name="Note 6 3 2 3" xfId="3192" xr:uid="{4AAD36A1-F876-4C70-8827-F794941D203F}"/>
    <cellStyle name="Note 6 3 2 3 2" xfId="38982" xr:uid="{51253B0F-761F-4BD0-8AE5-45BE76026789}"/>
    <cellStyle name="Note 6 3 2 3 2 2" xfId="58953" xr:uid="{528ECBEF-4FCD-41CE-BA08-C40D671D3B29}"/>
    <cellStyle name="Note 6 3 2 3 3" xfId="52172" xr:uid="{10A442F3-8CF9-4657-8D5B-EECE17C8358E}"/>
    <cellStyle name="Note 6 3 2 4" xfId="29223" xr:uid="{E5C0B9CC-B43F-42CC-8E1D-774F235D155E}"/>
    <cellStyle name="Note 6 3 2 4 2" xfId="54474" xr:uid="{F8AAF0E6-E6AC-4CCD-81EA-94941BD7986C}"/>
    <cellStyle name="Note 6 3 2 4 3" xfId="47664" xr:uid="{3B1FD4AE-9080-4907-B106-DD931533BCC9}"/>
    <cellStyle name="Note 6 3 2 5" xfId="52922" xr:uid="{CEAB4DC9-F75A-411A-B7FC-3277831C9193}"/>
    <cellStyle name="Note 6 3 2 6" xfId="46056" xr:uid="{E15850C1-29DD-428C-8F46-E1554C5DA92E}"/>
    <cellStyle name="Note 6 3 3" xfId="1100" xr:uid="{5DC09A06-308E-4E01-84E2-E97CFE53F7F0}"/>
    <cellStyle name="Note 6 3 3 2" xfId="5447" xr:uid="{DC4F3A90-AEBB-4E2F-B55F-D0701DB1F491}"/>
    <cellStyle name="Note 6 3 3 2 2" xfId="8033" xr:uid="{32CA0313-7367-4E60-86F8-8DD3EFDFC5F9}"/>
    <cellStyle name="Note 6 3 3 2 2 2" xfId="12485" xr:uid="{9871CF74-17A9-4C9B-8FB4-97E24F32EFA5}"/>
    <cellStyle name="Note 6 3 3 2 2 2 2" xfId="21474" xr:uid="{12FCE4FE-0D05-454F-9682-68AC6F037F4A}"/>
    <cellStyle name="Note 6 3 3 2 2 2 2 2" xfId="43654" xr:uid="{67A867D9-54FA-4E0F-9CE3-BCA8D5566C04}"/>
    <cellStyle name="Note 6 3 3 2 2 2 3" xfId="39266" xr:uid="{1211BA7F-B879-4B7C-8AE6-78B8234EEDEA}"/>
    <cellStyle name="Note 6 3 3 2 2 3" xfId="17022" xr:uid="{D1BF381F-04F4-4CDE-A857-8FF56911197C}"/>
    <cellStyle name="Note 6 3 3 2 2 3 2" xfId="30832" xr:uid="{B4241E46-0AA3-4219-ABDB-33F37BAE0E62}"/>
    <cellStyle name="Note 6 3 3 2 2 4" xfId="28333" xr:uid="{422CE4F1-C0F5-4715-AC32-07ED880FAEF8}"/>
    <cellStyle name="Note 6 3 3 2 2 5" xfId="56737" xr:uid="{64830FB9-1490-4929-92A7-9EBC8E649ECD}"/>
    <cellStyle name="Note 6 3 3 2 3" xfId="10670" xr:uid="{6D50A36C-CE03-4FE3-A49E-E3D34E39D732}"/>
    <cellStyle name="Note 6 3 3 2 3 2" xfId="19659" xr:uid="{84DEEB39-80B3-4016-8A5E-E38DC3BE8749}"/>
    <cellStyle name="Note 6 3 3 2 3 2 2" xfId="24194" xr:uid="{C9A0ABF0-98DA-4B19-8FCB-D19E2037942B}"/>
    <cellStyle name="Note 6 3 3 2 3 3" xfId="22933" xr:uid="{7D5CBBF7-BBE5-47C6-A975-00B37B9D7854}"/>
    <cellStyle name="Note 6 3 3 2 4" xfId="14436" xr:uid="{1F8F020B-5A07-47C9-AE8A-DE6CC5EC3E76}"/>
    <cellStyle name="Note 6 3 3 2 4 2" xfId="24600" xr:uid="{73277095-4903-4E1B-8A44-BB5F40F9C303}"/>
    <cellStyle name="Note 6 3 3 2 5" xfId="40096" xr:uid="{6795C62E-7507-4A99-9815-B61ED91AC28B}"/>
    <cellStyle name="Note 6 3 3 2 6" xfId="49955" xr:uid="{9828F10C-6061-4D5E-8804-AC2E7296355A}"/>
    <cellStyle name="Note 6 3 3 3" xfId="3537" xr:uid="{458E1F67-F2DE-4871-8043-5DF4FD43B757}"/>
    <cellStyle name="Note 6 3 3 3 2" xfId="33527" xr:uid="{66BB68C9-67CC-4F5C-BCC0-6C220D7CBB56}"/>
    <cellStyle name="Note 6 3 3 3 2 2" xfId="57726" xr:uid="{25598247-BE46-4440-8E03-8247737A055C}"/>
    <cellStyle name="Note 6 3 3 3 3" xfId="50944" xr:uid="{75492580-3D61-49BF-B462-7EA171F4DD0D}"/>
    <cellStyle name="Note 6 3 3 4" xfId="39793" xr:uid="{99738F25-3E6A-4A84-BD10-2451FBBA8235}"/>
    <cellStyle name="Note 6 3 3 4 2" xfId="54864" xr:uid="{23832CDA-1394-4675-8A07-949B50CBAD66}"/>
    <cellStyle name="Note 6 3 3 4 3" xfId="48072" xr:uid="{DFE5C79E-8733-4EA6-91D2-2A627339CA6F}"/>
    <cellStyle name="Note 6 3 3 5" xfId="53164" xr:uid="{356D0467-E65B-45CC-B229-521220D36CD4}"/>
    <cellStyle name="Note 6 3 3 6" xfId="46458" xr:uid="{7C6AB7C8-B97B-4E7F-A36A-853CB8F47BB7}"/>
    <cellStyle name="Note 6 3 4" xfId="1444" xr:uid="{76B7D571-B78E-42DD-8539-5F9319E00D62}"/>
    <cellStyle name="Note 6 3 4 2" xfId="5789" xr:uid="{C034A378-5A6B-431A-86BC-7FB02AB36841}"/>
    <cellStyle name="Note 6 3 4 2 2" xfId="8375" xr:uid="{5CBE4351-21E5-4C2D-ACCC-485756C25CA2}"/>
    <cellStyle name="Note 6 3 4 2 2 2" xfId="12589" xr:uid="{0FD1FD0E-B44D-4C88-AA0E-3EE573C7D006}"/>
    <cellStyle name="Note 6 3 4 2 2 2 2" xfId="21578" xr:uid="{DE2EF4B8-4C3A-40D0-9438-56C3FE5672DF}"/>
    <cellStyle name="Note 6 3 4 2 2 2 2 2" xfId="24415" xr:uid="{B58C8392-6C83-432E-AEAC-B3EFCEF52A38}"/>
    <cellStyle name="Note 6 3 4 2 2 2 3" xfId="33136" xr:uid="{B4F3FE31-0804-45C2-A6D0-996176D43F86}"/>
    <cellStyle name="Note 6 3 4 2 2 3" xfId="17364" xr:uid="{E8E79580-7AD1-4D67-B597-C27A332B7863}"/>
    <cellStyle name="Note 6 3 4 2 2 3 2" xfId="36815" xr:uid="{70C68701-D8CA-4768-B45E-B9C5A972A517}"/>
    <cellStyle name="Note 6 3 4 2 2 4" xfId="34578" xr:uid="{1E54F93E-0686-4A69-9CFC-10D0EDDFBB85}"/>
    <cellStyle name="Note 6 3 4 2 3" xfId="11012" xr:uid="{EAD2373C-7510-44EA-8F0E-795D5D849F0B}"/>
    <cellStyle name="Note 6 3 4 2 3 2" xfId="20001" xr:uid="{B971A0D0-7DF5-437F-BA42-0705E8DA1AA4}"/>
    <cellStyle name="Note 6 3 4 2 3 2 2" xfId="28951" xr:uid="{532B465E-8590-4D8E-8DAD-BEF401ADF25D}"/>
    <cellStyle name="Note 6 3 4 2 3 3" xfId="32199" xr:uid="{5573D3BA-6534-45EE-B8A2-2FE06EB978BF}"/>
    <cellStyle name="Note 6 3 4 2 4" xfId="14778" xr:uid="{FDF777A0-5816-4691-A6A9-B3FBE698F5ED}"/>
    <cellStyle name="Note 6 3 4 2 4 2" xfId="37353" xr:uid="{72A5BE4C-9A97-43B7-A359-93171E1183CE}"/>
    <cellStyle name="Note 6 3 4 2 5" xfId="22242" xr:uid="{D34CEDFC-9DD5-4431-BC0A-A70AC3F4403B}"/>
    <cellStyle name="Note 6 3 4 2 6" xfId="55857" xr:uid="{77A212CD-1274-42FF-A136-83A42AAB46A3}"/>
    <cellStyle name="Note 6 3 4 3" xfId="3881" xr:uid="{0B867053-E8ED-4EA6-A52E-3803E2478E0B}"/>
    <cellStyle name="Note 6 3 4 3 2" xfId="41069" xr:uid="{930874D0-0C66-48C3-A5AE-0A4E93AD88B5}"/>
    <cellStyle name="Note 6 3 4 4" xfId="41997" xr:uid="{36E2BF75-29F9-437D-B696-6D8439D6F050}"/>
    <cellStyle name="Note 6 3 4 5" xfId="49075" xr:uid="{6ABDC9C5-3089-4C71-8B15-D69D14B7123F}"/>
    <cellStyle name="Note 6 3 5" xfId="1713" xr:uid="{3B0E09EE-5F6D-4E38-A090-FAC860B696A1}"/>
    <cellStyle name="Note 6 3 5 2" xfId="6039" xr:uid="{D6E743FD-072B-43A4-96E7-3528F66369BA}"/>
    <cellStyle name="Note 6 3 5 2 2" xfId="8625" xr:uid="{7AE4DC41-98DD-4FBF-AE6A-EB712EBD33F7}"/>
    <cellStyle name="Note 6 3 5 2 2 2" xfId="12670" xr:uid="{7134314C-0D08-4E4B-9C88-52DEDFEBDFDC}"/>
    <cellStyle name="Note 6 3 5 2 2 2 2" xfId="21659" xr:uid="{AA789810-702B-4316-B0F0-5DE90A9AADFF}"/>
    <cellStyle name="Note 6 3 5 2 2 2 2 2" xfId="25833" xr:uid="{A5DBFEAB-EA28-44A7-9D8D-F106F438C15F}"/>
    <cellStyle name="Note 6 3 5 2 2 2 3" xfId="30276" xr:uid="{DC6CBC92-DB39-467A-BF4D-4AC8EEA8AD9C}"/>
    <cellStyle name="Note 6 3 5 2 2 3" xfId="17614" xr:uid="{6F8E7E2B-D8F2-4480-AB1B-A45E35EEF316}"/>
    <cellStyle name="Note 6 3 5 2 2 3 2" xfId="37289" xr:uid="{B3C7B330-9288-4993-A5B1-559AB1E837F2}"/>
    <cellStyle name="Note 6 3 5 2 2 4" xfId="38456" xr:uid="{2CC6FD8F-FBC0-47AB-BA0E-302010611C15}"/>
    <cellStyle name="Note 6 3 5 2 3" xfId="11262" xr:uid="{F617A3F8-E268-4628-BA7D-F3C4AD625020}"/>
    <cellStyle name="Note 6 3 5 2 3 2" xfId="20251" xr:uid="{6BC3BFD6-B90B-4F4F-A48A-F0C2C84F1888}"/>
    <cellStyle name="Note 6 3 5 2 3 2 2" xfId="42487" xr:uid="{76598303-5D95-4CF0-A263-9F27C2DB0C12}"/>
    <cellStyle name="Note 6 3 5 2 3 3" xfId="40538" xr:uid="{22783CA0-9C1B-417D-9002-5A0A9B550B00}"/>
    <cellStyle name="Note 6 3 5 2 4" xfId="15028" xr:uid="{4C244269-5696-4540-9419-C8851DF0AC0E}"/>
    <cellStyle name="Note 6 3 5 2 4 2" xfId="28245" xr:uid="{6115E21E-AC36-4E0F-8FDA-58B4039E372F}"/>
    <cellStyle name="Note 6 3 5 2 5" xfId="35770" xr:uid="{2493C14D-5F54-45E6-943D-239109153F91}"/>
    <cellStyle name="Note 6 3 5 2 6" xfId="58451" xr:uid="{D21ABB3D-1A3D-4A20-8812-03548D7F7BD5}"/>
    <cellStyle name="Note 6 3 5 3" xfId="4150" xr:uid="{75A14679-937F-4FF7-A35F-B36B59C0C0E5}"/>
    <cellStyle name="Note 6 3 5 3 2" xfId="30744" xr:uid="{BB102E5A-541B-4398-9885-8E50E2776DC7}"/>
    <cellStyle name="Note 6 3 5 4" xfId="33106" xr:uid="{F6CACC76-70C1-4B02-B0CF-8CA18C2CF0DF}"/>
    <cellStyle name="Note 6 3 5 5" xfId="51670" xr:uid="{7AC85C0D-2A5D-49E7-9330-A8627548976C}"/>
    <cellStyle name="Note 6 3 6" xfId="2063" xr:uid="{AC6D8166-A953-4486-A4CB-FE72226F444E}"/>
    <cellStyle name="Note 6 3 6 2" xfId="6366" xr:uid="{80961847-F28F-4002-AEB8-CA99B3ACC45D}"/>
    <cellStyle name="Note 6 3 6 2 2" xfId="8952" xr:uid="{3A77D648-ED6F-4FE7-BBA8-E8E800B4FAA9}"/>
    <cellStyle name="Note 6 3 6 2 2 2" xfId="12763" xr:uid="{5CD6D63A-212E-4187-9E75-D3C2973216DE}"/>
    <cellStyle name="Note 6 3 6 2 2 2 2" xfId="21752" xr:uid="{F5FAE58D-A6D1-40B0-BEB1-1D2454A0D839}"/>
    <cellStyle name="Note 6 3 6 2 2 2 2 2" xfId="37622" xr:uid="{369CA2DD-2C95-43D9-B24B-83DE5EA1D06F}"/>
    <cellStyle name="Note 6 3 6 2 2 2 3" xfId="36143" xr:uid="{975A96EF-9B3D-491B-B6FA-30A41DC8F1F0}"/>
    <cellStyle name="Note 6 3 6 2 2 3" xfId="17941" xr:uid="{AFFC7B1A-76A3-462F-9497-D2A13A53AF12}"/>
    <cellStyle name="Note 6 3 6 2 2 3 2" xfId="41461" xr:uid="{53ABC717-CD55-43B9-9BDA-DA811526F63F}"/>
    <cellStyle name="Note 6 3 6 2 2 4" xfId="30541" xr:uid="{ACC1CFEC-4C75-4B5B-8538-E4FABE254F66}"/>
    <cellStyle name="Note 6 3 6 2 3" xfId="11589" xr:uid="{64700A17-6530-48B3-B8F8-C4A3B1F2B420}"/>
    <cellStyle name="Note 6 3 6 2 3 2" xfId="20578" xr:uid="{F9FAF3A1-AF47-4725-8E0D-6BC4A8451598}"/>
    <cellStyle name="Note 6 3 6 2 3 2 2" xfId="27751" xr:uid="{F631CC9A-ADED-486E-B399-5FA3E0145953}"/>
    <cellStyle name="Note 6 3 6 2 3 3" xfId="24226" xr:uid="{5153AC9A-4020-4988-AE5E-577F536B4471}"/>
    <cellStyle name="Note 6 3 6 2 4" xfId="15355" xr:uid="{1E7043F3-23F7-4C43-AAE4-E7EC70464EBD}"/>
    <cellStyle name="Note 6 3 6 2 4 2" xfId="38545" xr:uid="{D2EFF723-41D3-4549-A08B-866A22D37832}"/>
    <cellStyle name="Note 6 3 6 2 5" xfId="28040" xr:uid="{39FB9991-5DD0-46A9-BAAE-9538A3DFC67D}"/>
    <cellStyle name="Note 6 3 6 2 6" xfId="54026" xr:uid="{42DD91BB-B606-4A24-8CB5-C9FC98E947D0}"/>
    <cellStyle name="Note 6 3 6 3" xfId="4500" xr:uid="{D5C210B7-751B-46F8-9F63-318DF4F44378}"/>
    <cellStyle name="Note 6 3 6 3 2" xfId="39170" xr:uid="{6D1BA53C-ED7F-4AA6-8290-40A02BC90053}"/>
    <cellStyle name="Note 6 3 6 4" xfId="32860" xr:uid="{F7EEE5C9-3B70-4C81-8F7E-750B3FFCF2F3}"/>
    <cellStyle name="Note 6 3 6 5" xfId="47358" xr:uid="{49974462-1A7F-46EE-AC51-096D71026BD7}"/>
    <cellStyle name="Note 6 3 7" xfId="2873" xr:uid="{5ACC9273-CF06-4092-AD0A-277985C38424}"/>
    <cellStyle name="Note 6 3 7 2" xfId="7023" xr:uid="{53E7BBC0-CED8-4871-A4A3-FF3AF68A36E5}"/>
    <cellStyle name="Note 6 3 7 2 2" xfId="12150" xr:uid="{336712B2-26F8-403C-ADEA-32358166EEBC}"/>
    <cellStyle name="Note 6 3 7 2 2 2" xfId="21139" xr:uid="{11C1A9FC-8934-4F74-8613-94787DD6A28F}"/>
    <cellStyle name="Note 6 3 7 2 2 2 2" xfId="28445" xr:uid="{A2681F91-7E27-4C7E-A0B1-B0DDFF7FC8FA}"/>
    <cellStyle name="Note 6 3 7 2 2 3" xfId="27480" xr:uid="{4E3EBD76-C876-430E-8029-2E88DFE89060}"/>
    <cellStyle name="Note 6 3 7 2 3" xfId="16012" xr:uid="{16BB85F3-1636-4610-A583-43E4A17F46CD}"/>
    <cellStyle name="Note 6 3 7 2 3 2" xfId="26985" xr:uid="{59FAB994-9595-4317-B40A-5E82903AA595}"/>
    <cellStyle name="Note 6 3 7 2 4" xfId="22372" xr:uid="{9AC30912-0A14-43D4-B77C-43551261C36B}"/>
    <cellStyle name="Note 6 3 7 3" xfId="9586" xr:uid="{CF3CF588-825F-4A0D-AF63-3AEE26FCCB32}"/>
    <cellStyle name="Note 6 3 7 3 2" xfId="18575" xr:uid="{3A6947D0-37D8-468B-99C7-A3B3B45E4F0B}"/>
    <cellStyle name="Note 6 3 7 3 2 2" xfId="34029" xr:uid="{5F6502C2-0E79-4D11-A86B-FA6E025B1B51}"/>
    <cellStyle name="Note 6 3 7 3 3" xfId="37997" xr:uid="{79E69BF7-4FB6-4582-863B-050C5B823607}"/>
    <cellStyle name="Note 6 3 7 4" xfId="31712" xr:uid="{B4DB95DA-4852-46D6-BEFC-53A897D661AC}"/>
    <cellStyle name="Note 6 3 7 5" xfId="52659" xr:uid="{EAA72EF2-1ECA-477A-B169-B92622836FB9}"/>
    <cellStyle name="Note 6 3 8" xfId="4802" xr:uid="{DE29BA5F-77BC-4A39-B22A-2BF754EBE402}"/>
    <cellStyle name="Note 6 3 8 2" xfId="7388" xr:uid="{DC9ECE8B-CA5E-483E-9BE6-104D7788D0F5}"/>
    <cellStyle name="Note 6 3 8 2 2" xfId="12286" xr:uid="{8C395D5F-7298-458C-8272-3D57A21920FC}"/>
    <cellStyle name="Note 6 3 8 2 2 2" xfId="21275" xr:uid="{01A38FD3-A202-41E7-A3DE-EB9976CF12EF}"/>
    <cellStyle name="Note 6 3 8 2 2 2 2" xfId="34082" xr:uid="{6E043174-4C85-40D8-862F-BA37758F76A9}"/>
    <cellStyle name="Note 6 3 8 2 2 3" xfId="38662" xr:uid="{9D265A4F-93BE-40F9-9BB7-EFED838FE87E}"/>
    <cellStyle name="Note 6 3 8 2 3" xfId="16377" xr:uid="{C5B342E1-AA0D-42C2-87CF-25AEBA1843AF}"/>
    <cellStyle name="Note 6 3 8 2 3 2" xfId="24466" xr:uid="{706609A8-61C2-4690-BFE6-9F444E08FE98}"/>
    <cellStyle name="Note 6 3 8 2 4" xfId="35105" xr:uid="{205CD3B1-7556-45C4-9A86-8BA7AD5511F1}"/>
    <cellStyle name="Note 6 3 8 3" xfId="10025" xr:uid="{154B5AAD-4819-4ED5-A071-F0FCE154E0B8}"/>
    <cellStyle name="Note 6 3 8 3 2" xfId="19014" xr:uid="{D1B0AF2E-BD3F-44CC-85B7-94658FB306C4}"/>
    <cellStyle name="Note 6 3 8 3 2 2" xfId="28141" xr:uid="{4213A1E5-7546-41AC-8B2E-D824D55F82F0}"/>
    <cellStyle name="Note 6 3 8 3 3" xfId="40238" xr:uid="{999073F2-554B-41B1-AAE7-D1FA005A3326}"/>
    <cellStyle name="Note 6 3 8 4" xfId="13791" xr:uid="{F232A6E6-F4C4-48FD-AC8B-2C1F4844A299}"/>
    <cellStyle name="Note 6 3 8 4 2" xfId="39273" xr:uid="{4CADF8E0-EDB7-43C0-BC31-3744EC91B997}"/>
    <cellStyle name="Note 6 3 8 5" xfId="22794" xr:uid="{C6C4E61B-803C-491A-A114-11890F552AC4}"/>
    <cellStyle name="Note 6 3 9" xfId="6708" xr:uid="{E8A1A1A0-E552-4A74-A885-74F67AD0F368}"/>
    <cellStyle name="Note 6 3 9 2" xfId="11909" xr:uid="{CA9A215D-A122-4D6B-9E4F-44041DE40765}"/>
    <cellStyle name="Note 6 3 9 2 2" xfId="20898" xr:uid="{20E4BCDD-42E6-40CE-9127-BAEF2D84F0B6}"/>
    <cellStyle name="Note 6 3 9 2 2 2" xfId="33682" xr:uid="{0555F578-33A2-408B-8C5C-483A9C8773C5}"/>
    <cellStyle name="Note 6 3 9 2 3" xfId="27229" xr:uid="{CF3834E1-9C78-4FEC-826B-FD414F275446}"/>
    <cellStyle name="Note 6 3 9 3" xfId="15697" xr:uid="{FEFD4F7A-2327-420E-AB22-E05B2FC8384C}"/>
    <cellStyle name="Note 6 3 9 3 2" xfId="34164" xr:uid="{491AC6FE-B234-4112-9424-9CDA20B9FC83}"/>
    <cellStyle name="Note 6 3 9 4" xfId="28705" xr:uid="{10B86885-0925-417E-868F-A89200708236}"/>
    <cellStyle name="Note 6 30" xfId="45253" xr:uid="{E124A62D-889D-4B07-88F5-07156FA10E02}"/>
    <cellStyle name="Note 6 30 2" xfId="55721" xr:uid="{4222602B-78EF-4F6B-BF92-9BD6041EA7EB}"/>
    <cellStyle name="Note 6 30 3" xfId="48938" xr:uid="{3B41ABCD-BF71-4F4E-805B-8EAE8D21DFAF}"/>
    <cellStyle name="Note 6 31" xfId="45223" xr:uid="{88B695ED-12DA-4F1B-A1C6-33ED47BFBF6B}"/>
    <cellStyle name="Note 6 31 2" xfId="58428" xr:uid="{C6D2D343-3C35-46DC-A388-8EEC3373F1CB}"/>
    <cellStyle name="Note 6 31 3" xfId="51647" xr:uid="{A95483AC-3A9A-4747-BD16-9AAEE123C895}"/>
    <cellStyle name="Note 6 32" xfId="45257" xr:uid="{E5AF2C05-3163-4E84-8706-C5E1B7F6BD98}"/>
    <cellStyle name="Note 6 32 2" xfId="52609" xr:uid="{AA6AC54F-E640-4F90-8747-3E4DEF8F2EDD}"/>
    <cellStyle name="Note 6 33" xfId="45317" xr:uid="{A1705969-6D89-4391-B52F-8BEA9283214B}"/>
    <cellStyle name="Note 6 34" xfId="45309" xr:uid="{13207CC2-85AE-4F46-AD40-B8ED6FBDAAAB}"/>
    <cellStyle name="Note 6 35" xfId="45376" xr:uid="{B630953D-C961-4A29-86BD-AC2B527A9550}"/>
    <cellStyle name="Note 6 36" xfId="45436" xr:uid="{5C8F6F74-FBD2-4AD0-A8F2-D642AB3C0E65}"/>
    <cellStyle name="Note 6 37" xfId="44240" xr:uid="{C16373B6-F430-4480-9334-D80FDC39ED6A}"/>
    <cellStyle name="Note 6 38" xfId="44133" xr:uid="{98265937-84BE-4B7A-A900-0B026C8C22C0}"/>
    <cellStyle name="Note 6 39" xfId="45444" xr:uid="{C99D2FCD-1109-4A96-AEB7-5DEA968E646D}"/>
    <cellStyle name="Note 6 4" xfId="505" xr:uid="{7181DA0E-7C07-471E-B6E2-4E9815848742}"/>
    <cellStyle name="Note 6 4 10" xfId="44390" xr:uid="{134EBE4A-68D7-4C04-B180-C0D447C786A3}"/>
    <cellStyle name="Note 6 4 11" xfId="45592" xr:uid="{0282BD40-FB1B-4906-AEBE-43BFEA769CC3}"/>
    <cellStyle name="Note 6 4 2" xfId="854" xr:uid="{8C097C02-8D4E-4A76-910E-6FD8A8662DD3}"/>
    <cellStyle name="Note 6 4 2 2" xfId="5223" xr:uid="{8DE3331D-2910-4640-B071-2B5E3832DC2D}"/>
    <cellStyle name="Note 6 4 2 2 2" xfId="7809" xr:uid="{A5B5E519-134C-4C6A-B08F-9B787050FCF7}"/>
    <cellStyle name="Note 6 4 2 2 2 2" xfId="12416" xr:uid="{C651AE67-80EB-43DE-A60B-2E1065AD316C}"/>
    <cellStyle name="Note 6 4 2 2 2 2 2" xfId="21405" xr:uid="{15659158-97D0-4461-8CEF-D4E00991D580}"/>
    <cellStyle name="Note 6 4 2 2 2 2 2 2" xfId="42697" xr:uid="{08452E55-B930-4B9A-A951-D84AA1F7DEC5}"/>
    <cellStyle name="Note 6 4 2 2 2 2 3" xfId="34617" xr:uid="{483869D2-6F4A-4723-8FF0-EEF3831F16A4}"/>
    <cellStyle name="Note 6 4 2 2 2 3" xfId="16798" xr:uid="{D9480560-ADF1-44C6-B13A-B953B92A19F6}"/>
    <cellStyle name="Note 6 4 2 2 2 3 2" xfId="22501" xr:uid="{BEE18940-126F-495A-AF44-53F80CF5A731}"/>
    <cellStyle name="Note 6 4 2 2 2 4" xfId="25315" xr:uid="{9CCAD14D-0FA0-43BC-94B8-911FDB60BB7D}"/>
    <cellStyle name="Note 6 4 2 2 2 5" xfId="56380" xr:uid="{8DC9B4D3-7514-433F-870B-03D839B46831}"/>
    <cellStyle name="Note 6 4 2 2 3" xfId="10446" xr:uid="{DFAB559C-C3B3-41E2-AB68-A5C31CA1DCBF}"/>
    <cellStyle name="Note 6 4 2 2 3 2" xfId="19435" xr:uid="{0733AC83-90A8-4424-97B2-DEA848216EBF}"/>
    <cellStyle name="Note 6 4 2 2 3 2 2" xfId="31569" xr:uid="{82D8B1F9-4E8E-41C7-B81D-58C8AD63CE58}"/>
    <cellStyle name="Note 6 4 2 2 3 3" xfId="38863" xr:uid="{61FD0F12-9A00-4CBC-B8A2-D36212E186E8}"/>
    <cellStyle name="Note 6 4 2 2 4" xfId="14212" xr:uid="{144CF080-16E6-4599-AB12-A1F92E57F42B}"/>
    <cellStyle name="Note 6 4 2 2 4 2" xfId="31965" xr:uid="{CAA371AE-7EBC-4C12-81DE-0C522A7DB23D}"/>
    <cellStyle name="Note 6 4 2 2 5" xfId="29025" xr:uid="{FFFD872F-5177-4770-8822-23CBE9CACC61}"/>
    <cellStyle name="Note 6 4 2 2 6" xfId="49598" xr:uid="{588D2667-7BD2-48EB-8089-7E9CDD37AC64}"/>
    <cellStyle name="Note 6 4 2 3" xfId="3291" xr:uid="{7541B810-D57E-44A2-BE07-76F66EDCCF79}"/>
    <cellStyle name="Note 6 4 2 3 2" xfId="28168" xr:uid="{D5E74821-3527-4D1C-83CA-3A2AFACC52EE}"/>
    <cellStyle name="Note 6 4 2 3 2 2" xfId="57938" xr:uid="{AD5528EA-3005-493B-AACA-50A8DA723A32}"/>
    <cellStyle name="Note 6 4 2 3 3" xfId="51156" xr:uid="{A6F568FB-D570-4D7F-871E-B83ABAD1A154}"/>
    <cellStyle name="Note 6 4 2 4" xfId="29916" xr:uid="{20DB129F-685B-47FA-BBD5-19827930A57D}"/>
    <cellStyle name="Note 6 4 2 4 2" xfId="54522" xr:uid="{34FF5142-B880-4196-B1B3-0E6519714B41}"/>
    <cellStyle name="Note 6 4 2 4 3" xfId="47715" xr:uid="{6545B85E-40B1-4526-AB4C-28EFD61CDE41}"/>
    <cellStyle name="Note 6 4 2 5" xfId="52951" xr:uid="{B7D248C2-4899-45C8-B8D5-DD4AA4C66457}"/>
    <cellStyle name="Note 6 4 2 6" xfId="46104" xr:uid="{C011BBE2-9C65-4797-BB10-49B1D23B417B}"/>
    <cellStyle name="Note 6 4 3" xfId="1199" xr:uid="{94662DF7-42D9-4F09-9EC6-D66BDF48C121}"/>
    <cellStyle name="Note 6 4 3 2" xfId="5544" xr:uid="{4F93BF28-E3E3-449A-A40A-80E7D3218077}"/>
    <cellStyle name="Note 6 4 3 2 2" xfId="8130" xr:uid="{BB7B0F86-D9F1-4C54-A31A-FA692B12C048}"/>
    <cellStyle name="Note 6 4 3 2 2 2" xfId="12515" xr:uid="{141C68A6-D6A5-4AB1-A008-A659E2FC43B5}"/>
    <cellStyle name="Note 6 4 3 2 2 2 2" xfId="21504" xr:uid="{E6B69B06-50DC-46D4-ABCC-9D6588D753CA}"/>
    <cellStyle name="Note 6 4 3 2 2 2 2 2" xfId="32660" xr:uid="{5B6BDE3A-2F60-4D2A-A7E1-535C5350CC96}"/>
    <cellStyle name="Note 6 4 3 2 2 2 3" xfId="32834" xr:uid="{42D467F6-2B6A-45C3-BD52-7AFA61A32B71}"/>
    <cellStyle name="Note 6 4 3 2 2 3" xfId="17119" xr:uid="{55E13D02-C37A-42A9-B2A1-74E8985EE8D2}"/>
    <cellStyle name="Note 6 4 3 2 2 3 2" xfId="32859" xr:uid="{96F366F7-A5B8-447F-B4C0-95575F294007}"/>
    <cellStyle name="Note 6 4 3 2 2 4" xfId="36174" xr:uid="{653CEDEC-28DB-4546-854D-D5602512638E}"/>
    <cellStyle name="Note 6 4 3 2 2 5" xfId="56785" xr:uid="{3D1F4B6C-DF0D-49AA-AA5A-4E76B66F09E0}"/>
    <cellStyle name="Note 6 4 3 2 3" xfId="10767" xr:uid="{46FEE4FC-AF42-4107-AE9C-3DF945EAD52C}"/>
    <cellStyle name="Note 6 4 3 2 3 2" xfId="19756" xr:uid="{8B073F84-520A-43C4-87D9-D3B0BFD7D35F}"/>
    <cellStyle name="Note 6 4 3 2 3 2 2" xfId="41005" xr:uid="{A65C627E-F342-4824-896F-AA7358182513}"/>
    <cellStyle name="Note 6 4 3 2 3 3" xfId="41674" xr:uid="{CD247EEB-C7C6-4CE4-96DA-543596CB51F5}"/>
    <cellStyle name="Note 6 4 3 2 4" xfId="14533" xr:uid="{47B04E37-23B0-46CD-BC55-7C0BB78B0592}"/>
    <cellStyle name="Note 6 4 3 2 4 2" xfId="24341" xr:uid="{EA80B972-B2F6-49B9-BC03-BE220B7B045F}"/>
    <cellStyle name="Note 6 4 3 2 5" xfId="36310" xr:uid="{D0F7D66E-AC2C-4825-9BED-D3E52AA412E0}"/>
    <cellStyle name="Note 6 4 3 2 6" xfId="50003" xr:uid="{11AA3B2E-3DA5-4ACF-AB0A-835F29040222}"/>
    <cellStyle name="Note 6 4 3 3" xfId="3636" xr:uid="{C6FFAFA8-1023-4840-86AA-05BC510A5A8F}"/>
    <cellStyle name="Note 6 4 3 3 2" xfId="32085" xr:uid="{13CADCF2-D159-4439-B76F-FB04E2C928C9}"/>
    <cellStyle name="Note 6 4 3 3 2 2" xfId="58035" xr:uid="{63BE6D88-FD37-4FC5-82D8-588AC65427F4}"/>
    <cellStyle name="Note 6 4 3 3 3" xfId="51253" xr:uid="{6FBE866B-96A5-4C78-B6B2-4FE0998939F7}"/>
    <cellStyle name="Note 6 4 3 4" xfId="35536" xr:uid="{8EB6AFE9-B7C5-4466-B009-9FEFE7675ADD}"/>
    <cellStyle name="Note 6 4 3 4 2" xfId="54912" xr:uid="{B83B1CAC-87A7-4E21-BBCB-21D072922EF8}"/>
    <cellStyle name="Note 6 4 3 4 3" xfId="48120" xr:uid="{309E5749-598A-4C22-9A82-7753CDDE9EB0}"/>
    <cellStyle name="Note 6 4 3 5" xfId="53212" xr:uid="{A4482D60-880A-49C7-B8CD-A5F2FD48E143}"/>
    <cellStyle name="Note 6 4 3 6" xfId="46506" xr:uid="{58334B9A-332A-4EC8-ADD4-24B1A02090F3}"/>
    <cellStyle name="Note 6 4 4" xfId="1543" xr:uid="{4971BC71-EE20-46D4-A7D0-CA09C5A67E7B}"/>
    <cellStyle name="Note 6 4 4 2" xfId="5888" xr:uid="{1EE743FC-5E2D-47A5-A863-2CD5C3465772}"/>
    <cellStyle name="Note 6 4 4 2 2" xfId="8474" xr:uid="{8DC4FB23-2FEF-4C37-B7F9-7CEC7D7D4D7F}"/>
    <cellStyle name="Note 6 4 4 2 2 2" xfId="12623" xr:uid="{8DF3AF69-9AC7-42ED-AB47-CC3312A32E52}"/>
    <cellStyle name="Note 6 4 4 2 2 2 2" xfId="21612" xr:uid="{EDC32CE7-1642-4FD6-9026-EF29689A75E5}"/>
    <cellStyle name="Note 6 4 4 2 2 2 2 2" xfId="35901" xr:uid="{10C08B01-3103-49C9-A157-B3FE142EA0EA}"/>
    <cellStyle name="Note 6 4 4 2 2 2 3" xfId="23509" xr:uid="{990A74CE-7C74-4FBB-A4CD-F206AA299147}"/>
    <cellStyle name="Note 6 4 4 2 2 3" xfId="17463" xr:uid="{4C369DB5-3EB3-4162-9545-E667DF829D56}"/>
    <cellStyle name="Note 6 4 4 2 2 3 2" xfId="31840" xr:uid="{435CABF4-8128-4865-BE59-4732E1E9AF4D}"/>
    <cellStyle name="Note 6 4 4 2 2 4" xfId="32884" xr:uid="{47A696D0-A318-4772-AAB5-235404CF41F9}"/>
    <cellStyle name="Note 6 4 4 2 3" xfId="11111" xr:uid="{21D7AE07-2893-43DF-8951-11046C1F957D}"/>
    <cellStyle name="Note 6 4 4 2 3 2" xfId="20100" xr:uid="{09B3C1B9-FFD5-4080-996E-87CB16CB6E5C}"/>
    <cellStyle name="Note 6 4 4 2 3 2 2" xfId="29870" xr:uid="{26E80F44-A71D-488F-8C4E-7A81E2FB3214}"/>
    <cellStyle name="Note 6 4 4 2 3 3" xfId="41651" xr:uid="{4E7DDCC9-2A2B-48D3-B942-2C7B3C899155}"/>
    <cellStyle name="Note 6 4 4 2 4" xfId="14877" xr:uid="{C18A55A7-B608-40B5-9276-B617BC3D2AFF}"/>
    <cellStyle name="Note 6 4 4 2 4 2" xfId="23591" xr:uid="{E5B80519-E51D-4EA3-B699-E7C3F3B4417F}"/>
    <cellStyle name="Note 6 4 4 2 5" xfId="41800" xr:uid="{D2DF7793-1909-42C3-80E0-D288ABFF0C39}"/>
    <cellStyle name="Note 6 4 4 2 6" xfId="55908" xr:uid="{093D5696-E9E0-4D95-ABAE-6595C92B4E86}"/>
    <cellStyle name="Note 6 4 4 3" xfId="3980" xr:uid="{4A1564B7-532F-42F1-A056-D40416514585}"/>
    <cellStyle name="Note 6 4 4 3 2" xfId="34921" xr:uid="{DE191F98-CCE1-47FC-BEE5-6E2CF5A16F9A}"/>
    <cellStyle name="Note 6 4 4 4" xfId="37892" xr:uid="{9502491C-CE00-4C13-8985-BBEC0C10E989}"/>
    <cellStyle name="Note 6 4 4 5" xfId="49126" xr:uid="{66114924-3E17-4A19-90DD-49BA28ACC8A5}"/>
    <cellStyle name="Note 6 4 5" xfId="1855" xr:uid="{BEFF2513-7467-4996-980F-64408EAB2249}"/>
    <cellStyle name="Note 6 4 5 2" xfId="6171" xr:uid="{7AB693CC-0638-4B74-A040-29C0CB8CF048}"/>
    <cellStyle name="Note 6 4 5 2 2" xfId="8757" xr:uid="{2B6FD5A0-A95B-4CD2-97EC-B5B7B463710C}"/>
    <cellStyle name="Note 6 4 5 2 2 2" xfId="12705" xr:uid="{1E9CAE0C-6242-4DA0-9C8E-6B7B7CE524CA}"/>
    <cellStyle name="Note 6 4 5 2 2 2 2" xfId="21694" xr:uid="{AC79AC8D-9CB0-4846-9799-E18292D3D153}"/>
    <cellStyle name="Note 6 4 5 2 2 2 2 2" xfId="23425" xr:uid="{FF8DCEA8-9046-466E-8B03-96533B44C4E8}"/>
    <cellStyle name="Note 6 4 5 2 2 2 3" xfId="26617" xr:uid="{E6AACD79-1919-43E6-9087-8826574E17CA}"/>
    <cellStyle name="Note 6 4 5 2 2 3" xfId="17746" xr:uid="{11D2FC4C-2A35-4164-9EF4-AA17AC402CC8}"/>
    <cellStyle name="Note 6 4 5 2 2 3 2" xfId="33944" xr:uid="{751441E3-4EF1-4C69-A842-DC0BC43B0F44}"/>
    <cellStyle name="Note 6 4 5 2 2 4" xfId="28211" xr:uid="{C2B6F36B-4F6D-43EA-A018-C0A893B80C0B}"/>
    <cellStyle name="Note 6 4 5 2 3" xfId="11394" xr:uid="{EAE694BE-74BE-45A8-BFE5-396CB1A6D74E}"/>
    <cellStyle name="Note 6 4 5 2 3 2" xfId="20383" xr:uid="{4D1E998B-0D7C-435D-8B1A-F63EC9320EEA}"/>
    <cellStyle name="Note 6 4 5 2 3 2 2" xfId="23895" xr:uid="{57F8C5A3-E2FE-4481-BD12-A61768EEE721}"/>
    <cellStyle name="Note 6 4 5 2 3 3" xfId="44042" xr:uid="{A54C2EF4-A533-46D3-AC46-FB940B8CDD5B}"/>
    <cellStyle name="Note 6 4 5 2 4" xfId="15160" xr:uid="{0A7A4284-BC96-49A7-B84C-6117D4DB7301}"/>
    <cellStyle name="Note 6 4 5 2 4 2" xfId="42296" xr:uid="{9F5009A8-8012-429A-AF96-52EE9AA392E8}"/>
    <cellStyle name="Note 6 4 5 2 5" xfId="31240" xr:uid="{9D53DA4F-73D5-4B7F-BE3D-7B02A5B3D801}"/>
    <cellStyle name="Note 6 4 5 2 6" xfId="58091" xr:uid="{D2F66E80-6983-4553-89BA-6225691424E1}"/>
    <cellStyle name="Note 6 4 5 3" xfId="4292" xr:uid="{C0E1AC7E-38E6-4F71-9608-C41362374A8E}"/>
    <cellStyle name="Note 6 4 5 3 2" xfId="36648" xr:uid="{C980EC19-63B3-410B-A1C1-B2856499AE6A}"/>
    <cellStyle name="Note 6 4 5 4" xfId="31207" xr:uid="{FCE28945-15D2-47E5-B4BE-8E37B1961BB3}"/>
    <cellStyle name="Note 6 4 5 5" xfId="51309" xr:uid="{6637513D-AC8F-4A3B-A255-84CFD0A7E0E0}"/>
    <cellStyle name="Note 6 4 6" xfId="2162" xr:uid="{D8075B6F-3F17-48EC-AE4C-A7B82F6DC02A}"/>
    <cellStyle name="Note 6 4 6 2" xfId="6463" xr:uid="{9C764ED4-EAD0-42F9-9797-3C8EECACFE38}"/>
    <cellStyle name="Note 6 4 6 2 2" xfId="9049" xr:uid="{7CBD80CE-DB43-40BF-8CD2-AA07150DAB24}"/>
    <cellStyle name="Note 6 4 6 2 2 2" xfId="12796" xr:uid="{78AC576D-3690-45AA-ABB7-C359AB522B92}"/>
    <cellStyle name="Note 6 4 6 2 2 2 2" xfId="21785" xr:uid="{CE23CAF7-9AE1-4F29-BD39-3DBEDCFDCE2E}"/>
    <cellStyle name="Note 6 4 6 2 2 2 2 2" xfId="37237" xr:uid="{7D1A749F-2EBF-4C52-A310-C0D46094B39C}"/>
    <cellStyle name="Note 6 4 6 2 2 2 3" xfId="31671" xr:uid="{7D8CE848-DE32-491D-8D85-754C0B142C23}"/>
    <cellStyle name="Note 6 4 6 2 2 3" xfId="18038" xr:uid="{31186603-E18E-4297-9CBA-6B81C6B0330C}"/>
    <cellStyle name="Note 6 4 6 2 2 3 2" xfId="34205" xr:uid="{8528A803-B4A1-4D6E-AD63-9A44E818BECC}"/>
    <cellStyle name="Note 6 4 6 2 2 4" xfId="37063" xr:uid="{3D2929EF-5EAC-48EA-86A9-A133143FBCEE}"/>
    <cellStyle name="Note 6 4 6 2 3" xfId="11686" xr:uid="{8DD84794-6744-47B3-968A-3BF28A7A0842}"/>
    <cellStyle name="Note 6 4 6 2 3 2" xfId="20675" xr:uid="{48C3F169-42DF-4166-8AAD-5126E12A84B1}"/>
    <cellStyle name="Note 6 4 6 2 3 2 2" xfId="32997" xr:uid="{4E5EE642-5D73-4EAB-BC55-DCF2557CC413}"/>
    <cellStyle name="Note 6 4 6 2 3 3" xfId="32217" xr:uid="{0608AA45-E8F8-4679-B6D7-6EA7F8F2734B}"/>
    <cellStyle name="Note 6 4 6 2 4" xfId="15452" xr:uid="{156753D0-0EDD-448A-B311-CB2668D38854}"/>
    <cellStyle name="Note 6 4 6 2 4 2" xfId="35095" xr:uid="{520ACE48-FD70-47F3-9943-9C098EEA06EC}"/>
    <cellStyle name="Note 6 4 6 2 5" xfId="27781" xr:uid="{015771B4-2EB1-4238-9F8F-B8AB958D679F}"/>
    <cellStyle name="Note 6 4 6 2 6" xfId="54074" xr:uid="{DADE3231-24E3-41D6-A489-E34D72F06AFE}"/>
    <cellStyle name="Note 6 4 6 3" xfId="4599" xr:uid="{2BCEDE7D-A72A-4562-9CB8-4F764DC643BF}"/>
    <cellStyle name="Note 6 4 6 3 2" xfId="37728" xr:uid="{42A8173F-4675-44F6-B390-368EF2B87AAD}"/>
    <cellStyle name="Note 6 4 6 4" xfId="37623" xr:uid="{730E3D14-C6C1-486D-870C-5A28E20FF071}"/>
    <cellStyle name="Note 6 4 6 5" xfId="47397" xr:uid="{306C23E8-C198-4A58-BCDE-93B25DA2E781}"/>
    <cellStyle name="Note 6 4 7" xfId="4899" xr:uid="{BF6A94D8-3661-456A-9B3F-DEFD5CA8988A}"/>
    <cellStyle name="Note 6 4 7 2" xfId="7485" xr:uid="{DC6FA8F4-03A1-44B1-96F7-9724481F4FD0}"/>
    <cellStyle name="Note 6 4 7 2 2" xfId="12315" xr:uid="{DB4F0546-3BE8-4F99-8213-39D88E6ED7A6}"/>
    <cellStyle name="Note 6 4 7 2 2 2" xfId="21304" xr:uid="{7DEC662B-C0EA-4BCD-973D-F10447E73843}"/>
    <cellStyle name="Note 6 4 7 2 2 2 2" xfId="42640" xr:uid="{30EB1C65-A3C0-480C-A362-DDEE570037F0}"/>
    <cellStyle name="Note 6 4 7 2 2 3" xfId="24525" xr:uid="{7937D3AA-BC50-45E1-B707-9251F415688B}"/>
    <cellStyle name="Note 6 4 7 2 3" xfId="16474" xr:uid="{B4C66F44-2789-43E2-B682-26C242144CA4}"/>
    <cellStyle name="Note 6 4 7 2 3 2" xfId="43707" xr:uid="{EF4C0318-3156-43BA-B097-6781C8CE2576}"/>
    <cellStyle name="Note 6 4 7 2 4" xfId="40305" xr:uid="{A8A3CFB0-07A1-4F1A-8723-818EC71E49E2}"/>
    <cellStyle name="Note 6 4 7 3" xfId="10122" xr:uid="{ED9CA514-6EAA-4C51-88CB-D08C99ACAE95}"/>
    <cellStyle name="Note 6 4 7 3 2" xfId="19111" xr:uid="{D47DD79E-C523-4D37-9814-A90E3BE56881}"/>
    <cellStyle name="Note 6 4 7 3 2 2" xfId="23369" xr:uid="{65E6AEE2-500E-43FE-87B3-CB049FF52CC9}"/>
    <cellStyle name="Note 6 4 7 3 3" xfId="38898" xr:uid="{1690C0C2-57C3-47BF-AD57-77CE5ED824AB}"/>
    <cellStyle name="Note 6 4 7 4" xfId="13888" xr:uid="{A55937A2-82D4-46F7-8BC2-E47A627A4EF6}"/>
    <cellStyle name="Note 6 4 7 4 2" xfId="39014" xr:uid="{BF6500C5-F8CA-4BFC-B7C9-1301BF8CB3B8}"/>
    <cellStyle name="Note 6 4 7 5" xfId="27078" xr:uid="{A3C3B3EB-DF85-4C9F-801E-9231DD49462E}"/>
    <cellStyle name="Note 6 4 7 6" xfId="52688" xr:uid="{2BD263DE-9C45-4D94-B545-12D0021E16CC}"/>
    <cellStyle name="Note 6 4 8" xfId="2511" xr:uid="{7F66401D-6631-477F-A2BC-BF0F32A60ABE}"/>
    <cellStyle name="Note 6 4 8 2" xfId="27753" xr:uid="{9D1DE671-2146-444A-9693-0E68A3FB6E52}"/>
    <cellStyle name="Note 6 4 9" xfId="33998" xr:uid="{F66F8200-0AAC-49D9-9ED9-2C2625FA6D32}"/>
    <cellStyle name="Note 6 40" xfId="45469" xr:uid="{1CFFE9CB-9B26-4202-AF28-B7C2919CB1C2}"/>
    <cellStyle name="Note 6 5" xfId="271" xr:uid="{EC5268D1-2475-44F9-8C9A-2209DCA77C01}"/>
    <cellStyle name="Note 6 5 2" xfId="4677" xr:uid="{6AD71320-3AC5-4F95-95FA-9A1768D2736A}"/>
    <cellStyle name="Note 6 5 2 2" xfId="7263" xr:uid="{732BC457-27E0-4A9B-935A-1AD163D223D9}"/>
    <cellStyle name="Note 6 5 2 2 2" xfId="12246" xr:uid="{DBAD025C-5450-4A9B-B596-2FDC095E702D}"/>
    <cellStyle name="Note 6 5 2 2 2 2" xfId="21235" xr:uid="{A75D05A8-E8A5-4EEC-97C7-5AF505F6113F}"/>
    <cellStyle name="Note 6 5 2 2 2 2 2" xfId="38291" xr:uid="{E773C042-FEFE-4F68-9731-3B194BDCEE74}"/>
    <cellStyle name="Note 6 5 2 2 2 3" xfId="23984" xr:uid="{7513A8C0-881F-44E8-84C3-EB4DBB26098A}"/>
    <cellStyle name="Note 6 5 2 2 2 4" xfId="56376" xr:uid="{BDC2570C-05ED-4BB0-BCD2-216DC13B7F49}"/>
    <cellStyle name="Note 6 5 2 2 3" xfId="16252" xr:uid="{661D8282-4BF8-455B-8E45-96E45FDB9535}"/>
    <cellStyle name="Note 6 5 2 2 3 2" xfId="22716" xr:uid="{4004B006-FEB4-4E3A-98A6-26FFC66F2923}"/>
    <cellStyle name="Note 6 5 2 2 4" xfId="38350" xr:uid="{8FD65D84-2952-4068-A8E6-C3911D3C162F}"/>
    <cellStyle name="Note 6 5 2 2 5" xfId="49594" xr:uid="{413345AC-CCD9-471D-B9CC-6BB0EBB6597F}"/>
    <cellStyle name="Note 6 5 2 3" xfId="9900" xr:uid="{274FF379-C565-4DF2-82A7-58B9A24BE1A8}"/>
    <cellStyle name="Note 6 5 2 3 2" xfId="18889" xr:uid="{5CB6861B-50AA-4872-A3B1-9250D2B6D336}"/>
    <cellStyle name="Note 6 5 2 3 2 2" xfId="31038" xr:uid="{55054999-ACA2-4785-8A17-3CB427B0940B}"/>
    <cellStyle name="Note 6 5 2 3 2 3" xfId="57932" xr:uid="{3F3D3F93-0175-47DC-9F5D-4EDD2706DB18}"/>
    <cellStyle name="Note 6 5 2 3 3" xfId="22601" xr:uid="{A84D26B4-27FC-45B6-A008-A64DA6CEA3FE}"/>
    <cellStyle name="Note 6 5 2 3 4" xfId="51150" xr:uid="{EB2CB1FF-7507-4E91-AAB7-17541ED101F3}"/>
    <cellStyle name="Note 6 5 2 4" xfId="13666" xr:uid="{77223CDD-A4E3-40E0-AB01-74E37F0127B4}"/>
    <cellStyle name="Note 6 5 2 4 2" xfId="38427" xr:uid="{E16E6C0E-3C8E-427B-B041-A9E0EDC2F5BF}"/>
    <cellStyle name="Note 6 5 2 4 2 2" xfId="54518" xr:uid="{7D49C5CD-DED6-43C5-9499-B2A2C84BF7B6}"/>
    <cellStyle name="Note 6 5 2 4 3" xfId="47711" xr:uid="{6AF605B9-5DE4-49EF-AE60-FF99442F0E7A}"/>
    <cellStyle name="Note 6 5 2 5" xfId="25925" xr:uid="{5DACDDD5-86F6-48DA-A088-BC64D3607409}"/>
    <cellStyle name="Note 6 5 2 5 2" xfId="52947" xr:uid="{B86898C8-9C56-42DF-9C40-32A3B19534D4}"/>
    <cellStyle name="Note 6 5 2 6" xfId="46100" xr:uid="{BF76E8E9-04E6-4D97-A91C-A905A15C5EFA}"/>
    <cellStyle name="Note 6 5 3" xfId="2739" xr:uid="{503A76C9-B599-4D72-B4A7-A7B74A751E84}"/>
    <cellStyle name="Note 6 5 3 2" xfId="30391" xr:uid="{2416AE7A-D584-492E-B0FD-58C20A17CD3C}"/>
    <cellStyle name="Note 6 5 3 2 2" xfId="56781" xr:uid="{2540AD25-30F8-46C1-A63C-E724BFB8A8C8}"/>
    <cellStyle name="Note 6 5 3 2 3" xfId="49999" xr:uid="{0E329214-D981-4F7C-8EFF-E7F17BEF429B}"/>
    <cellStyle name="Note 6 5 3 3" xfId="51655" xr:uid="{8EC233F5-6F70-44E7-B22E-B6C2B6446AAD}"/>
    <cellStyle name="Note 6 5 3 3 2" xfId="58436" xr:uid="{90B20390-3CCC-435E-AD80-705789FA7BC8}"/>
    <cellStyle name="Note 6 5 3 4" xfId="48116" xr:uid="{4A0D64C6-8D27-4BA2-96D8-BB32E95BAE66}"/>
    <cellStyle name="Note 6 5 3 4 2" xfId="54908" xr:uid="{B4883DF6-43BB-470A-9FAD-BF4F4B38DF6C}"/>
    <cellStyle name="Note 6 5 3 5" xfId="53208" xr:uid="{E93765C7-7F46-461D-80B7-DE15CB75F99E}"/>
    <cellStyle name="Note 6 5 3 6" xfId="46502" xr:uid="{663D1245-673A-45E6-B041-3FF9D95C5BF4}"/>
    <cellStyle name="Note 6 5 4" xfId="42708" xr:uid="{0C8ED430-F821-41C2-AC6E-4F604677380B}"/>
    <cellStyle name="Note 6 5 4 2" xfId="55904" xr:uid="{289F988B-8E84-407E-8B19-9A89C99D774D}"/>
    <cellStyle name="Note 6 5 4 3" xfId="49122" xr:uid="{274D41C0-3F31-4DFF-B304-107E272B86CD}"/>
    <cellStyle name="Note 6 5 5" xfId="44415" xr:uid="{EC3D6DEB-C2C7-4A66-AD2F-1C7485ADC139}"/>
    <cellStyle name="Note 6 5 5 2" xfId="58462" xr:uid="{AC08440A-F3CB-482C-9759-E12B7F61D5F0}"/>
    <cellStyle name="Note 6 5 5 3" xfId="51681" xr:uid="{96BF3FD0-5A93-42FA-A6CC-36B3D5DCA4E2}"/>
    <cellStyle name="Note 6 5 6" xfId="45588" xr:uid="{9005324E-F896-4957-BDCE-E17F1AFBB20D}"/>
    <cellStyle name="Note 6 5 6 2" xfId="54070" xr:uid="{A97132BD-71B8-45AE-B494-70C938E0E66F}"/>
    <cellStyle name="Note 6 5 7" xfId="52684" xr:uid="{984305F3-B1D3-4E4C-8F5E-DA7F620FCE3D}"/>
    <cellStyle name="Note 6 6" xfId="620" xr:uid="{A52B021C-6834-47FB-87EE-74D20F867FE2}"/>
    <cellStyle name="Note 6 6 2" xfId="5001" xr:uid="{AB071CFE-9A84-4361-8C0B-3A2FC448F499}"/>
    <cellStyle name="Note 6 6 2 2" xfId="7587" xr:uid="{78AD63F4-C101-4335-BA73-52EDB77ACB8D}"/>
    <cellStyle name="Note 6 6 2 2 2" xfId="12346" xr:uid="{5C7D228C-A976-4ADE-AA0D-E2C0171EEA58}"/>
    <cellStyle name="Note 6 6 2 2 2 2" xfId="21335" xr:uid="{C6F708C6-4E50-4206-9539-8A341BF3CA02}"/>
    <cellStyle name="Note 6 6 2 2 2 2 2" xfId="35761" xr:uid="{C576CD0E-DFD3-4154-9211-E27516C6CB5E}"/>
    <cellStyle name="Note 6 6 2 2 2 3" xfId="28066" xr:uid="{8582FEEA-F9E5-4B4F-A754-A2D8BE63030F}"/>
    <cellStyle name="Note 6 6 2 2 2 4" xfId="56443" xr:uid="{245E161F-0C15-43FA-8EB5-59ADFA5C5BE4}"/>
    <cellStyle name="Note 6 6 2 2 3" xfId="16576" xr:uid="{870C0E31-F641-4DD4-8BD1-17AF5A17A34B}"/>
    <cellStyle name="Note 6 6 2 2 3 2" xfId="37197" xr:uid="{AF193A1B-A49F-41ED-A3F9-6BAC0FBE0A1D}"/>
    <cellStyle name="Note 6 6 2 2 4" xfId="23419" xr:uid="{4CE86BA1-C4EA-48B8-897F-AA81F185B03F}"/>
    <cellStyle name="Note 6 6 2 2 5" xfId="49661" xr:uid="{9C39558D-2789-4EC1-94E2-90E4937F219B}"/>
    <cellStyle name="Note 6 6 2 3" xfId="10224" xr:uid="{30294552-12CE-4D9D-844E-F6BCBD86C413}"/>
    <cellStyle name="Note 6 6 2 3 2" xfId="19213" xr:uid="{1639F230-55A5-4CC0-AB15-522D945A6A06}"/>
    <cellStyle name="Note 6 6 2 3 2 2" xfId="34593" xr:uid="{44CC39E7-0D65-496F-BD5B-760EC9BB8FE3}"/>
    <cellStyle name="Note 6 6 2 3 2 3" xfId="58432" xr:uid="{21B05964-2D81-4E92-B735-215C61E91D93}"/>
    <cellStyle name="Note 6 6 2 3 3" xfId="32235" xr:uid="{0E78721D-20BF-49B0-914A-4B25BD05FB98}"/>
    <cellStyle name="Note 6 6 2 3 4" xfId="51651" xr:uid="{F100A197-D51A-47FA-8C89-83101D81D068}"/>
    <cellStyle name="Note 6 6 2 4" xfId="13990" xr:uid="{BFFF4642-24E9-4043-AE77-B899D687170E}"/>
    <cellStyle name="Note 6 6 2 4 2" xfId="30492" xr:uid="{091E0F4B-BEE8-4C63-BBE7-5361BB3DAEE4}"/>
    <cellStyle name="Note 6 6 2 4 2 2" xfId="54582" xr:uid="{0CD39F5D-2593-4EC2-959B-15DD0938E64F}"/>
    <cellStyle name="Note 6 6 2 4 3" xfId="47778" xr:uid="{A0B96B8D-D8AE-4114-9831-0373FFC9CCF3}"/>
    <cellStyle name="Note 6 6 2 5" xfId="24367" xr:uid="{ECCE79F3-FF4B-446B-8547-1641A2715272}"/>
    <cellStyle name="Note 6 6 2 5 2" xfId="52985" xr:uid="{9ABD44C3-22A0-4241-95C0-CAE5E58DEEE4}"/>
    <cellStyle name="Note 6 6 2 6" xfId="46164" xr:uid="{E9BFE002-3D39-4143-B8B4-CB2D5A3CC43A}"/>
    <cellStyle name="Note 6 6 3" xfId="3057" xr:uid="{9EAE8DB6-B8A4-45C9-965D-CC95452F4AC5}"/>
    <cellStyle name="Note 6 6 3 2" xfId="34238" xr:uid="{2F1A4675-75A1-4B1E-A14C-1559FDC91784}"/>
    <cellStyle name="Note 6 6 3 2 2" xfId="56845" xr:uid="{FEBC9378-ACB6-4B01-9646-5D88A6BF9FA6}"/>
    <cellStyle name="Note 6 6 3 2 3" xfId="50063" xr:uid="{0A52AD5B-7718-4F0A-BA54-89DEADE60202}"/>
    <cellStyle name="Note 6 6 3 3" xfId="50733" xr:uid="{1870F122-409D-4F6C-8725-4AE67F1E0836}"/>
    <cellStyle name="Note 6 6 3 3 2" xfId="57515" xr:uid="{57956546-1AE6-40CB-87AC-46C3CB8E25A3}"/>
    <cellStyle name="Note 6 6 3 4" xfId="48180" xr:uid="{2FBFDC0D-A5ED-4194-8DA3-9E16FC8918BB}"/>
    <cellStyle name="Note 6 6 3 4 2" xfId="54972" xr:uid="{81E2F558-DE15-42BC-BECE-E4CF55A778FA}"/>
    <cellStyle name="Note 6 6 3 5" xfId="53272" xr:uid="{28C3F634-7A67-44E7-A489-D89716F20D7D}"/>
    <cellStyle name="Note 6 6 3 6" xfId="46566" xr:uid="{95531CFC-580A-44F0-8CC5-F1E0346BC2A8}"/>
    <cellStyle name="Note 6 6 4" xfId="41041" xr:uid="{64E48241-1AAF-4C63-B2DE-6F9FC038EE69}"/>
    <cellStyle name="Note 6 6 4 2" xfId="55971" xr:uid="{5FA7473D-48A0-42FA-BE19-CACFB815C439}"/>
    <cellStyle name="Note 6 6 4 3" xfId="49189" xr:uid="{886C33F5-71FC-483C-A625-59BED7B93945}"/>
    <cellStyle name="Note 6 6 5" xfId="44445" xr:uid="{7022E651-29F7-4069-8F86-E4DF6D96119A}"/>
    <cellStyle name="Note 6 6 5 2" xfId="58580" xr:uid="{82B1F638-133E-4356-802E-EDC2A88197AE}"/>
    <cellStyle name="Note 6 6 5 3" xfId="51799" xr:uid="{6B9AFF29-B4F7-4564-8D5C-EEF50C250FFE}"/>
    <cellStyle name="Note 6 6 6" xfId="45655" xr:uid="{A172A587-A6BC-4B7E-9C79-F42F964BEDFE}"/>
    <cellStyle name="Note 6 6 6 2" xfId="54134" xr:uid="{7D7EA64B-8892-4D23-AC25-1B1A2B0B3D96}"/>
    <cellStyle name="Note 6 6 7" xfId="52722" xr:uid="{055D3616-FDBC-4E5E-B524-97DE0810472C}"/>
    <cellStyle name="Note 6 7" xfId="965" xr:uid="{6447E584-E101-4BC9-BF42-3E2EFE5740A5}"/>
    <cellStyle name="Note 6 7 2" xfId="5322" xr:uid="{5ED0C873-41FD-4691-A215-E7A19717C8A6}"/>
    <cellStyle name="Note 6 7 2 2" xfId="7908" xr:uid="{9C80F192-D246-4A46-BB77-6CAC93C3F075}"/>
    <cellStyle name="Note 6 7 2 2 2" xfId="12448" xr:uid="{7584D5D4-CE88-43A7-B182-39DCCEE2186F}"/>
    <cellStyle name="Note 6 7 2 2 2 2" xfId="21437" xr:uid="{C0E1FEE5-C13A-4D30-82A8-E8A9794E56D0}"/>
    <cellStyle name="Note 6 7 2 2 2 2 2" xfId="34338" xr:uid="{392DCEFB-1D81-4DAA-BFA9-F27598741A4E}"/>
    <cellStyle name="Note 6 7 2 2 2 3" xfId="43673" xr:uid="{5FF06423-9790-4E23-B728-CA1C0EF7CB6E}"/>
    <cellStyle name="Note 6 7 2 2 2 4" xfId="56479" xr:uid="{EE8F9A84-BEB6-48CD-BAD9-DA695FE54D2F}"/>
    <cellStyle name="Note 6 7 2 2 3" xfId="16897" xr:uid="{87A03B38-2BB3-4450-933E-87B4C6951565}"/>
    <cellStyle name="Note 6 7 2 2 3 2" xfId="35679" xr:uid="{6B2A29FB-7651-48C2-9990-A754EC35640D}"/>
    <cellStyle name="Note 6 7 2 2 4" xfId="41266" xr:uid="{1C272BFF-4645-43F5-9994-F530E3569A86}"/>
    <cellStyle name="Note 6 7 2 2 5" xfId="49697" xr:uid="{4D3B079B-D936-460A-8037-1DE8D19AD73F}"/>
    <cellStyle name="Note 6 7 2 3" xfId="10545" xr:uid="{F930B657-F0E9-4577-8A76-9A1613D2129D}"/>
    <cellStyle name="Note 6 7 2 3 2" xfId="19534" xr:uid="{E1DFE6E2-A7CC-4B43-8E0B-BB1FB6978858}"/>
    <cellStyle name="Note 6 7 2 3 2 2" xfId="42508" xr:uid="{3BDAE82C-7B4F-429C-BD3E-6751ACE0400C}"/>
    <cellStyle name="Note 6 7 2 3 2 3" xfId="57605" xr:uid="{940CA775-B61E-467A-A67B-C39215AA1340}"/>
    <cellStyle name="Note 6 7 2 3 3" xfId="35032" xr:uid="{6FAB0E38-5043-4DDB-815B-02D30F5BBA70}"/>
    <cellStyle name="Note 6 7 2 3 4" xfId="50823" xr:uid="{0C1C8F99-4093-42F1-80D9-C638625DF40A}"/>
    <cellStyle name="Note 6 7 2 4" xfId="14311" xr:uid="{8FFB9AE7-78BD-4DFD-85A6-E55D48557C7E}"/>
    <cellStyle name="Note 6 7 2 4 2" xfId="22856" xr:uid="{0A8969D0-EBF1-4558-AC74-579A0A98D876}"/>
    <cellStyle name="Note 6 7 2 4 2 2" xfId="54618" xr:uid="{0876514E-4F99-402D-BAD5-62EC6BFADC69}"/>
    <cellStyle name="Note 6 7 2 4 3" xfId="47814" xr:uid="{551B288F-A058-44C9-AE8F-81F270BBC688}"/>
    <cellStyle name="Note 6 7 2 5" xfId="25470" xr:uid="{9CBBA63F-3E1B-4BB1-AEAC-1DF640F9BE37}"/>
    <cellStyle name="Note 6 7 2 5 2" xfId="53006" xr:uid="{C154B0D9-C784-4144-AB6B-9A371F2A2499}"/>
    <cellStyle name="Note 6 7 2 6" xfId="46200" xr:uid="{0DD755DF-A75D-4DC1-81AB-B0E30C40744C}"/>
    <cellStyle name="Note 6 7 3" xfId="3402" xr:uid="{4EBFC50E-0173-4300-B5B1-F697FA3C4AEE}"/>
    <cellStyle name="Note 6 7 3 2" xfId="24570" xr:uid="{9E9D58A3-0917-4EF8-B027-672CB82AA155}"/>
    <cellStyle name="Note 6 7 3 2 2" xfId="56881" xr:uid="{BC3D4C2C-1D4D-43E4-939E-FBF47AD7C7F2}"/>
    <cellStyle name="Note 6 7 3 2 3" xfId="50099" xr:uid="{646A58DC-82D5-4CBB-BC4D-008B34D5BEFC}"/>
    <cellStyle name="Note 6 7 3 3" xfId="51106" xr:uid="{58A9DF8A-158F-463F-99AF-9291C336D237}"/>
    <cellStyle name="Note 6 7 3 3 2" xfId="57888" xr:uid="{297A63BC-2B6E-4157-9866-814CFCE984D8}"/>
    <cellStyle name="Note 6 7 3 4" xfId="48216" xr:uid="{934C76E8-54E2-416D-B41C-6B4333975AD4}"/>
    <cellStyle name="Note 6 7 3 4 2" xfId="55008" xr:uid="{99E0A32D-6441-453A-9264-DDDD9527517A}"/>
    <cellStyle name="Note 6 7 3 5" xfId="53308" xr:uid="{3B672B39-D73C-47BF-A7DB-5F1A8BADB797}"/>
    <cellStyle name="Note 6 7 3 6" xfId="46602" xr:uid="{0FFF713B-39EC-41D1-84EB-ACE9D639ED4B}"/>
    <cellStyle name="Note 6 7 4" xfId="24492" xr:uid="{33717FCD-CA73-4A45-984F-5EA7C014C894}"/>
    <cellStyle name="Note 6 7 4 2" xfId="56007" xr:uid="{5E359D9A-4059-49CD-A8D4-177A5E81D14D}"/>
    <cellStyle name="Note 6 7 4 3" xfId="49225" xr:uid="{A9625C61-25D4-4749-BFA7-46CBB52C3450}"/>
    <cellStyle name="Note 6 7 5" xfId="44413" xr:uid="{21173E99-3609-4C5C-A45C-66F71D73FEEB}"/>
    <cellStyle name="Note 6 7 5 2" xfId="57886" xr:uid="{4F3C1A07-65B3-4F25-A43E-61E34F9D47AA}"/>
    <cellStyle name="Note 6 7 5 3" xfId="51104" xr:uid="{A00C0DF6-DE4D-44DC-80F0-60F44482A18F}"/>
    <cellStyle name="Note 6 7 6" xfId="45691" xr:uid="{3DE114F8-EF19-4051-96D2-6301ED114790}"/>
    <cellStyle name="Note 6 7 6 2" xfId="54170" xr:uid="{85E5F3EA-4F7A-449D-853D-791FCD706BD2}"/>
    <cellStyle name="Note 6 7 7" xfId="52743" xr:uid="{A4762F2D-DA0C-4AB6-AC1A-A604C2AE825F}"/>
    <cellStyle name="Note 6 8" xfId="1309" xr:uid="{C9218A3A-B63E-4F43-9B34-128BB4CDE654}"/>
    <cellStyle name="Note 6 8 2" xfId="5654" xr:uid="{13F6173E-6C7D-4C57-9E62-22CE5CFDED8E}"/>
    <cellStyle name="Note 6 8 2 2" xfId="8240" xr:uid="{1578BDD0-0F39-40B3-A0A3-39C69C4DA0AE}"/>
    <cellStyle name="Note 6 8 2 2 2" xfId="12547" xr:uid="{225C4D48-D8FD-4EF7-9686-7B0766F171C9}"/>
    <cellStyle name="Note 6 8 2 2 2 2" xfId="21536" xr:uid="{644DE6F6-B4FE-47CD-9DBB-4CFE66D282E8}"/>
    <cellStyle name="Note 6 8 2 2 2 2 2" xfId="27423" xr:uid="{0C022B78-F91E-46B1-8B22-CC485C85025A}"/>
    <cellStyle name="Note 6 8 2 2 2 3" xfId="27632" xr:uid="{2084B676-19F4-40D1-B5B3-0576123A17F1}"/>
    <cellStyle name="Note 6 8 2 2 2 4" xfId="56526" xr:uid="{DB931B7D-C955-4BBF-B08C-A2741F015C07}"/>
    <cellStyle name="Note 6 8 2 2 3" xfId="17229" xr:uid="{7E309405-F6F6-4A87-9F11-860F1382A77C}"/>
    <cellStyle name="Note 6 8 2 2 3 2" xfId="35783" xr:uid="{04465C66-0D48-464D-9EFA-24B0CCE82455}"/>
    <cellStyle name="Note 6 8 2 2 4" xfId="37496" xr:uid="{A8C0D3FF-45D5-43BA-92B7-2E1B802286CD}"/>
    <cellStyle name="Note 6 8 2 2 5" xfId="49744" xr:uid="{94C2F1C4-B44C-4FE6-86BF-94DC1A7AE88D}"/>
    <cellStyle name="Note 6 8 2 3" xfId="10877" xr:uid="{8D0251F7-7DBD-4A78-897A-214F3728A6C3}"/>
    <cellStyle name="Note 6 8 2 3 2" xfId="19866" xr:uid="{355B83FB-6B45-40BE-899C-F668EC0AA0EA}"/>
    <cellStyle name="Note 6 8 2 3 2 2" xfId="40769" xr:uid="{E4C1D1A2-9E57-4EEC-AD41-1498E327D897}"/>
    <cellStyle name="Note 6 8 2 3 2 3" xfId="58567" xr:uid="{9D8A74EE-0889-4194-BCE0-84E4624BDECF}"/>
    <cellStyle name="Note 6 8 2 3 3" xfId="43903" xr:uid="{88EA40E9-FB72-4592-926B-B08B1323745B}"/>
    <cellStyle name="Note 6 8 2 3 4" xfId="51786" xr:uid="{7E87237B-3783-4CDC-9401-A61017328CB1}"/>
    <cellStyle name="Note 6 8 2 4" xfId="14643" xr:uid="{62D19FAE-8B58-414D-BA27-CB365094C776}"/>
    <cellStyle name="Note 6 8 2 4 2" xfId="42410" xr:uid="{29BF6792-8E42-4249-A14E-40BD5B6229A1}"/>
    <cellStyle name="Note 6 8 2 4 2 2" xfId="54662" xr:uid="{B670B460-B4A4-40CD-A95F-787C2E1867C3}"/>
    <cellStyle name="Note 6 8 2 4 3" xfId="47861" xr:uid="{D4A2979F-9671-420C-8D14-CD6D00DE91E5}"/>
    <cellStyle name="Note 6 8 2 5" xfId="25592" xr:uid="{4EBB794E-AA27-41D0-AF2D-932CC8CB1FEC}"/>
    <cellStyle name="Note 6 8 2 5 2" xfId="53030" xr:uid="{D106EA44-CA40-469C-ABAB-4314CC144D46}"/>
    <cellStyle name="Note 6 8 2 6" xfId="46247" xr:uid="{DE3065A7-36A2-48C8-B40D-80518647E069}"/>
    <cellStyle name="Note 6 8 3" xfId="3746" xr:uid="{9D942F26-95CF-4032-8A60-DBCBC9344DBE}"/>
    <cellStyle name="Note 6 8 3 2" xfId="24835" xr:uid="{BDC21712-E2BF-4E31-A573-5098DA087677}"/>
    <cellStyle name="Note 6 8 3 2 2" xfId="56925" xr:uid="{AA5B2410-F00D-4114-9B49-8B39215490D3}"/>
    <cellStyle name="Note 6 8 3 2 3" xfId="50143" xr:uid="{955B91BC-83B9-49E6-9EB8-1AA116689DB4}"/>
    <cellStyle name="Note 6 8 3 3" xfId="51025" xr:uid="{E8EAF029-5382-400C-8E6F-AEFEEDFDFDAF}"/>
    <cellStyle name="Note 6 8 3 3 2" xfId="57807" xr:uid="{32C0F926-E255-4997-9BF8-F9F625735F0C}"/>
    <cellStyle name="Note 6 8 3 4" xfId="48260" xr:uid="{C8F3BCC0-A3A8-4533-A8F0-C59E28E1984C}"/>
    <cellStyle name="Note 6 8 3 4 2" xfId="55052" xr:uid="{39B3465C-5C3D-4452-BD45-9DF1A5A3404B}"/>
    <cellStyle name="Note 6 8 3 5" xfId="53352" xr:uid="{A2DBF247-32AA-44A5-9A5E-EECBEDF9066F}"/>
    <cellStyle name="Note 6 8 3 6" xfId="46646" xr:uid="{6F1387C8-3A01-48AA-82A5-0388FE2EEC18}"/>
    <cellStyle name="Note 6 8 4" xfId="39313" xr:uid="{7A5A0D53-3383-4D69-AEE0-3AC57C5B67CD}"/>
    <cellStyle name="Note 6 8 4 2" xfId="56054" xr:uid="{1FFC487A-BFD3-4893-97D7-99B0FFD71061}"/>
    <cellStyle name="Note 6 8 4 3" xfId="49272" xr:uid="{5F2732EE-28FD-4AD1-BA28-442E4D7B0A7F}"/>
    <cellStyle name="Note 6 8 5" xfId="44532" xr:uid="{CE5378CB-8A62-4CCD-BB9E-A7B8AA1AA794}"/>
    <cellStyle name="Note 6 8 5 2" xfId="55720" xr:uid="{9382EEC8-CAD7-4913-8A84-1762054658CA}"/>
    <cellStyle name="Note 6 8 5 3" xfId="48937" xr:uid="{1CF603F6-9537-455C-AACF-408BA7F94621}"/>
    <cellStyle name="Note 6 8 6" xfId="45738" xr:uid="{9591BD29-CFE0-4715-9B19-D09C2BAE7110}"/>
    <cellStyle name="Note 6 8 6 2" xfId="54214" xr:uid="{1455036C-50B3-4D32-AA81-7B00E231147B}"/>
    <cellStyle name="Note 6 8 7" xfId="52767" xr:uid="{024CAF10-86C0-4301-A0C3-D3D7489B04AA}"/>
    <cellStyle name="Note 6 9" xfId="1672" xr:uid="{7A0A52FB-F49E-4532-BEAF-4F6098CE8CBB}"/>
    <cellStyle name="Note 6 9 2" xfId="6000" xr:uid="{FBF4003B-1DDB-4BEA-B99C-251A744CDCDB}"/>
    <cellStyle name="Note 6 9 2 2" xfId="8586" xr:uid="{46C6BE18-8D03-45C7-BE56-A9BFCB421E4A}"/>
    <cellStyle name="Note 6 9 2 2 2" xfId="12654" xr:uid="{4AA88B99-7E11-4FB1-9FE3-A649EAE1AC9B}"/>
    <cellStyle name="Note 6 9 2 2 2 2" xfId="21643" xr:uid="{86C388FB-6BB3-4163-839B-BEA2CB5BE13A}"/>
    <cellStyle name="Note 6 9 2 2 2 2 2" xfId="30042" xr:uid="{68446485-A215-48E5-B366-756DBA16A9BF}"/>
    <cellStyle name="Note 6 9 2 2 2 3" xfId="41042" xr:uid="{937A974A-9AD0-4810-85AF-CB17304A1DA0}"/>
    <cellStyle name="Note 6 9 2 2 2 4" xfId="56567" xr:uid="{88A517F4-BFEA-4D0A-B004-42B6BD3AAE8C}"/>
    <cellStyle name="Note 6 9 2 2 3" xfId="17575" xr:uid="{C1A2DF18-0909-419E-AD7A-415D38FB974C}"/>
    <cellStyle name="Note 6 9 2 2 3 2" xfId="28107" xr:uid="{14538BB6-BB62-4B31-BBD5-53F70A5CF291}"/>
    <cellStyle name="Note 6 9 2 2 4" xfId="29033" xr:uid="{21C0D605-60E4-4B0A-8B08-D0588E680CC0}"/>
    <cellStyle name="Note 6 9 2 2 5" xfId="49785" xr:uid="{F2858F45-E1EA-456E-BF5C-EA5F3E9C2210}"/>
    <cellStyle name="Note 6 9 2 3" xfId="11223" xr:uid="{E283E520-4672-4C49-948D-BBCD00CA5644}"/>
    <cellStyle name="Note 6 9 2 3 2" xfId="20212" xr:uid="{4FD6F47C-99F7-4856-A0A6-FAB6BAC19B25}"/>
    <cellStyle name="Note 6 9 2 3 2 2" xfId="26072" xr:uid="{7577611F-5849-4979-B57A-7EE8955C166F}"/>
    <cellStyle name="Note 6 9 2 3 2 3" xfId="58980" xr:uid="{838DFB37-BA71-4A5E-8320-F9B45E868827}"/>
    <cellStyle name="Note 6 9 2 3 3" xfId="27180" xr:uid="{77D798D7-7FCB-47EB-A7B3-DA633876E3CA}"/>
    <cellStyle name="Note 6 9 2 3 4" xfId="52199" xr:uid="{9B54FB9C-2C0C-4A5D-9A79-914078150344}"/>
    <cellStyle name="Note 6 9 2 4" xfId="14989" xr:uid="{BC80C575-D7CF-4403-BD46-CBABA9AD582F}"/>
    <cellStyle name="Note 6 9 2 4 2" xfId="40896" xr:uid="{D7A73E92-F682-41ED-B778-9A880E364EF8}"/>
    <cellStyle name="Note 6 9 2 4 2 2" xfId="54700" xr:uid="{94BDC65E-F6FB-4576-A434-3ECF6C0AE098}"/>
    <cellStyle name="Note 6 9 2 4 3" xfId="47902" xr:uid="{4FF38CA3-4A6F-47A6-B5C2-F66D23E54F2E}"/>
    <cellStyle name="Note 6 9 2 5" xfId="34724" xr:uid="{766B095D-2259-4CB0-8444-814AEDD5F564}"/>
    <cellStyle name="Note 6 9 2 5 2" xfId="53053" xr:uid="{55321668-BC05-417E-9426-C0A4F7ABDB6A}"/>
    <cellStyle name="Note 6 9 2 6" xfId="46288" xr:uid="{FED26A7A-CD95-437F-A618-07C82CD4D7A3}"/>
    <cellStyle name="Note 6 9 3" xfId="4109" xr:uid="{D8766DFD-18E5-4CC5-9DC7-BD8856C4D074}"/>
    <cellStyle name="Note 6 9 3 2" xfId="39627" xr:uid="{746F060F-5FAE-4F9C-ACD2-5F115CA4A372}"/>
    <cellStyle name="Note 6 9 3 2 2" xfId="56963" xr:uid="{AC60523D-5A0F-4824-B20B-3AD94E96F098}"/>
    <cellStyle name="Note 6 9 3 2 3" xfId="50181" xr:uid="{2836259E-664B-4863-B696-48CFC7A095C0}"/>
    <cellStyle name="Note 6 9 3 3" xfId="51281" xr:uid="{EEAE2855-BA0C-45E4-A3C3-5177F14C93CF}"/>
    <cellStyle name="Note 6 9 3 3 2" xfId="58063" xr:uid="{6A0568BB-E365-4A06-A12D-A3175EBE8708}"/>
    <cellStyle name="Note 6 9 3 4" xfId="48298" xr:uid="{F16D7078-8953-47B0-B2B3-CD8258535956}"/>
    <cellStyle name="Note 6 9 3 4 2" xfId="55090" xr:uid="{832879A6-01ED-42D2-87D1-520D648BA751}"/>
    <cellStyle name="Note 6 9 3 5" xfId="53390" xr:uid="{88B130F2-BCED-47CA-9BC9-40A74E934A3C}"/>
    <cellStyle name="Note 6 9 3 6" xfId="46684" xr:uid="{EB707BD4-79AC-4AB5-821C-23338F8252AD}"/>
    <cellStyle name="Note 6 9 4" xfId="34527" xr:uid="{1F1F3A80-2558-4715-8806-68DAFEEEBF04}"/>
    <cellStyle name="Note 6 9 4 2" xfId="56095" xr:uid="{8012E0D1-98F1-4B26-A8C4-CFB7F63167D1}"/>
    <cellStyle name="Note 6 9 4 3" xfId="49313" xr:uid="{0646DC86-A400-4416-B6B7-0A5CFA461114}"/>
    <cellStyle name="Note 6 9 5" xfId="44584" xr:uid="{D8FFD4E0-1B86-403F-9F5D-041422B8E6C9}"/>
    <cellStyle name="Note 6 9 5 2" xfId="58587" xr:uid="{C90CD811-808F-4F1C-B701-3E9D6078049B}"/>
    <cellStyle name="Note 6 9 5 3" xfId="51806" xr:uid="{3E2B3E70-80A9-4389-A0F9-71331DCBD12E}"/>
    <cellStyle name="Note 6 9 6" xfId="45779" xr:uid="{AEFD4485-B54D-4009-8B1F-C33CDDB800BF}"/>
    <cellStyle name="Note 6 9 6 2" xfId="54252" xr:uid="{A1DAD565-2EB6-4B75-95E3-394678DD9D01}"/>
    <cellStyle name="Note 6 9 7" xfId="52790" xr:uid="{550AE77A-689E-41D4-A863-F8A73456594C}"/>
    <cellStyle name="Note 7" xfId="137" xr:uid="{06424D8E-C185-402C-90A7-82CCED94C03F}"/>
    <cellStyle name="Note 7 10" xfId="1948" xr:uid="{10C9CB34-A900-44ED-A7CE-7D0488D3B4C5}"/>
    <cellStyle name="Note 7 10 2" xfId="6258" xr:uid="{7FC92FE5-17AF-4FA0-AD00-6AAA4617AA2E}"/>
    <cellStyle name="Note 7 10 2 2" xfId="8844" xr:uid="{C4DB062E-9F57-4452-862C-5CDB8420DCE8}"/>
    <cellStyle name="Note 7 10 2 2 2" xfId="12734" xr:uid="{9AB8D87D-B6CC-414B-AA28-ACE446573EA2}"/>
    <cellStyle name="Note 7 10 2 2 2 2" xfId="21723" xr:uid="{2EF71445-C01C-4DDA-9269-306C6C0184FE}"/>
    <cellStyle name="Note 7 10 2 2 2 2 2" xfId="30749" xr:uid="{A0653A6C-6278-46DE-B03E-509CB890EECF}"/>
    <cellStyle name="Note 7 10 2 2 2 3" xfId="36799" xr:uid="{AFED3DFD-C3D3-417E-9E6C-19BA96A99C50}"/>
    <cellStyle name="Note 7 10 2 2 3" xfId="17833" xr:uid="{D768425E-7A93-4831-92B6-C93BB3AE321B}"/>
    <cellStyle name="Note 7 10 2 2 3 2" xfId="43039" xr:uid="{99057E26-75DB-4AAD-8294-45861C0C98EA}"/>
    <cellStyle name="Note 7 10 2 2 4" xfId="25557" xr:uid="{A3AD03A7-0A12-4A00-868B-0AC9F5266459}"/>
    <cellStyle name="Note 7 10 2 3" xfId="11481" xr:uid="{66CDF6B6-8024-4E80-9339-C35754C9FED9}"/>
    <cellStyle name="Note 7 10 2 3 2" xfId="20470" xr:uid="{7506AA3E-B5CA-401A-807B-B8F5313DC583}"/>
    <cellStyle name="Note 7 10 2 3 2 2" xfId="32585" xr:uid="{C630BE29-E52E-46E5-971A-012A0A6DF783}"/>
    <cellStyle name="Note 7 10 2 3 3" xfId="34872" xr:uid="{2F365233-9F48-4278-81E5-67CC9A8D637B}"/>
    <cellStyle name="Note 7 10 2 4" xfId="15247" xr:uid="{8C51DE2A-2705-4F3B-8C54-551BD75263D8}"/>
    <cellStyle name="Note 7 10 2 4 2" xfId="25346" xr:uid="{5E6126AC-9D34-4DE2-9FF2-3A309469690B}"/>
    <cellStyle name="Note 7 10 2 5" xfId="27306" xr:uid="{0CD009FF-41B7-498C-B3BB-9833613E3183}"/>
    <cellStyle name="Note 7 10 3" xfId="4385" xr:uid="{DF54B6AE-4F07-4FD3-9DDC-B1E1B2006BED}"/>
    <cellStyle name="Note 7 10 3 2" xfId="38246" xr:uid="{CFEEF3CB-6F7B-4B6D-9EFD-BE6ACC2D020F}"/>
    <cellStyle name="Note 7 10 4" xfId="25037" xr:uid="{4D8A70E8-EFF5-4BBE-BBA9-1AD8514C7AF4}"/>
    <cellStyle name="Note 7 11" xfId="2619" xr:uid="{75D0B42F-623D-4984-9FF1-D20F78CA4219}"/>
    <cellStyle name="Note 7 11 2" xfId="6860" xr:uid="{8D812F95-E8A8-4E07-9542-45CCBF332989}"/>
    <cellStyle name="Note 7 11 2 2" xfId="12015" xr:uid="{D45D4FEC-5058-499A-A387-675AC88974D9}"/>
    <cellStyle name="Note 7 11 2 2 2" xfId="21004" xr:uid="{8062DF06-24F2-45A8-8549-0A333BC5C14B}"/>
    <cellStyle name="Note 7 11 2 2 2 2" xfId="30917" xr:uid="{D114CB64-084B-4C93-96A9-BE5F8E44F2EA}"/>
    <cellStyle name="Note 7 11 2 2 3" xfId="27166" xr:uid="{4FBCC177-C7A0-487F-9233-B51554254A4D}"/>
    <cellStyle name="Note 7 11 2 3" xfId="15849" xr:uid="{FB9CC7BB-2135-462A-BFAC-7A38AA325F4F}"/>
    <cellStyle name="Note 7 11 2 3 2" xfId="31204" xr:uid="{8CDF2BDB-91DA-41AD-AFF6-CE140B071576}"/>
    <cellStyle name="Note 7 11 2 4" xfId="36593" xr:uid="{15B8DB4F-70A1-44A3-936F-77E37809C9D3}"/>
    <cellStyle name="Note 7 11 3" xfId="9430" xr:uid="{167B1435-A37C-493A-AF23-127A49A9093A}"/>
    <cellStyle name="Note 7 11 3 2" xfId="18419" xr:uid="{E188ECF0-F6C4-4901-9864-2AFE8452A238}"/>
    <cellStyle name="Note 7 11 3 2 2" xfId="28181" xr:uid="{9CE93434-1A17-448C-ADB5-0607BA543F3C}"/>
    <cellStyle name="Note 7 11 3 3" xfId="42877" xr:uid="{28ACCD8B-C02D-46A4-A38B-5DD4F12ADA80}"/>
    <cellStyle name="Note 7 11 4" xfId="13473" xr:uid="{8B652B9D-7CED-4592-B625-B4DC42B30F6D}"/>
    <cellStyle name="Note 7 11 4 2" xfId="34940" xr:uid="{56440BF5-8B43-4C32-A919-DCCEA16C829E}"/>
    <cellStyle name="Note 7 11 5" xfId="28427" xr:uid="{7AE35F33-41DA-4B62-B8C4-6BA8127B0E34}"/>
    <cellStyle name="Note 7 12" xfId="6593" xr:uid="{5812D788-5DFF-476A-B886-1EA1FF60B3E7}"/>
    <cellStyle name="Note 7 12 2" xfId="11801" xr:uid="{84B789EF-B13D-4A5C-9071-3F649E66045A}"/>
    <cellStyle name="Note 7 12 2 2" xfId="20790" xr:uid="{1BAD00C7-8BD7-4CE0-B4C6-FC74CC09B30F}"/>
    <cellStyle name="Note 7 12 2 2 2" xfId="41073" xr:uid="{C77EA697-299C-481D-AC53-8EED747BA928}"/>
    <cellStyle name="Note 7 12 2 3" xfId="31074" xr:uid="{612D6C38-6C44-49D5-9FF2-53CC4C22AAD0}"/>
    <cellStyle name="Note 7 12 3" xfId="15582" xr:uid="{894DBC8A-DAF0-400E-B3AA-9171A2E165EF}"/>
    <cellStyle name="Note 7 12 3 2" xfId="22606" xr:uid="{635C85AE-4EED-4A70-B104-E4CF46F738CA}"/>
    <cellStyle name="Note 7 12 4" xfId="41715" xr:uid="{17859D4F-1F1C-4509-A229-2F2CAD4FE19C}"/>
    <cellStyle name="Note 7 13" xfId="9164" xr:uid="{3546DE2C-61DA-43A0-A34F-D5A4F0C67D58}"/>
    <cellStyle name="Note 7 13 2" xfId="18153" xr:uid="{5BF56CF7-AD60-4235-BC6F-AC33DAC72C2C}"/>
    <cellStyle name="Note 7 13 2 2" xfId="23139" xr:uid="{9BB80934-C112-487E-AF23-2DDA3BC0B17C}"/>
    <cellStyle name="Note 7 13 3" xfId="25577" xr:uid="{D6644E55-0A25-408B-BB26-F99B66582AC6}"/>
    <cellStyle name="Note 7 14" xfId="9729" xr:uid="{4A222057-4712-4894-A051-405CFE838A57}"/>
    <cellStyle name="Note 7 14 2" xfId="18718" xr:uid="{037D4891-5D8E-4950-8D00-27497F74A2EC}"/>
    <cellStyle name="Note 7 14 2 2" xfId="22141" xr:uid="{1B111209-261F-424D-B97D-3F82EDC0FEBF}"/>
    <cellStyle name="Note 7 14 3" xfId="40247" xr:uid="{8CED38DA-84DC-4243-B731-B00FFA5808E4}"/>
    <cellStyle name="Note 7 15" xfId="2297" xr:uid="{0810F5A6-2832-4467-BB7C-4539A2C81B06}"/>
    <cellStyle name="Note 7 15 2" xfId="23812" xr:uid="{1A155F95-60E6-41BA-8410-ABADD6613BA6}"/>
    <cellStyle name="Note 7 16" xfId="13206" xr:uid="{214C8556-C8AD-4E3B-9B31-2B2B27D1474A}"/>
    <cellStyle name="Note 7 16 2" xfId="30365" xr:uid="{5BDB40EE-4738-4918-B0D1-540B630189DB}"/>
    <cellStyle name="Note 7 17" xfId="35532" xr:uid="{14EDCF64-D97D-4620-A956-D322A8A4596F}"/>
    <cellStyle name="Note 7 18" xfId="44234" xr:uid="{5BCEFAEE-EB80-46AC-9A81-13513EB48E20}"/>
    <cellStyle name="Note 7 19" xfId="45474" xr:uid="{ABD5D8AD-E495-45A4-ACCD-1EBFAD8EE8DE}"/>
    <cellStyle name="Note 7 2" xfId="326" xr:uid="{C9AEBB77-81A2-4ED1-AA07-634A8CB97F5F}"/>
    <cellStyle name="Note 7 2 10" xfId="6628" xr:uid="{C2F9B173-A69A-4545-9F20-F7D3E49C0BC4}"/>
    <cellStyle name="Note 7 2 10 2" xfId="11834" xr:uid="{0F37AA7F-60CC-4C71-9DEA-79ADBAB831E8}"/>
    <cellStyle name="Note 7 2 10 2 2" xfId="20823" xr:uid="{E03A5551-67D6-4399-AE32-400B89EFD8EE}"/>
    <cellStyle name="Note 7 2 10 2 2 2" xfId="34148" xr:uid="{D190088B-470C-4719-8776-31421D01220B}"/>
    <cellStyle name="Note 7 2 10 2 3" xfId="38922" xr:uid="{8D4BAEA1-E39E-44BA-93A9-AD5C1779D0B5}"/>
    <cellStyle name="Note 7 2 10 3" xfId="15617" xr:uid="{BE600915-0173-4416-BD2B-3091D999B275}"/>
    <cellStyle name="Note 7 2 10 3 2" xfId="27302" xr:uid="{E9300398-0760-4FAC-A46B-65EB5892DC3E}"/>
    <cellStyle name="Note 7 2 10 4" xfId="23447" xr:uid="{21389DEC-4697-467D-B34C-79671834D0AC}"/>
    <cellStyle name="Note 7 2 11" xfId="9197" xr:uid="{B27AAF2B-04E7-451D-B2E2-822B972D1F33}"/>
    <cellStyle name="Note 7 2 11 2" xfId="18186" xr:uid="{B02CE1E2-3DF3-4128-8A3B-D6D64EC05105}"/>
    <cellStyle name="Note 7 2 11 2 2" xfId="28689" xr:uid="{AEE354FC-6822-4511-85E1-E22BBD4F176E}"/>
    <cellStyle name="Note 7 2 11 3" xfId="24731" xr:uid="{68A06DEF-AFAE-400F-99E7-E3A439A0C9F7}"/>
    <cellStyle name="Note 7 2 12" xfId="12012" xr:uid="{DB6B8CC8-72E6-48EB-AF7B-A295E1A27482}"/>
    <cellStyle name="Note 7 2 12 2" xfId="21001" xr:uid="{8A3D5724-E504-4C43-9EC8-C684A43A32A9}"/>
    <cellStyle name="Note 7 2 12 2 2" xfId="40046" xr:uid="{E89D4790-1F6B-412B-A8E1-29B95CB44920}"/>
    <cellStyle name="Note 7 2 12 3" xfId="34419" xr:uid="{F0747769-3E89-491B-A4BD-9F8DCEE8E739}"/>
    <cellStyle name="Note 7 2 13" xfId="2332" xr:uid="{1ECEF3CA-D861-4847-8A7A-9AE6911CFBB5}"/>
    <cellStyle name="Note 7 2 13 2" xfId="36691" xr:uid="{9213B0FE-8CF1-4899-8155-B7A30669F860}"/>
    <cellStyle name="Note 7 2 14" xfId="13241" xr:uid="{8D17E5A9-E5E0-4B5E-8D4D-6ECC2C5B9110}"/>
    <cellStyle name="Note 7 2 14 2" xfId="26551" xr:uid="{48AB5C6D-97C8-4F64-9B29-B361A61AD21C}"/>
    <cellStyle name="Note 7 2 15" xfId="43259" xr:uid="{E8956877-D28E-45F5-8D80-E2A6D2B27F51}"/>
    <cellStyle name="Note 7 2 16" xfId="45976" xr:uid="{EB360481-F9ED-49EE-BD8C-26DB959B1EC6}"/>
    <cellStyle name="Note 7 2 2" xfId="458" xr:uid="{BFF8B392-900F-4F42-A469-7711D6515078}"/>
    <cellStyle name="Note 7 2 2 10" xfId="9322" xr:uid="{0409BF16-191E-455A-A5BA-BF795793888C}"/>
    <cellStyle name="Note 7 2 2 10 2" xfId="18311" xr:uid="{D29515B0-EECF-4870-A6F4-BEA54E54B6F4}"/>
    <cellStyle name="Note 7 2 2 10 2 2" xfId="27625" xr:uid="{BB16EF3D-FB2A-4EBA-998C-71E5E43212D7}"/>
    <cellStyle name="Note 7 2 2 10 3" xfId="36087" xr:uid="{040FF906-05D9-4B75-A464-763F39035B39}"/>
    <cellStyle name="Note 7 2 2 11" xfId="12421" xr:uid="{25DA7C13-E274-4AB0-967F-16946E69CBB1}"/>
    <cellStyle name="Note 7 2 2 11 2" xfId="21410" xr:uid="{0BA072B6-FDD9-432D-B0B2-67BBC41020EA}"/>
    <cellStyle name="Note 7 2 2 11 2 2" xfId="26973" xr:uid="{3C4057CB-1FDF-48E4-ABED-D3E66D2370DF}"/>
    <cellStyle name="Note 7 2 2 11 3" xfId="41590" xr:uid="{A75D07E9-5A22-4871-82C4-B441FC939EA5}"/>
    <cellStyle name="Note 7 2 2 12" xfId="2464" xr:uid="{2FD461EC-B7E8-4812-BF5B-84F0E6C1403D}"/>
    <cellStyle name="Note 7 2 2 12 2" xfId="26090" xr:uid="{6BF37BEB-0F78-4519-8A85-48428DC77554}"/>
    <cellStyle name="Note 7 2 2 13" xfId="13373" xr:uid="{A4B7B696-517E-4E67-B2CA-BBE5957B5258}"/>
    <cellStyle name="Note 7 2 2 13 2" xfId="32703" xr:uid="{B4108769-196D-48C9-9819-0BF65C3EA196}"/>
    <cellStyle name="Note 7 2 2 14" xfId="35090" xr:uid="{E91469AD-4584-4699-829A-FFBA5A535513}"/>
    <cellStyle name="Note 7 2 2 15" xfId="49467" xr:uid="{17373866-2730-4AF5-91DB-8137FEF9F5A2}"/>
    <cellStyle name="Note 7 2 2 2" xfId="807" xr:uid="{43C6A825-924D-49DC-98DC-DCF5B1552C6A}"/>
    <cellStyle name="Note 7 2 2 2 2" xfId="5176" xr:uid="{0FFF5E05-25B9-40EC-B5E3-D928971348E6}"/>
    <cellStyle name="Note 7 2 2 2 2 2" xfId="7762" xr:uid="{A641CC2E-D0FD-470F-A680-32341DEE2315}"/>
    <cellStyle name="Note 7 2 2 2 2 2 2" xfId="12404" xr:uid="{5D6DBCBF-B90A-4307-8C77-FECFDE446A62}"/>
    <cellStyle name="Note 7 2 2 2 2 2 2 2" xfId="21393" xr:uid="{CC9A1882-E0ED-4E62-A2D5-31E096E0C138}"/>
    <cellStyle name="Note 7 2 2 2 2 2 2 2 2" xfId="27385" xr:uid="{6D4F936A-872A-4F8C-8013-8B774670CF9D}"/>
    <cellStyle name="Note 7 2 2 2 2 2 2 3" xfId="37451" xr:uid="{BE7FAB4B-1113-4D54-8D16-E32232A717E7}"/>
    <cellStyle name="Note 7 2 2 2 2 2 3" xfId="16751" xr:uid="{AB01E61C-1C43-4A38-A402-BEC5CC20A888}"/>
    <cellStyle name="Note 7 2 2 2 2 2 3 2" xfId="43566" xr:uid="{8F2485C5-75E0-4C1A-B915-D419BA0D503D}"/>
    <cellStyle name="Note 7 2 2 2 2 2 4" xfId="37393" xr:uid="{AAFCBAA4-3CA7-4912-9F51-F22829B663F5}"/>
    <cellStyle name="Note 7 2 2 2 2 3" xfId="10399" xr:uid="{381D7D7C-377F-450C-9AFF-42B6B51E5102}"/>
    <cellStyle name="Note 7 2 2 2 2 3 2" xfId="19388" xr:uid="{299FBFD5-4547-4E27-9234-764947AC004C}"/>
    <cellStyle name="Note 7 2 2 2 2 3 2 2" xfId="32437" xr:uid="{1D18A1B9-3A72-40FF-A237-6E307978BB8A}"/>
    <cellStyle name="Note 7 2 2 2 2 3 3" xfId="24125" xr:uid="{0573564F-7F74-4739-ADEE-A8F8B4B53888}"/>
    <cellStyle name="Note 7 2 2 2 2 4" xfId="14165" xr:uid="{155797C5-0B28-4B18-AB29-EA9BB468FB6E}"/>
    <cellStyle name="Note 7 2 2 2 2 4 2" xfId="30778" xr:uid="{86E46AD6-ABA2-4CFF-AC37-7D259F2CC6A8}"/>
    <cellStyle name="Note 7 2 2 2 2 5" xfId="29744" xr:uid="{B5C79FD9-B457-429C-A92A-B06E2C488355}"/>
    <cellStyle name="Note 7 2 2 2 3" xfId="3244" xr:uid="{A0B3A416-9910-4A08-84AA-E2F50EB9CC82}"/>
    <cellStyle name="Note 7 2 2 2 3 2" xfId="28898" xr:uid="{0DB13C47-D514-4BEC-90CE-8B0901DCEDE2}"/>
    <cellStyle name="Note 7 2 2 2 4" xfId="23287" xr:uid="{7E7B5B94-815A-4E99-91FC-094875F3470B}"/>
    <cellStyle name="Note 7 2 2 2 5" xfId="56249" xr:uid="{29E71295-76ED-4743-84F1-22793DEA8EAD}"/>
    <cellStyle name="Note 7 2 2 3" xfId="1152" xr:uid="{20DD1123-32E9-4357-AD6E-85D9AFDFFFAC}"/>
    <cellStyle name="Note 7 2 2 3 2" xfId="5497" xr:uid="{72AADB77-22C8-4A6B-BACD-77518B96A561}"/>
    <cellStyle name="Note 7 2 2 3 2 2" xfId="8083" xr:uid="{99EE8446-80AB-4B2E-B64E-FAD5745EA8CC}"/>
    <cellStyle name="Note 7 2 2 3 2 2 2" xfId="12506" xr:uid="{E96247FC-6B82-468A-9CAE-9F24EA695C1D}"/>
    <cellStyle name="Note 7 2 2 3 2 2 2 2" xfId="21495" xr:uid="{B473211C-AE35-44B4-B1EA-A0EC154E59E6}"/>
    <cellStyle name="Note 7 2 2 3 2 2 2 2 2" xfId="40808" xr:uid="{B46B8B33-0944-46BA-9A18-1EB56E82FC2C}"/>
    <cellStyle name="Note 7 2 2 3 2 2 2 3" xfId="41006" xr:uid="{46E31120-476D-49E8-B964-C8249FB9DBCD}"/>
    <cellStyle name="Note 7 2 2 3 2 2 3" xfId="17072" xr:uid="{59B97414-E00B-43C5-91C9-980BD1302646}"/>
    <cellStyle name="Note 7 2 2 3 2 2 3 2" xfId="40707" xr:uid="{754C4175-F081-4026-B944-1B2B31EDFB72}"/>
    <cellStyle name="Note 7 2 2 3 2 2 4" xfId="33413" xr:uid="{6839D436-797A-4552-849E-FA1FA0600F2B}"/>
    <cellStyle name="Note 7 2 2 3 2 3" xfId="10720" xr:uid="{535460A2-4ABB-426C-B6CC-7A780B8DCF99}"/>
    <cellStyle name="Note 7 2 2 3 2 3 2" xfId="19709" xr:uid="{0CB7D65E-D336-4F6F-861F-F1BE8CAC2ED7}"/>
    <cellStyle name="Note 7 2 2 3 2 3 2 2" xfId="41869" xr:uid="{A317468C-1EA3-42B1-80A3-24362539248E}"/>
    <cellStyle name="Note 7 2 2 3 2 3 3" xfId="40301" xr:uid="{E6995372-3CC1-41F9-83CE-DFEFDE5A3AA9}"/>
    <cellStyle name="Note 7 2 2 3 2 4" xfId="14486" xr:uid="{D6FF5240-D087-4BD3-9B9F-093672386E0B}"/>
    <cellStyle name="Note 7 2 2 3 2 4 2" xfId="28246" xr:uid="{2F92CD81-9016-448B-B8AF-8844D807E9D0}"/>
    <cellStyle name="Note 7 2 2 3 2 5" xfId="33528" xr:uid="{ACB6C95F-84F1-4D78-8577-78469E18B19D}"/>
    <cellStyle name="Note 7 2 2 3 3" xfId="3589" xr:uid="{8696E148-DE16-4686-AFF7-9D35FE796F06}"/>
    <cellStyle name="Note 7 2 2 3 3 2" xfId="32828" xr:uid="{A14247FF-FDC8-4ECF-8CA8-4631A2AF8D7A}"/>
    <cellStyle name="Note 7 2 2 3 4" xfId="43213" xr:uid="{794033D6-76CC-49B5-82F3-FCE6E726BF62}"/>
    <cellStyle name="Note 7 2 2 4" xfId="1496" xr:uid="{79443687-5E1A-47EA-A4C2-AD6FDED9C7FE}"/>
    <cellStyle name="Note 7 2 2 4 2" xfId="5841" xr:uid="{BB18F4AD-FF68-42C5-B3AE-828FA69A72EC}"/>
    <cellStyle name="Note 7 2 2 4 2 2" xfId="8427" xr:uid="{E8B0F44E-1163-4874-99B7-D7112CE935F8}"/>
    <cellStyle name="Note 7 2 2 4 2 2 2" xfId="12611" xr:uid="{E82C503A-1EBE-4218-A34F-18FCD112DD9A}"/>
    <cellStyle name="Note 7 2 2 4 2 2 2 2" xfId="21600" xr:uid="{3ECDEA08-019E-4566-997C-52AD950452ED}"/>
    <cellStyle name="Note 7 2 2 4 2 2 2 2 2" xfId="28735" xr:uid="{C14F2D07-D650-43F3-825B-DA4E48680B3E}"/>
    <cellStyle name="Note 7 2 2 4 2 2 2 3" xfId="33609" xr:uid="{9BC527A7-1480-453B-93FF-CE95F6A5753B}"/>
    <cellStyle name="Note 7 2 2 4 2 2 3" xfId="17416" xr:uid="{E4599C42-4128-4D09-A3B6-BDF5B385DC61}"/>
    <cellStyle name="Note 7 2 2 4 2 2 3 2" xfId="32729" xr:uid="{D3E66C1D-8746-4833-91B8-029C9279BE2B}"/>
    <cellStyle name="Note 7 2 2 4 2 2 4" xfId="40700" xr:uid="{E23E8876-10EC-4877-BDF5-59B83285E86B}"/>
    <cellStyle name="Note 7 2 2 4 2 3" xfId="11064" xr:uid="{77D2F015-CF2D-4395-A37E-4FF75DCA98AC}"/>
    <cellStyle name="Note 7 2 2 4 2 3 2" xfId="20053" xr:uid="{AEBBBFB3-07D9-474D-BF17-424E70CB31E6}"/>
    <cellStyle name="Note 7 2 2 4 2 3 2 2" xfId="23031" xr:uid="{E4DAD130-C1A6-4499-8F25-426CB93FBE80}"/>
    <cellStyle name="Note 7 2 2 4 2 3 3" xfId="44108" xr:uid="{02E61D4A-F529-4D84-9D57-9704F74D60E0}"/>
    <cellStyle name="Note 7 2 2 4 2 4" xfId="14830" xr:uid="{2CA18681-686C-43CE-B0EA-8FCA275866B2}"/>
    <cellStyle name="Note 7 2 2 4 2 4 2" xfId="38989" xr:uid="{09899ED2-CA99-4E6E-B2EC-A89B5C20C07C}"/>
    <cellStyle name="Note 7 2 2 4 2 5" xfId="41065" xr:uid="{FCF4BEAD-B73A-48EB-8904-C47D903AADCE}"/>
    <cellStyle name="Note 7 2 2 4 3" xfId="3933" xr:uid="{42CFC97E-79C5-459A-ADD8-790CED94E442}"/>
    <cellStyle name="Note 7 2 2 4 3 2" xfId="42917" xr:uid="{53B4DEBB-B7EA-4632-B19B-B331B6CAC262}"/>
    <cellStyle name="Note 7 2 2 4 4" xfId="35433" xr:uid="{1CDBE42F-9FFE-4059-95A5-B1F26B4438EE}"/>
    <cellStyle name="Note 7 2 2 5" xfId="198" xr:uid="{2CD8889D-F302-4080-B9CD-2B9AA683058D}"/>
    <cellStyle name="Note 7 2 2 5 2" xfId="2593" xr:uid="{1A15ACFF-F4E1-49AD-BA4E-3DAA273BE1DB}"/>
    <cellStyle name="Note 7 2 2 5 2 2" xfId="6834" xr:uid="{F0FFC793-10CE-48BE-A642-4E8497B6D81F}"/>
    <cellStyle name="Note 7 2 2 5 2 2 2" xfId="12005" xr:uid="{0BA059C5-90A0-43AD-8BA2-0E90620079A0}"/>
    <cellStyle name="Note 7 2 2 5 2 2 2 2" xfId="20994" xr:uid="{4932F80C-66CB-4A69-80B4-5D3136CBC5EC}"/>
    <cellStyle name="Note 7 2 2 5 2 2 2 2 2" xfId="42489" xr:uid="{7012B617-EC17-4929-B0A4-889E52D08D73}"/>
    <cellStyle name="Note 7 2 2 5 2 2 2 3" xfId="34650" xr:uid="{B0F889B3-6500-4999-A268-77B366043355}"/>
    <cellStyle name="Note 7 2 2 5 2 2 3" xfId="15823" xr:uid="{B1497E8B-DF51-483E-9CC2-ACF05348D3FF}"/>
    <cellStyle name="Note 7 2 2 5 2 2 3 2" xfId="26584" xr:uid="{FFE5CAD6-4336-4E22-97CE-2845DEA101F8}"/>
    <cellStyle name="Note 7 2 2 5 2 2 4" xfId="30245" xr:uid="{6E4A477D-2936-4331-83EB-05B53EB8FF90}"/>
    <cellStyle name="Note 7 2 2 5 2 3" xfId="9404" xr:uid="{95D8C2BF-21D7-4A78-8BF5-F20D73A2BF4E}"/>
    <cellStyle name="Note 7 2 2 5 2 3 2" xfId="18393" xr:uid="{E5417F7F-948B-4D5C-B1F6-6F8E37AE1F80}"/>
    <cellStyle name="Note 7 2 2 5 2 3 2 2" xfId="25745" xr:uid="{D3BDEE29-5099-4DBF-AB7F-24EE72AD2791}"/>
    <cellStyle name="Note 7 2 2 5 2 3 3" xfId="43739" xr:uid="{2A4A7B87-6FA6-43F8-B811-9EE27DB8286C}"/>
    <cellStyle name="Note 7 2 2 5 2 4" xfId="13447" xr:uid="{A8A446E5-5068-4855-8C2B-21461C34E525}"/>
    <cellStyle name="Note 7 2 2 5 2 4 2" xfId="34226" xr:uid="{CE337A5D-DA50-4E46-9B85-06556B130445}"/>
    <cellStyle name="Note 7 2 2 5 2 5" xfId="25989" xr:uid="{997D3623-EAE6-4C4D-855A-F7DABD305C6E}"/>
    <cellStyle name="Note 7 2 2 5 3" xfId="2666" xr:uid="{63E572FC-64BC-4BE4-851A-8FAA3D535F45}"/>
    <cellStyle name="Note 7 2 2 5 3 2" xfId="39809" xr:uid="{8A431945-2D87-4C9B-9E5F-8AB89C068E4F}"/>
    <cellStyle name="Note 7 2 2 5 4" xfId="24080" xr:uid="{70BCDA91-5E2B-4EBA-9FFD-C91A5CC1CE04}"/>
    <cellStyle name="Note 7 2 2 6" xfId="2115" xr:uid="{85099CC0-5A9A-44C6-848B-8CDFAB025560}"/>
    <cellStyle name="Note 7 2 2 6 2" xfId="6416" xr:uid="{3A5C3846-30B4-4690-87A0-4BE5C1CDA2CF}"/>
    <cellStyle name="Note 7 2 2 6 2 2" xfId="9002" xr:uid="{2013109D-CF8C-433A-ABFC-C0E5697360AD}"/>
    <cellStyle name="Note 7 2 2 6 2 2 2" xfId="12785" xr:uid="{C5F7B001-31AD-4F00-953C-57EFCF140A09}"/>
    <cellStyle name="Note 7 2 2 6 2 2 2 2" xfId="21774" xr:uid="{1456D589-B04F-4844-AB10-91102024DB97}"/>
    <cellStyle name="Note 7 2 2 6 2 2 2 2 2" xfId="42214" xr:uid="{9DF79B16-AF12-4670-BF6B-C9AF18CF72B2}"/>
    <cellStyle name="Note 7 2 2 6 2 2 2 3" xfId="23684" xr:uid="{9245B31E-3319-4D30-A7D4-15748DA40964}"/>
    <cellStyle name="Note 7 2 2 6 2 2 3" xfId="17991" xr:uid="{833E7676-E168-4F21-A829-DC23DAC7B5B6}"/>
    <cellStyle name="Note 7 2 2 6 2 2 3 2" xfId="37263" xr:uid="{295FC7D2-927C-423A-8342-5304ADE8740A}"/>
    <cellStyle name="Note 7 2 2 6 2 2 4" xfId="42550" xr:uid="{CC3216DA-17BB-4435-8142-F584E1FAE7E8}"/>
    <cellStyle name="Note 7 2 2 6 2 3" xfId="11639" xr:uid="{EE09A1EE-5A55-4F86-9C62-0B2B15205A8A}"/>
    <cellStyle name="Note 7 2 2 6 2 3 2" xfId="20628" xr:uid="{F2D32D36-7D30-4AA0-A74B-B66BE3E0FE87}"/>
    <cellStyle name="Note 7 2 2 6 2 3 2 2" xfId="40898" xr:uid="{82261683-5497-4882-A1CA-70BCCCF79219}"/>
    <cellStyle name="Note 7 2 2 6 2 3 3" xfId="31126" xr:uid="{A9236E76-B6A8-4B61-A111-05831476F7DC}"/>
    <cellStyle name="Note 7 2 2 6 2 4" xfId="15405" xr:uid="{4EDB0435-DD8C-4AE2-850A-0F0E0B35743B}"/>
    <cellStyle name="Note 7 2 2 6 2 4 2" xfId="24014" xr:uid="{F7E4E586-8B10-44E1-9A45-790B85A1F2F8}"/>
    <cellStyle name="Note 7 2 2 6 2 5" xfId="26118" xr:uid="{439B2E24-9BC4-4F05-8D21-4F9E68AED696}"/>
    <cellStyle name="Note 7 2 2 6 3" xfId="4552" xr:uid="{CEF8B393-C40B-4892-B1FD-3B3EA1153243}"/>
    <cellStyle name="Note 7 2 2 6 3 2" xfId="38378" xr:uid="{FB4BD99A-A802-40C2-BA90-B1CEF19A00F0}"/>
    <cellStyle name="Note 7 2 2 6 4" xfId="34158" xr:uid="{569316C1-5CB2-4195-B7A8-C188E1F92670}"/>
    <cellStyle name="Note 7 2 2 7" xfId="2925" xr:uid="{92D95DF3-41CC-4BA0-AA44-656D49C66A50}"/>
    <cellStyle name="Note 7 2 2 7 2" xfId="7075" xr:uid="{5B54044C-B264-425B-835D-F701D0E32A4F}"/>
    <cellStyle name="Note 7 2 2 7 2 2" xfId="12201" xr:uid="{B9231E0A-C8E5-4E0E-BC47-4EB657E26CBF}"/>
    <cellStyle name="Note 7 2 2 7 2 2 2" xfId="21190" xr:uid="{55040284-22D3-4170-928E-F94CA5A64F65}"/>
    <cellStyle name="Note 7 2 2 7 2 2 2 2" xfId="37608" xr:uid="{17B5A6CB-162A-4CB5-98E6-448C63D18DF0}"/>
    <cellStyle name="Note 7 2 2 7 2 2 3" xfId="38611" xr:uid="{954BF97D-38AA-49C7-AE4A-559D921117F5}"/>
    <cellStyle name="Note 7 2 2 7 2 3" xfId="16064" xr:uid="{A2892460-71D8-4B9B-B7BE-224572BFD023}"/>
    <cellStyle name="Note 7 2 2 7 2 3 2" xfId="29710" xr:uid="{012F050C-95A0-47C5-B1FC-25B31A00CC51}"/>
    <cellStyle name="Note 7 2 2 7 2 4" xfId="34860" xr:uid="{1675DBF3-B8CE-43D7-9EF2-FB2DED4F3CCC}"/>
    <cellStyle name="Note 7 2 2 7 3" xfId="9638" xr:uid="{E18566E6-3112-406B-AEC6-F72E219A3E52}"/>
    <cellStyle name="Note 7 2 2 7 3 2" xfId="18627" xr:uid="{12B7FEA2-A530-40DF-A4CC-56ED739FD0B3}"/>
    <cellStyle name="Note 7 2 2 7 3 2 2" xfId="41719" xr:uid="{B4653720-83C9-419E-A326-EE0A13F21868}"/>
    <cellStyle name="Note 7 2 2 7 3 3" xfId="23777" xr:uid="{7CD13FE7-0472-4B6C-A0E0-AB9EC5559A53}"/>
    <cellStyle name="Note 7 2 2 7 4" xfId="24500" xr:uid="{36D21158-7D16-4698-995D-796021A7783A}"/>
    <cellStyle name="Note 7 2 2 8" xfId="4852" xr:uid="{3580C8DC-9B24-455A-9256-259AE46A9504}"/>
    <cellStyle name="Note 7 2 2 8 2" xfId="7438" xr:uid="{253F6360-A58D-4F7D-8963-EBAC1EC560A2}"/>
    <cellStyle name="Note 7 2 2 8 2 2" xfId="12306" xr:uid="{43534287-B0E1-4100-B1A4-53119FA44B04}"/>
    <cellStyle name="Note 7 2 2 8 2 2 2" xfId="21295" xr:uid="{80E2E944-BBDB-4A6D-9080-73D835BFAAC6}"/>
    <cellStyle name="Note 7 2 2 8 2 2 2 2" xfId="43978" xr:uid="{0878BA91-DD7E-4967-8867-FF93CF77249E}"/>
    <cellStyle name="Note 7 2 2 8 2 2 3" xfId="30718" xr:uid="{048611C1-DE10-4AB2-A47B-C0CEB39B111D}"/>
    <cellStyle name="Note 7 2 2 8 2 3" xfId="16427" xr:uid="{7D1B937C-C0E7-4688-AAD4-150B665EB4B1}"/>
    <cellStyle name="Note 7 2 2 8 2 3 2" xfId="28144" xr:uid="{42017E44-4866-4CD7-8520-9297141BCC30}"/>
    <cellStyle name="Note 7 2 2 8 2 4" xfId="30295" xr:uid="{F43E50D7-CE5D-4677-BD71-4B54B52A32F6}"/>
    <cellStyle name="Note 7 2 2 8 3" xfId="10075" xr:uid="{1C0E2A52-38C4-4AE6-8C4F-3CE6A26B7DDC}"/>
    <cellStyle name="Note 7 2 2 8 3 2" xfId="19064" xr:uid="{D063D3FC-E3B8-4A1D-BC70-5B678DCA89C7}"/>
    <cellStyle name="Note 7 2 2 8 3 2 2" xfId="26569" xr:uid="{A66C0012-48B1-41AC-9D09-7FD83D861894}"/>
    <cellStyle name="Note 7 2 2 8 3 3" xfId="24120" xr:uid="{412F5967-6638-4379-977A-F45060DB5DD9}"/>
    <cellStyle name="Note 7 2 2 8 4" xfId="13841" xr:uid="{AAB3292A-B1D1-4F6D-AB44-CBD019D6F7B5}"/>
    <cellStyle name="Note 7 2 2 8 4 2" xfId="42385" xr:uid="{3F790955-C2C1-46A9-9730-272FE402FCBC}"/>
    <cellStyle name="Note 7 2 2 8 5" xfId="25083" xr:uid="{9B68109F-0376-41C8-870B-75F692959405}"/>
    <cellStyle name="Note 7 2 2 9" xfId="6760" xr:uid="{7AB96D29-295C-421B-A8A9-508986913C15}"/>
    <cellStyle name="Note 7 2 2 9 2" xfId="11959" xr:uid="{69364428-70AC-4974-BA20-027E242D8D13}"/>
    <cellStyle name="Note 7 2 2 9 2 2" xfId="20948" xr:uid="{CB571387-7DA9-4AA9-B739-0891729D2048}"/>
    <cellStyle name="Note 7 2 2 9 2 2 2" xfId="23067" xr:uid="{AA2C67E3-B70F-4ADC-B79F-BB7A36B02635}"/>
    <cellStyle name="Note 7 2 2 9 2 3" xfId="33322" xr:uid="{397CEE58-29A3-4BE2-8C6D-792E9EBD69AB}"/>
    <cellStyle name="Note 7 2 2 9 3" xfId="15749" xr:uid="{44D9E04E-C1E4-4BAE-8E05-7C5BA0CE3ABA}"/>
    <cellStyle name="Note 7 2 2 9 3 2" xfId="43117" xr:uid="{72A6743D-70F0-4D89-877B-0C05331E1E64}"/>
    <cellStyle name="Note 7 2 2 9 4" xfId="26443" xr:uid="{CBCF2509-69E7-43B6-9D73-E6FDC66844A9}"/>
    <cellStyle name="Note 7 2 3" xfId="675" xr:uid="{82F5ECEE-6F9D-40B0-8EA6-3BCB72688110}"/>
    <cellStyle name="Note 7 2 3 2" xfId="5051" xr:uid="{243F5098-D3C7-4A1A-8650-C36A29E035DB}"/>
    <cellStyle name="Note 7 2 3 2 2" xfId="7637" xr:uid="{0C142E50-124C-42D8-A65A-E96F752C3518}"/>
    <cellStyle name="Note 7 2 3 2 2 2" xfId="12366" xr:uid="{C9D68BBF-1EC4-45EE-A333-64EF915F667D}"/>
    <cellStyle name="Note 7 2 3 2 2 2 2" xfId="21355" xr:uid="{40F1A2A0-003C-4BA4-ADF9-B4DAE8969588}"/>
    <cellStyle name="Note 7 2 3 2 2 2 2 2" xfId="27092" xr:uid="{AA5EFAD0-F3E4-4CFF-A2C9-0E724B943D82}"/>
    <cellStyle name="Note 7 2 3 2 2 2 3" xfId="37210" xr:uid="{AB468365-83C2-447F-86D5-66A2C8B26494}"/>
    <cellStyle name="Note 7 2 3 2 2 3" xfId="16626" xr:uid="{55E6DEAE-7622-4980-99B7-C2141CFC1E29}"/>
    <cellStyle name="Note 7 2 3 2 2 3 2" xfId="34604" xr:uid="{E9A1F17D-D18E-4ACE-A325-A005024C4260}"/>
    <cellStyle name="Note 7 2 3 2 2 4" xfId="41582" xr:uid="{D9DF0D18-D009-41A2-BC07-2263831960DC}"/>
    <cellStyle name="Note 7 2 3 2 3" xfId="10274" xr:uid="{24C7B907-F5CC-4D79-AE71-65B36C8EAF79}"/>
    <cellStyle name="Note 7 2 3 2 3 2" xfId="19263" xr:uid="{1AF8AB2C-C359-4F77-90D0-C4350310EEC4}"/>
    <cellStyle name="Note 7 2 3 2 3 2 2" xfId="29995" xr:uid="{2E1CAE38-4806-4C58-B0A2-DBD89EA8FD03}"/>
    <cellStyle name="Note 7 2 3 2 3 3" xfId="34508" xr:uid="{C95C0E6C-F188-4B7A-BFB8-401C89BBC13A}"/>
    <cellStyle name="Note 7 2 3 2 4" xfId="14040" xr:uid="{8BEFCA70-0F59-48B8-92E7-B39928540502}"/>
    <cellStyle name="Note 7 2 3 2 4 2" xfId="41821" xr:uid="{DB6B27A2-3674-4158-815A-238A7E654E42}"/>
    <cellStyle name="Note 7 2 3 2 5" xfId="25688" xr:uid="{7F867927-528B-4AAE-A81B-9052F9310C93}"/>
    <cellStyle name="Note 7 2 3 2 6" xfId="58106" xr:uid="{BC9A7049-4E8B-42CA-A974-2BFE9BA4FCD1}"/>
    <cellStyle name="Note 7 2 3 3" xfId="3112" xr:uid="{7E157F47-BC3A-4D22-8C34-9780CF1BE0FF}"/>
    <cellStyle name="Note 7 2 3 3 2" xfId="43221" xr:uid="{67DB443B-F30B-4A62-8F57-1390464AF570}"/>
    <cellStyle name="Note 7 2 3 4" xfId="40165" xr:uid="{6A6EB998-7F0C-4D68-ABF9-2D505D0AB90A}"/>
    <cellStyle name="Note 7 2 3 5" xfId="51324" xr:uid="{6507BB76-5949-4102-AE5F-A00CBC3A1B77}"/>
    <cellStyle name="Note 7 2 4" xfId="1020" xr:uid="{7DC58DBE-EF2C-48C6-90DB-519690C79F74}"/>
    <cellStyle name="Note 7 2 4 2" xfId="5372" xr:uid="{C629E439-90B9-43AC-8416-1D3340892886}"/>
    <cellStyle name="Note 7 2 4 2 2" xfId="7958" xr:uid="{ABEC347C-EFBD-4672-8402-EF1E8B4025DA}"/>
    <cellStyle name="Note 7 2 4 2 2 2" xfId="12467" xr:uid="{C240FF78-354D-4E87-9BED-12FA4A45D02B}"/>
    <cellStyle name="Note 7 2 4 2 2 2 2" xfId="21456" xr:uid="{3EFC9846-A4FA-4635-986F-B34ACCA1A143}"/>
    <cellStyle name="Note 7 2 4 2 2 2 2 2" xfId="23245" xr:uid="{21619064-505F-4A6F-9F6B-817D775B15F0}"/>
    <cellStyle name="Note 7 2 4 2 2 2 3" xfId="31330" xr:uid="{C0F6C3CB-EBF2-4D25-9BC2-168DCE024A68}"/>
    <cellStyle name="Note 7 2 4 2 2 3" xfId="16947" xr:uid="{FDDF698D-FDD4-4187-8858-871AAB529E54}"/>
    <cellStyle name="Note 7 2 4 2 2 3 2" xfId="39284" xr:uid="{E89E2511-399C-41EF-82CD-EE7CF2FA619D}"/>
    <cellStyle name="Note 7 2 4 2 2 4" xfId="41417" xr:uid="{E7CB26B1-C386-459E-A726-E77C09618F4C}"/>
    <cellStyle name="Note 7 2 4 2 3" xfId="10595" xr:uid="{AE7D3419-3AC2-44D0-8899-F7B4149F9E17}"/>
    <cellStyle name="Note 7 2 4 2 3 2" xfId="19584" xr:uid="{53A3F802-F996-4EB0-86B4-FB37CEA1BEE8}"/>
    <cellStyle name="Note 7 2 4 2 3 2 2" xfId="24654" xr:uid="{3C76F74E-6024-41EF-A6DD-7E798716D97E}"/>
    <cellStyle name="Note 7 2 4 2 3 3" xfId="27674" xr:uid="{D3446868-A1BD-424F-B57F-7420ADA0FB1D}"/>
    <cellStyle name="Note 7 2 4 2 4" xfId="14361" xr:uid="{6731489C-6ECC-48E3-9E38-20DE6C0AD849}"/>
    <cellStyle name="Note 7 2 4 2 4 2" xfId="31883" xr:uid="{0D53BD1F-EA4C-402F-B48C-61602923C872}"/>
    <cellStyle name="Note 7 2 4 2 5" xfId="31422" xr:uid="{CC09AB98-21D9-4717-82D2-E8ED1F3E37F7}"/>
    <cellStyle name="Note 7 2 4 2 6" xfId="54397" xr:uid="{6FC3764D-1C30-40ED-B35F-7803FC22602B}"/>
    <cellStyle name="Note 7 2 4 3" xfId="3457" xr:uid="{F1A63692-0800-4527-8D21-75DA385EB43E}"/>
    <cellStyle name="Note 7 2 4 3 2" xfId="23052" xr:uid="{B5FE9F73-7D02-4FC5-9FC7-26A6242DC82F}"/>
    <cellStyle name="Note 7 2 4 4" xfId="22972" xr:uid="{E1B4D2DA-58B3-49EA-9A33-D1C40C9FBE91}"/>
    <cellStyle name="Note 7 2 4 5" xfId="47585" xr:uid="{D67FCC69-6876-45C2-8300-36D1D53B7514}"/>
    <cellStyle name="Note 7 2 5" xfId="1364" xr:uid="{F684E743-58F7-4494-9C1E-A944A20FB54C}"/>
    <cellStyle name="Note 7 2 5 2" xfId="5709" xr:uid="{EA1684E7-35D4-4B7E-9BE5-B916B3550CBC}"/>
    <cellStyle name="Note 7 2 5 2 2" xfId="8295" xr:uid="{8981A1DC-3292-4E0B-9AEB-4646897A5F29}"/>
    <cellStyle name="Note 7 2 5 2 2 2" xfId="12569" xr:uid="{80D3A4CB-D53C-4AAE-804D-86A4E6BFBF6E}"/>
    <cellStyle name="Note 7 2 5 2 2 2 2" xfId="21558" xr:uid="{453479BE-8E86-4CBA-A345-9FCD20A7B1CC}"/>
    <cellStyle name="Note 7 2 5 2 2 2 2 2" xfId="23165" xr:uid="{BE556AF2-3A5C-4DC7-AB85-5BA08D43D86B}"/>
    <cellStyle name="Note 7 2 5 2 2 2 3" xfId="29645" xr:uid="{2A3F9BAF-5B3F-4344-8488-4B28194487A4}"/>
    <cellStyle name="Note 7 2 5 2 2 3" xfId="17284" xr:uid="{BF0D5ACC-91C0-4CC8-8944-4F3C5E8203FE}"/>
    <cellStyle name="Note 7 2 5 2 2 3 2" xfId="41058" xr:uid="{F4E262DA-DB7B-4E3A-B217-E189B5AFF1EC}"/>
    <cellStyle name="Note 7 2 5 2 2 4" xfId="42011" xr:uid="{7F174EA9-D43B-42C7-97AF-27BE5A0FD04A}"/>
    <cellStyle name="Note 7 2 5 2 3" xfId="10932" xr:uid="{19692D0A-8F9E-4A53-8366-BC2CFF196773}"/>
    <cellStyle name="Note 7 2 5 2 3 2" xfId="19921" xr:uid="{61712F05-3E5E-4CDD-8A9C-E6E511087BDF}"/>
    <cellStyle name="Note 7 2 5 2 3 2 2" xfId="39534" xr:uid="{36AB2DCF-63FD-4D83-8962-DB36FAFAD29F}"/>
    <cellStyle name="Note 7 2 5 2 3 3" xfId="36159" xr:uid="{29B27CF6-F300-4DC7-95A3-EADBF10FFEC8}"/>
    <cellStyle name="Note 7 2 5 2 4" xfId="14698" xr:uid="{7E041412-0018-4784-9492-98A53AB70305}"/>
    <cellStyle name="Note 7 2 5 2 4 2" xfId="43655" xr:uid="{0F274B5F-5293-4E1D-AF7F-E714E0654B0A}"/>
    <cellStyle name="Note 7 2 5 2 5" xfId="29303" xr:uid="{A1152C7B-0094-4F77-8007-730647A3446F}"/>
    <cellStyle name="Note 7 2 5 3" xfId="3801" xr:uid="{D332556C-F24F-4B28-A3B9-F91336D76A24}"/>
    <cellStyle name="Note 7 2 5 3 2" xfId="29649" xr:uid="{19C1F809-B691-4773-A001-FAD7FBECAD3D}"/>
    <cellStyle name="Note 7 2 5 4" xfId="43538" xr:uid="{D1FB98E5-802C-4980-9B56-935BAA50454F}"/>
    <cellStyle name="Note 7 2 5 5" xfId="52874" xr:uid="{ABD05CFC-13D4-4FC5-881E-74ED2C397559}"/>
    <cellStyle name="Note 7 2 6" xfId="1767" xr:uid="{70E14279-61EA-498A-954C-C972AB80FA44}"/>
    <cellStyle name="Note 7 2 6 2" xfId="6088" xr:uid="{2379B0EA-A4E6-434A-984E-02653AACB042}"/>
    <cellStyle name="Note 7 2 6 2 2" xfId="8674" xr:uid="{E9F2D93D-84A8-41F3-87F8-31FC4B3E6B54}"/>
    <cellStyle name="Note 7 2 6 2 2 2" xfId="12683" xr:uid="{7B21CF60-CA03-4D19-85F4-B926DDD907B9}"/>
    <cellStyle name="Note 7 2 6 2 2 2 2" xfId="21672" xr:uid="{83D552B1-13A5-4F60-B21D-268143746778}"/>
    <cellStyle name="Note 7 2 6 2 2 2 2 2" xfId="23721" xr:uid="{B29831E9-FE51-4A5F-AA7C-5D6B63687937}"/>
    <cellStyle name="Note 7 2 6 2 2 2 3" xfId="42414" xr:uid="{85663FFE-F9EE-4F4F-B5B1-418F01E094C3}"/>
    <cellStyle name="Note 7 2 6 2 2 3" xfId="17663" xr:uid="{248CAF8D-D125-4517-B094-466434DDEC75}"/>
    <cellStyle name="Note 7 2 6 2 2 3 2" xfId="28482" xr:uid="{C4C0D732-02CF-4553-B9B7-3E5BC12C2581}"/>
    <cellStyle name="Note 7 2 6 2 2 4" xfId="33250" xr:uid="{7A30AF18-BB1B-44D7-98D6-65563FD45D5A}"/>
    <cellStyle name="Note 7 2 6 2 3" xfId="11311" xr:uid="{2DE9D76B-4ACF-4946-ABE1-D22F4B28F3DD}"/>
    <cellStyle name="Note 7 2 6 2 3 2" xfId="20300" xr:uid="{6D9F3508-EF78-4828-B96C-24EDE65B7B27}"/>
    <cellStyle name="Note 7 2 6 2 3 2 2" xfId="38909" xr:uid="{CECA5C06-6E41-41FC-8E73-FC9378AC0793}"/>
    <cellStyle name="Note 7 2 6 2 3 3" xfId="25335" xr:uid="{8FA52451-DFAC-41B2-B56B-ADBDB0716616}"/>
    <cellStyle name="Note 7 2 6 2 4" xfId="15077" xr:uid="{020C44E0-7D43-4CA0-806D-37CC2E25CECC}"/>
    <cellStyle name="Note 7 2 6 2 4 2" xfId="41768" xr:uid="{EF6E36D7-A137-407D-B813-D5D44432A48D}"/>
    <cellStyle name="Note 7 2 6 2 5" xfId="25892" xr:uid="{4DD594EF-022D-48EE-A1C4-631080B5503F}"/>
    <cellStyle name="Note 7 2 6 3" xfId="4204" xr:uid="{8467E1E5-20FD-41D5-9DDD-AC0412D22D7D}"/>
    <cellStyle name="Note 7 2 6 3 2" xfId="28893" xr:uid="{44656634-EB34-44AB-B685-727BBA7AACE1}"/>
    <cellStyle name="Note 7 2 6 4" xfId="24747" xr:uid="{769CEA7D-30B9-4C1A-A66D-D704E1041864}"/>
    <cellStyle name="Note 7 2 7" xfId="1983" xr:uid="{18D60BB8-16A0-4551-B082-CCE54DE83C77}"/>
    <cellStyle name="Note 7 2 7 2" xfId="6291" xr:uid="{28E6CEBC-36E9-4793-A22A-6860827042D8}"/>
    <cellStyle name="Note 7 2 7 2 2" xfId="8877" xr:uid="{8B9321E4-1795-4F98-B370-8F7345DC0A25}"/>
    <cellStyle name="Note 7 2 7 2 2 2" xfId="12748" xr:uid="{0E7CC111-0769-4CF3-ACA4-291703E603BB}"/>
    <cellStyle name="Note 7 2 7 2 2 2 2" xfId="21737" xr:uid="{3A1F3732-6665-495D-B471-3D70249CBCA0}"/>
    <cellStyle name="Note 7 2 7 2 2 2 2 2" xfId="37107" xr:uid="{D0961CD0-0A0A-4729-BF22-B28129E86415}"/>
    <cellStyle name="Note 7 2 7 2 2 2 3" xfId="24549" xr:uid="{C814A514-CE96-4BA4-8863-74FC201ABE4D}"/>
    <cellStyle name="Note 7 2 7 2 2 3" xfId="17866" xr:uid="{AD03A2D6-E580-4FF0-9C74-9530BC74E887}"/>
    <cellStyle name="Note 7 2 7 2 2 3 2" xfId="42193" xr:uid="{CA527AA6-022E-4DD3-8139-8673F9536260}"/>
    <cellStyle name="Note 7 2 7 2 2 4" xfId="24707" xr:uid="{3F932C59-9FA5-4122-BC20-D5D956346D4C}"/>
    <cellStyle name="Note 7 2 7 2 3" xfId="11514" xr:uid="{3D3AA5B2-701C-44F7-AE56-80A58015D087}"/>
    <cellStyle name="Note 7 2 7 2 3 2" xfId="20503" xr:uid="{FD310D78-2AAF-4D20-8859-CEF185820E9D}"/>
    <cellStyle name="Note 7 2 7 2 3 2 2" xfId="36354" xr:uid="{2FD7BAAA-AAEE-43B3-B20F-23065947ED4C}"/>
    <cellStyle name="Note 7 2 7 2 3 3" xfId="36252" xr:uid="{81F317F0-85F3-4EF8-9B65-B443209A78CF}"/>
    <cellStyle name="Note 7 2 7 2 4" xfId="15280" xr:uid="{B0A44252-8051-4FBD-B4DB-B04669EC4D2F}"/>
    <cellStyle name="Note 7 2 7 2 4 2" xfId="25601" xr:uid="{C4BE63C2-AC69-4991-ADD5-411E63D309F1}"/>
    <cellStyle name="Note 7 2 7 2 5" xfId="40119" xr:uid="{7AA78972-6B4D-46C1-A033-5F373C591090}"/>
    <cellStyle name="Note 7 2 7 3" xfId="4420" xr:uid="{CCE2FBB9-368C-4B0D-901F-90152383B881}"/>
    <cellStyle name="Note 7 2 7 3 2" xfId="32903" xr:uid="{27609AAD-0E9C-4110-8BC8-EB5C970BEBD4}"/>
    <cellStyle name="Note 7 2 7 4" xfId="22309" xr:uid="{E90E6662-F8FF-4B31-AF83-723A21387B0F}"/>
    <cellStyle name="Note 7 2 8" xfId="2794" xr:uid="{B5379772-F716-4CDA-9538-FFF071334FA5}"/>
    <cellStyle name="Note 7 2 8 2" xfId="6944" xr:uid="{96471CB9-40D1-4B66-9DCB-87FE7BCAF527}"/>
    <cellStyle name="Note 7 2 8 2 2" xfId="12073" xr:uid="{6BD15F40-D4E6-4F21-9CAF-AE85C1F4AD0F}"/>
    <cellStyle name="Note 7 2 8 2 2 2" xfId="21062" xr:uid="{9F7B5112-D98F-4529-9E8C-C45CC9CCE694}"/>
    <cellStyle name="Note 7 2 8 2 2 2 2" xfId="40790" xr:uid="{004BB667-6BF7-4E3E-82A8-86E0811B9E13}"/>
    <cellStyle name="Note 7 2 8 2 2 3" xfId="30624" xr:uid="{1F9CFE7B-3DEC-4F10-A34D-BEB67A79B082}"/>
    <cellStyle name="Note 7 2 8 2 3" xfId="15933" xr:uid="{0CF90C49-53BC-49A2-887B-CC4D7A1EA82C}"/>
    <cellStyle name="Note 7 2 8 2 3 2" xfId="31785" xr:uid="{2DF9EDE1-E786-4D6F-BE00-CE263E5AA1C6}"/>
    <cellStyle name="Note 7 2 8 2 4" xfId="27053" xr:uid="{409DC143-A263-4A43-B6F1-CE1B9BCCD47C}"/>
    <cellStyle name="Note 7 2 8 3" xfId="9507" xr:uid="{3C8CABFB-E971-4FFE-B18E-70F1144E62F1}"/>
    <cellStyle name="Note 7 2 8 3 2" xfId="18496" xr:uid="{B3D329AE-7C6B-4A2F-B1C0-28FEDD53F8BD}"/>
    <cellStyle name="Note 7 2 8 3 2 2" xfId="40638" xr:uid="{6A7EF3EE-F446-4279-989B-E880F18FDF7B}"/>
    <cellStyle name="Note 7 2 8 3 3" xfId="24925" xr:uid="{A90B8BCD-6D8B-40A9-A017-D9CCDCC32B7F}"/>
    <cellStyle name="Note 7 2 8 4" xfId="42837" xr:uid="{CFABEF50-82D4-4481-B6B7-F86908C11415}"/>
    <cellStyle name="Note 7 2 9" xfId="4727" xr:uid="{2A15D7DD-1C6E-4ED1-B564-015BE62D6ABC}"/>
    <cellStyle name="Note 7 2 9 2" xfId="7313" xr:uid="{13578C5D-8BC5-401C-82CE-F7EFF711D1F1}"/>
    <cellStyle name="Note 7 2 9 2 2" xfId="12269" xr:uid="{2D284629-A91A-4146-B86B-F6BC52BF61E1}"/>
    <cellStyle name="Note 7 2 9 2 2 2" xfId="21258" xr:uid="{0FE47EB8-D402-4604-BAC3-61A44C09E96A}"/>
    <cellStyle name="Note 7 2 9 2 2 2 2" xfId="29704" xr:uid="{F098507E-D654-482F-AE53-A4032D143A71}"/>
    <cellStyle name="Note 7 2 9 2 2 3" xfId="40333" xr:uid="{0EF6934F-83F3-4DE0-961D-54854D814DB9}"/>
    <cellStyle name="Note 7 2 9 2 3" xfId="16302" xr:uid="{F189445F-436D-4C0C-9202-34177EE1EA3A}"/>
    <cellStyle name="Note 7 2 9 2 3 2" xfId="31012" xr:uid="{E85AE2BE-3DA4-4B2E-832B-440E9BB2B8F7}"/>
    <cellStyle name="Note 7 2 9 2 4" xfId="35633" xr:uid="{31DF2263-E436-4C88-8D98-8CD9104A264F}"/>
    <cellStyle name="Note 7 2 9 3" xfId="9950" xr:uid="{E548ED45-74FA-452C-B694-DEE9585A028B}"/>
    <cellStyle name="Note 7 2 9 3 2" xfId="18939" xr:uid="{DD428131-DB25-4DCF-A4A7-91FB1AE96F0D}"/>
    <cellStyle name="Note 7 2 9 3 2 2" xfId="32370" xr:uid="{FB6AAC92-42EE-49E4-9EC6-5E1B87E9D752}"/>
    <cellStyle name="Note 7 2 9 3 3" xfId="36606" xr:uid="{789620E3-01BA-47EB-9096-9DC155ECFF9E}"/>
    <cellStyle name="Note 7 2 9 4" xfId="13716" xr:uid="{0975F671-CDF4-479D-B296-119F9E945E82}"/>
    <cellStyle name="Note 7 2 9 4 2" xfId="42609" xr:uid="{15A639E7-7CA6-4F60-A61A-D4649B15E882}"/>
    <cellStyle name="Note 7 2 9 5" xfId="23286" xr:uid="{FC7684FA-C289-479E-8AEA-9134D237BCF3}"/>
    <cellStyle name="Note 7 3" xfId="424" xr:uid="{E5D6D002-25F5-49FA-8FF7-AFDFD701E7C5}"/>
    <cellStyle name="Note 7 3 10" xfId="9289" xr:uid="{84AFB4CE-2559-4299-AD67-2C2804503571}"/>
    <cellStyle name="Note 7 3 10 2" xfId="18278" xr:uid="{07985534-9355-4778-BD54-CA248480971E}"/>
    <cellStyle name="Note 7 3 10 2 2" xfId="24840" xr:uid="{E883EF7D-B376-4426-92C8-4A10A9A123D3}"/>
    <cellStyle name="Note 7 3 10 3" xfId="22201" xr:uid="{52FA853E-EBCC-4EE2-A9C5-32D031C9317B}"/>
    <cellStyle name="Note 7 3 11" xfId="9807" xr:uid="{4E9BF8D3-8C70-4E20-A911-E8C27540CF2F}"/>
    <cellStyle name="Note 7 3 11 2" xfId="18796" xr:uid="{96ACABE7-6986-4E66-AA2A-FA976FB702E0}"/>
    <cellStyle name="Note 7 3 11 2 2" xfId="43880" xr:uid="{33F0B004-6960-48DB-BA13-9FF791880486}"/>
    <cellStyle name="Note 7 3 11 3" xfId="27152" xr:uid="{7745A0FD-7E52-445B-89A0-25A4103C5411}"/>
    <cellStyle name="Note 7 3 12" xfId="2430" xr:uid="{C9C4BC11-A7FB-42A1-852B-030A3FE0E8AF}"/>
    <cellStyle name="Note 7 3 12 2" xfId="39399" xr:uid="{93CB7CC2-296D-4264-9061-CB1980A6A202}"/>
    <cellStyle name="Note 7 3 13" xfId="13339" xr:uid="{42BEF683-A246-4E86-A6E1-C5856F5D9E83}"/>
    <cellStyle name="Note 7 3 13 2" xfId="25730" xr:uid="{5E1AF5A4-EE85-49E9-9073-7FA2BDF9AA62}"/>
    <cellStyle name="Note 7 3 14" xfId="32420" xr:uid="{757C0614-25FD-44A8-8610-97210EA7FEE3}"/>
    <cellStyle name="Note 7 3 15" xfId="46002" xr:uid="{A1679DB9-AE45-472D-8EDD-618125F640EB}"/>
    <cellStyle name="Note 7 3 2" xfId="773" xr:uid="{EC181FA4-7039-4B82-B3D5-0E410A4FE0D6}"/>
    <cellStyle name="Note 7 3 2 2" xfId="5143" xr:uid="{37817723-F4B9-4F46-AE4C-2A33B0B9FC78}"/>
    <cellStyle name="Note 7 3 2 2 2" xfId="7729" xr:uid="{EC8E21D7-4202-4100-8921-0BE43EB8C701}"/>
    <cellStyle name="Note 7 3 2 2 2 2" xfId="12392" xr:uid="{5D5B76A4-95A8-4AE4-B33E-2CED92E0C038}"/>
    <cellStyle name="Note 7 3 2 2 2 2 2" xfId="21381" xr:uid="{5AEB00F7-4ED9-414E-89CA-A1E8C83367A7}"/>
    <cellStyle name="Note 7 3 2 2 2 2 2 2" xfId="42168" xr:uid="{548C2C1D-FB1A-4A51-9C97-A9DDBC06F67F}"/>
    <cellStyle name="Note 7 3 2 2 2 2 3" xfId="33018" xr:uid="{0EF6F784-4BDC-4396-A9C3-443C61D85026}"/>
    <cellStyle name="Note 7 3 2 2 2 3" xfId="16718" xr:uid="{E4F5C480-6257-4806-8C92-9C49573EBB10}"/>
    <cellStyle name="Note 7 3 2 2 2 3 2" xfId="28228" xr:uid="{971E665B-C0F4-42FA-BD02-B52DDABAE842}"/>
    <cellStyle name="Note 7 3 2 2 2 4" xfId="23758" xr:uid="{C25E9D60-C745-4AC6-A31C-D574C2F491A9}"/>
    <cellStyle name="Note 7 3 2 2 3" xfId="10366" xr:uid="{74BA5EFE-5260-4BC4-81BF-1A28E75D168C}"/>
    <cellStyle name="Note 7 3 2 2 3 2" xfId="19355" xr:uid="{9826A20D-0818-41AD-8EDF-A39AF5CBC620}"/>
    <cellStyle name="Note 7 3 2 2 3 2 2" xfId="33508" xr:uid="{2CAB7368-4505-4E78-A4EA-80BE6579990D}"/>
    <cellStyle name="Note 7 3 2 2 3 3" xfId="44103" xr:uid="{4953B1FE-4C6C-4024-8231-DA09518EF501}"/>
    <cellStyle name="Note 7 3 2 2 4" xfId="14132" xr:uid="{70590023-041E-439E-B8C3-BC8EF56DF5C0}"/>
    <cellStyle name="Note 7 3 2 2 4 2" xfId="22277" xr:uid="{0EE514A0-4002-4FE2-8302-13CEC5B1FCD8}"/>
    <cellStyle name="Note 7 3 2 2 5" xfId="24317" xr:uid="{62AF78DC-82D5-4DE3-8577-601968294C45}"/>
    <cellStyle name="Note 7 3 2 2 6" xfId="56275" xr:uid="{9D23EB1B-E452-44B3-A97C-D54D38E1F178}"/>
    <cellStyle name="Note 7 3 2 3" xfId="3210" xr:uid="{D9B0445B-A1A2-4DD7-8F15-8820E985538D}"/>
    <cellStyle name="Note 7 3 2 3 2" xfId="42473" xr:uid="{C3FA5A0E-EEF6-454D-B664-BAC7590DEAA2}"/>
    <cellStyle name="Note 7 3 2 4" xfId="42333" xr:uid="{EC831440-4BAB-426B-A32C-B58B844B1892}"/>
    <cellStyle name="Note 7 3 2 5" xfId="49493" xr:uid="{789FF3C7-A4A6-4055-9851-6BB0C90C1510}"/>
    <cellStyle name="Note 7 3 3" xfId="1118" xr:uid="{0F136904-F3EB-4934-A521-70114D8EF0F3}"/>
    <cellStyle name="Note 7 3 3 2" xfId="5464" xr:uid="{21434C8B-A1EF-449F-B99F-C72BA44E9C18}"/>
    <cellStyle name="Note 7 3 3 2 2" xfId="8050" xr:uid="{0980C3EB-9EF4-4D30-999C-47B389E90116}"/>
    <cellStyle name="Note 7 3 3 2 2 2" xfId="12493" xr:uid="{FE5DBCF9-4D3D-478E-AE70-01F60EBB7FC0}"/>
    <cellStyle name="Note 7 3 3 2 2 2 2" xfId="21482" xr:uid="{85B111F8-9E91-49BF-82A3-F3E4935761D7}"/>
    <cellStyle name="Note 7 3 3 2 2 2 2 2" xfId="22590" xr:uid="{A104B0AF-FAC2-44AF-8FE1-C6AB7694DF58}"/>
    <cellStyle name="Note 7 3 3 2 2 2 3" xfId="22811" xr:uid="{618C28A5-C006-42F8-B311-B2720AC81421}"/>
    <cellStyle name="Note 7 3 3 2 2 3" xfId="17039" xr:uid="{5B7C47C4-9B6B-4569-BDA2-FCA03BEE219A}"/>
    <cellStyle name="Note 7 3 3 2 2 3 2" xfId="37913" xr:uid="{2E9DD39B-C381-4D82-817B-AA1ED9E6F99F}"/>
    <cellStyle name="Note 7 3 3 2 2 4" xfId="31895" xr:uid="{2CB7E8F2-E000-47D8-9A72-86D8463BE6F7}"/>
    <cellStyle name="Note 7 3 3 2 3" xfId="10687" xr:uid="{1053B130-949A-4E0F-81D9-F4B65F807EEE}"/>
    <cellStyle name="Note 7 3 3 2 3 2" xfId="19676" xr:uid="{15800BF5-7280-4D03-A9E9-314A3529DEEC}"/>
    <cellStyle name="Note 7 3 3 2 3 2 2" xfId="42691" xr:uid="{5F3CF746-7F46-4D68-A19F-1E3ECF582D82}"/>
    <cellStyle name="Note 7 3 3 2 3 3" xfId="35410" xr:uid="{5419176A-AFB5-4124-9C63-5477993949E7}"/>
    <cellStyle name="Note 7 3 3 2 4" xfId="14453" xr:uid="{4ADEB98B-8EE8-49C6-8E72-78D27E6A8EC8}"/>
    <cellStyle name="Note 7 3 3 2 4 2" xfId="22806" xr:uid="{852EB51F-51FD-41D2-9943-72E7E6F736BF}"/>
    <cellStyle name="Note 7 3 3 2 5" xfId="25420" xr:uid="{475A3DB0-4689-4CA2-BAC5-8D9111092028}"/>
    <cellStyle name="Note 7 3 3 2 6" xfId="55774" xr:uid="{AEE93673-F887-4257-B7C4-AEB289255B8D}"/>
    <cellStyle name="Note 7 3 3 3" xfId="3555" xr:uid="{3A75844E-06F0-4C5F-9668-C507CD1A00C7}"/>
    <cellStyle name="Note 7 3 3 3 2" xfId="25671" xr:uid="{D50F645E-4867-4A3F-98DF-F656445C62F4}"/>
    <cellStyle name="Note 7 3 3 4" xfId="40706" xr:uid="{C5261AA3-AD17-4BC7-B50D-646325F5074D}"/>
    <cellStyle name="Note 7 3 3 5" xfId="48991" xr:uid="{51C40040-28FF-4300-A69A-50C3F1D6D8E5}"/>
    <cellStyle name="Note 7 3 4" xfId="1462" xr:uid="{A2520B14-FFD9-4B7B-9D4F-04515484E634}"/>
    <cellStyle name="Note 7 3 4 2" xfId="5807" xr:uid="{8D9C69FB-D5F6-413A-976F-F4AB8F834DF0}"/>
    <cellStyle name="Note 7 3 4 2 2" xfId="8393" xr:uid="{8D93EB69-511D-4305-B661-4CDE9020F38E}"/>
    <cellStyle name="Note 7 3 4 2 2 2" xfId="12597" xr:uid="{6FE96E89-BEEE-4EA2-B7F6-026CC232BFA9}"/>
    <cellStyle name="Note 7 3 4 2 2 2 2" xfId="21586" xr:uid="{23AD7D27-F029-4BC1-864F-BB8DB91A13C2}"/>
    <cellStyle name="Note 7 3 4 2 2 2 2 2" xfId="29871" xr:uid="{B5337540-65B8-4FA1-872A-F0FEE8AF27DF}"/>
    <cellStyle name="Note 7 3 4 2 2 2 3" xfId="40004" xr:uid="{D4926B09-CF5E-4D8D-B3BF-DDF11E9CCCA9}"/>
    <cellStyle name="Note 7 3 4 2 2 3" xfId="17382" xr:uid="{DC35FC68-0A1B-4AAA-8F8F-41D3FE26E66D}"/>
    <cellStyle name="Note 7 3 4 2 2 3 2" xfId="25589" xr:uid="{F7D5AE37-FD55-45C7-AB43-880288E7ACD4}"/>
    <cellStyle name="Note 7 3 4 2 2 4" xfId="28765" xr:uid="{4E20547F-0F06-47FF-8817-35946FB29CA6}"/>
    <cellStyle name="Note 7 3 4 2 3" xfId="11030" xr:uid="{BFCD505C-7EEE-4EF6-B28F-5D3115023825}"/>
    <cellStyle name="Note 7 3 4 2 3 2" xfId="20019" xr:uid="{3455E0DF-FADC-4E06-8CC9-4A67C1D5A9E8}"/>
    <cellStyle name="Note 7 3 4 2 3 2 2" xfId="42068" xr:uid="{4C817514-3C0F-409B-BAAE-4CB33C999DC6}"/>
    <cellStyle name="Note 7 3 4 2 3 3" xfId="32223" xr:uid="{BC66BA96-FDFF-4DA5-BD22-6E4089698B46}"/>
    <cellStyle name="Note 7 3 4 2 4" xfId="14796" xr:uid="{40F13DEF-71B8-4663-89E8-9776F0DEDEC1}"/>
    <cellStyle name="Note 7 3 4 2 4 2" xfId="28464" xr:uid="{B1031C2E-1367-42ED-A024-156CE8A5317C}"/>
    <cellStyle name="Note 7 3 4 2 5" xfId="36128" xr:uid="{D78180A1-561D-4DBA-8912-9B2364D30021}"/>
    <cellStyle name="Note 7 3 4 2 6" xfId="54421" xr:uid="{9015F68E-0C15-4406-941B-A6EDF629B525}"/>
    <cellStyle name="Note 7 3 4 3" xfId="3899" xr:uid="{77B4A0F7-B91A-4FCF-8FFB-A8EF8DB5E4CF}"/>
    <cellStyle name="Note 7 3 4 3 2" xfId="31783" xr:uid="{1A60789B-EA64-4C32-A966-7AB658F99CF3}"/>
    <cellStyle name="Note 7 3 4 4" xfId="32724" xr:uid="{83D31365-973C-4490-9908-D9E1449F7D1B}"/>
    <cellStyle name="Note 7 3 4 5" xfId="47610" xr:uid="{D62B51D6-3E23-4C2C-A222-99DD39BE8C36}"/>
    <cellStyle name="Note 7 3 5" xfId="1824" xr:uid="{C678615F-69E2-44D7-92BB-1A8384A03884}"/>
    <cellStyle name="Note 7 3 5 2" xfId="6141" xr:uid="{26D49978-EC1E-449C-8275-938492A847AF}"/>
    <cellStyle name="Note 7 3 5 2 2" xfId="8727" xr:uid="{6C4D062F-0D49-44F7-97E5-62320B14A8A7}"/>
    <cellStyle name="Note 7 3 5 2 2 2" xfId="12696" xr:uid="{2EC5B666-2BDE-49AF-BCAA-AA7469025FFE}"/>
    <cellStyle name="Note 7 3 5 2 2 2 2" xfId="21685" xr:uid="{35AE7857-0209-4C7B-A81C-DC84343AEAC2}"/>
    <cellStyle name="Note 7 3 5 2 2 2 2 2" xfId="28264" xr:uid="{AA648581-AF1F-4701-A47B-157B70A6F8EB}"/>
    <cellStyle name="Note 7 3 5 2 2 2 3" xfId="36681" xr:uid="{89BA9084-6D4C-4B17-A427-2C502DDB5815}"/>
    <cellStyle name="Note 7 3 5 2 2 3" xfId="17716" xr:uid="{0D2C8A19-52C3-4706-83B4-752A44354B75}"/>
    <cellStyle name="Note 7 3 5 2 2 3 2" xfId="27218" xr:uid="{A8B8950E-44E2-4862-BFCE-EA4B5CECE2B5}"/>
    <cellStyle name="Note 7 3 5 2 2 4" xfId="32649" xr:uid="{1F65ECC6-52D4-44A9-9603-D42C66DA748F}"/>
    <cellStyle name="Note 7 3 5 2 3" xfId="11364" xr:uid="{AA4F7C86-72E4-40E4-BB6D-76C2B8613CFD}"/>
    <cellStyle name="Note 7 3 5 2 3 2" xfId="20353" xr:uid="{A76A5ECB-EC5E-4EF5-9EA1-F1EA1A231610}"/>
    <cellStyle name="Note 7 3 5 2 3 2 2" xfId="43294" xr:uid="{923A3534-44D1-40B9-B58C-1DDF4BB6CCC5}"/>
    <cellStyle name="Note 7 3 5 2 3 3" xfId="26444" xr:uid="{D56B2F58-68FF-427E-BA2D-DC45053D44DD}"/>
    <cellStyle name="Note 7 3 5 2 4" xfId="15130" xr:uid="{AAD43FF2-90B1-4D29-95EF-0746AEFA48A4}"/>
    <cellStyle name="Note 7 3 5 2 4 2" xfId="31437" xr:uid="{48B11224-7B5D-42B0-B8A4-F0884528B1F5}"/>
    <cellStyle name="Note 7 3 5 2 5" xfId="34346" xr:uid="{B976C30E-97A6-44D1-87DE-6D81BEE89DBE}"/>
    <cellStyle name="Note 7 3 5 3" xfId="4261" xr:uid="{C6A37401-7821-4501-8477-C7AB303A03AC}"/>
    <cellStyle name="Note 7 3 5 3 2" xfId="29256" xr:uid="{C5E1EC19-7495-4C8B-92CF-71BA003F5F83}"/>
    <cellStyle name="Note 7 3 5 4" xfId="26326" xr:uid="{2A9B0076-7D62-41B3-A124-FECE90CFCEE2}"/>
    <cellStyle name="Note 7 3 5 5" xfId="52890" xr:uid="{E2122F31-B398-4453-96F5-277BB9E7DFF8}"/>
    <cellStyle name="Note 7 3 6" xfId="2081" xr:uid="{98FE1BD8-6921-44E1-AEF8-72DA82A7FEE6}"/>
    <cellStyle name="Note 7 3 6 2" xfId="6383" xr:uid="{5EB8663D-84A8-45B2-9962-368AE642C541}"/>
    <cellStyle name="Note 7 3 6 2 2" xfId="8969" xr:uid="{3F6624CD-E3E7-4E73-9140-7F0E6A301890}"/>
    <cellStyle name="Note 7 3 6 2 2 2" xfId="12772" xr:uid="{62604875-FC4F-4004-AD85-26C297DC5D2B}"/>
    <cellStyle name="Note 7 3 6 2 2 2 2" xfId="21761" xr:uid="{BFFA0CC5-DB4F-494E-9747-7A7D6B89F41C}"/>
    <cellStyle name="Note 7 3 6 2 2 2 2 2" xfId="35819" xr:uid="{3953626B-2898-4C60-8787-B50EDAA7CA52}"/>
    <cellStyle name="Note 7 3 6 2 2 2 3" xfId="25791" xr:uid="{B95FC272-090A-4BD0-9DB4-BE09895BCD6B}"/>
    <cellStyle name="Note 7 3 6 2 2 3" xfId="17958" xr:uid="{B5AE4D4D-611E-4FE9-8287-09DC4AD9EFFB}"/>
    <cellStyle name="Note 7 3 6 2 2 3 2" xfId="24427" xr:uid="{278E0B82-965B-446A-A15B-E0E217093A74}"/>
    <cellStyle name="Note 7 3 6 2 2 4" xfId="35684" xr:uid="{F44DA534-3444-4BB3-8C75-B7A11CE48D9E}"/>
    <cellStyle name="Note 7 3 6 2 3" xfId="11606" xr:uid="{9BB006A8-1990-4D86-9A45-22DEE6AF0A97}"/>
    <cellStyle name="Note 7 3 6 2 3 2" xfId="20595" xr:uid="{DA20B25F-E57C-4CEE-8EE6-DD4335192890}"/>
    <cellStyle name="Note 7 3 6 2 3 2 2" xfId="34870" xr:uid="{BE3DF0E7-6A03-44CC-9ECD-8BF436C8AC19}"/>
    <cellStyle name="Note 7 3 6 2 3 3" xfId="22646" xr:uid="{E6587425-0913-49CC-A77A-0FC06E7FAD7B}"/>
    <cellStyle name="Note 7 3 6 2 4" xfId="15372" xr:uid="{B347FA49-525A-49D0-B33B-71720B17C863}"/>
    <cellStyle name="Note 7 3 6 2 4 2" xfId="43730" xr:uid="{56D486C4-E1AD-4D0F-BBF3-551909ED945C}"/>
    <cellStyle name="Note 7 3 6 2 5" xfId="31621" xr:uid="{457EC6C1-232B-4072-ACFE-58EE7321D449}"/>
    <cellStyle name="Note 7 3 6 3" xfId="4518" xr:uid="{535628BC-0170-4406-81AE-0DD1DFB8486A}"/>
    <cellStyle name="Note 7 3 6 3 2" xfId="30095" xr:uid="{56B35ACC-CEE5-4B79-8662-3727BC9AE23D}"/>
    <cellStyle name="Note 7 3 6 4" xfId="24951" xr:uid="{7B9632C9-1C9B-4E38-A428-F094BA62B757}"/>
    <cellStyle name="Note 7 3 7" xfId="2891" xr:uid="{6AE1CA6D-B618-4D68-8E90-22C97CCB8605}"/>
    <cellStyle name="Note 7 3 7 2" xfId="7041" xr:uid="{5DCA935A-8C72-41A8-AC53-1AEADC353B23}"/>
    <cellStyle name="Note 7 3 7 2 2" xfId="12167" xr:uid="{22782092-13D7-430A-A28F-C0F7BC0F3764}"/>
    <cellStyle name="Note 7 3 7 2 2 2" xfId="21156" xr:uid="{5899371B-5A7C-49D0-BCBB-42A2F076B109}"/>
    <cellStyle name="Note 7 3 7 2 2 2 2" xfId="32182" xr:uid="{3FBACADF-77A8-407E-9663-BB4CD26BA765}"/>
    <cellStyle name="Note 7 3 7 2 2 3" xfId="28370" xr:uid="{575357AB-C495-463E-BCF4-D6F99DD763FD}"/>
    <cellStyle name="Note 7 3 7 2 3" xfId="16030" xr:uid="{4AD8D765-9BE8-4C0E-B083-528631CD0D0B}"/>
    <cellStyle name="Note 7 3 7 2 3 2" xfId="27967" xr:uid="{FF2126D8-E746-4FFA-8264-3B3C56F7C1E5}"/>
    <cellStyle name="Note 7 3 7 2 4" xfId="42637" xr:uid="{001BE205-8C47-41CC-9C49-20453B594067}"/>
    <cellStyle name="Note 7 3 7 3" xfId="9604" xr:uid="{022013E8-3B64-4305-A467-ADA1F2932BD2}"/>
    <cellStyle name="Note 7 3 7 3 2" xfId="18593" xr:uid="{D2753FC9-05D5-4EFE-BDD5-4DE6BEB6D544}"/>
    <cellStyle name="Note 7 3 7 3 2 2" xfId="26160" xr:uid="{82BED2CD-0463-4AE0-8766-F8666155B3A5}"/>
    <cellStyle name="Note 7 3 7 3 3" xfId="28986" xr:uid="{C349818A-B247-4F45-A9D0-ECF26453FCE4}"/>
    <cellStyle name="Note 7 3 7 4" xfId="37512" xr:uid="{F1224668-CDC3-4912-A03E-1B5F772F11F6}"/>
    <cellStyle name="Note 7 3 8" xfId="4819" xr:uid="{7B7AAF67-5AE9-4534-823C-6D933A2C6296}"/>
    <cellStyle name="Note 7 3 8 2" xfId="7405" xr:uid="{FAF24E97-7892-4460-91D0-DCFDD01292CC}"/>
    <cellStyle name="Note 7 3 8 2 2" xfId="12294" xr:uid="{EFB020C2-DE35-47EB-9C1F-B088CA2DB788}"/>
    <cellStyle name="Note 7 3 8 2 2 2" xfId="21283" xr:uid="{E5367AD0-BBBD-4D09-8182-B5CAB5C587FC}"/>
    <cellStyle name="Note 7 3 8 2 2 2 2" xfId="27633" xr:uid="{81070BFF-DFBA-42D6-A6E7-5F3AFE527020}"/>
    <cellStyle name="Note 7 3 8 2 2 3" xfId="30939" xr:uid="{C20FCAF7-7535-4590-8466-24D2CDF407F6}"/>
    <cellStyle name="Note 7 3 8 2 3" xfId="16394" xr:uid="{62973B54-7EA2-4432-8455-961060BB61BA}"/>
    <cellStyle name="Note 7 3 8 2 3 2" xfId="22659" xr:uid="{F9B225E0-ADAD-4E63-B1C7-8C9ADEEA2917}"/>
    <cellStyle name="Note 7 3 8 2 4" xfId="27322" xr:uid="{EF1BD55C-CF33-48DB-91DF-1ED67FEE221F}"/>
    <cellStyle name="Note 7 3 8 3" xfId="10042" xr:uid="{F6DA1F6B-B923-49C7-9841-04AFDB4113F2}"/>
    <cellStyle name="Note 7 3 8 3 2" xfId="19031" xr:uid="{EEC47FE5-8380-4BAF-9667-82A005122EF6}"/>
    <cellStyle name="Note 7 3 8 3 2 2" xfId="31540" xr:uid="{54DA614A-D19B-4272-9D99-4BC8E92D3607}"/>
    <cellStyle name="Note 7 3 8 3 3" xfId="44105" xr:uid="{3F5F0FF1-6676-4AD1-8B29-15E2E604C3A1}"/>
    <cellStyle name="Note 7 3 8 4" xfId="13808" xr:uid="{9034A4CC-8780-4588-BEEE-1B1A8650EA0A}"/>
    <cellStyle name="Note 7 3 8 4 2" xfId="43257" xr:uid="{342E4549-2DBF-43F0-BE90-8076C06E5C7E}"/>
    <cellStyle name="Note 7 3 8 5" xfId="36343" xr:uid="{044D4B93-5E3E-4757-89B7-8F37CF4B6029}"/>
    <cellStyle name="Note 7 3 9" xfId="6726" xr:uid="{CDA435C8-4C21-4FF8-A773-95A61FD69B0B}"/>
    <cellStyle name="Note 7 3 9 2" xfId="11926" xr:uid="{C4A72D37-03EC-46F2-8A54-5496BE053B0C}"/>
    <cellStyle name="Note 7 3 9 2 2" xfId="20915" xr:uid="{1BB1BA66-9E1B-48F4-8076-D60DD74489F6}"/>
    <cellStyle name="Note 7 3 9 2 2 2" xfId="38268" xr:uid="{2749B9F8-5C81-4F67-BCFA-BDA4F617EAC3}"/>
    <cellStyle name="Note 7 3 9 2 3" xfId="38953" xr:uid="{3CB115C3-1B62-411F-A16C-910629B796B1}"/>
    <cellStyle name="Note 7 3 9 3" xfId="15715" xr:uid="{ADBF1D59-9242-4335-AAAB-4315A4B34F45}"/>
    <cellStyle name="Note 7 3 9 3 2" xfId="38914" xr:uid="{178FFDFC-16BA-4157-A186-0958BCF4E4AE}"/>
    <cellStyle name="Note 7 3 9 4" xfId="41355" xr:uid="{07A5168E-5133-43D1-8FD2-C7B82EED047E}"/>
    <cellStyle name="Note 7 4" xfId="522" xr:uid="{94C79B70-DD31-45C1-916F-0CA061E373EF}"/>
    <cellStyle name="Note 7 4 10" xfId="48958" xr:uid="{019EE846-9FCA-4C3B-ACAC-D718E31DD36E}"/>
    <cellStyle name="Note 7 4 2" xfId="871" xr:uid="{0B89A021-64F3-4223-B8C8-5913B7C8618F}"/>
    <cellStyle name="Note 7 4 2 2" xfId="5240" xr:uid="{CA0F9962-056C-470F-AEC9-3BB60D8C0000}"/>
    <cellStyle name="Note 7 4 2 2 2" xfId="7826" xr:uid="{156D6275-CC37-42BD-8E6A-9386C6C99CEB}"/>
    <cellStyle name="Note 7 4 2 2 2 2" xfId="12427" xr:uid="{94879FF0-D410-405A-8D41-E5B20C7ED86C}"/>
    <cellStyle name="Note 7 4 2 2 2 2 2" xfId="21416" xr:uid="{849B971A-70C9-40F3-8641-828BA582021A}"/>
    <cellStyle name="Note 7 4 2 2 2 2 2 2" xfId="23882" xr:uid="{EF48FCAF-7956-49DE-AA77-177A592E8951}"/>
    <cellStyle name="Note 7 4 2 2 2 2 3" xfId="29698" xr:uid="{6191096D-CB1E-40E3-AC03-8273C4468907}"/>
    <cellStyle name="Note 7 4 2 2 2 3" xfId="16815" xr:uid="{3B98514E-39BC-46BB-AAED-5CF186B636C0}"/>
    <cellStyle name="Note 7 4 2 2 2 3 2" xfId="36049" xr:uid="{8EBBDE6D-C19C-4F81-9A99-1A6A4BF1B3FC}"/>
    <cellStyle name="Note 7 4 2 2 2 4" xfId="25606" xr:uid="{F2C7AD89-E549-4B41-8CDD-0695ADAC3FF4}"/>
    <cellStyle name="Note 7 4 2 2 3" xfId="10463" xr:uid="{8DA8F2D8-78E1-42F3-84FE-55CD61E2322D}"/>
    <cellStyle name="Note 7 4 2 2 3 2" xfId="19452" xr:uid="{D1414C29-FC87-4591-BB90-55FB23913099}"/>
    <cellStyle name="Note 7 4 2 2 3 2 2" xfId="30349" xr:uid="{BDEA48D1-0CE1-4449-8A22-C9DE91BE3E39}"/>
    <cellStyle name="Note 7 4 2 2 3 3" xfId="42739" xr:uid="{2DB17E6C-7059-4FEC-A9A4-3A337D1B64E0}"/>
    <cellStyle name="Note 7 4 2 2 4" xfId="14229" xr:uid="{AE71FE52-442B-4CA4-BB7B-74E74619FBA0}"/>
    <cellStyle name="Note 7 4 2 2 4 2" xfId="40327" xr:uid="{69980523-2069-4129-A2F7-D28A565509F9}"/>
    <cellStyle name="Note 7 4 2 2 5" xfId="32739" xr:uid="{494EFC4C-E39D-4D4B-8AB5-CFDA6B448053}"/>
    <cellStyle name="Note 7 4 2 3" xfId="3308" xr:uid="{DE39787D-3657-430C-B6A1-2954C1F37CD5}"/>
    <cellStyle name="Note 7 4 2 3 2" xfId="31582" xr:uid="{59DE3AA4-653E-4EC9-AE61-4FF86A2818A3}"/>
    <cellStyle name="Note 7 4 2 4" xfId="33688" xr:uid="{DFF8349B-84E3-434F-AF26-0C7379D61435}"/>
    <cellStyle name="Note 7 4 2 5" xfId="55741" xr:uid="{A03AFCEF-FB33-4100-862F-4C583A535B38}"/>
    <cellStyle name="Note 7 4 3" xfId="1216" xr:uid="{A24096BE-6E9F-45BF-B8EE-D0FE38979DE4}"/>
    <cellStyle name="Note 7 4 3 2" xfId="5561" xr:uid="{8BE4D0A9-39D5-4956-96A3-BA00BB9D7709}"/>
    <cellStyle name="Note 7 4 3 2 2" xfId="8147" xr:uid="{10D2140D-D04D-4405-A808-D2187E3029D8}"/>
    <cellStyle name="Note 7 4 3 2 2 2" xfId="12523" xr:uid="{5BCE7336-EF50-45C0-BE48-7D91BF858413}"/>
    <cellStyle name="Note 7 4 3 2 2 2 2" xfId="21512" xr:uid="{6803C387-E3A6-43C4-84E6-669B0F750C40}"/>
    <cellStyle name="Note 7 4 3 2 2 2 2 2" xfId="39335" xr:uid="{CBD7E119-E160-4450-BB9D-53DFB3233363}"/>
    <cellStyle name="Note 7 4 3 2 2 2 3" xfId="39510" xr:uid="{652E9C5D-6E69-497E-91D3-C3E443D74844}"/>
    <cellStyle name="Note 7 4 3 2 2 3" xfId="17136" xr:uid="{C60D7546-FDA3-49EE-BC0F-6EDF85A5DC3E}"/>
    <cellStyle name="Note 7 4 3 2 2 3 2" xfId="23738" xr:uid="{3C6F5012-A9B4-41BE-AE5D-F2416DA3CCFC}"/>
    <cellStyle name="Note 7 4 3 2 2 4" xfId="37125" xr:uid="{71D23B2F-68E5-4B6D-9D34-85FB57FEC437}"/>
    <cellStyle name="Note 7 4 3 2 3" xfId="10784" xr:uid="{6FA0522A-0E73-412F-ABC6-996ED293C121}"/>
    <cellStyle name="Note 7 4 3 2 3 2" xfId="19773" xr:uid="{612F2C12-C609-46C5-9567-155818BCF2B4}"/>
    <cellStyle name="Note 7 4 3 2 3 2 2" xfId="39492" xr:uid="{B8394018-9522-451F-A5E5-B7C38B948379}"/>
    <cellStyle name="Note 7 4 3 2 3 3" xfId="32283" xr:uid="{EEBA4ABC-41BA-4B9B-BC04-571D272EF49C}"/>
    <cellStyle name="Note 7 4 3 2 4" xfId="14550" xr:uid="{5CB22082-9FB2-4629-98B5-FEA06CCAE539}"/>
    <cellStyle name="Note 7 4 3 2 4 2" xfId="42542" xr:uid="{669F4611-AB54-4CC6-B116-2AC8256097A4}"/>
    <cellStyle name="Note 7 4 3 2 5" xfId="37310" xr:uid="{0E5B811E-16F3-4947-820A-4A9A3CFEA472}"/>
    <cellStyle name="Note 7 4 3 3" xfId="3653" xr:uid="{F56EA051-3617-4510-BE86-03BC04358E4B}"/>
    <cellStyle name="Note 7 4 3 3 2" xfId="33161" xr:uid="{D1193066-EB93-416F-AA1E-5D270734C526}"/>
    <cellStyle name="Note 7 4 3 4" xfId="25223" xr:uid="{F9E76CA9-3A54-4DF2-B3A9-AF00C58F86B3}"/>
    <cellStyle name="Note 7 4 4" xfId="1560" xr:uid="{A2E77490-1E53-4576-944C-B0C2765A8012}"/>
    <cellStyle name="Note 7 4 4 2" xfId="5905" xr:uid="{6A343DA3-9D04-40A2-AB51-C2D5CEB366F6}"/>
    <cellStyle name="Note 7 4 4 2 2" xfId="8491" xr:uid="{FA5E0E11-AB97-48FC-95D1-7B4DF1DA40D3}"/>
    <cellStyle name="Note 7 4 4 2 2 2" xfId="12632" xr:uid="{5B499B3E-B5FF-4B51-BCAA-7B5E48E7C937}"/>
    <cellStyle name="Note 7 4 4 2 2 2 2" xfId="21621" xr:uid="{4104FF23-5CA5-42CF-B0B9-E7FD191D9E8B}"/>
    <cellStyle name="Note 7 4 4 2 2 2 2 2" xfId="25568" xr:uid="{F710A79D-D549-4E1C-BFAB-0C9EAEA8DEFB}"/>
    <cellStyle name="Note 7 4 4 2 2 2 3" xfId="30097" xr:uid="{1A461C3C-B625-47D6-A1E9-42E95C4E5E22}"/>
    <cellStyle name="Note 7 4 4 2 2 3" xfId="17480" xr:uid="{F64CB138-AB66-4ADD-9B3D-D6AD6FC5E286}"/>
    <cellStyle name="Note 7 4 4 2 2 3 2" xfId="30816" xr:uid="{00015734-28ED-42D5-8BA1-38E6EED81367}"/>
    <cellStyle name="Note 7 4 4 2 2 4" xfId="23771" xr:uid="{FA514713-4EBF-4E71-BCB1-034CCF2FA1E2}"/>
    <cellStyle name="Note 7 4 4 2 3" xfId="11128" xr:uid="{39E7F6F8-82C5-460E-8ADD-798B9EA50E94}"/>
    <cellStyle name="Note 7 4 4 2 3 2" xfId="20117" xr:uid="{A253284D-E610-4C46-B420-6670A4EC70A4}"/>
    <cellStyle name="Note 7 4 4 2 3 2 2" xfId="33424" xr:uid="{9F66D807-2531-4CEA-8429-8E3792B2DF1D}"/>
    <cellStyle name="Note 7 4 4 2 3 3" xfId="32268" xr:uid="{BEF682CA-4515-4F38-943C-D977002F13EC}"/>
    <cellStyle name="Note 7 4 4 2 4" xfId="14894" xr:uid="{E6850B6D-93B3-4909-903D-B1942B6B3B5D}"/>
    <cellStyle name="Note 7 4 4 2 4 2" xfId="35269" xr:uid="{280607B8-091F-483A-A03A-C8D471D51C50}"/>
    <cellStyle name="Note 7 4 4 2 5" xfId="24069" xr:uid="{9870409B-C3CA-4055-8198-E6350DE20B18}"/>
    <cellStyle name="Note 7 4 4 3" xfId="3997" xr:uid="{A04730BF-FA44-4436-A801-1FDF120395C7}"/>
    <cellStyle name="Note 7 4 4 3 2" xfId="36971" xr:uid="{4B961594-F993-4194-BED3-DF4D0BA3C406}"/>
    <cellStyle name="Note 7 4 4 4" xfId="33302" xr:uid="{C81655A6-28A0-4F55-B63F-3621FC2C95C6}"/>
    <cellStyle name="Note 7 4 5" xfId="1872" xr:uid="{FAF6CCFF-D15B-41D9-9045-C8BF81A9F350}"/>
    <cellStyle name="Note 7 4 5 2" xfId="6188" xr:uid="{A4167E6B-42E9-43F7-9D4D-8F4FF7B34B29}"/>
    <cellStyle name="Note 7 4 5 2 2" xfId="8774" xr:uid="{4BD11535-61A3-4570-95FB-1EFD3D5A1AC2}"/>
    <cellStyle name="Note 7 4 5 2 2 2" xfId="12713" xr:uid="{BA55DD3A-8FAC-4652-AD98-B5C46386A1D6}"/>
    <cellStyle name="Note 7 4 5 2 2 2 2" xfId="21702" xr:uid="{33EEDEE2-3D8D-4E34-B4DC-27AAAAC516BD}"/>
    <cellStyle name="Note 7 4 5 2 2 2 2 2" xfId="41952" xr:uid="{A0750ABC-49CF-4A7F-9A13-DF55F8ACB8AF}"/>
    <cellStyle name="Note 7 4 5 2 2 2 3" xfId="37730" xr:uid="{9752FA89-DB4D-4F0E-95D7-D317563A944D}"/>
    <cellStyle name="Note 7 4 5 2 2 3" xfId="17763" xr:uid="{776B2382-B7FB-44B0-9175-CB385856D3AD}"/>
    <cellStyle name="Note 7 4 5 2 2 3 2" xfId="38539" xr:uid="{15ADC448-8329-45EB-A7CE-B28A74373D84}"/>
    <cellStyle name="Note 7 4 5 2 2 4" xfId="31778" xr:uid="{28A3A1D4-F64D-40D8-9621-78024397B37F}"/>
    <cellStyle name="Note 7 4 5 2 3" xfId="11411" xr:uid="{04327958-3AD5-47D7-B3DB-F4C11EAEF688}"/>
    <cellStyle name="Note 7 4 5 2 3 2" xfId="20400" xr:uid="{E3224997-A384-4D36-ADA8-530F476AFE5F}"/>
    <cellStyle name="Note 7 4 5 2 3 2 2" xfId="35617" xr:uid="{28A0FD47-F9AF-43A1-A6B2-EA3978A32F06}"/>
    <cellStyle name="Note 7 4 5 2 3 3" xfId="34656" xr:uid="{36B59E80-4ED3-4DDF-A009-3B265D4BBA78}"/>
    <cellStyle name="Note 7 4 5 2 4" xfId="15177" xr:uid="{32728745-C43A-41E2-ADF7-A01FD12320C4}"/>
    <cellStyle name="Note 7 4 5 2 4 2" xfId="24906" xr:uid="{751158E6-2E3B-4BDD-8152-0CC4340BEDAD}"/>
    <cellStyle name="Note 7 4 5 2 5" xfId="32450" xr:uid="{42CC2350-151F-4B04-A70D-7EC1430B7880}"/>
    <cellStyle name="Note 7 4 5 3" xfId="4309" xr:uid="{0BDA1CA8-8552-40BC-93E7-344E734F80FA}"/>
    <cellStyle name="Note 7 4 5 3 2" xfId="37701" xr:uid="{82C1DD76-4EBD-4E31-A698-7C9B3ACEAF08}"/>
    <cellStyle name="Note 7 4 5 4" xfId="24530" xr:uid="{C96B532A-E906-4EE7-95B5-D802A372588C}"/>
    <cellStyle name="Note 7 4 6" xfId="2179" xr:uid="{D86B0ED2-7A07-4173-AB0D-DB3F2DBFA09E}"/>
    <cellStyle name="Note 7 4 6 2" xfId="6480" xr:uid="{9D894BD0-F5AD-49B6-85F4-5F7A49CF221E}"/>
    <cellStyle name="Note 7 4 6 2 2" xfId="9066" xr:uid="{8808F9B0-DEE6-4871-B9FC-D10CE5680EDC}"/>
    <cellStyle name="Note 7 4 6 2 2 2" xfId="12804" xr:uid="{79512F7E-6DEB-49DD-8579-EE682A23B8F6}"/>
    <cellStyle name="Note 7 4 6 2 2 2 2" xfId="21793" xr:uid="{5C118C75-7C15-451F-97CB-8527B5C56650}"/>
    <cellStyle name="Note 7 4 6 2 2 2 2 2" xfId="43680" xr:uid="{6B832033-4A72-44C4-B0F3-A8991FD5320B}"/>
    <cellStyle name="Note 7 4 6 2 2 2 3" xfId="23807" xr:uid="{1CCA241E-8680-4802-805D-2A9424D5AAC6}"/>
    <cellStyle name="Note 7 4 6 2 2 3" xfId="18055" xr:uid="{B1A9807C-54D2-4128-9115-71A20EDAD73E}"/>
    <cellStyle name="Note 7 4 6 2 2 3 2" xfId="39979" xr:uid="{A2FEC5F4-2E0B-459B-AC2E-EFC415CA42C3}"/>
    <cellStyle name="Note 7 4 6 2 2 4" xfId="41046" xr:uid="{63697FA6-1D70-403C-B4EE-BDC48E3935AD}"/>
    <cellStyle name="Note 7 4 6 2 3" xfId="11703" xr:uid="{1FBB0B25-00BB-4D6E-AE5F-7E64DF6B5874}"/>
    <cellStyle name="Note 7 4 6 2 3 2" xfId="20692" xr:uid="{5542C291-6D53-474E-BCE3-AA73EF28B65C}"/>
    <cellStyle name="Note 7 4 6 2 3 2 2" xfId="24173" xr:uid="{56819053-5AFE-447C-BEB5-B5E4BDBAB826}"/>
    <cellStyle name="Note 7 4 6 2 3 3" xfId="40227" xr:uid="{0CA3602E-E06B-424F-9A0E-C840C9B8BEBD}"/>
    <cellStyle name="Note 7 4 6 2 4" xfId="15469" xr:uid="{D93E5120-31F6-4998-AF66-D7714E6E0367}"/>
    <cellStyle name="Note 7 4 6 2 4 2" xfId="27314" xr:uid="{4423D3D2-4DB3-4818-BC49-22FC5508BC38}"/>
    <cellStyle name="Note 7 4 6 2 5" xfId="41932" xr:uid="{F81BB23A-7A70-467B-9977-8A0465D7D9A0}"/>
    <cellStyle name="Note 7 4 6 3" xfId="4616" xr:uid="{496B05E0-95D6-466E-854D-BB2206E09180}"/>
    <cellStyle name="Note 7 4 6 3 2" xfId="39041" xr:uid="{F31BB9B1-71CE-4255-8B4C-D134090AA83A}"/>
    <cellStyle name="Note 7 4 6 4" xfId="41375" xr:uid="{8225E0DA-FEB9-4BA5-A341-80CB9444B9DF}"/>
    <cellStyle name="Note 7 4 7" xfId="4916" xr:uid="{31FC5A18-3A52-45E8-9AFD-EE41D23DABDA}"/>
    <cellStyle name="Note 7 4 7 2" xfId="7502" xr:uid="{1455A19D-8EB2-4B5B-B184-F673F8ACBAEC}"/>
    <cellStyle name="Note 7 4 7 2 2" xfId="12323" xr:uid="{1BA7D400-DA5D-4774-BF68-51D9FF55D38F}"/>
    <cellStyle name="Note 7 4 7 2 2 2" xfId="21312" xr:uid="{DBFC074C-77E5-45AF-A30E-4C9F29897F2C}"/>
    <cellStyle name="Note 7 4 7 2 2 2 2" xfId="28755" xr:uid="{608A2EFF-4F6B-431C-9F3F-C69A9B3B6EA7}"/>
    <cellStyle name="Note 7 4 7 2 2 3" xfId="29981" xr:uid="{2DCE43BD-1391-40EB-988A-5FD14176D75C}"/>
    <cellStyle name="Note 7 4 7 2 3" xfId="16491" xr:uid="{FA450314-2560-4C4C-A7BC-71D9C849182E}"/>
    <cellStyle name="Note 7 4 7 2 3 2" xfId="35913" xr:uid="{E42AC508-77EB-40D4-A561-238E4C1D8E81}"/>
    <cellStyle name="Note 7 4 7 2 4" xfId="38654" xr:uid="{EF683E4F-FC8D-4257-80CA-BB9549C14C65}"/>
    <cellStyle name="Note 7 4 7 3" xfId="10139" xr:uid="{442853F0-C4F5-4930-AACD-3FE9EE5C7139}"/>
    <cellStyle name="Note 7 4 7 3 2" xfId="19128" xr:uid="{05624826-16F1-4697-899F-907711D39C93}"/>
    <cellStyle name="Note 7 4 7 3 2 2" xfId="35019" xr:uid="{F16AE5FD-3B8F-4ACF-A4F1-38B387F7008A}"/>
    <cellStyle name="Note 7 4 7 3 3" xfId="42748" xr:uid="{0D9B6467-8128-4B0C-AE6B-EE83225F83B7}"/>
    <cellStyle name="Note 7 4 7 4" xfId="13905" xr:uid="{34D08946-A961-4E91-92CC-86C1DB4A14EC}"/>
    <cellStyle name="Note 7 4 7 4 2" xfId="23397" xr:uid="{5592C11D-D008-4A0B-BF52-DA10CEB542B4}"/>
    <cellStyle name="Note 7 4 7 5" xfId="28037" xr:uid="{9E4DA9DC-C74E-46FE-9A4E-BC1BAE7A9C30}"/>
    <cellStyle name="Note 7 4 8" xfId="2528" xr:uid="{DF0E19A8-F43B-4F3D-8DD8-3E45B568618D}"/>
    <cellStyle name="Note 7 4 8 2" xfId="34875" xr:uid="{0EEE7BE8-A6D2-4EBE-9E87-84CD605A4073}"/>
    <cellStyle name="Note 7 4 9" xfId="39843" xr:uid="{4742D11B-354B-4685-9A79-02C804A4C90B}"/>
    <cellStyle name="Note 7 5" xfId="291" xr:uid="{A4FD53CB-6082-4114-ACF5-6FBC0F9C5D98}"/>
    <cellStyle name="Note 7 5 2" xfId="4694" xr:uid="{4458638E-D28B-4F9B-9DBF-4C2F0B0717B4}"/>
    <cellStyle name="Note 7 5 2 2" xfId="7280" xr:uid="{3518BD0F-A2A6-4C7A-9C02-2758C3206C10}"/>
    <cellStyle name="Note 7 5 2 2 2" xfId="12254" xr:uid="{44C9488A-0945-4343-801B-D685909EE219}"/>
    <cellStyle name="Note 7 5 2 2 2 2" xfId="21243" xr:uid="{D9721C0B-5AE1-4E66-BD45-B73EF1FFAFCF}"/>
    <cellStyle name="Note 7 5 2 2 2 2 2" xfId="28154" xr:uid="{EA045713-0A84-4708-B687-AEEC25A2895A}"/>
    <cellStyle name="Note 7 5 2 2 2 3" xfId="28510" xr:uid="{9FE1C7A1-BAD8-4DE2-A49B-B4B60FB1F24E}"/>
    <cellStyle name="Note 7 5 2 2 3" xfId="16269" xr:uid="{69A16BA3-46B1-4369-B6CC-AB137FDA88DE}"/>
    <cellStyle name="Note 7 5 2 2 3 2" xfId="36264" xr:uid="{AA05B5BF-1806-4BC5-AC88-8C5F1094E62F}"/>
    <cellStyle name="Note 7 5 2 2 4" xfId="42320" xr:uid="{A4B1E0F3-9A1B-4487-B9D6-22BFACE97E5E}"/>
    <cellStyle name="Note 7 5 2 3" xfId="9917" xr:uid="{F753931D-8380-47AC-82F5-6870075A8B9F}"/>
    <cellStyle name="Note 7 5 2 3 2" xfId="18906" xr:uid="{33093B8C-BEBE-4888-9F8E-F479E5984F34}"/>
    <cellStyle name="Note 7 5 2 3 2 2" xfId="30476" xr:uid="{BAEE4F10-45FF-4F1D-B08F-2BB0892F44FD}"/>
    <cellStyle name="Note 7 5 2 3 3" xfId="35077" xr:uid="{DA5C8E1C-B43B-4B3E-B096-3B76C17AAA33}"/>
    <cellStyle name="Note 7 5 2 4" xfId="13683" xr:uid="{334DD325-A033-4358-AE9F-BE0AF8700143}"/>
    <cellStyle name="Note 7 5 2 4 2" xfId="42255" xr:uid="{853DAD38-B630-43F5-A84E-AC8754C200EF}"/>
    <cellStyle name="Note 7 5 2 5" xfId="29345" xr:uid="{A30D8950-57E4-4AFB-9346-0B9DE04C52A0}"/>
    <cellStyle name="Note 7 5 2 6" xfId="58622" xr:uid="{75D42105-C1DF-4D74-9DDD-09B46D21D2E3}"/>
    <cellStyle name="Note 7 5 3" xfId="2759" xr:uid="{7B3D9F20-5F0C-404A-8382-6C91A01AFAB1}"/>
    <cellStyle name="Note 7 5 3 2" xfId="39715" xr:uid="{8B4BFB1A-575A-4E8B-ADD4-492E3CC523DC}"/>
    <cellStyle name="Note 7 5 4" xfId="31339" xr:uid="{4A73304D-2545-4AAA-8951-48CCB84302A6}"/>
    <cellStyle name="Note 7 5 5" xfId="51841" xr:uid="{48559B32-FD9C-4E34-89CF-F58481B30DDF}"/>
    <cellStyle name="Note 7 6" xfId="640" xr:uid="{F73DB9CE-1230-488C-958D-5F5B05CE33BD}"/>
    <cellStyle name="Note 7 6 2" xfId="5018" xr:uid="{6A8246E3-B006-4287-B159-7809C8466F63}"/>
    <cellStyle name="Note 7 6 2 2" xfId="7604" xr:uid="{FDA7ABE2-6740-4303-AF9F-A55491A15B52}"/>
    <cellStyle name="Note 7 6 2 2 2" xfId="12354" xr:uid="{7F9F4660-6AA7-47E8-AC09-46729D054FF9}"/>
    <cellStyle name="Note 7 6 2 2 2 2" xfId="21343" xr:uid="{A5F9C480-7C64-4E4C-89CB-CF3C97505966}"/>
    <cellStyle name="Note 7 6 2 2 2 2 2" xfId="41901" xr:uid="{77CC1991-0FC1-413B-92A6-C23FC2E5E7CA}"/>
    <cellStyle name="Note 7 6 2 2 2 3" xfId="32777" xr:uid="{8FC26C80-9012-44EB-92CD-D971BF297857}"/>
    <cellStyle name="Note 7 6 2 2 3" xfId="16593" xr:uid="{009E33EB-3BC6-440C-B487-CCC68C732E68}"/>
    <cellStyle name="Note 7 6 2 2 3 2" xfId="41111" xr:uid="{E30FA4FD-DFF2-4220-9103-3108BC5B125E}"/>
    <cellStyle name="Note 7 6 2 2 4" xfId="35073" xr:uid="{21601F31-2160-4761-AF7C-7CD954598F0A}"/>
    <cellStyle name="Note 7 6 2 3" xfId="10241" xr:uid="{0529A73B-575B-4DEA-87E1-0D1644832401}"/>
    <cellStyle name="Note 7 6 2 3 2" xfId="19230" xr:uid="{DE52EF8D-DB87-47C0-91A9-6D7CFA101A90}"/>
    <cellStyle name="Note 7 6 2 3 2 2" xfId="41767" xr:uid="{74CB47E6-378A-47F3-A950-8473A91C491D}"/>
    <cellStyle name="Note 7 6 2 3 3" xfId="40242" xr:uid="{7629A3D1-D262-46DC-993A-731E71A33590}"/>
    <cellStyle name="Note 7 6 2 4" xfId="14007" xr:uid="{C5DEAF0C-0EB8-4C91-A330-5B0ACAB57F4D}"/>
    <cellStyle name="Note 7 6 2 4 2" xfId="42908" xr:uid="{ADC29E5F-F586-42CD-8941-C09694D764F0}"/>
    <cellStyle name="Note 7 6 2 5" xfId="43644" xr:uid="{19640373-2DDA-4B65-88B3-0CD933842170}"/>
    <cellStyle name="Note 7 6 2 6" xfId="53984" xr:uid="{225FDDBA-9C76-4C08-A701-60F9A6BF5F53}"/>
    <cellStyle name="Note 7 6 3" xfId="3077" xr:uid="{F01EEC0E-E577-41F5-942D-99E300B5E65B}"/>
    <cellStyle name="Note 7 6 3 2" xfId="31305" xr:uid="{50D21456-C34F-4EA2-AEDD-6396B757D6E5}"/>
    <cellStyle name="Note 7 6 4" xfId="28307" xr:uid="{4250CDB2-FF48-445C-9ADD-55E2C6F14CB4}"/>
    <cellStyle name="Note 7 6 5" xfId="47311" xr:uid="{8E1F43ED-FFFE-48EB-B9B5-3BC0CC85FFC8}"/>
    <cellStyle name="Note 7 7" xfId="985" xr:uid="{1939CFEE-B712-4645-9E06-FB29A20D2893}"/>
    <cellStyle name="Note 7 7 2" xfId="5339" xr:uid="{26A2BD7A-0998-4725-9408-743CF3D5B74C}"/>
    <cellStyle name="Note 7 7 2 2" xfId="7925" xr:uid="{C95AC6E2-1595-4D7B-822A-DFCB7E8AAB3B}"/>
    <cellStyle name="Note 7 7 2 2 2" xfId="12455" xr:uid="{5411326E-9222-4080-AE90-8BA2A6B5F400}"/>
    <cellStyle name="Note 7 7 2 2 2 2" xfId="21444" xr:uid="{594B7EDD-091F-4DFF-A0DC-D45DE04FD84B}"/>
    <cellStyle name="Note 7 7 2 2 2 2 2" xfId="30845" xr:uid="{5CD397E1-AF12-458F-B120-AA70750EE9CD}"/>
    <cellStyle name="Note 7 7 2 2 2 3" xfId="22514" xr:uid="{6DF91964-842B-4FB9-B801-ECB572F80B9B}"/>
    <cellStyle name="Note 7 7 2 2 3" xfId="16914" xr:uid="{9A348DF9-4625-407D-AA0F-6B074288A2A2}"/>
    <cellStyle name="Note 7 7 2 2 3 2" xfId="30960" xr:uid="{74CEA867-DA05-4E93-8CA4-FCC55E8C4B3B}"/>
    <cellStyle name="Note 7 7 2 2 4" xfId="40149" xr:uid="{F1E3FB1C-E1E9-4385-8CE7-C2FEBEE722E7}"/>
    <cellStyle name="Note 7 7 2 3" xfId="10562" xr:uid="{4E8269E8-1E4B-4E28-8DCA-2C20774D8DE5}"/>
    <cellStyle name="Note 7 7 2 3 2" xfId="19551" xr:uid="{80CC28B2-736E-4C1A-AF50-DEA6359137A5}"/>
    <cellStyle name="Note 7 7 2 3 2 2" xfId="29572" xr:uid="{CFC3D502-8F5C-47E4-8595-4A4E80B2F706}"/>
    <cellStyle name="Note 7 7 2 3 3" xfId="40523" xr:uid="{D9D1C4C2-525C-4D0F-8CBE-2C820214AB57}"/>
    <cellStyle name="Note 7 7 2 4" xfId="14328" xr:uid="{945D5230-F212-42D6-8C48-2091511EAD9B}"/>
    <cellStyle name="Note 7 7 2 4 2" xfId="36405" xr:uid="{1D3756CF-07E5-40AE-A007-38E2761ADE66}"/>
    <cellStyle name="Note 7 7 2 5" xfId="28538" xr:uid="{1969D5AD-C41B-4843-ACD2-47B00DDF1DA2}"/>
    <cellStyle name="Note 7 7 3" xfId="3422" xr:uid="{AD9DCC7E-4031-45AD-8AE0-243885945C3E}"/>
    <cellStyle name="Note 7 7 3 2" xfId="32688" xr:uid="{33D94668-2226-42D2-AF6B-CD71B5E1AE45}"/>
    <cellStyle name="Note 7 7 4" xfId="32608" xr:uid="{C9418E53-3E72-484F-883D-611B978F7232}"/>
    <cellStyle name="Note 7 7 5" xfId="52614" xr:uid="{BA01BE27-339E-4EF9-808F-A790029C6013}"/>
    <cellStyle name="Note 7 8" xfId="1329" xr:uid="{F3E6C7DA-ABB0-404C-8974-1B1B8FD81161}"/>
    <cellStyle name="Note 7 8 2" xfId="5674" xr:uid="{9FDD3637-0C44-4070-B5BB-BC699EC18075}"/>
    <cellStyle name="Note 7 8 2 2" xfId="8260" xr:uid="{94313C53-CD9C-494D-B9AE-A95C47EB8CEB}"/>
    <cellStyle name="Note 7 8 2 2 2" xfId="12555" xr:uid="{1DDAEB72-0F0B-44EC-A913-A090ECABA406}"/>
    <cellStyle name="Note 7 8 2 2 2 2" xfId="21544" xr:uid="{7234EAF5-B8FE-430D-881D-5EAFA3C0076D}"/>
    <cellStyle name="Note 7 8 2 2 2 2 2" xfId="29342" xr:uid="{15EF6744-955F-4413-8F8E-0F59533ABCE5}"/>
    <cellStyle name="Note 7 8 2 2 2 3" xfId="30659" xr:uid="{8AAC0C57-7BD5-482F-AA26-38035512893B}"/>
    <cellStyle name="Note 7 8 2 2 3" xfId="17249" xr:uid="{2DC863C7-E2C8-48CE-8CC4-5EA3AF93F8CB}"/>
    <cellStyle name="Note 7 8 2 2 3 2" xfId="27114" xr:uid="{3B61CD4B-71E8-4094-97EF-FC1BEC0868A0}"/>
    <cellStyle name="Note 7 8 2 2 4" xfId="29534" xr:uid="{066382B0-A4D9-46D5-927F-6EC1EC5F33DA}"/>
    <cellStyle name="Note 7 8 2 3" xfId="10897" xr:uid="{F5D3C954-E866-4426-8508-BBB88545CCC6}"/>
    <cellStyle name="Note 7 8 2 3 2" xfId="19886" xr:uid="{7FE813B9-0421-4A45-8D0E-393594179098}"/>
    <cellStyle name="Note 7 8 2 3 2 2" xfId="28046" xr:uid="{88F68BDA-E94F-42F1-8BE2-70D5B381FE5E}"/>
    <cellStyle name="Note 7 8 2 3 3" xfId="35676" xr:uid="{FF71308C-2CCE-44CF-A74A-077D0C5A55C8}"/>
    <cellStyle name="Note 7 8 2 4" xfId="14663" xr:uid="{7402F267-354B-4D43-AA4E-FC0E0BC13355}"/>
    <cellStyle name="Note 7 8 2 4 2" xfId="30692" xr:uid="{5201A3C0-64E1-4236-AFC9-D7FC8D18DD83}"/>
    <cellStyle name="Note 7 8 2 5" xfId="33708" xr:uid="{2B2ABB66-5E0C-4952-8EE9-061F5358372E}"/>
    <cellStyle name="Note 7 8 3" xfId="3766" xr:uid="{9E48A1E2-EB41-479C-A5FD-FBCF62F7B76E}"/>
    <cellStyle name="Note 7 8 3 2" xfId="32972" xr:uid="{9387A88B-6070-4437-80AB-E902448B851D}"/>
    <cellStyle name="Note 7 8 4" xfId="31644" xr:uid="{5CF96853-AC74-4C41-A1F5-1A35407B5B1D}"/>
    <cellStyle name="Note 7 9" xfId="1796" xr:uid="{8B55D18C-7BE0-4E54-B9BE-677A6792FEB4}"/>
    <cellStyle name="Note 7 9 2" xfId="6113" xr:uid="{8AC67205-7990-4233-993B-8EF8901F2C04}"/>
    <cellStyle name="Note 7 9 2 2" xfId="8699" xr:uid="{23D497C7-6A85-4EC3-AB6F-E169A1F5981D}"/>
    <cellStyle name="Note 7 9 2 2 2" xfId="12691" xr:uid="{977AA418-EF24-4D57-9CB6-82BB1A4A7135}"/>
    <cellStyle name="Note 7 9 2 2 2 2" xfId="21680" xr:uid="{F2B90DF6-AA34-477A-94E2-5898A56FE17F}"/>
    <cellStyle name="Note 7 9 2 2 2 2 2" xfId="43361" xr:uid="{CCCBCAC5-9904-46D1-8CFB-CAB4F4592CAE}"/>
    <cellStyle name="Note 7 9 2 2 2 3" xfId="31874" xr:uid="{20FEC31B-D1C1-44D5-AA36-F3F12FD0FA9D}"/>
    <cellStyle name="Note 7 9 2 2 3" xfId="17688" xr:uid="{B37A3689-828E-444C-B173-BB200755144E}"/>
    <cellStyle name="Note 7 9 2 2 3 2" xfId="25595" xr:uid="{5D1C7263-7F86-4EE2-9730-90560874B5F9}"/>
    <cellStyle name="Note 7 9 2 2 4" xfId="39796" xr:uid="{D6413F72-E111-4538-88DF-6DDE0F9FCCA9}"/>
    <cellStyle name="Note 7 9 2 3" xfId="11336" xr:uid="{52B22029-9286-437B-8B12-75769ACFFD6E}"/>
    <cellStyle name="Note 7 9 2 3 2" xfId="20325" xr:uid="{5D8B6BD2-549B-450A-8E09-03CA5CFEB138}"/>
    <cellStyle name="Note 7 9 2 3 2 2" xfId="22719" xr:uid="{68B6ECAD-ADDD-4B55-9E2E-DBF3AD893D39}"/>
    <cellStyle name="Note 7 9 2 3 3" xfId="40547" xr:uid="{32A4B99C-E967-48BA-BEC9-C0B0E58E21D3}"/>
    <cellStyle name="Note 7 9 2 4" xfId="15102" xr:uid="{436B4475-CCB3-461C-888A-875B1ED6B9D4}"/>
    <cellStyle name="Note 7 9 2 4 2" xfId="32438" xr:uid="{D4748878-1639-4FC7-A520-DC47FFE8ADA1}"/>
    <cellStyle name="Note 7 9 2 5" xfId="40434" xr:uid="{B8212F6D-6D43-419B-8C2C-C651DB0B32E8}"/>
    <cellStyle name="Note 7 9 3" xfId="4233" xr:uid="{BA0F1262-362E-4AF9-83D0-E0871EDE7BED}"/>
    <cellStyle name="Note 7 9 3 2" xfId="37033" xr:uid="{4E7B9DE2-026B-40C0-B87D-A751519A3130}"/>
    <cellStyle name="Note 7 9 4" xfId="31768" xr:uid="{6366FC00-FB27-4B64-ADD5-98C8FB204DC5}"/>
    <cellStyle name="Note 8" xfId="134" xr:uid="{92985E8E-FD49-47DC-921F-041BA8543702}"/>
    <cellStyle name="Note 8 10" xfId="1945" xr:uid="{2C6F523F-24BD-4C95-8F88-CDF7DB1F4899}"/>
    <cellStyle name="Note 8 10 2" xfId="6255" xr:uid="{B557D869-DBC5-4CF6-9472-9925F5D1BDF0}"/>
    <cellStyle name="Note 8 10 2 2" xfId="8841" xr:uid="{96132D05-C274-4BAB-8C33-7A381AFF3A98}"/>
    <cellStyle name="Note 8 10 2 2 2" xfId="12732" xr:uid="{27589E37-9BA2-4C7D-9C18-59B3A29A449C}"/>
    <cellStyle name="Note 8 10 2 2 2 2" xfId="21721" xr:uid="{24EAAA5D-C8F5-4ABC-844A-9ADB387AD2FE}"/>
    <cellStyle name="Note 8 10 2 2 2 2 2" xfId="34433" xr:uid="{F690521C-EBC7-4415-97C6-D567E706F538}"/>
    <cellStyle name="Note 8 10 2 2 2 3" xfId="40646" xr:uid="{21608279-042D-49B2-8742-847F24425C3C}"/>
    <cellStyle name="Note 8 10 2 2 3" xfId="17830" xr:uid="{BCF0BD87-3FE8-42DC-B039-C7B4696D748F}"/>
    <cellStyle name="Note 8 10 2 2 3 2" xfId="38080" xr:uid="{3AF9AC85-EB42-4B20-BCE0-E7CC4A9415EE}"/>
    <cellStyle name="Note 8 10 2 2 4" xfId="41840" xr:uid="{64C90E15-349C-4AF7-B471-175E41877D75}"/>
    <cellStyle name="Note 8 10 2 3" xfId="11478" xr:uid="{6C2DEEC6-1520-4251-A3AD-4C6957BF796A}"/>
    <cellStyle name="Note 8 10 2 3 2" xfId="20467" xr:uid="{D4E6ADDD-55D0-4F66-9733-74D7AC76F4FD}"/>
    <cellStyle name="Note 8 10 2 3 2 2" xfId="22662" xr:uid="{924CE7F9-D480-4A69-BCB6-D634B686DD57}"/>
    <cellStyle name="Note 8 10 2 3 3" xfId="40325" xr:uid="{A6B78EB5-7738-4BDC-8560-3DCEE314ADB6}"/>
    <cellStyle name="Note 8 10 2 4" xfId="15244" xr:uid="{FDBF51E4-E822-4DCD-B570-75AFEA4DC25B}"/>
    <cellStyle name="Note 8 10 2 4 2" xfId="42472" xr:uid="{71B5F8C2-00B3-4A1B-838D-855641A6F114}"/>
    <cellStyle name="Note 8 10 2 5" xfId="40958" xr:uid="{60F1F012-07D4-48CF-9969-95AA0EF33D4B}"/>
    <cellStyle name="Note 8 10 3" xfId="4382" xr:uid="{3BA3FB52-21F9-49EB-84DC-2C31D7A2434F}"/>
    <cellStyle name="Note 8 10 3 2" xfId="32683" xr:uid="{384D9746-9E6C-4AF3-AF6B-BE4C4A78B083}"/>
    <cellStyle name="Note 8 10 4" xfId="35495" xr:uid="{6FD58B38-2F29-4633-91DF-FEB826A265E4}"/>
    <cellStyle name="Note 8 11" xfId="2595" xr:uid="{DF5D126C-7B6F-4239-8F5D-D7FCD6DCF5D1}"/>
    <cellStyle name="Note 8 11 2" xfId="6836" xr:uid="{78992957-4C2B-4E65-A1F7-215E09799FF9}"/>
    <cellStyle name="Note 8 11 2 2" xfId="12006" xr:uid="{E3F52E16-D16D-49C3-B32D-9A1C29B33B99}"/>
    <cellStyle name="Note 8 11 2 2 2" xfId="20995" xr:uid="{852CF243-F97E-4D28-BF52-BB6FFB692BD4}"/>
    <cellStyle name="Note 8 11 2 2 2 2" xfId="29502" xr:uid="{7F3269D5-BE26-4D41-9C0F-2873880E303E}"/>
    <cellStyle name="Note 8 11 2 2 3" xfId="44060" xr:uid="{F810C527-D644-4F1A-A03D-83A3C5349F77}"/>
    <cellStyle name="Note 8 11 2 3" xfId="15825" xr:uid="{3A8A316D-A838-4263-BFA0-0730F4C4215F}"/>
    <cellStyle name="Note 8 11 2 3 2" xfId="43980" xr:uid="{D9BED24D-03C7-4FDA-9D10-D8BC55872944}"/>
    <cellStyle name="Note 8 11 2 4" xfId="31645" xr:uid="{188287C1-4321-48A6-9D0C-2F2BB5C5FC7F}"/>
    <cellStyle name="Note 8 11 3" xfId="9406" xr:uid="{A50F932D-8E4E-4D25-BDA7-5C0B044DCECD}"/>
    <cellStyle name="Note 8 11 3 2" xfId="18395" xr:uid="{760B8173-5FD6-4DBA-9A48-09C771E64810}"/>
    <cellStyle name="Note 8 11 3 2 2" xfId="43142" xr:uid="{1AD21601-F378-4C3C-BB7D-8B27B8909D05}"/>
    <cellStyle name="Note 8 11 3 3" xfId="39892" xr:uid="{E36EF4AF-3C83-41C0-B872-8355282E441E}"/>
    <cellStyle name="Note 8 11 4" xfId="13449" xr:uid="{3855A20E-4763-45FA-A582-7F96103B66F2}"/>
    <cellStyle name="Note 8 11 4 2" xfId="30583" xr:uid="{53D5A8D6-BBDC-475B-81C0-4D91F439BCB7}"/>
    <cellStyle name="Note 8 11 5" xfId="43386" xr:uid="{10522074-0F7B-4568-A2AB-A51CA26B705C}"/>
    <cellStyle name="Note 8 12" xfId="6590" xr:uid="{DD96FA69-63D4-4F6B-BC04-5457686E8B6A}"/>
    <cellStyle name="Note 8 12 2" xfId="11798" xr:uid="{B8EBE45B-E67B-46B1-8BDC-DB861A4B8088}"/>
    <cellStyle name="Note 8 12 2 2" xfId="20787" xr:uid="{CCD6E4BB-E50F-46B2-81E7-D508B94699C1}"/>
    <cellStyle name="Note 8 12 2 2 2" xfId="30264" xr:uid="{EA7A749E-9C76-4E7D-9EB9-04C2C6E8DE34}"/>
    <cellStyle name="Note 8 12 2 3" xfId="39936" xr:uid="{AD2D5439-DAFE-4AE6-B779-7811B2308180}"/>
    <cellStyle name="Note 8 12 3" xfId="15579" xr:uid="{E6742638-B988-4E85-8B0D-F59597AA5315}"/>
    <cellStyle name="Note 8 12 3 2" xfId="26993" xr:uid="{7E940D6F-DC78-4C31-BEDA-ABACF1C192E9}"/>
    <cellStyle name="Note 8 12 4" xfId="23188" xr:uid="{444E088D-4FE4-486D-88BC-91664350F878}"/>
    <cellStyle name="Note 8 13" xfId="9161" xr:uid="{5F1614E8-EFAF-4FCE-9700-2ED45435F548}"/>
    <cellStyle name="Note 8 13 2" xfId="18150" xr:uid="{C0140F5C-7924-4540-941C-CAA07DD1C288}"/>
    <cellStyle name="Note 8 13 2 2" xfId="27582" xr:uid="{8CD20CD8-AACF-4CB1-93F5-080A76E6245F}"/>
    <cellStyle name="Note 8 13 3" xfId="41860" xr:uid="{39699AEF-872B-4A73-9797-613BEB28AF09}"/>
    <cellStyle name="Note 8 14" xfId="12524" xr:uid="{1D03B061-0B09-4A89-9B60-E2639294EB47}"/>
    <cellStyle name="Note 8 14 2" xfId="21513" xr:uid="{27CCF88E-F835-431A-830B-BA0F80098536}"/>
    <cellStyle name="Note 8 14 2 2" xfId="31529" xr:uid="{72AE51F4-39D7-4583-AC88-6856F3FB259B}"/>
    <cellStyle name="Note 8 14 3" xfId="31704" xr:uid="{2935552F-FFDE-4D26-AE48-211D1F71E2F6}"/>
    <cellStyle name="Note 8 15" xfId="2294" xr:uid="{C982A9D3-FE22-48C2-B431-AA91D1DD543B}"/>
    <cellStyle name="Note 8 15 2" xfId="36406" xr:uid="{AC028369-6ADE-49B9-A348-FE4EDF28720D}"/>
    <cellStyle name="Note 8 16" xfId="13203" xr:uid="{5DAE9F75-7CE3-4B05-8954-78DEA3FAB764}"/>
    <cellStyle name="Note 8 16 2" xfId="26021" xr:uid="{4CA95F56-885D-479F-9EC8-57EB57B22E07}"/>
    <cellStyle name="Note 8 17" xfId="37374" xr:uid="{4E3A90A2-5828-43E0-957D-9A0E8E414D3D}"/>
    <cellStyle name="Note 8 18" xfId="44695" xr:uid="{D381F36C-6BE7-4E1A-B2BD-2BFE175E731D}"/>
    <cellStyle name="Note 8 19" xfId="45733" xr:uid="{043CB6BF-9041-4F28-9B68-98D3356D91A3}"/>
    <cellStyle name="Note 8 2" xfId="316" xr:uid="{0C7A3EDE-6177-4246-BF8F-DB8C02BD5D06}"/>
    <cellStyle name="Note 8 2 10" xfId="6618" xr:uid="{00D3A1FB-ABE3-40A3-9428-A7016FEDA1E9}"/>
    <cellStyle name="Note 8 2 10 2" xfId="11824" xr:uid="{DC5D1DA5-C4AA-4848-AF49-2CDA215EF6D5}"/>
    <cellStyle name="Note 8 2 10 2 2" xfId="20813" xr:uid="{0DEC5957-7F12-4792-AD4E-708F8E6595AF}"/>
    <cellStyle name="Note 8 2 10 2 2 2" xfId="36579" xr:uid="{A2053338-79C0-4AA6-AC49-E64C6D39163B}"/>
    <cellStyle name="Note 8 2 10 2 3" xfId="26687" xr:uid="{ECD4D2BA-10A6-42B3-95C6-E5C140BE2851}"/>
    <cellStyle name="Note 8 2 10 3" xfId="15607" xr:uid="{0A371291-B9FA-4972-A606-C566CA810E5E}"/>
    <cellStyle name="Note 8 2 10 3 2" xfId="38238" xr:uid="{46DC6786-6BD0-4287-A541-18A8F707637C}"/>
    <cellStyle name="Note 8 2 10 4" xfId="29905" xr:uid="{EF0D7DB4-0153-4021-B73C-1970237FDF51}"/>
    <cellStyle name="Note 8 2 11" xfId="9187" xr:uid="{9B2ADF92-7A7E-4EED-AA44-6C19E91C0A76}"/>
    <cellStyle name="Note 8 2 11 2" xfId="18176" xr:uid="{7D1765D5-E9EE-4F50-817B-A33DA163428E}"/>
    <cellStyle name="Note 8 2 11 2 2" xfId="43760" xr:uid="{202A2CB7-E0DC-4B79-B14C-E1870D1ECFF3}"/>
    <cellStyle name="Note 8 2 11 3" xfId="39256" xr:uid="{8788C51B-6044-43E9-9893-26236314E002}"/>
    <cellStyle name="Note 8 2 12" xfId="12793" xr:uid="{D4D805D5-63B0-45C4-BEE5-FE1E23B2FFD4}"/>
    <cellStyle name="Note 8 2 12 2" xfId="21782" xr:uid="{738FE501-E686-4F20-9ADE-1CB8C0635BF9}"/>
    <cellStyle name="Note 8 2 12 2 2" xfId="31674" xr:uid="{6E9A875B-A164-416C-A0C5-222F87D40692}"/>
    <cellStyle name="Note 8 2 12 3" xfId="43324" xr:uid="{AD637A9C-9CC7-44FA-BB05-E50593F66678}"/>
    <cellStyle name="Note 8 2 13" xfId="2322" xr:uid="{40F9E917-0882-4878-91FF-C4B8F2DEDC17}"/>
    <cellStyle name="Note 8 2 13 2" xfId="26140" xr:uid="{145D7676-A606-437C-93D8-C3C2B68938D1}"/>
    <cellStyle name="Note 8 2 14" xfId="13231" xr:uid="{EF7C4935-8B5F-4C28-AC0F-F4F8A0F48C7A}"/>
    <cellStyle name="Note 8 2 14 2" xfId="27597" xr:uid="{D6962007-E4A3-478C-A371-8D0FD7E6C651}"/>
    <cellStyle name="Note 8 2 15" xfId="35153" xr:uid="{80C47413-4F39-4D79-A8FF-AE58D7D31253}"/>
    <cellStyle name="Note 8 2 16" xfId="46242" xr:uid="{BFA5006E-DC53-401A-AF2D-989706061ADE}"/>
    <cellStyle name="Note 8 2 2" xfId="448" xr:uid="{8F93076F-072C-4951-B934-05BCADBC477F}"/>
    <cellStyle name="Note 8 2 2 10" xfId="9312" xr:uid="{E0A2C027-E7CE-48D7-B134-6D888FA19598}"/>
    <cellStyle name="Note 8 2 2 10 2" xfId="18301" xr:uid="{022DCF0B-0CB9-4852-8FFB-D1C50868F389}"/>
    <cellStyle name="Note 8 2 2 10 2 2" xfId="38524" xr:uid="{24D38336-9B55-42B0-8981-44895D2D29F3}"/>
    <cellStyle name="Note 8 2 2 10 3" xfId="25610" xr:uid="{455ECBB9-B6E9-4289-8F03-89F402FA7AAC}"/>
    <cellStyle name="Note 8 2 2 11" xfId="9445" xr:uid="{DFD7C26D-10DB-4C38-8117-31F4D77EC908}"/>
    <cellStyle name="Note 8 2 2 11 2" xfId="18434" xr:uid="{D0863BDF-1594-4EFE-BE2F-C8FA61FE9515}"/>
    <cellStyle name="Note 8 2 2 11 2 2" xfId="29702" xr:uid="{50393DF6-28DB-4339-B861-B96AB111A8A3}"/>
    <cellStyle name="Note 8 2 2 11 3" xfId="28549" xr:uid="{6AD7E52B-8F67-487C-BA31-C878B472593F}"/>
    <cellStyle name="Note 8 2 2 12" xfId="2454" xr:uid="{35F54BDE-F1C6-4A18-9FE1-A27C219CABD7}"/>
    <cellStyle name="Note 8 2 2 12 2" xfId="27500" xr:uid="{E642476C-CB3A-4FA6-8F3E-98A6A85C17AA}"/>
    <cellStyle name="Note 8 2 2 13" xfId="13363" xr:uid="{C984099A-A4AF-4688-BA71-3D5016BCAF7B}"/>
    <cellStyle name="Note 8 2 2 13 2" xfId="31610" xr:uid="{9AA8763E-4DFB-4F10-8CAD-CAB52943BABB}"/>
    <cellStyle name="Note 8 2 2 14" xfId="33662" xr:uid="{277E9814-15A4-430A-8B7B-7D95A05C338B}"/>
    <cellStyle name="Note 8 2 2 15" xfId="49739" xr:uid="{23560A81-EEFE-4AC8-8598-11F476B5ED1D}"/>
    <cellStyle name="Note 8 2 2 2" xfId="797" xr:uid="{23A38188-82EA-4D3F-B54B-DFDA084EE2CA}"/>
    <cellStyle name="Note 8 2 2 2 2" xfId="5166" xr:uid="{1ED95730-7A02-4BD9-80D4-0BDB0A8361E6}"/>
    <cellStyle name="Note 8 2 2 2 2 2" xfId="7752" xr:uid="{83A3BD96-E631-4E1C-A3B6-EFE58BD938C1}"/>
    <cellStyle name="Note 8 2 2 2 2 2 2" xfId="12399" xr:uid="{F034AC5D-A7BC-4DEE-8826-9C95213F8D8A}"/>
    <cellStyle name="Note 8 2 2 2 2 2 2 2" xfId="21388" xr:uid="{CE271724-5BFF-427A-AD89-3E45CA2B73EB}"/>
    <cellStyle name="Note 8 2 2 2 2 2 2 2 2" xfId="39434" xr:uid="{31F8420A-7868-4EB4-BD3A-D00673D47E10}"/>
    <cellStyle name="Note 8 2 2 2 2 2 2 3" xfId="30488" xr:uid="{AFDD2CED-1D4D-4917-964A-FF2CFBD85BAF}"/>
    <cellStyle name="Note 8 2 2 2 2 2 3" xfId="16741" xr:uid="{22096767-82C5-4BD7-8EC6-5840A2DFF788}"/>
    <cellStyle name="Note 8 2 2 2 2 2 3 2" xfId="35515" xr:uid="{36130A2B-B1BD-4056-883C-428203571C16}"/>
    <cellStyle name="Note 8 2 2 2 2 2 4" xfId="29383" xr:uid="{F42BBC4A-DBEB-43D7-A9A5-18EDDF3EDB1E}"/>
    <cellStyle name="Note 8 2 2 2 2 3" xfId="10389" xr:uid="{619B70DC-2388-4E6E-9376-28D6FA8FCA1E}"/>
    <cellStyle name="Note 8 2 2 2 2 3 2" xfId="19378" xr:uid="{2222557D-3BEB-43C3-9E15-36A441E410E4}"/>
    <cellStyle name="Note 8 2 2 2 2 3 2 2" xfId="31177" xr:uid="{F1175577-0C7B-4855-95E4-1ED554A286A0}"/>
    <cellStyle name="Note 8 2 2 2 2 3 3" xfId="33354" xr:uid="{5960FD25-CF06-4A48-A053-AC58A0D6B360}"/>
    <cellStyle name="Note 8 2 2 2 2 4" xfId="14155" xr:uid="{80A4834C-34BB-4024-A4B5-CCE835FF8166}"/>
    <cellStyle name="Note 8 2 2 2 2 4 2" xfId="28470" xr:uid="{F53993F9-5483-4967-83A5-7E3788989699}"/>
    <cellStyle name="Note 8 2 2 2 2 5" xfId="28486" xr:uid="{2B13194E-1D3E-4D1C-ADB3-14F2883DE4FE}"/>
    <cellStyle name="Note 8 2 2 2 3" xfId="3234" xr:uid="{C13B2E5E-1F97-4775-841C-645C1013C562}"/>
    <cellStyle name="Note 8 2 2 2 3 2" xfId="26817" xr:uid="{B632F659-B541-4A61-9593-3D8B2D879FFD}"/>
    <cellStyle name="Note 8 2 2 2 4" xfId="43564" xr:uid="{6A87502D-C164-4C61-AC24-AC50182BAF9B}"/>
    <cellStyle name="Note 8 2 2 2 5" xfId="56521" xr:uid="{0E06FC0F-F93D-41A3-B664-B1EE8776B4D9}"/>
    <cellStyle name="Note 8 2 2 3" xfId="1142" xr:uid="{5E334D9C-04FD-4810-A30C-86D177B0FED5}"/>
    <cellStyle name="Note 8 2 2 3 2" xfId="5487" xr:uid="{337182A9-F80C-404B-9B15-13AFE2653F85}"/>
    <cellStyle name="Note 8 2 2 3 2 2" xfId="8073" xr:uid="{480A98E3-4882-487D-9271-B295731FB0A2}"/>
    <cellStyle name="Note 8 2 2 3 2 2 2" xfId="12500" xr:uid="{3C5DE53D-ADE2-46B0-9D79-7E864D8EAB25}"/>
    <cellStyle name="Note 8 2 2 3 2 2 2 2" xfId="21489" xr:uid="{F05DA869-ACE8-44B5-B2EF-C72E04F799D2}"/>
    <cellStyle name="Note 8 2 2 3 2 2 2 2 2" xfId="25656" xr:uid="{C960F0B9-D77C-460B-996A-078505ECC42A}"/>
    <cellStyle name="Note 8 2 2 3 2 2 2 3" xfId="25853" xr:uid="{8109338C-DEC0-444A-B563-E2F38F0A92C1}"/>
    <cellStyle name="Note 8 2 2 3 2 2 3" xfId="17062" xr:uid="{FCED47B1-1098-450B-92D2-E2FFF1ECEDFD}"/>
    <cellStyle name="Note 8 2 2 3 2 2 3 2" xfId="32429" xr:uid="{C448DAE0-8641-4F63-8F4E-FB9A373314E0}"/>
    <cellStyle name="Note 8 2 2 3 2 2 4" xfId="35788" xr:uid="{A9335A25-F3A1-4C09-9566-50EC6D6A43F2}"/>
    <cellStyle name="Note 8 2 2 3 2 3" xfId="10710" xr:uid="{8BE0C377-81E1-46EA-AC17-7C3CA5B7B055}"/>
    <cellStyle name="Note 8 2 2 3 2 3 2" xfId="19699" xr:uid="{52D1C863-4B1E-4D9B-AF84-E1DCF0C6E3D4}"/>
    <cellStyle name="Note 8 2 2 3 2 3 2 2" xfId="30619" xr:uid="{AB50E7FF-9DEC-4785-B71C-003E161E64D9}"/>
    <cellStyle name="Note 8 2 2 3 2 3 3" xfId="40074" xr:uid="{82903771-889B-40E6-B855-338F529F691C}"/>
    <cellStyle name="Note 8 2 2 3 2 4" xfId="14476" xr:uid="{C522E860-C8D2-478C-93AB-509FF1C91D11}"/>
    <cellStyle name="Note 8 2 2 3 2 4 2" xfId="42230" xr:uid="{8DBB47E2-C497-4E4B-8E52-A414ED6B529D}"/>
    <cellStyle name="Note 8 2 2 3 2 5" xfId="40287" xr:uid="{D21667B2-E152-41BF-B057-5F3DF135E010}"/>
    <cellStyle name="Note 8 2 2 3 3" xfId="3579" xr:uid="{630A3B55-953D-4943-9055-6AE0E7B72C2F}"/>
    <cellStyle name="Note 8 2 2 3 3 2" xfId="31546" xr:uid="{6025A907-B34C-4E60-8509-5B7B1B5F7F4B}"/>
    <cellStyle name="Note 8 2 2 3 4" xfId="35099" xr:uid="{50461573-0AE3-4CBB-A015-34FAEDC9D1EC}"/>
    <cellStyle name="Note 8 2 2 4" xfId="1486" xr:uid="{0552DCCB-004E-4489-AE68-9F7D5EDD9B4D}"/>
    <cellStyle name="Note 8 2 2 4 2" xfId="5831" xr:uid="{90AFDEA9-6FC8-4B0A-A870-0E6D199C8136}"/>
    <cellStyle name="Note 8 2 2 4 2 2" xfId="8417" xr:uid="{84CBD6FD-AB36-4AE4-9E86-1DCAAB9BA373}"/>
    <cellStyle name="Note 8 2 2 4 2 2 2" xfId="12605" xr:uid="{E9F9922D-004E-461A-B42F-8D675ACF62BA}"/>
    <cellStyle name="Note 8 2 2 4 2 2 2 2" xfId="21594" xr:uid="{ABC061BB-3C18-47C3-A158-6CCBBE9B2C6B}"/>
    <cellStyle name="Note 8 2 2 4 2 2 2 2 2" xfId="34912" xr:uid="{FE20ADA7-8089-4DED-A42B-97AD7A313627}"/>
    <cellStyle name="Note 8 2 2 4 2 2 2 3" xfId="24511" xr:uid="{0C76EB90-6BF8-4A99-82A5-0500AB8729AA}"/>
    <cellStyle name="Note 8 2 2 4 2 2 3" xfId="17406" xr:uid="{ED6D4042-C811-4EAC-9D7A-189AD6B66F6A}"/>
    <cellStyle name="Note 8 2 2 4 2 2 3 2" xfId="31462" xr:uid="{8E16E0E1-15C0-4A2F-ABB7-E454C7162F87}"/>
    <cellStyle name="Note 8 2 2 4 2 2 4" xfId="32422" xr:uid="{711A032D-0C6A-43E1-9D43-D57EA7311CE3}"/>
    <cellStyle name="Note 8 2 2 4 2 3" xfId="11054" xr:uid="{ECADC098-9A68-4769-BA13-7DBC8F4838DF}"/>
    <cellStyle name="Note 8 2 2 4 2 3 2" xfId="20043" xr:uid="{F562559A-FB59-4916-8369-E44FFB708F33}"/>
    <cellStyle name="Note 8 2 2 4 2 3 2 2" xfId="43318" xr:uid="{65820F19-E709-482B-AAEF-10C339582A2B}"/>
    <cellStyle name="Note 8 2 2 4 2 3 3" xfId="38960" xr:uid="{773A5177-3EDC-43A5-9DFB-D697D17B79FD}"/>
    <cellStyle name="Note 8 2 2 4 2 4" xfId="14820" xr:uid="{9F7BB2C7-18D8-45EC-BB1A-E6995ECC9EB3}"/>
    <cellStyle name="Note 8 2 2 4 2 4 2" xfId="23196" xr:uid="{3D046035-C674-40BE-951B-AD2DD1665260}"/>
    <cellStyle name="Note 8 2 2 4 2 5" xfId="32786" xr:uid="{CC65DF55-1F43-4A00-8271-9E5A58422C58}"/>
    <cellStyle name="Note 8 2 2 4 3" xfId="3923" xr:uid="{B4786293-4A51-461E-B714-9D371A3D7274}"/>
    <cellStyle name="Note 8 2 2 4 3 2" xfId="36708" xr:uid="{244AD805-47BD-4C71-B269-CB9148F3F062}"/>
    <cellStyle name="Note 8 2 2 4 4" xfId="33966" xr:uid="{6A74EE34-D87E-498F-BB0D-035B5990B858}"/>
    <cellStyle name="Note 8 2 2 5" xfId="1292" xr:uid="{3DC5869A-1CD6-4822-8581-ED4C1ABDABD3}"/>
    <cellStyle name="Note 8 2 2 5 2" xfId="5637" xr:uid="{DD6EB0AE-68C0-411E-AE2A-72BADF92DF57}"/>
    <cellStyle name="Note 8 2 2 5 2 2" xfId="8223" xr:uid="{2B88E63F-EED0-47C6-BBFE-6E23E8217630}"/>
    <cellStyle name="Note 8 2 2 5 2 2 2" xfId="12545" xr:uid="{CEF08237-2346-4DD2-8FB4-099D8B6956EC}"/>
    <cellStyle name="Note 8 2 2 5 2 2 2 2" xfId="21534" xr:uid="{8E1BDE76-27F4-4AC2-B3C8-2AF3342DF9E6}"/>
    <cellStyle name="Note 8 2 2 5 2 2 2 2 2" xfId="28222" xr:uid="{6397B339-9B3F-434D-861F-188E9C5D7775}"/>
    <cellStyle name="Note 8 2 2 5 2 2 2 3" xfId="28394" xr:uid="{7B34870B-129D-4957-AEB5-BB2F22FC955D}"/>
    <cellStyle name="Note 8 2 2 5 2 2 3" xfId="17212" xr:uid="{14834141-2482-4A8E-BE54-D3EFD8E898AB}"/>
    <cellStyle name="Note 8 2 2 5 2 2 3 2" xfId="26803" xr:uid="{1D69FB65-C89F-4F88-A0EE-47174304B22F}"/>
    <cellStyle name="Note 8 2 2 5 2 2 4" xfId="30724" xr:uid="{8997225B-17B6-4AEA-BDBC-388477F90B19}"/>
    <cellStyle name="Note 8 2 2 5 2 3" xfId="10860" xr:uid="{995AB015-4E13-4C8F-A3DE-4B708834A2FC}"/>
    <cellStyle name="Note 8 2 2 5 2 3 2" xfId="19849" xr:uid="{141400B3-C27D-46CD-891E-A4E18E16F890}"/>
    <cellStyle name="Note 8 2 2 5 2 3 2 2" xfId="35759" xr:uid="{E79BF414-3352-431C-93E2-9F95CEC44817}"/>
    <cellStyle name="Note 8 2 2 5 2 3 3" xfId="40000" xr:uid="{965F92B7-8DC4-4B15-96FF-B37DE55E07AC}"/>
    <cellStyle name="Note 8 2 2 5 2 4" xfId="14626" xr:uid="{5C62C305-BD73-40E8-84CD-220E8D705823}"/>
    <cellStyle name="Note 8 2 2 5 2 4 2" xfId="38412" xr:uid="{2A601609-B4FA-413E-887F-6932226FBE92}"/>
    <cellStyle name="Note 8 2 2 5 2 5" xfId="25344" xr:uid="{B1FF4D96-A355-4F4E-9C37-B527ED4A7374}"/>
    <cellStyle name="Note 8 2 2 5 3" xfId="3729" xr:uid="{4C8DB802-FF74-42EA-B20D-042E77194D15}"/>
    <cellStyle name="Note 8 2 2 5 3 2" xfId="42141" xr:uid="{4CE3C419-48AD-4ECE-9D11-3B38A14233E4}"/>
    <cellStyle name="Note 8 2 2 5 4" xfId="40786" xr:uid="{A413C876-D28E-4BB2-9BB9-35B0B01CD680}"/>
    <cellStyle name="Note 8 2 2 6" xfId="2105" xr:uid="{F5B7AED5-5319-46EA-8B4C-93CEDFE47FBC}"/>
    <cellStyle name="Note 8 2 2 6 2" xfId="6406" xr:uid="{8CB7C5C2-A07A-420F-8583-98AF4AF6EF23}"/>
    <cellStyle name="Note 8 2 2 6 2 2" xfId="8992" xr:uid="{F793651A-FAA0-4C7F-8D4B-C1BECF6B5760}"/>
    <cellStyle name="Note 8 2 2 6 2 2 2" xfId="12780" xr:uid="{F1CBFB2E-451A-4736-AE8A-2C23FD93A9D4}"/>
    <cellStyle name="Note 8 2 2 6 2 2 2 2" xfId="21769" xr:uid="{BD1113C1-F0ED-4006-A2B7-D3F21E64948B}"/>
    <cellStyle name="Note 8 2 2 6 2 2 2 2 2" xfId="34456" xr:uid="{0C329755-9199-4469-90B7-4B6600EA431D}"/>
    <cellStyle name="Note 8 2 2 6 2 2 2 3" xfId="37097" xr:uid="{A480468C-48F3-4234-8264-D2E17DAD0A3D}"/>
    <cellStyle name="Note 8 2 2 6 2 2 3" xfId="17981" xr:uid="{F402F634-8C32-4EFD-BAB0-F71E3886AB43}"/>
    <cellStyle name="Note 8 2 2 6 2 2 3 2" xfId="29253" xr:uid="{C998FA02-56C4-42B8-92F0-BECAA293D6AE}"/>
    <cellStyle name="Note 8 2 2 6 2 2 4" xfId="30746" xr:uid="{D04C3AFF-1302-4AC2-8133-B5C2D723B3AA}"/>
    <cellStyle name="Note 8 2 2 6 2 3" xfId="11629" xr:uid="{632983B8-BF50-4DF9-A422-475C003D3BB6}"/>
    <cellStyle name="Note 8 2 2 6 2 3 2" xfId="20618" xr:uid="{1D5610AF-1C00-42D0-A6BB-6A500CE8A489}"/>
    <cellStyle name="Note 8 2 2 6 2 3 2 2" xfId="32620" xr:uid="{49DE3257-2FAF-4A3C-961E-9A8EC9A952B7}"/>
    <cellStyle name="Note 8 2 2 6 2 3 3" xfId="40243" xr:uid="{069EF972-6E0E-4AA0-A6E0-D3C2D89A3363}"/>
    <cellStyle name="Note 8 2 2 6 2 4" xfId="15395" xr:uid="{0D5FDC54-16DD-4E0D-A779-06DF2D7DAC92}"/>
    <cellStyle name="Note 8 2 2 6 2 4 2" xfId="37909" xr:uid="{9DB2BE30-3455-412B-867A-322CE0FCC4E4}"/>
    <cellStyle name="Note 8 2 2 6 2 5" xfId="27555" xr:uid="{90851277-B8C0-44A7-9CFF-FD1C6AF390F5}"/>
    <cellStyle name="Note 8 2 2 6 3" xfId="4542" xr:uid="{EF6D7F03-8E0A-4B10-8B17-AF5154822385}"/>
    <cellStyle name="Note 8 2 2 6 3 2" xfId="37194" xr:uid="{6749F264-3AF6-4FF0-BB64-C835BBDE0CAE}"/>
    <cellStyle name="Note 8 2 2 6 4" xfId="33181" xr:uid="{AEC13786-FFBB-4E3D-8DB2-F3D6E8BC5097}"/>
    <cellStyle name="Note 8 2 2 7" xfId="2915" xr:uid="{789CB86F-CE23-4151-9206-719A754AAFBE}"/>
    <cellStyle name="Note 8 2 2 7 2" xfId="7065" xr:uid="{D5011203-AF19-4DC2-A638-29B868BDDA59}"/>
    <cellStyle name="Note 8 2 2 7 2 2" xfId="12191" xr:uid="{E1C8E851-9A32-467F-A29A-34CACE8FA899}"/>
    <cellStyle name="Note 8 2 2 7 2 2 2" xfId="21180" xr:uid="{17777814-2AB0-4FCB-9AD1-801DAA4E0EC5}"/>
    <cellStyle name="Note 8 2 2 7 2 2 2 2" xfId="36814" xr:uid="{ECBEEEFD-6450-4E34-8A4F-3C27FDA9B274}"/>
    <cellStyle name="Note 8 2 2 7 2 2 3" xfId="30518" xr:uid="{1353EA78-9DE4-42D8-A27F-20D9F0C722DC}"/>
    <cellStyle name="Note 8 2 2 7 2 3" xfId="16054" xr:uid="{05A25219-460E-42B8-92E4-80CD764AE852}"/>
    <cellStyle name="Note 8 2 2 7 2 3 2" xfId="22299" xr:uid="{1C66B0D4-30DC-44F8-B025-8D3D900C1768}"/>
    <cellStyle name="Note 8 2 2 7 2 4" xfId="38685" xr:uid="{FE6DAD80-5122-4D4D-9CBF-20BDD70AC1C5}"/>
    <cellStyle name="Note 8 2 2 7 3" xfId="9628" xr:uid="{71EA0642-3195-4094-99F1-15059D238C8C}"/>
    <cellStyle name="Note 8 2 2 7 3 2" xfId="18617" xr:uid="{ED2FC224-F0A2-460F-A8AF-3B5DE4F37E8C}"/>
    <cellStyle name="Note 8 2 2 7 3 2 2" xfId="40676" xr:uid="{4A822F31-1F87-4B4B-A401-424AA061DD5F}"/>
    <cellStyle name="Note 8 2 2 7 3 3" xfId="30166" xr:uid="{735526B7-60EF-4866-B7B2-822839118502}"/>
    <cellStyle name="Note 8 2 2 7 4" xfId="43878" xr:uid="{790374FB-7865-4423-911C-26F0EEAF5A55}"/>
    <cellStyle name="Note 8 2 2 8" xfId="4842" xr:uid="{AA3AE283-8275-4221-B243-14834300FDB9}"/>
    <cellStyle name="Note 8 2 2 8 2" xfId="7428" xr:uid="{2E22D72E-0C3E-4FE2-AEE0-607EAF4F3066}"/>
    <cellStyle name="Note 8 2 2 8 2 2" xfId="12301" xr:uid="{47E1138E-1929-41E4-8B84-CF89966CD89F}"/>
    <cellStyle name="Note 8 2 2 8 2 2 2" xfId="21290" xr:uid="{BCCC5209-1651-4FB9-A980-A7C893EB8068}"/>
    <cellStyle name="Note 8 2 2 8 2 2 2 2" xfId="43717" xr:uid="{5259A764-1C34-4C89-9BF7-E65920892848}"/>
    <cellStyle name="Note 8 2 2 8 2 2 3" xfId="29573" xr:uid="{97211CCC-4996-4B36-AF35-0DE43AD32E00}"/>
    <cellStyle name="Note 8 2 2 8 2 3" xfId="16417" xr:uid="{650BC95D-5B83-4A4E-8634-4857A4DEF724}"/>
    <cellStyle name="Note 8 2 2 8 2 3 2" xfId="42128" xr:uid="{A5676252-34EC-4EF4-AD86-58FF77E227B0}"/>
    <cellStyle name="Note 8 2 2 8 2 4" xfId="22920" xr:uid="{2B0EDC71-4A2D-48CC-B325-2B937C4D9B22}"/>
    <cellStyle name="Note 8 2 2 8 3" xfId="10065" xr:uid="{173241F3-3862-4DEA-B8A5-5643FFD2B8CD}"/>
    <cellStyle name="Note 8 2 2 8 3 2" xfId="19054" xr:uid="{59ACE0CF-7211-432D-85F1-2E7E2D593425}"/>
    <cellStyle name="Note 8 2 2 8 3 2 2" xfId="27620" xr:uid="{0E89D468-55FC-4FC7-820B-B0179382FA15}"/>
    <cellStyle name="Note 8 2 2 8 3 3" xfId="33311" xr:uid="{115D5D64-F9FD-4886-8053-A3F0D6F3AB38}"/>
    <cellStyle name="Note 8 2 2 8 4" xfId="13831" xr:uid="{51D8B1F2-C076-4E2C-A30F-6A5853ED851A}"/>
    <cellStyle name="Note 8 2 2 8 4 2" xfId="41126" xr:uid="{D0482DE0-63C0-4AF8-BBAD-2966EFC79C11}"/>
    <cellStyle name="Note 8 2 2 8 5" xfId="23958" xr:uid="{3F9BC0E1-9794-41D1-9C2E-8AA97893717D}"/>
    <cellStyle name="Note 8 2 2 9" xfId="6750" xr:uid="{9AA02362-D3B5-49AE-A9F1-88005CB45920}"/>
    <cellStyle name="Note 8 2 2 9 2" xfId="11949" xr:uid="{54338057-879C-4798-AF18-C587668D1C79}"/>
    <cellStyle name="Note 8 2 2 9 2 2" xfId="20938" xr:uid="{9DDA8F21-D2C3-4344-917D-B6F95FBE6179}"/>
    <cellStyle name="Note 8 2 2 9 2 2 2" xfId="30343" xr:uid="{1590807F-B83A-4D0F-A8BE-2EF5126FE398}"/>
    <cellStyle name="Note 8 2 2 9 2 3" xfId="35585" xr:uid="{AE688B4A-151A-48FA-956D-7CD7A4777B65}"/>
    <cellStyle name="Note 8 2 2 9 3" xfId="15739" xr:uid="{B850456B-5406-47EB-8715-E6F760058A40}"/>
    <cellStyle name="Note 8 2 2 9 3 2" xfId="34993" xr:uid="{6BA8407E-1AB2-460A-9598-07B700D3989D}"/>
    <cellStyle name="Note 8 2 2 9 4" xfId="39773" xr:uid="{1F1CA9B8-F02E-4CDD-9028-641E49A4DCB7}"/>
    <cellStyle name="Note 8 2 3" xfId="665" xr:uid="{73E868BC-FE02-4D2B-80E3-6D5992179A1C}"/>
    <cellStyle name="Note 8 2 3 2" xfId="5041" xr:uid="{0B10EEE2-1826-413F-B244-0F02D413E050}"/>
    <cellStyle name="Note 8 2 3 2 2" xfId="7627" xr:uid="{A5FF254A-516B-4B39-A468-275062C85D4A}"/>
    <cellStyle name="Note 8 2 3 2 2 2" xfId="12361" xr:uid="{CA85FC2C-E955-439C-88F5-1B316CCA5B46}"/>
    <cellStyle name="Note 8 2 3 2 2 2 2" xfId="21350" xr:uid="{B295860D-09EC-4128-B1EA-ABEEC0A4FC7E}"/>
    <cellStyle name="Note 8 2 3 2 2 2 2 2" xfId="39167" xr:uid="{6E01AB4B-0DC8-498E-BE45-AF38FDFF214D}"/>
    <cellStyle name="Note 8 2 3 2 2 2 3" xfId="30247" xr:uid="{4FF372C0-A60F-411E-B2D6-7D6555F6BA3F}"/>
    <cellStyle name="Note 8 2 3 2 2 3" xfId="16616" xr:uid="{89AF45F9-65AC-460B-93EC-79CED8789647}"/>
    <cellStyle name="Note 8 2 3 2 2 3 2" xfId="36682" xr:uid="{5F93C2C8-5318-45B1-84B6-D1FF6CA84012}"/>
    <cellStyle name="Note 8 2 3 2 2 4" xfId="34349" xr:uid="{83F3E1A9-94A8-4D9E-AB66-8156072596BE}"/>
    <cellStyle name="Note 8 2 3 2 3" xfId="10264" xr:uid="{F938EAC0-3E1D-4398-8724-ED4E6EA2B940}"/>
    <cellStyle name="Note 8 2 3 2 3 2" xfId="19253" xr:uid="{AAE4D746-B276-461B-B6F2-18DFE6488399}"/>
    <cellStyle name="Note 8 2 3 2 3 2 2" xfId="22585" xr:uid="{B0802CDD-6B59-4780-98B9-85AE91FC5915}"/>
    <cellStyle name="Note 8 2 3 2 3 3" xfId="34431" xr:uid="{8D8C26F1-6E58-4F0F-BA68-3BE0C9BDC2C6}"/>
    <cellStyle name="Note 8 2 3 2 4" xfId="14030" xr:uid="{F5E160C4-1ADE-47C7-A772-27F3AB45A5A9}"/>
    <cellStyle name="Note 8 2 3 2 4 2" xfId="40416" xr:uid="{469F516E-4DA9-4411-87A2-47D93D7DB5C7}"/>
    <cellStyle name="Note 8 2 3 2 5" xfId="27015" xr:uid="{A0993D79-D44C-43A3-BFBE-52EE8AF5813C}"/>
    <cellStyle name="Note 8 2 3 2 6" xfId="57873" xr:uid="{5273EB22-F982-4B30-88E6-80CE6DBC14C3}"/>
    <cellStyle name="Note 8 2 3 3" xfId="3102" xr:uid="{43829C22-3A10-48F0-B1D4-D4898EE89DF9}"/>
    <cellStyle name="Note 8 2 3 3 2" xfId="35108" xr:uid="{9A26DE36-2BB9-467A-9F9A-9EB1CF05656D}"/>
    <cellStyle name="Note 8 2 3 4" xfId="24180" xr:uid="{96ED9298-67D0-4F18-9996-E6E7EA55FA2D}"/>
    <cellStyle name="Note 8 2 3 5" xfId="51091" xr:uid="{C28D7AAC-D468-4811-93EA-0963DBBEDFC2}"/>
    <cellStyle name="Note 8 2 4" xfId="1010" xr:uid="{4709DE36-23DA-42A3-AEDC-3E2D1D5EDCEB}"/>
    <cellStyle name="Note 8 2 4 2" xfId="5362" xr:uid="{50DEC58A-7B49-4E68-AA3E-FC5AFCCC3EB0}"/>
    <cellStyle name="Note 8 2 4 2 2" xfId="7948" xr:uid="{7E993CEC-DAEC-4B90-91C6-9914DA934CE1}"/>
    <cellStyle name="Note 8 2 4 2 2 2" xfId="12462" xr:uid="{6CF8793C-D28F-4B9E-94D5-30EA91751E7C}"/>
    <cellStyle name="Note 8 2 4 2 2 2 2" xfId="21451" xr:uid="{940424E4-8DBD-461E-9505-0836273D24F4}"/>
    <cellStyle name="Note 8 2 4 2 2 2 2 2" xfId="33263" xr:uid="{367BD3F7-EEC7-4A7B-9332-2B2AB75AE447}"/>
    <cellStyle name="Note 8 2 4 2 2 2 3" xfId="25587" xr:uid="{C788E391-CAFD-43FC-B2E4-5CB790254E5A}"/>
    <cellStyle name="Note 8 2 4 2 2 3" xfId="16937" xr:uid="{E2BD1A84-2A53-42A1-9DA8-F25A5B7BB4A4}"/>
    <cellStyle name="Note 8 2 4 2 2 3 2" xfId="23491" xr:uid="{D1C1521A-7479-4AB3-8744-DE16273A4D33}"/>
    <cellStyle name="Note 8 2 4 2 2 4" xfId="40629" xr:uid="{218B5099-4899-4B54-AE40-ED4F9B8C20EF}"/>
    <cellStyle name="Note 8 2 4 2 3" xfId="10585" xr:uid="{ECE221BA-F406-4263-B310-6C68CC69EC4A}"/>
    <cellStyle name="Note 8 2 4 2 3 2" xfId="19574" xr:uid="{ABBA90BF-CE70-434F-B41D-C18FDE8AC81C}"/>
    <cellStyle name="Note 8 2 4 2 3 2 2" xfId="39185" xr:uid="{AE08018A-A928-4B3C-AA7E-36A38A82D02B}"/>
    <cellStyle name="Note 8 2 4 2 3 3" xfId="34712" xr:uid="{2B7B4BC7-ABDF-43F1-9CDC-0C5DF1D15B4F}"/>
    <cellStyle name="Note 8 2 4 2 4" xfId="14351" xr:uid="{77D20268-C74A-4231-BA44-2422688ED0D3}"/>
    <cellStyle name="Note 8 2 4 2 4 2" xfId="25027" xr:uid="{DEB93481-4657-48DC-9FB0-7E59A0004AF3}"/>
    <cellStyle name="Note 8 2 4 2 5" xfId="24567" xr:uid="{71E37512-8AA7-44F9-ADC7-CA5B305C1C11}"/>
    <cellStyle name="Note 8 2 4 2 6" xfId="54657" xr:uid="{604EA711-0345-4FEE-9F69-CD38E6F36E8A}"/>
    <cellStyle name="Note 8 2 4 3" xfId="3447" xr:uid="{1816A43E-1710-47CF-9CFA-94E773250165}"/>
    <cellStyle name="Note 8 2 4 3 2" xfId="43422" xr:uid="{7BF7CBC7-2E8A-42FA-AA66-BBFC51482C72}"/>
    <cellStyle name="Note 8 2 4 4" xfId="43267" xr:uid="{F0C64ADE-85E4-41B7-8A07-1BCF3B3B51B8}"/>
    <cellStyle name="Note 8 2 4 5" xfId="47856" xr:uid="{40DF396C-CB1D-4330-8C82-B68920EC0FA5}"/>
    <cellStyle name="Note 8 2 5" xfId="1354" xr:uid="{93847D25-A99B-44C7-94A9-017A0B0DC791}"/>
    <cellStyle name="Note 8 2 5 2" xfId="5699" xr:uid="{09A04795-9848-4F3B-AF26-FC9BF3BFCEBD}"/>
    <cellStyle name="Note 8 2 5 2 2" xfId="8285" xr:uid="{E4A21667-5BD2-453E-90F0-F69077F2AB6C}"/>
    <cellStyle name="Note 8 2 5 2 2 2" xfId="12562" xr:uid="{D67EED03-4537-4823-A1FF-9619EB199124}"/>
    <cellStyle name="Note 8 2 5 2 2 2 2" xfId="21551" xr:uid="{5E22B5AF-6088-406D-9FB9-6354957B0F73}"/>
    <cellStyle name="Note 8 2 5 2 2 2 2 2" xfId="31789" xr:uid="{ACB96E62-A9FF-4001-8EF8-CCEC5808B001}"/>
    <cellStyle name="Note 8 2 5 2 2 2 3" xfId="32128" xr:uid="{139D1D55-BF8E-451D-943F-F1EBD83CC2B6}"/>
    <cellStyle name="Note 8 2 5 2 2 3" xfId="17274" xr:uid="{F0B7262E-92B9-4764-9151-98789F247D81}"/>
    <cellStyle name="Note 8 2 5 2 2 3 2" xfId="32779" xr:uid="{D18BE3E6-A0CF-41E8-9E1F-9D9DF8061E17}"/>
    <cellStyle name="Note 8 2 5 2 2 4" xfId="40750" xr:uid="{6DF988D6-2777-4F3E-B27D-2C51270D826C}"/>
    <cellStyle name="Note 8 2 5 2 3" xfId="10922" xr:uid="{4E0C0D1C-D4E9-4E53-85A5-94A285713FB8}"/>
    <cellStyle name="Note 8 2 5 2 3 2" xfId="19911" xr:uid="{187905E5-C3F2-48D0-BC58-90D9AA6CAE19}"/>
    <cellStyle name="Note 8 2 5 2 3 2 2" xfId="23741" xr:uid="{DFB4AA8E-01DE-4020-AC2E-FE419C9CD32F}"/>
    <cellStyle name="Note 8 2 5 2 3 3" xfId="44058" xr:uid="{8E716E71-8082-4BAF-93AD-F50E1C86AFB5}"/>
    <cellStyle name="Note 8 2 5 2 4" xfId="14688" xr:uid="{D69C7CC6-5618-4E8C-8E7D-629089B9E576}"/>
    <cellStyle name="Note 8 2 5 2 4 2" xfId="42886" xr:uid="{D70E9A0A-D4DD-427B-A1AD-3495417FF1DC}"/>
    <cellStyle name="Note 8 2 5 2 5" xfId="28158" xr:uid="{381A23F1-445D-4767-A0EF-D2E035BE0DEB}"/>
    <cellStyle name="Note 8 2 5 3" xfId="3791" xr:uid="{0A1D3DBE-AD8C-4C9A-B845-7D5EC11A1AAE}"/>
    <cellStyle name="Note 8 2 5 3 2" xfId="43981" xr:uid="{BE7E4ADD-1FF7-40AA-9055-E94EF3BCC675}"/>
    <cellStyle name="Note 8 2 5 4" xfId="35520" xr:uid="{643320C2-0114-43F6-A574-5FA518A948F4}"/>
    <cellStyle name="Note 8 2 5 5" xfId="53027" xr:uid="{04F91223-E767-4D28-AF13-036452FC3072}"/>
    <cellStyle name="Note 8 2 6" xfId="1663" xr:uid="{0029F942-5671-4438-84F1-5F9644845F10}"/>
    <cellStyle name="Note 8 2 6 2" xfId="5991" xr:uid="{64E696C8-E025-4EDC-A1D2-707EF8F926C9}"/>
    <cellStyle name="Note 8 2 6 2 2" xfId="8577" xr:uid="{3F161D67-2136-48E7-A3FE-BC800BC7E64F}"/>
    <cellStyle name="Note 8 2 6 2 2 2" xfId="12652" xr:uid="{5C610421-A281-49CD-9687-C5DBA2CA0FBD}"/>
    <cellStyle name="Note 8 2 6 2 2 2 2" xfId="21641" xr:uid="{F23ACF06-65AB-4E4C-B330-F242FE136D08}"/>
    <cellStyle name="Note 8 2 6 2 2 2 2 2" xfId="33684" xr:uid="{D836C10D-37B9-4666-BC75-468DDD99AA94}"/>
    <cellStyle name="Note 8 2 6 2 2 2 3" xfId="39439" xr:uid="{519EF16C-8957-4925-B0E6-8DF9980298DC}"/>
    <cellStyle name="Note 8 2 6 2 2 3" xfId="17566" xr:uid="{71978517-DFA6-4286-9B54-2539F6990698}"/>
    <cellStyle name="Note 8 2 6 2 2 3 2" xfId="29104" xr:uid="{E7BD2DA1-CA4F-44C0-AB65-00DF90E332ED}"/>
    <cellStyle name="Note 8 2 6 2 2 4" xfId="36912" xr:uid="{D1D98736-82D6-49FD-94AE-84FD4EC92EB6}"/>
    <cellStyle name="Note 8 2 6 2 3" xfId="11214" xr:uid="{A108F42C-AEF6-4DDA-9B95-40EF95E519B9}"/>
    <cellStyle name="Note 8 2 6 2 3 2" xfId="20203" xr:uid="{B6E46788-AFD5-41A0-BBE9-962DF5308BDE}"/>
    <cellStyle name="Note 8 2 6 2 3 2 2" xfId="35366" xr:uid="{ACECDEFB-89FC-40AB-A3DF-389300170B96}"/>
    <cellStyle name="Note 8 2 6 2 3 3" xfId="44065" xr:uid="{691F0399-6EF3-4552-9FD6-E0FCD3455BBB}"/>
    <cellStyle name="Note 8 2 6 2 4" xfId="14980" xr:uid="{68CDD534-A39B-42E5-B4F8-DF6953048044}"/>
    <cellStyle name="Note 8 2 6 2 4 2" xfId="42027" xr:uid="{18111AF4-D351-454D-8DF3-CF215702DF10}"/>
    <cellStyle name="Note 8 2 6 2 5" xfId="25206" xr:uid="{B3E7223A-64B8-45EB-A752-6E16D498449D}"/>
    <cellStyle name="Note 8 2 6 3" xfId="4100" xr:uid="{6B361610-1B48-48BA-B612-19A29966D2EC}"/>
    <cellStyle name="Note 8 2 6 3 2" xfId="24965" xr:uid="{8E705DAB-090C-4222-A9C5-81E40F008B1F}"/>
    <cellStyle name="Note 8 2 6 4" xfId="35405" xr:uid="{5D078BF6-A90C-4DF5-9A0F-6089313FB965}"/>
    <cellStyle name="Note 8 2 7" xfId="1973" xr:uid="{D563A2F5-2BA8-43D0-B3CC-A0C4D1EAA20D}"/>
    <cellStyle name="Note 8 2 7 2" xfId="6281" xr:uid="{EBB4D1EE-CE7D-4D46-9BA9-D24EBC7293B5}"/>
    <cellStyle name="Note 8 2 7 2 2" xfId="8867" xr:uid="{659DA99C-6141-498C-BA0F-FE83D8DA2C8D}"/>
    <cellStyle name="Note 8 2 7 2 2 2" xfId="12742" xr:uid="{A2D5C0AB-FA15-498B-BF1C-A3E0CFB0BF95}"/>
    <cellStyle name="Note 8 2 7 2 2 2 2" xfId="21731" xr:uid="{E7190D1E-53F0-4340-A689-0BA8FAF3A43E}"/>
    <cellStyle name="Note 8 2 7 2 2 2 2 2" xfId="43197" xr:uid="{6661C528-6E1B-4E23-8B63-03578CAEBA49}"/>
    <cellStyle name="Note 8 2 7 2 2 2 3" xfId="41439" xr:uid="{EC10CE55-B623-4BF3-9089-F146488CF118}"/>
    <cellStyle name="Note 8 2 7 2 2 3" xfId="17856" xr:uid="{2352178F-522B-4E98-A665-FB9496E43B04}"/>
    <cellStyle name="Note 8 2 7 2 2 3 2" xfId="40925" xr:uid="{2E17A6D0-6159-4F11-81E7-A768CE368584}"/>
    <cellStyle name="Note 8 2 7 2 2 4" xfId="39236" xr:uid="{CE5161EA-47E6-4C10-B6DA-849585DA6FCD}"/>
    <cellStyle name="Note 8 2 7 2 3" xfId="11504" xr:uid="{B2C3895A-5FB0-411D-BC00-D49A7F13C9DE}"/>
    <cellStyle name="Note 8 2 7 2 3 2" xfId="20493" xr:uid="{FFD8FB66-32B7-48B0-940C-99FB8AFDDEE6}"/>
    <cellStyle name="Note 8 2 7 2 3 2 2" xfId="25847" xr:uid="{E6DCC76B-C389-4C6E-AE6C-013758F3A9AF}"/>
    <cellStyle name="Note 8 2 7 2 3 3" xfId="44077" xr:uid="{E41B108F-5970-47AC-9AB3-AC368C8390C3}"/>
    <cellStyle name="Note 8 2 7 2 4" xfId="15270" xr:uid="{37F1C8C2-BF00-431D-934D-F667A2863ABD}"/>
    <cellStyle name="Note 8 2 7 2 4 2" xfId="30954" xr:uid="{A766CA22-B787-445D-9FA1-D09FE105D509}"/>
    <cellStyle name="Note 8 2 7 2 5" xfId="24131" xr:uid="{C12F079D-55F2-4CB2-A695-2468C0605D56}"/>
    <cellStyle name="Note 8 2 7 3" xfId="4410" xr:uid="{A3BCC794-0E5C-4F81-AB87-D80DD2806B0A}"/>
    <cellStyle name="Note 8 2 7 3 2" xfId="31742" xr:uid="{81CAF7F0-1FA1-4A86-8F8F-15BA94A92257}"/>
    <cellStyle name="Note 8 2 7 4" xfId="42909" xr:uid="{DD06636C-A444-4661-A5D8-473D7483C397}"/>
    <cellStyle name="Note 8 2 8" xfId="2784" xr:uid="{83331BFE-88EC-47CA-B91A-2A89FA6133BD}"/>
    <cellStyle name="Note 8 2 8 2" xfId="6934" xr:uid="{2587F589-48D0-4E8C-81C2-A8D971F00C5A}"/>
    <cellStyle name="Note 8 2 8 2 2" xfId="12063" xr:uid="{6A88D6CD-B404-4433-927E-F56DCCAAAA00}"/>
    <cellStyle name="Note 8 2 8 2 2 2" xfId="21052" xr:uid="{C74FB005-DC52-47C2-BEC6-8299F434346D}"/>
    <cellStyle name="Note 8 2 8 2 2 2 2" xfId="32512" xr:uid="{44954203-0811-43CD-B048-ECA2A6E1F2ED}"/>
    <cellStyle name="Note 8 2 8 2 2 3" xfId="37504" xr:uid="{57B3C702-5173-46F8-A1EE-52FD96005581}"/>
    <cellStyle name="Note 8 2 8 2 3" xfId="15923" xr:uid="{0FF7467B-7FF0-4C09-9D83-B0806A7201E5}"/>
    <cellStyle name="Note 8 2 8 2 3 2" xfId="24929" xr:uid="{72F5C678-10A7-4493-B776-DE01526BADDC}"/>
    <cellStyle name="Note 8 2 8 2 4" xfId="38022" xr:uid="{DF0D0445-3116-42E7-9A63-5D44E81B97D2}"/>
    <cellStyle name="Note 8 2 8 3" xfId="9497" xr:uid="{C228E7D8-2991-438F-964E-7D1BEC84F224}"/>
    <cellStyle name="Note 8 2 8 3 2" xfId="18486" xr:uid="{81A92FFE-F5BD-4974-9AE7-0AA0344853D7}"/>
    <cellStyle name="Note 8 2 8 3 2 2" xfId="32360" xr:uid="{ACBA4136-A7D5-4FA6-B26A-66644020A4E1}"/>
    <cellStyle name="Note 8 2 8 3 3" xfId="39464" xr:uid="{1BEF01DB-9362-4477-8C92-F0555BF13DE9}"/>
    <cellStyle name="Note 8 2 8 4" xfId="34914" xr:uid="{D41B3AAF-B5BD-4989-B906-CE6A9648CEEB}"/>
    <cellStyle name="Note 8 2 9" xfId="4717" xr:uid="{56720586-DF05-4A41-97F5-BB875CE21524}"/>
    <cellStyle name="Note 8 2 9 2" xfId="7303" xr:uid="{04EF96A9-8442-4213-8133-4FE54AD5BA3D}"/>
    <cellStyle name="Note 8 2 9 2 2" xfId="12262" xr:uid="{5F9D9237-28D4-4858-A607-2FD21BA56BC7}"/>
    <cellStyle name="Note 8 2 9 2 2 2" xfId="21251" xr:uid="{0C99FFD5-9CE3-470E-BD1D-2C07FFAC9332}"/>
    <cellStyle name="Note 8 2 9 2 2 2 2" xfId="32187" xr:uid="{E14DF3FF-AA8F-4CA9-8B91-3E14826FFF09}"/>
    <cellStyle name="Note 8 2 9 2 2 3" xfId="34374" xr:uid="{C668335A-87F6-41FF-8668-83FDCCC01BFD}"/>
    <cellStyle name="Note 8 2 9 2 3" xfId="16292" xr:uid="{B9C27298-5AAE-4B89-B390-A56A03DC043A}"/>
    <cellStyle name="Note 8 2 9 2 3 2" xfId="24072" xr:uid="{EB2C34DF-4BC1-4234-ABF0-5BBBA314973E}"/>
    <cellStyle name="Note 8 2 9 2 4" xfId="34141" xr:uid="{BF89A347-20AF-4F19-844D-9F1B88D277B0}"/>
    <cellStyle name="Note 8 2 9 3" xfId="9940" xr:uid="{7B59CFCC-D5DA-4917-94EA-3EE1AA163C99}"/>
    <cellStyle name="Note 8 2 9 3 2" xfId="18929" xr:uid="{3A5F14FC-61C5-4216-A0AF-2B2170518260}"/>
    <cellStyle name="Note 8 2 9 3 2 2" xfId="28684" xr:uid="{0C986028-443C-4D33-9F9D-3A50BC27D9CD}"/>
    <cellStyle name="Note 8 2 9 3 3" xfId="44109" xr:uid="{8C182CDA-43EA-4172-8133-1E7255544FAC}"/>
    <cellStyle name="Note 8 2 9 4" xfId="13706" xr:uid="{535279C1-D7F8-435B-AFBC-DE593AB4B8DA}"/>
    <cellStyle name="Note 8 2 9 4 2" xfId="34528" xr:uid="{1F9E41BA-7E8F-47E5-81C4-851331C427B7}"/>
    <cellStyle name="Note 8 2 9 5" xfId="43563" xr:uid="{F293D5A6-553B-4712-884D-0DBFEC0C9A31}"/>
    <cellStyle name="Note 8 3" xfId="421" xr:uid="{3986BBA4-2055-426A-9579-26086BF09F36}"/>
    <cellStyle name="Note 8 3 10" xfId="9286" xr:uid="{5C3788D5-0B8D-41F4-AE99-5010A793844C}"/>
    <cellStyle name="Note 8 3 10 2" xfId="18275" xr:uid="{C2363E48-FF98-41B2-8F73-E68067149685}"/>
    <cellStyle name="Note 8 3 10 2 2" xfId="35281" xr:uid="{41DDDB49-4981-4DA0-A2C4-BDA6AF047C44}"/>
    <cellStyle name="Note 8 3 10 3" xfId="40600" xr:uid="{ED78567D-9281-4530-A915-EDFE403E1072}"/>
    <cellStyle name="Note 8 3 11" xfId="12727" xr:uid="{0FF19BBD-47C7-4381-ACD8-7FEE59689C34}"/>
    <cellStyle name="Note 8 3 11 2" xfId="21716" xr:uid="{C77FD20A-1587-4F16-8760-C59EC3A4EB8A}"/>
    <cellStyle name="Note 8 3 11 2 2" xfId="35081" xr:uid="{F402F077-CFCC-4482-8AAF-A7C714137185}"/>
    <cellStyle name="Note 8 3 11 3" xfId="33480" xr:uid="{0E0FC04B-28BB-40BC-87D5-A05BEE105CE3}"/>
    <cellStyle name="Note 8 3 12" xfId="2427" xr:uid="{2CCF412F-26F2-42DC-81DA-BBD2B29B6BE6}"/>
    <cellStyle name="Note 8 3 12 2" xfId="33836" xr:uid="{B76BB365-0DE6-4B83-B129-2C42637F4156}"/>
    <cellStyle name="Note 8 3 13" xfId="13336" xr:uid="{12822D41-5A90-4927-BD56-0C6A189CA7CB}"/>
    <cellStyle name="Note 8 3 13 2" xfId="42013" xr:uid="{CF66D7AC-8A52-4299-9D82-4427138D3FC2}"/>
    <cellStyle name="Note 8 3 14" xfId="22460" xr:uid="{7E533E21-A04B-493D-AC30-58F5A07BF63C}"/>
    <cellStyle name="Note 8 3 15" xfId="46641" xr:uid="{58FD405B-5857-446A-B278-3B72251EECCE}"/>
    <cellStyle name="Note 8 3 2" xfId="770" xr:uid="{78BD702F-253E-472B-BE14-2337E861F39D}"/>
    <cellStyle name="Note 8 3 2 2" xfId="5140" xr:uid="{2860F182-B41C-4373-BD2B-5AD4FB19E6DC}"/>
    <cellStyle name="Note 8 3 2 2 2" xfId="7726" xr:uid="{7D94CC70-0B45-4C02-892E-7A2C7DCB0164}"/>
    <cellStyle name="Note 8 3 2 2 2 2" xfId="12390" xr:uid="{4FAC97E9-905A-4CE6-9222-3369F0CA7988}"/>
    <cellStyle name="Note 8 3 2 2 2 2 2" xfId="21379" xr:uid="{4902300A-83EC-4C94-91B3-1E3699CD4B66}"/>
    <cellStyle name="Note 8 3 2 2 2 2 2 2" xfId="24772" xr:uid="{A02B4ECD-824E-46EE-998D-A9EA09C569AA}"/>
    <cellStyle name="Note 8 3 2 2 2 2 3" xfId="23901" xr:uid="{6D777C6C-5E1D-493C-B803-D9477CAE8736}"/>
    <cellStyle name="Note 8 3 2 2 2 3" xfId="16715" xr:uid="{C0352908-0802-490F-B506-DD47A015CF33}"/>
    <cellStyle name="Note 8 3 2 2 2 3 2" xfId="39478" xr:uid="{10DA5B10-87B9-4390-848E-D9563F3977D3}"/>
    <cellStyle name="Note 8 3 2 2 2 4" xfId="36352" xr:uid="{E7389A06-4B9A-468B-A9F4-14D76D851876}"/>
    <cellStyle name="Note 8 3 2 2 3" xfId="10363" xr:uid="{DDF54EC2-27CD-4E64-8C7D-29A8BB651DD1}"/>
    <cellStyle name="Note 8 3 2 2 3 2" xfId="19352" xr:uid="{6CA6FF96-CC9B-4172-B395-7BCCCDD6E80F}"/>
    <cellStyle name="Note 8 3 2 2 3 2 2" xfId="28818" xr:uid="{F087902A-CC30-4113-AA26-1855BF414685}"/>
    <cellStyle name="Note 8 3 2 2 3 3" xfId="24284" xr:uid="{950C275D-0A11-420F-AE8F-7A6D1C62002C}"/>
    <cellStyle name="Note 8 3 2 2 4" xfId="14129" xr:uid="{068F5FC4-AB1A-416E-AFE8-E6BFBEFE2C0D}"/>
    <cellStyle name="Note 8 3 2 2 4 2" xfId="27599" xr:uid="{1B82FD80-7CFC-44DF-8460-BC81A5BEF757}"/>
    <cellStyle name="Note 8 3 2 2 5" xfId="38774" xr:uid="{9E10B281-6EA8-437D-B4AB-38E17D6FDBCB}"/>
    <cellStyle name="Note 8 3 2 2 6" xfId="56920" xr:uid="{8861D66B-410A-4D5E-95A8-AE1CFC41F119}"/>
    <cellStyle name="Note 8 3 2 3" xfId="3207" xr:uid="{33CB5A18-105A-47BC-89B8-94A0DD3B992F}"/>
    <cellStyle name="Note 8 3 2 3 2" xfId="37500" xr:uid="{78B28FE4-82B9-416A-A412-1A5D00890FFA}"/>
    <cellStyle name="Note 8 3 2 4" xfId="23806" xr:uid="{896D462A-536C-4005-816D-23C8CE34CC48}"/>
    <cellStyle name="Note 8 3 2 5" xfId="50138" xr:uid="{66F3D1D0-D60C-4307-A637-BEC65C0E892B}"/>
    <cellStyle name="Note 8 3 3" xfId="1115" xr:uid="{357F712D-480C-40AA-99C5-A40CE2278E70}"/>
    <cellStyle name="Note 8 3 3 2" xfId="5461" xr:uid="{ADD4BD54-9857-484B-B64E-13BBFA2C167E}"/>
    <cellStyle name="Note 8 3 3 2 2" xfId="8047" xr:uid="{77DD77B7-AF67-46EE-B6E2-9A7B9650C6E2}"/>
    <cellStyle name="Note 8 3 3 2 2 2" xfId="12492" xr:uid="{996278CA-BDDA-4A90-BB30-65EEF3AC9B88}"/>
    <cellStyle name="Note 8 3 3 2 2 2 2" xfId="21481" xr:uid="{FB3886DF-4C03-4EAB-868E-02913CBC0781}"/>
    <cellStyle name="Note 8 3 3 2 2 2 2 2" xfId="22252" xr:uid="{399E01F9-F130-498B-ABD4-692E39837CCC}"/>
    <cellStyle name="Note 8 3 3 2 2 2 3" xfId="35144" xr:uid="{6D27A1AC-3767-42CC-BB90-C728C805EFC2}"/>
    <cellStyle name="Note 8 3 3 2 2 3" xfId="17036" xr:uid="{78681D1A-1116-443B-AE1E-4D98155E1197}"/>
    <cellStyle name="Note 8 3 3 2 2 3 2" xfId="32350" xr:uid="{C35C469D-8208-42CC-BDCC-7AED51F29AFC}"/>
    <cellStyle name="Note 8 3 3 2 2 4" xfId="43548" xr:uid="{0CB46F32-3D61-43F0-936D-92D019C6926C}"/>
    <cellStyle name="Note 8 3 3 2 3" xfId="10684" xr:uid="{7647E2B2-39E9-453F-8BB5-ADE4D252B85E}"/>
    <cellStyle name="Note 8 3 3 2 3 2" xfId="19673" xr:uid="{E1CD6D3F-91B6-49FB-B4E1-EB7F369C25F9}"/>
    <cellStyle name="Note 8 3 3 2 3 2 2" xfId="37743" xr:uid="{5B264D8A-0F6B-4F95-891E-BB0BAF980E63}"/>
    <cellStyle name="Note 8 3 3 2 3 3" xfId="36482" xr:uid="{997B0431-D3DD-4ED6-A4F5-5E019B0F03DF}"/>
    <cellStyle name="Note 8 3 3 2 4" xfId="14450" xr:uid="{33C3F08E-365F-4C78-8E74-C04FFB329C79}"/>
    <cellStyle name="Note 8 3 3 2 4 2" xfId="27205" xr:uid="{937C4420-CFA2-4EA4-B1D0-3FCBF57A0A0F}"/>
    <cellStyle name="Note 8 3 3 2 5" xfId="41703" xr:uid="{543A08FE-87C9-4BB5-9A82-624767231F47}"/>
    <cellStyle name="Note 8 3 3 2 6" xfId="58333" xr:uid="{43952338-F9DE-446A-8A68-B2FB9D3919CC}"/>
    <cellStyle name="Note 8 3 3 3" xfId="3552" xr:uid="{11735138-67A2-4D50-8C1C-720FAA75176A}"/>
    <cellStyle name="Note 8 3 3 3 2" xfId="41954" xr:uid="{AB6007E6-23AF-4D26-91C8-D3DBEB0F8F75}"/>
    <cellStyle name="Note 8 3 3 4" xfId="29898" xr:uid="{3D677D0F-9558-4925-A49B-31DBD5AB795A}"/>
    <cellStyle name="Note 8 3 3 5" xfId="51551" xr:uid="{F36B6706-38BF-4E1B-BA57-B98D10D7E480}"/>
    <cellStyle name="Note 8 3 4" xfId="1459" xr:uid="{88F139DE-1291-4C31-8A89-378891DA038C}"/>
    <cellStyle name="Note 8 3 4 2" xfId="5804" xr:uid="{A214EEB9-1916-463E-8B6A-28BE13DFC0D0}"/>
    <cellStyle name="Note 8 3 4 2 2" xfId="8390" xr:uid="{92077F45-1CA9-426E-86B3-214A3A3D48E5}"/>
    <cellStyle name="Note 8 3 4 2 2 2" xfId="12596" xr:uid="{1BA20E29-3256-46CF-A9C8-F4DD77D3EE0E}"/>
    <cellStyle name="Note 8 3 4 2 2 2 2" xfId="21585" xr:uid="{8522C25C-7F88-45B9-864F-5285DF457673}"/>
    <cellStyle name="Note 8 3 4 2 2 2 2 2" xfId="42923" xr:uid="{19D18700-D1AA-4634-B5E1-76293B096801}"/>
    <cellStyle name="Note 8 3 4 2 2 2 3" xfId="30751" xr:uid="{54DE84BF-1669-4E80-9881-C88928B09F5E}"/>
    <cellStyle name="Note 8 3 4 2 2 3" xfId="17379" xr:uid="{B0E75C0F-622B-48D7-B5CE-8EDB8E196A04}"/>
    <cellStyle name="Note 8 3 4 2 2 3 2" xfId="41872" xr:uid="{20FFE926-D0EC-468E-94D9-FE304E2156AA}"/>
    <cellStyle name="Note 8 3 4 2 2 4" xfId="24357" xr:uid="{9693134D-CE7E-4F1C-A1B4-0FD3040D874B}"/>
    <cellStyle name="Note 8 3 4 2 3" xfId="11027" xr:uid="{0D69082D-E986-42D0-AE02-FC6AC97E7C20}"/>
    <cellStyle name="Note 8 3 4 2 3 2" xfId="20016" xr:uid="{F6DF9330-8DC8-44AA-9BAF-04B1AE9AB9E8}"/>
    <cellStyle name="Note 8 3 4 2 3 2 2" xfId="23541" xr:uid="{8E505E7E-0AED-4B82-8B5F-FBD0A196C8AB}"/>
    <cellStyle name="Note 8 3 4 2 3 3" xfId="34646" xr:uid="{06F28A7C-1318-4F01-9B3C-B394719BF81B}"/>
    <cellStyle name="Note 8 3 4 2 4" xfId="14793" xr:uid="{03AA34C5-2C5F-4A07-B71D-F45D4FD829BE}"/>
    <cellStyle name="Note 8 3 4 2 4 2" xfId="39714" xr:uid="{ECA5B1FD-3C06-424B-8111-93C61C954590}"/>
    <cellStyle name="Note 8 3 4 2 5" xfId="27945" xr:uid="{35E4997C-964D-4471-9CF0-F8C6905F6061}"/>
    <cellStyle name="Note 8 3 4 2 6" xfId="55047" xr:uid="{2CAC7861-703A-47A4-8846-4E84FA4C8888}"/>
    <cellStyle name="Note 8 3 4 3" xfId="3896" xr:uid="{D8287166-96A9-4A51-96A3-72CD7D97C4A0}"/>
    <cellStyle name="Note 8 3 4 3 2" xfId="43436" xr:uid="{4BE1A5F3-B4F6-4DE4-A432-0366D3E91A7F}"/>
    <cellStyle name="Note 8 3 4 4" xfId="22808" xr:uid="{FB8D7363-499E-4630-94FB-B684619B1180}"/>
    <cellStyle name="Note 8 3 4 5" xfId="48255" xr:uid="{797F059E-DB9C-4DBB-A7C1-99E20A4E96EC}"/>
    <cellStyle name="Note 8 3 5" xfId="1754" xr:uid="{03EEA3FC-2D83-4CD9-A32F-D196A753D118}"/>
    <cellStyle name="Note 8 3 5 2" xfId="6078" xr:uid="{74657D4D-093C-4A40-81CE-F9F5A0420989}"/>
    <cellStyle name="Note 8 3 5 2 2" xfId="8664" xr:uid="{93B4D015-3807-44BD-B68C-FC2CA8B92A46}"/>
    <cellStyle name="Note 8 3 5 2 2 2" xfId="12682" xr:uid="{B0337DF3-8A37-43BF-BE05-9932284E3927}"/>
    <cellStyle name="Note 8 3 5 2 2 2 2" xfId="21671" xr:uid="{D94F4F92-0224-4513-9719-FDCA1A53AE9E}"/>
    <cellStyle name="Note 8 3 5 2 2 2 2 2" xfId="22939" xr:uid="{C2895939-2166-464A-96EE-07FB3EBC084D}"/>
    <cellStyle name="Note 8 3 5 2 2 2 3" xfId="33004" xr:uid="{E0908C93-A823-4CD5-A71F-38C6BB493F7D}"/>
    <cellStyle name="Note 8 3 5 2 2 3" xfId="17653" xr:uid="{415A351A-72A6-4EDD-899F-BAAC22F96B13}"/>
    <cellStyle name="Note 8 3 5 2 2 3 2" xfId="27715" xr:uid="{C082442F-2F38-48B7-A81E-A65622EF2CC8}"/>
    <cellStyle name="Note 8 3 5 2 2 4" xfId="26601" xr:uid="{4FA1EF15-21A6-4873-A3C6-47846047FC65}"/>
    <cellStyle name="Note 8 3 5 2 3" xfId="11301" xr:uid="{B7B65FF8-6E1E-451F-8D54-66874AB0CED2}"/>
    <cellStyle name="Note 8 3 5 2 3 2" xfId="20290" xr:uid="{8F310BCA-93B1-4962-B346-47E516E180A4}"/>
    <cellStyle name="Note 8 3 5 2 3 2 2" xfId="22227" xr:uid="{A28F2A99-C8B8-4D01-BA98-51B305328C9B}"/>
    <cellStyle name="Note 8 3 5 2 3 3" xfId="35021" xr:uid="{637699AD-05D9-47D8-B156-5297CCD9F738}"/>
    <cellStyle name="Note 8 3 5 2 4" xfId="15067" xr:uid="{CC2612FC-B453-485A-B39E-27359CD9F1E6}"/>
    <cellStyle name="Note 8 3 5 2 4 2" xfId="37720" xr:uid="{DC4E0558-BEE5-422F-9BFF-A8FEBE770C74}"/>
    <cellStyle name="Note 8 3 5 2 5" xfId="27256" xr:uid="{9D32849E-72DF-48BB-B1AC-6529A71EF9AD}"/>
    <cellStyle name="Note 8 3 5 3" xfId="4191" xr:uid="{A5717709-3625-47BF-A793-10A9238FB333}"/>
    <cellStyle name="Note 8 3 5 3 2" xfId="43786" xr:uid="{C4253827-1771-4033-BD6B-67CCF66F8A3B}"/>
    <cellStyle name="Note 8 3 5 4" xfId="33709" xr:uid="{B21B13FF-1DA7-46C1-9BDD-217A7DEDEE7F}"/>
    <cellStyle name="Note 8 3 5 5" xfId="53347" xr:uid="{09BFEB0B-E6E0-42BC-B9E2-BD0535B164B2}"/>
    <cellStyle name="Note 8 3 6" xfId="2078" xr:uid="{5E3B13ED-367C-4149-AD72-65A3EC501AFA}"/>
    <cellStyle name="Note 8 3 6 2" xfId="6380" xr:uid="{65B0BAE8-6B19-43EF-8BFE-5FB7D7419D88}"/>
    <cellStyle name="Note 8 3 6 2 2" xfId="8966" xr:uid="{69230466-E367-485B-A8CE-AE81C0EA686D}"/>
    <cellStyle name="Note 8 3 6 2 2 2" xfId="12770" xr:uid="{0FC78034-A9AA-47D9-8C73-92FC82F7E6BF}"/>
    <cellStyle name="Note 8 3 6 2 2 2 2" xfId="21759" xr:uid="{245F19AF-DEAA-4088-BA5D-3AF4285039C6}"/>
    <cellStyle name="Note 8 3 6 2 2 2 2 2" xfId="40422" xr:uid="{0DB51D7E-833A-4615-A945-30471A7C1A64}"/>
    <cellStyle name="Note 8 3 6 2 2 2 3" xfId="29087" xr:uid="{9E916562-808E-4ACB-9E5C-E7241EF9CA29}"/>
    <cellStyle name="Note 8 3 6 2 2 3" xfId="17955" xr:uid="{A0C6A8B5-9B49-4A0E-8CD2-0A0DF3F392D1}"/>
    <cellStyle name="Note 8 3 6 2 2 3 2" xfId="34772" xr:uid="{0DE885F3-391F-4F11-9A77-2755366CE590}"/>
    <cellStyle name="Note 8 3 6 2 2 4" xfId="30714" xr:uid="{0C5EED8F-57EF-4310-A2CF-E4B2C34FF62B}"/>
    <cellStyle name="Note 8 3 6 2 3" xfId="11603" xr:uid="{6935F3D2-F369-4C9A-9910-9FA119378890}"/>
    <cellStyle name="Note 8 3 6 2 3 2" xfId="20592" xr:uid="{DC90DC51-F93D-4A1B-A51F-0B6DC6FC2F63}"/>
    <cellStyle name="Note 8 3 6 2 3 2 2" xfId="35758" xr:uid="{6B030448-1541-4DD0-9A59-60B8EECBF777}"/>
    <cellStyle name="Note 8 3 6 2 3 3" xfId="31081" xr:uid="{D6016DEC-4D43-4582-9F62-F0DEA7FF24B6}"/>
    <cellStyle name="Note 8 3 6 2 4" xfId="15369" xr:uid="{10A3A73E-D07B-4B73-9AA8-BCB5126E29CD}"/>
    <cellStyle name="Note 8 3 6 2 4 2" xfId="24156" xr:uid="{6E06D3EE-AE27-47E9-B1F7-E0A41B0620C7}"/>
    <cellStyle name="Note 8 3 6 2 5" xfId="43274" xr:uid="{014889A2-ACCF-4579-BAA8-DAE5CAFD27E0}"/>
    <cellStyle name="Note 8 3 6 3" xfId="4515" xr:uid="{CA42BD20-C5AA-4B20-8A86-49386A1EDAE1}"/>
    <cellStyle name="Note 8 3 6 3 2" xfId="25751" xr:uid="{0FED71F5-7AAC-421D-9472-F986D430EE29}"/>
    <cellStyle name="Note 8 3 6 4" xfId="35440" xr:uid="{697FBF52-7ADE-4A11-A6D3-A28C7F1904D0}"/>
    <cellStyle name="Note 8 3 7" xfId="2888" xr:uid="{9899FE98-3638-4F5A-87ED-C7971D5DA7A0}"/>
    <cellStyle name="Note 8 3 7 2" xfId="7038" xr:uid="{55DB285B-03D9-4DCC-BA5B-74F1580E23E7}"/>
    <cellStyle name="Note 8 3 7 2 2" xfId="12164" xr:uid="{60AEAB97-D4D4-4882-B890-4F821E033ED0}"/>
    <cellStyle name="Note 8 3 7 2 2 2" xfId="21153" xr:uid="{22317981-BE49-4B18-897F-C26103D2D51B}"/>
    <cellStyle name="Note 8 3 7 2 2 2 2" xfId="44028" xr:uid="{87441739-D9C3-4B5C-B5CF-176AF0481800}"/>
    <cellStyle name="Note 8 3 7 2 2 3" xfId="39620" xr:uid="{688C9864-71B5-4A25-82AC-38E7EEB8F1C2}"/>
    <cellStyle name="Note 8 3 7 2 3" xfId="16027" xr:uid="{F6F6AF68-BE43-4C67-8FCA-AD584E96781C}"/>
    <cellStyle name="Note 8 3 7 2 3 2" xfId="39217" xr:uid="{BA2CED71-112B-48C2-AAFC-D5D981A4E418}"/>
    <cellStyle name="Note 8 3 7 2 4" xfId="37689" xr:uid="{2FFBEBA1-FD68-4976-9883-5395F0D177EB}"/>
    <cellStyle name="Note 8 3 7 3" xfId="9601" xr:uid="{FBD7287F-BB99-4AA6-8DF9-79FFEF39158A}"/>
    <cellStyle name="Note 8 3 7 3 2" xfId="18590" xr:uid="{1F27A69D-521C-4098-ABCD-B7FE8F956E33}"/>
    <cellStyle name="Note 8 3 7 3 2 2" xfId="42444" xr:uid="{24E68752-D4BD-4A5C-A929-5D6FB48F032A}"/>
    <cellStyle name="Note 8 3 7 3 3" xfId="24578" xr:uid="{0CED0713-E135-472C-850E-718EE900864E}"/>
    <cellStyle name="Note 8 3 7 4" xfId="31949" xr:uid="{CCC8202F-B534-449E-9C71-7159E56B1E81}"/>
    <cellStyle name="Note 8 3 8" xfId="4816" xr:uid="{D3C6425C-978F-4CEB-B2B9-8509D7E45711}"/>
    <cellStyle name="Note 8 3 8 2" xfId="7402" xr:uid="{E07A75F1-D1B6-4B75-8E02-2F32273FEC1A}"/>
    <cellStyle name="Note 8 3 8 2 2" xfId="12293" xr:uid="{0D632499-A3B7-4316-8CA7-B23AD56612DC}"/>
    <cellStyle name="Note 8 3 8 2 2 2" xfId="21282" xr:uid="{BBE9CA26-C438-4FD3-85F1-90D8785670C4}"/>
    <cellStyle name="Note 8 3 8 2 2 2 2" xfId="37402" xr:uid="{A61C3A9F-8E86-406F-92AF-597EB9CD6513}"/>
    <cellStyle name="Note 8 3 8 2 2 3" xfId="35723" xr:uid="{C1197244-6D7B-49FD-8A35-BE7A9AF8A69B}"/>
    <cellStyle name="Note 8 3 8 2 3" xfId="16391" xr:uid="{C0C100F8-A076-44CF-9078-E866F81BC742}"/>
    <cellStyle name="Note 8 3 8 2 3 2" xfId="27046" xr:uid="{DECE7FB5-4649-445F-8F17-CED602F25077}"/>
    <cellStyle name="Note 8 3 8 2 4" xfId="40974" xr:uid="{427617F0-5D06-4D93-9AFA-3D08F6AD5FEC}"/>
    <cellStyle name="Note 8 3 8 3" xfId="10039" xr:uid="{80FF7036-7A9A-46B3-A8F2-73718628F824}"/>
    <cellStyle name="Note 8 3 8 3 2" xfId="19028" xr:uid="{F661ABD2-1B35-4CBD-861C-A037307F0848}"/>
    <cellStyle name="Note 8 3 8 3 2 2" xfId="43193" xr:uid="{34282BF1-76E8-4B12-AEE6-B3110FB0D0AF}"/>
    <cellStyle name="Note 8 3 8 3 3" xfId="24286" xr:uid="{C55C25FA-8BB5-4FC6-973A-8BCED2999A1B}"/>
    <cellStyle name="Note 8 3 8 4" xfId="13805" xr:uid="{6CD7D2A9-49D3-4043-9120-217075F0FD9C}"/>
    <cellStyle name="Note 8 3 8 4 2" xfId="38297" xr:uid="{6931B1DD-0161-4D32-BB87-4B64226351E7}"/>
    <cellStyle name="Note 8 3 8 5" xfId="28136" xr:uid="{1F149492-02B0-47DE-B97A-3CE869FEF6F1}"/>
    <cellStyle name="Note 8 3 9" xfId="6723" xr:uid="{A7F1773B-C726-4EC9-B4A7-B970FB51D5B5}"/>
    <cellStyle name="Note 8 3 9 2" xfId="11923" xr:uid="{4753F430-31AB-4B8A-9A50-F3B1F2808308}"/>
    <cellStyle name="Note 8 3 9 2 2" xfId="20912" xr:uid="{E757D64B-1BF3-4D21-BA64-B942081B8E01}"/>
    <cellStyle name="Note 8 3 9 2 2 2" xfId="32705" xr:uid="{3270F348-C134-4C00-810B-E24B471840FE}"/>
    <cellStyle name="Note 8 3 9 2 3" xfId="25404" xr:uid="{8E4A2D98-E771-40D2-BC3E-3C30F8900BD6}"/>
    <cellStyle name="Note 8 3 9 3" xfId="15712" xr:uid="{3E87AD3D-70C0-42DC-B180-D0EE65ADFE64}"/>
    <cellStyle name="Note 8 3 9 3 2" xfId="33351" xr:uid="{C77C00DB-CF6C-455D-8ADB-E2A1CC79C0F2}"/>
    <cellStyle name="Note 8 3 9 4" xfId="30540" xr:uid="{6E08297D-A988-4AF1-841D-998559E308D6}"/>
    <cellStyle name="Note 8 4" xfId="519" xr:uid="{567E5804-6DD9-449F-9B14-C76FAC823128}"/>
    <cellStyle name="Note 8 4 10" xfId="49267" xr:uid="{100627A5-AC3A-4B54-AF4F-CE7825022A8B}"/>
    <cellStyle name="Note 8 4 2" xfId="868" xr:uid="{BF81D6FE-91FF-4BCF-B7A8-AB223818F96F}"/>
    <cellStyle name="Note 8 4 2 2" xfId="5237" xr:uid="{D4C379F2-5A13-4F03-ADEB-F78C9D6A4F65}"/>
    <cellStyle name="Note 8 4 2 2 2" xfId="7823" xr:uid="{3CE06EF4-8D47-4319-8A3B-1ED159484793}"/>
    <cellStyle name="Note 8 4 2 2 2 2" xfId="12425" xr:uid="{F1574498-B367-4725-BAFE-FDB7C1577F6B}"/>
    <cellStyle name="Note 8 4 2 2 2 2 2" xfId="21414" xr:uid="{449585B7-904D-422C-9953-2A6DA4A3DC56}"/>
    <cellStyle name="Note 8 4 2 2 2 2 2 2" xfId="34754" xr:uid="{131AB593-5BAE-4DCE-8867-94C5A55275B1}"/>
    <cellStyle name="Note 8 4 2 2 2 2 3" xfId="33282" xr:uid="{17226843-2757-480F-BB0B-C02DDFE3D2AD}"/>
    <cellStyle name="Note 8 4 2 2 2 3" xfId="16812" xr:uid="{1898F888-44BB-428C-BEF3-5F45BCAFAB68}"/>
    <cellStyle name="Note 8 4 2 2 2 3 2" xfId="27873" xr:uid="{B36205AF-4DCD-4A57-86A3-1FBD122A0B2C}"/>
    <cellStyle name="Note 8 4 2 2 2 4" xfId="41889" xr:uid="{6822CC25-F858-4E73-BA47-B43A65295D1D}"/>
    <cellStyle name="Note 8 4 2 2 3" xfId="10460" xr:uid="{3EE524A2-D917-4C19-9E2E-BC915A0C20FE}"/>
    <cellStyle name="Note 8 4 2 2 3 2" xfId="19449" xr:uid="{B036E93E-EB23-45FB-BE5B-FDD6B2379AC8}"/>
    <cellStyle name="Note 8 4 2 2 3 2 2" xfId="26005" xr:uid="{F64E55FD-7A38-4040-A950-A3EC1D8BED6B}"/>
    <cellStyle name="Note 8 4 2 2 3 3" xfId="37818" xr:uid="{A6436B42-D0EA-48ED-AF61-C8A93EC652EA}"/>
    <cellStyle name="Note 8 4 2 2 4" xfId="14226" xr:uid="{0DB58ADC-9EE2-4BC1-8C60-3905C67FD606}"/>
    <cellStyle name="Note 8 4 2 2 4 2" xfId="26780" xr:uid="{7857C608-75A8-40B7-99C2-7188FE94305B}"/>
    <cellStyle name="Note 8 4 2 2 5" xfId="22823" xr:uid="{709E3C1D-25CD-4B92-B192-CC08E78F2D8D}"/>
    <cellStyle name="Note 8 4 2 3" xfId="3305" xr:uid="{0875EDB4-256C-4DE6-B51E-E5E5DA34DB53}"/>
    <cellStyle name="Note 8 4 2 3 2" xfId="43235" xr:uid="{AD08EEA3-5E73-49A6-ABDE-D721E1C07811}"/>
    <cellStyle name="Note 8 4 2 4" xfId="28998" xr:uid="{EFC46AC3-536C-449A-B412-D7AB96B089AD}"/>
    <cellStyle name="Note 8 4 2 5" xfId="56049" xr:uid="{1340BAAB-A4D7-4632-A226-42CEF98F03A8}"/>
    <cellStyle name="Note 8 4 3" xfId="1213" xr:uid="{300B2705-E0AF-4A11-9400-8A6EDED15F82}"/>
    <cellStyle name="Note 8 4 3 2" xfId="5558" xr:uid="{108A97FC-6F7B-4FFA-805C-FD43E1BFA195}"/>
    <cellStyle name="Note 8 4 3 2 2" xfId="8144" xr:uid="{2DC0C8DC-E063-4882-8FB0-EB2898EBC2DD}"/>
    <cellStyle name="Note 8 4 3 2 2 2" xfId="12522" xr:uid="{76123DCF-5084-4E6A-8515-5DECA40D93A7}"/>
    <cellStyle name="Note 8 4 3 2 2 2 2" xfId="21511" xr:uid="{2010796E-7EBF-4616-BF50-FAE6DF91FF12}"/>
    <cellStyle name="Note 8 4 3 2 2 2 2 2" xfId="30130" xr:uid="{3E7E222E-655B-4359-8344-9A03624B567F}"/>
    <cellStyle name="Note 8 4 3 2 2 2 3" xfId="30304" xr:uid="{2F01DBAA-940B-49A6-AE1F-94CBD970C60B}"/>
    <cellStyle name="Note 8 4 3 2 2 3" xfId="17133" xr:uid="{3FE47F04-C8AD-4128-B34B-59E6434E9C7F}"/>
    <cellStyle name="Note 8 4 3 2 2 3 2" xfId="36511" xr:uid="{E27EF165-444D-499F-A61F-7F047D76987D}"/>
    <cellStyle name="Note 8 4 3 2 2 4" xfId="31562" xr:uid="{C7C85CE2-951B-4100-9484-1CB29C37AE63}"/>
    <cellStyle name="Note 8 4 3 2 3" xfId="10781" xr:uid="{5DE7795C-7686-4542-B278-96F08D60E34C}"/>
    <cellStyle name="Note 8 4 3 2 3 2" xfId="19770" xr:uid="{7AAB40E4-5177-4179-830D-48B8CD0F3A03}"/>
    <cellStyle name="Note 8 4 3 2 3 2 2" xfId="33929" xr:uid="{F9DA5462-C9EF-4191-ACF1-0D0E1A91A168}"/>
    <cellStyle name="Note 8 4 3 2 3 3" xfId="34706" xr:uid="{2508B5EB-FF51-4459-8F1D-324E938EB9BE}"/>
    <cellStyle name="Note 8 4 3 2 4" xfId="14547" xr:uid="{6C089000-4CD1-453C-BA14-DAF436C7F322}"/>
    <cellStyle name="Note 8 4 3 2 4 2" xfId="22214" xr:uid="{0E512B24-2AF7-4763-BF5F-F151929B8F74}"/>
    <cellStyle name="Note 8 4 3 2 5" xfId="31747" xr:uid="{3207C193-E1A3-4929-9F39-8B021EC12450}"/>
    <cellStyle name="Note 8 4 3 3" xfId="3650" xr:uid="{62DFB848-FD9E-4217-B38A-9D49C0BC68F3}"/>
    <cellStyle name="Note 8 4 3 3 2" xfId="28582" xr:uid="{F87EBFFA-2E41-4C4D-860C-47312F37DFF8}"/>
    <cellStyle name="Note 8 4 3 4" xfId="41508" xr:uid="{9157FE6B-25C5-4868-91F4-766F5815D0D1}"/>
    <cellStyle name="Note 8 4 4" xfId="1557" xr:uid="{830C76D7-A9BA-46FF-A98D-CBCCFE6BDC08}"/>
    <cellStyle name="Note 8 4 4 2" xfId="5902" xr:uid="{8B2F820C-2ED6-4967-B85E-82E5CC824F18}"/>
    <cellStyle name="Note 8 4 4 2 2" xfId="8488" xr:uid="{7A2BD0C9-8BF1-4096-B155-1DBCEA7A8135}"/>
    <cellStyle name="Note 8 4 4 2 2 2" xfId="12631" xr:uid="{331D0B02-2A67-4463-BDBE-4CDD5244FEA6}"/>
    <cellStyle name="Note 8 4 4 2 2 2 2" xfId="21620" xr:uid="{4919A8C9-D2AB-4CB4-8371-8730EF2F0FC2}"/>
    <cellStyle name="Note 8 4 4 2 2 2 2 2" xfId="38005" xr:uid="{B6BDFF55-9F8A-452C-A5B7-C50224B64F53}"/>
    <cellStyle name="Note 8 4 4 2 2 2 3" xfId="43150" xr:uid="{C5BC8168-5BD4-4480-848C-90C9A093C66C}"/>
    <cellStyle name="Note 8 4 4 2 2 3" xfId="17477" xr:uid="{D9F7DF13-5317-4FDB-8E65-43219D717C3F}"/>
    <cellStyle name="Note 8 4 4 2 2 3 2" xfId="26583" xr:uid="{2A2D0915-E020-45BA-AD5E-2D87664DD75F}"/>
    <cellStyle name="Note 8 4 4 2 2 4" xfId="36545" xr:uid="{548A1C45-C467-4D32-8B9D-F1C3194D455E}"/>
    <cellStyle name="Note 8 4 4 2 3" xfId="11125" xr:uid="{F88AC0B2-C2AF-432F-9381-6857CDA321FC}"/>
    <cellStyle name="Note 8 4 4 2 3 2" xfId="20114" xr:uid="{EDB6FED0-45A0-4BD8-976F-712477C8312F}"/>
    <cellStyle name="Note 8 4 4 2 3 2 2" xfId="28734" xr:uid="{0D67309D-2FA8-41EE-AE76-4D8D5EA2A159}"/>
    <cellStyle name="Note 8 4 4 2 3 3" xfId="34691" xr:uid="{5E258DF5-98B4-46B2-AA6A-435D9066094B}"/>
    <cellStyle name="Note 8 4 4 2 4" xfId="14891" xr:uid="{095CEA96-8544-4D4B-9642-FC6C03C8B48C}"/>
    <cellStyle name="Note 8 4 4 2 4 2" xfId="37141" xr:uid="{44876F8C-88E1-47A8-B409-A56CC188D39C}"/>
    <cellStyle name="Note 8 4 4 2 5" xfId="34902" xr:uid="{A0627825-8188-45FB-A3AD-A68DF00FC8DB}"/>
    <cellStyle name="Note 8 4 4 3" xfId="3994" xr:uid="{D41536E0-3C21-4B8C-82AA-6D1A2F56BBB2}"/>
    <cellStyle name="Note 8 4 4 3 2" xfId="31409" xr:uid="{C4A2CFFB-1E2C-4D77-B91C-624F82139CE4}"/>
    <cellStyle name="Note 8 4 4 4" xfId="29477" xr:uid="{F08A3EF6-0641-4A73-9272-5D25AB431245}"/>
    <cellStyle name="Note 8 4 5" xfId="1869" xr:uid="{5134DCBA-92E6-4886-A760-4F682AF7C924}"/>
    <cellStyle name="Note 8 4 5 2" xfId="6185" xr:uid="{9FCD3275-61D2-4F19-BE34-F1FAF09472AE}"/>
    <cellStyle name="Note 8 4 5 2 2" xfId="8771" xr:uid="{CD8CFF84-B1EB-466C-9B06-32CDC52D7CAE}"/>
    <cellStyle name="Note 8 4 5 2 2 2" xfId="12712" xr:uid="{0597495F-CA5E-4899-9A2E-1674EBB4B421}"/>
    <cellStyle name="Note 8 4 5 2 2 2 2" xfId="21701" xr:uid="{323C842B-07E1-4A59-876F-6B33715A554C}"/>
    <cellStyle name="Note 8 4 5 2 2 2 2 2" xfId="32543" xr:uid="{628B339E-B30D-448A-B5F8-4E3E674A40BF}"/>
    <cellStyle name="Note 8 4 5 2 2 2 3" xfId="28682" xr:uid="{A6ABAD24-B9EF-402F-86C2-8D6BEFA0A11B}"/>
    <cellStyle name="Note 8 4 5 2 2 3" xfId="17760" xr:uid="{30CDFD60-6A2B-46FC-BCA4-79E51BBFEABA}"/>
    <cellStyle name="Note 8 4 5 2 2 3 2" xfId="32976" xr:uid="{72742F2F-C1AF-48C1-9F8E-BE4AD3E4711C}"/>
    <cellStyle name="Note 8 4 5 2 2 4" xfId="43431" xr:uid="{A7B16577-A6CD-4E5B-8291-50F9AF0FA97B}"/>
    <cellStyle name="Note 8 4 5 2 3" xfId="11408" xr:uid="{45A19B5A-1DD1-4AF5-9FD3-00763AEC6525}"/>
    <cellStyle name="Note 8 4 5 2 3 2" xfId="20397" xr:uid="{DCF5B8FB-274D-414B-ADE2-7A72567A494B}"/>
    <cellStyle name="Note 8 4 5 2 3 2 2" xfId="37445" xr:uid="{7B469356-7042-4E7E-BA9F-98A515C21EAC}"/>
    <cellStyle name="Note 8 4 5 2 3 3" xfId="22639" xr:uid="{33734AA7-66F8-4690-BC69-0B1767ACB83D}"/>
    <cellStyle name="Note 8 4 5 2 4" xfId="15174" xr:uid="{C27C36A6-81D1-4D18-B63C-10D5C62E30B4}"/>
    <cellStyle name="Note 8 4 5 2 4 2" xfId="35475" xr:uid="{E6D32B36-2875-4DB4-8EC5-85F41FAC6EEF}"/>
    <cellStyle name="Note 8 4 5 2 5" xfId="22503" xr:uid="{AB0FC9E5-C025-4639-97A2-F49411FB9A98}"/>
    <cellStyle name="Note 8 4 5 3" xfId="4306" xr:uid="{A9EED313-F2B6-4B74-BAAB-BD89BB1DAB7B}"/>
    <cellStyle name="Note 8 4 5 3 2" xfId="32138" xr:uid="{28AAE6BD-F286-4EF7-B28E-16AC94B65311}"/>
    <cellStyle name="Note 8 4 5 4" xfId="22238" xr:uid="{393EFDA9-23EA-4388-A487-45A0F13FBA55}"/>
    <cellStyle name="Note 8 4 6" xfId="2176" xr:uid="{ECC02E61-5C10-4273-9880-85E58C941E74}"/>
    <cellStyle name="Note 8 4 6 2" xfId="6477" xr:uid="{188FADBC-AB8C-4A4A-AD6B-C9B21F4B1722}"/>
    <cellStyle name="Note 8 4 6 2 2" xfId="9063" xr:uid="{721E12EA-59A5-4C9E-A15B-9705C374A073}"/>
    <cellStyle name="Note 8 4 6 2 2 2" xfId="12803" xr:uid="{7ACB4C7C-8E6E-48F3-8FFF-0934D34749C5}"/>
    <cellStyle name="Note 8 4 6 2 2 2 2" xfId="21792" xr:uid="{792E338C-8DFC-47C5-B64C-CC378A54EBBD}"/>
    <cellStyle name="Note 8 4 6 2 2 2 2 2" xfId="34270" xr:uid="{314DF980-EF44-4F7C-ACD9-37EDC8A70397}"/>
    <cellStyle name="Note 8 4 6 2 2 2 3" xfId="23037" xr:uid="{00B866D8-22EF-4A9A-B7DD-0DF8DD85453F}"/>
    <cellStyle name="Note 8 4 6 2 2 3" xfId="18052" xr:uid="{AA0284E2-7A20-4888-85B8-B479009F3C55}"/>
    <cellStyle name="Note 8 4 6 2 2 3 2" xfId="34416" xr:uid="{68EE1FF3-9B07-4ECC-93FC-F53E2E62CFAC}"/>
    <cellStyle name="Note 8 4 6 2 2 4" xfId="30237" xr:uid="{6821F8FC-5862-4C73-8885-E20549356B81}"/>
    <cellStyle name="Note 8 4 6 2 3" xfId="11700" xr:uid="{D4799FB6-C441-4DC7-A6FC-767A7283AB85}"/>
    <cellStyle name="Note 8 4 6 2 3 2" xfId="20689" xr:uid="{94F9B11F-AEAD-4D1C-8128-369C0F603D38}"/>
    <cellStyle name="Note 8 4 6 2 3 2 2" xfId="36672" xr:uid="{997838AB-3F4D-4DEF-93CB-151499272B4F}"/>
    <cellStyle name="Note 8 4 6 2 3 3" xfId="26678" xr:uid="{E77CC917-894B-4316-83F0-59952BC569BE}"/>
    <cellStyle name="Note 8 4 6 2 4" xfId="15466" xr:uid="{84F89688-F427-47A9-B44C-63CD909DD85C}"/>
    <cellStyle name="Note 8 4 6 2 4 2" xfId="40966" xr:uid="{03D57698-E9B8-497A-B749-3880E0A49AC1}"/>
    <cellStyle name="Note 8 4 6 2 5" xfId="23405" xr:uid="{03399B9F-48DE-4C8D-B9D0-9069A83B96F4}"/>
    <cellStyle name="Note 8 4 6 3" xfId="4613" xr:uid="{F6E0E798-72C5-4166-B58C-21C817DB2A96}"/>
    <cellStyle name="Note 8 4 6 3 2" xfId="33478" xr:uid="{072A13DD-ED56-499E-AA81-D9C4531F16D6}"/>
    <cellStyle name="Note 8 4 6 4" xfId="30551" xr:uid="{E55C5491-6979-4D35-914B-6EE99FF005C6}"/>
    <cellStyle name="Note 8 4 7" xfId="4913" xr:uid="{2DCA3E08-F6C8-44DA-AE1F-3C7420CE7577}"/>
    <cellStyle name="Note 8 4 7 2" xfId="7499" xr:uid="{D99557AE-2023-467D-A9A3-67EC65546F72}"/>
    <cellStyle name="Note 8 4 7 2 2" xfId="12322" xr:uid="{98B78B4A-EBED-4EF9-AA1D-E6C81AA0B134}"/>
    <cellStyle name="Note 8 4 7 2 2 2" xfId="21311" xr:uid="{BD0A9ED8-FCE1-4845-A732-1C0371A316FF}"/>
    <cellStyle name="Note 8 4 7 2 2 2 2" xfId="41742" xr:uid="{2E516D91-724D-4076-A82C-006F10D2206E}"/>
    <cellStyle name="Note 8 4 7 2 2 3" xfId="43033" xr:uid="{A96B4C1D-C569-41CF-95BD-A7A627298FC0}"/>
    <cellStyle name="Note 8 4 7 2 3" xfId="16488" xr:uid="{4D711D27-9F80-4B82-9DCC-879DEDAADA33}"/>
    <cellStyle name="Note 8 4 7 2 3 2" xfId="42630" xr:uid="{6C3F5396-9AA0-48A4-B697-0DC4968A7BF2}"/>
    <cellStyle name="Note 8 4 7 2 4" xfId="33091" xr:uid="{15666EE1-3DFD-4B2F-B070-8A8962E102C9}"/>
    <cellStyle name="Note 8 4 7 3" xfId="10136" xr:uid="{4D8CD270-214E-4965-B21D-9A1412943E61}"/>
    <cellStyle name="Note 8 4 7 3 2" xfId="19125" xr:uid="{F68B7DB9-A4C7-47A5-B1C8-0A70947AB161}"/>
    <cellStyle name="Note 8 4 7 3 2 2" xfId="36918" xr:uid="{D4F7FB9D-DFE2-4614-9850-B1800659298A}"/>
    <cellStyle name="Note 8 4 7 3 3" xfId="37814" xr:uid="{44F1EFCE-5DD8-4F9B-A16C-428237BC5396}"/>
    <cellStyle name="Note 8 4 7 4" xfId="13902" xr:uid="{E4A56DF4-A043-4869-ACF6-30D93A85BCBE}"/>
    <cellStyle name="Note 8 4 7 4 2" xfId="37557" xr:uid="{F96ADEC4-E567-4B06-8608-7D46348DC614}"/>
    <cellStyle name="Note 8 4 7 5" xfId="39287" xr:uid="{E20E17E5-FCE3-4023-9055-20C26942AA77}"/>
    <cellStyle name="Note 8 4 8" xfId="2525" xr:uid="{4493C2D9-8321-42EA-864F-D2028FFC937C}"/>
    <cellStyle name="Note 8 4 8 2" xfId="35763" xr:uid="{3D01A3FC-0331-4ABE-95D4-E32C421F9FF7}"/>
    <cellStyle name="Note 8 4 9" xfId="34280" xr:uid="{15502E10-724D-41A8-98A8-CE516A0ADAE2}"/>
    <cellStyle name="Note 8 5" xfId="288" xr:uid="{94FB0E03-CA12-4325-B73A-6BD8D8652B16}"/>
    <cellStyle name="Note 8 5 2" xfId="4691" xr:uid="{9D8C733E-A85E-4815-93D0-622BC5580507}"/>
    <cellStyle name="Note 8 5 2 2" xfId="7277" xr:uid="{80B33A6C-EC1B-4980-96B6-9E39B40009B8}"/>
    <cellStyle name="Note 8 5 2 2 2" xfId="12253" xr:uid="{72A17818-E382-49FD-9A38-736BAE1B23B6}"/>
    <cellStyle name="Note 8 5 2 2 2 2" xfId="21242" xr:uid="{AB1DF4D3-F799-4ED0-8C15-1E0048122D20}"/>
    <cellStyle name="Note 8 5 2 2 2 2 2" xfId="41007" xr:uid="{AA485263-E501-4B5D-8284-955EAC983767}"/>
    <cellStyle name="Note 8 5 2 2 2 3" xfId="41380" xr:uid="{716EC0DD-76E6-489A-8049-998FCD479EF8}"/>
    <cellStyle name="Note 8 5 2 2 3" xfId="16266" xr:uid="{E360E9AC-43E2-4A5D-98D1-F6181C259D23}"/>
    <cellStyle name="Note 8 5 2 2 3 2" xfId="28057" xr:uid="{D24ECE17-9945-4857-BAB6-2D4093058FF0}"/>
    <cellStyle name="Note 8 5 2 2 4" xfId="23793" xr:uid="{2F064C79-02FB-4039-AB0C-CFEF14D6FE1F}"/>
    <cellStyle name="Note 8 5 2 3" xfId="9914" xr:uid="{D8350419-8A16-47E1-8EEF-7343DA381A2B}"/>
    <cellStyle name="Note 8 5 2 3 2" xfId="18903" xr:uid="{2EA9E090-C2D6-4E98-A2E3-3916F190420D}"/>
    <cellStyle name="Note 8 5 2 3 2 2" xfId="26132" xr:uid="{EAFFD56B-6F31-494C-A02B-B503816BF7A9}"/>
    <cellStyle name="Note 8 5 2 3 3" xfId="36149" xr:uid="{E19808B9-507B-42D2-8CE4-7258062CC340}"/>
    <cellStyle name="Note 8 5 2 4" xfId="13680" xr:uid="{AEBD0296-6F14-4379-98A4-544CAD1BB354}"/>
    <cellStyle name="Note 8 5 2 4 2" xfId="23728" xr:uid="{90A29466-684A-42D4-BA61-507AC72D7379}"/>
    <cellStyle name="Note 8 5 2 5" xfId="24936" xr:uid="{0586CD05-0F28-4CBF-82C7-AD39C4C6B220}"/>
    <cellStyle name="Note 8 5 2 6" xfId="58331" xr:uid="{54680EE1-8747-4EF3-BA84-7CB7D00EB25C}"/>
    <cellStyle name="Note 8 5 3" xfId="2756" xr:uid="{7A248F33-1E19-47EC-8D72-29D176D8BBC1}"/>
    <cellStyle name="Note 8 5 3 2" xfId="34152" xr:uid="{48832CB8-097A-4334-A98C-398D8667A2DA}"/>
    <cellStyle name="Note 8 5 4" xfId="42992" xr:uid="{4FECA2D4-7ECD-4632-AC1B-96526A8DB01B}"/>
    <cellStyle name="Note 8 5 5" xfId="51549" xr:uid="{F2BB3F71-602E-4145-94BE-A98908B18183}"/>
    <cellStyle name="Note 8 6" xfId="637" xr:uid="{9570859E-EE74-4A6B-A134-A0257E3ADBC3}"/>
    <cellStyle name="Note 8 6 2" xfId="5015" xr:uid="{99BBB75D-43EE-46B3-B256-588E466CC30A}"/>
    <cellStyle name="Note 8 6 2 2" xfId="7601" xr:uid="{CC738751-EACC-4764-A7A6-3A5A2E409A1A}"/>
    <cellStyle name="Note 8 6 2 2 2" xfId="12353" xr:uid="{02EFE407-EE9B-4986-A042-6E9A039E4680}"/>
    <cellStyle name="Note 8 6 2 2 2 2" xfId="21342" xr:uid="{7653A07A-D2DD-4864-8AA1-7FD1C23C6580}"/>
    <cellStyle name="Note 8 6 2 2 2 2 2" xfId="32492" xr:uid="{EEEC2BE6-4A50-41B5-AD0E-223055B4AE2E}"/>
    <cellStyle name="Note 8 6 2 2 2 3" xfId="24791" xr:uid="{975CE976-BEA1-4EB3-8DEC-A246ED0A8C86}"/>
    <cellStyle name="Note 8 6 2 2 3" xfId="16590" xr:uid="{9924A998-4F62-41A0-9A41-78C8D6F2C727}"/>
    <cellStyle name="Note 8 6 2 2 3 2" xfId="30302" xr:uid="{48E930E0-1CAD-4654-A6A2-23928D3FE20A}"/>
    <cellStyle name="Note 8 6 2 2 4" xfId="36968" xr:uid="{0510C5B8-9071-4380-9EF1-FF735242A424}"/>
    <cellStyle name="Note 8 6 2 3" xfId="10238" xr:uid="{04AF440A-B593-426D-9BC2-2C7BEB4946B6}"/>
    <cellStyle name="Note 8 6 2 3 2" xfId="19227" xr:uid="{D2B59C9E-BB0C-4965-90CF-383B65317DC4}"/>
    <cellStyle name="Note 8 6 2 3 2 2" xfId="23240" xr:uid="{A0A599FA-17FB-48A7-9AF2-38B2F78E1588}"/>
    <cellStyle name="Note 8 6 2 3 3" xfId="26693" xr:uid="{8F66000B-BBEF-4654-8C8D-517C26E590DA}"/>
    <cellStyle name="Note 8 6 2 4" xfId="14004" xr:uid="{A56B9159-8857-4A52-9088-21F97B60B515}"/>
    <cellStyle name="Note 8 6 2 4 2" xfId="37949" xr:uid="{B3587D00-8DD9-4995-8E0A-9317603229BB}"/>
    <cellStyle name="Note 8 6 2 5" xfId="24023" xr:uid="{EBE8E554-5991-412F-BCC7-AF7538ECA469}"/>
    <cellStyle name="Note 8 6 2 6" xfId="54209" xr:uid="{B1D54530-DAFF-401F-B9B1-6536CC264277}"/>
    <cellStyle name="Note 8 6 3" xfId="3074" xr:uid="{D7A2443C-F87A-4057-894B-CF9A2C72FC11}"/>
    <cellStyle name="Note 8 6 3 2" xfId="42958" xr:uid="{499C0DB9-C268-42EA-89FD-E55F963D0CED}"/>
    <cellStyle name="Note 8 6 4" xfId="39557" xr:uid="{7570972C-3635-4DA0-9014-2BF0F2DDF2E3}"/>
    <cellStyle name="Note 8 6 5" xfId="47456" xr:uid="{E522679B-71E5-47F4-87F0-204CCDA7C777}"/>
    <cellStyle name="Note 8 7" xfId="982" xr:uid="{B88EEC21-A2B6-4362-AE30-BB6AFA5DB693}"/>
    <cellStyle name="Note 8 7 2" xfId="5336" xr:uid="{C6AD1619-AB20-4872-9F94-7B813FB4776D}"/>
    <cellStyle name="Note 8 7 2 2" xfId="7922" xr:uid="{19908B7E-16B1-4A65-A881-F7BE7498C08F}"/>
    <cellStyle name="Note 8 7 2 2 2" xfId="12454" xr:uid="{1F5677A1-F469-49D3-BE63-B4CD811197D5}"/>
    <cellStyle name="Note 8 7 2 2 2 2" xfId="21443" xr:uid="{7397AD3A-5A0C-42DD-A04F-92D95A1E49D2}"/>
    <cellStyle name="Note 8 7 2 2 2 2 2" xfId="44008" xr:uid="{395F6D91-7E5E-453E-A0EF-3214293C40DE}"/>
    <cellStyle name="Note 8 7 2 2 2 3" xfId="37607" xr:uid="{25DAB00D-1170-4086-81EC-02DD040C1F81}"/>
    <cellStyle name="Note 8 7 2 2 3" xfId="16911" xr:uid="{F6151372-E295-41F9-A327-8DE1DED442ED}"/>
    <cellStyle name="Note 8 7 2 2 3 2" xfId="39953" xr:uid="{13F58405-7636-48AD-BF53-F7D735E5CFE3}"/>
    <cellStyle name="Note 8 7 2 2 4" xfId="34586" xr:uid="{FC712F49-5A48-4048-9A48-FC42DD8F163E}"/>
    <cellStyle name="Note 8 7 2 3" xfId="10559" xr:uid="{7AF49716-E563-447F-ABC8-54751044D45D}"/>
    <cellStyle name="Note 8 7 2 3 2" xfId="19548" xr:uid="{B530156F-D9D6-4AF0-8592-796518B71419}"/>
    <cellStyle name="Note 8 7 2 3 2 2" xfId="25163" xr:uid="{89C02E83-6789-4A1F-AD89-ADF3315DA198}"/>
    <cellStyle name="Note 8 7 2 3 3" xfId="27252" xr:uid="{97FF4815-C5AA-434E-A9FB-5027DE1343DC}"/>
    <cellStyle name="Note 8 7 2 4" xfId="14325" xr:uid="{B1505FFD-2810-4B62-8D82-806A776F1D53}"/>
    <cellStyle name="Note 8 7 2 4 2" xfId="28198" xr:uid="{01F1C84C-E681-4801-9DD5-D2DB8E2E504D}"/>
    <cellStyle name="Note 8 7 2 5" xfId="39788" xr:uid="{8FF95C75-0361-41E2-BE5E-DBC8E2611AB9}"/>
    <cellStyle name="Note 8 7 3" xfId="3419" xr:uid="{82755E44-E92B-46CF-8E6D-5307DC555F26}"/>
    <cellStyle name="Note 8 7 3 2" xfId="22772" xr:uid="{B8EBBDB9-EA5E-4737-B9E3-ADB1132AD893}"/>
    <cellStyle name="Note 8 7 4" xfId="22686" xr:uid="{810E42AB-456D-4C05-80B6-9A26EF11CB05}"/>
    <cellStyle name="Note 8 7 5" xfId="52764" xr:uid="{593B2550-9EF3-4853-B0CD-16E7D74F4F3E}"/>
    <cellStyle name="Note 8 8" xfId="1326" xr:uid="{A9B608B3-93A1-4F3E-833D-A4B7E20C10A5}"/>
    <cellStyle name="Note 8 8 2" xfId="5671" xr:uid="{995A0685-F38E-4C10-ACF0-6CC40C19DA31}"/>
    <cellStyle name="Note 8 8 2 2" xfId="8257" xr:uid="{F9613A59-557B-4354-9EFB-78B29A4B5EA8}"/>
    <cellStyle name="Note 8 8 2 2 2" xfId="12554" xr:uid="{D7646E39-B5E0-4691-A39E-49DB1E0BFB0D}"/>
    <cellStyle name="Note 8 8 2 2 2 2" xfId="21543" xr:uid="{B7F3C31C-7474-4D50-B460-AF13E730CC04}"/>
    <cellStyle name="Note 8 8 2 2 2 2 2" xfId="42329" xr:uid="{0B3EDB47-95AC-401C-9012-5B332ED55A0E}"/>
    <cellStyle name="Note 8 8 2 2 2 3" xfId="43716" xr:uid="{5B5B2554-883D-4D1A-A77B-0D5FBB8F8367}"/>
    <cellStyle name="Note 8 8 2 2 3" xfId="17246" xr:uid="{474CD7B5-C9A7-42D5-A74D-E2B1E2FBFC72}"/>
    <cellStyle name="Note 8 8 2 2 3 2" xfId="40791" xr:uid="{06A9119E-C415-4CC4-9C02-A0DEF2231E47}"/>
    <cellStyle name="Note 8 8 2 2 4" xfId="25125" xr:uid="{880C5CCF-0ED7-4F12-800A-8E8BEDE6033E}"/>
    <cellStyle name="Note 8 8 2 3" xfId="10894" xr:uid="{F79A8CFA-894B-40E6-8CD1-2A4A076DA015}"/>
    <cellStyle name="Note 8 8 2 3 2" xfId="19883" xr:uid="{2572612F-0C1B-46E7-8EB5-FB4FA07A5322}"/>
    <cellStyle name="Note 8 8 2 3 2 2" xfId="39296" xr:uid="{F76D3B08-8A87-4D93-B1B5-89A6584032E7}"/>
    <cellStyle name="Note 8 8 2 3 3" xfId="42775" xr:uid="{26A2BE52-290A-4608-9B88-D52CB69F63CA}"/>
    <cellStyle name="Note 8 8 2 4" xfId="14660" xr:uid="{970C6C00-6A39-4E4A-ABEC-D95E3525D245}"/>
    <cellStyle name="Note 8 8 2 4 2" xfId="26353" xr:uid="{DF814496-48CA-4BA8-AC89-2920F4552626}"/>
    <cellStyle name="Note 8 8 2 5" xfId="29018" xr:uid="{FB9E02EC-CDEF-4B97-BFAF-F11624F7C99F}"/>
    <cellStyle name="Note 8 8 3" xfId="3763" xr:uid="{5F1522D5-0777-4CCD-AF19-DBA1FE923C65}"/>
    <cellStyle name="Note 8 8 3 2" xfId="23093" xr:uid="{3984BEED-B77D-460E-98CB-7DD035C83E39}"/>
    <cellStyle name="Note 8 8 4" xfId="43297" xr:uid="{13934D76-8AB7-4B6D-A7C3-70CD5B817C71}"/>
    <cellStyle name="Note 8 9" xfId="1680" xr:uid="{66E96399-D73A-45AF-AA8F-ED4BEAFE8E53}"/>
    <cellStyle name="Note 8 9 2" xfId="6007" xr:uid="{48CBEE53-5E10-452E-8589-7F11C9B25EDF}"/>
    <cellStyle name="Note 8 9 2 2" xfId="8593" xr:uid="{D64246AB-FE4C-4E08-8E48-5104C3376D76}"/>
    <cellStyle name="Note 8 9 2 2 2" xfId="12657" xr:uid="{82243A0F-7CBB-466C-A2D6-A282890C6753}"/>
    <cellStyle name="Note 8 9 2 2 2 2" xfId="21646" xr:uid="{268D18BD-39BC-416B-8938-C0667AF638E0}"/>
    <cellStyle name="Note 8 9 2 2 2 2 2" xfId="40850" xr:uid="{23B11A56-39F2-43AC-A527-D3A748EA85E0}"/>
    <cellStyle name="Note 8 9 2 2 2 3" xfId="27390" xr:uid="{2548E1BA-E8B9-4759-B64F-F7BBF0366F25}"/>
    <cellStyle name="Note 8 9 2 2 3" xfId="17582" xr:uid="{04557340-2B06-451B-B1A5-2C0BB33D446C}"/>
    <cellStyle name="Note 8 9 2 2 3 2" xfId="24915" xr:uid="{CC8EBC09-8EF5-48DC-9F10-E940ABF60D16}"/>
    <cellStyle name="Note 8 9 2 2 4" xfId="31480" xr:uid="{CCF7E143-368E-4786-B863-0AFB6C6F8550}"/>
    <cellStyle name="Note 8 9 2 3" xfId="11230" xr:uid="{0082C2A9-40BB-4217-B28D-5A7BD24AF810}"/>
    <cellStyle name="Note 8 9 2 3 2" xfId="20219" xr:uid="{8A70EBC4-5EDB-462C-9A73-F8DBAD464D6A}"/>
    <cellStyle name="Note 8 9 2 3 2 2" xfId="28372" xr:uid="{BD951823-8B2A-458D-B808-F04D59A05093}"/>
    <cellStyle name="Note 8 9 2 3 3" xfId="26690" xr:uid="{652767EA-C842-4D2F-95E9-182A274A4100}"/>
    <cellStyle name="Note 8 9 2 4" xfId="14996" xr:uid="{14D6BE47-1642-42C4-89BD-01F14599575B}"/>
    <cellStyle name="Note 8 9 2 4 2" xfId="23637" xr:uid="{8403CA61-D34B-4DCB-8315-E69DA683D76A}"/>
    <cellStyle name="Note 8 9 2 5" xfId="39764" xr:uid="{FC4D4643-1ACA-4F6C-AD7B-8A3F5865E343}"/>
    <cellStyle name="Note 8 9 3" xfId="4117" xr:uid="{289D9D5F-2061-4083-9319-0AD5046AF35A}"/>
    <cellStyle name="Note 8 9 3 2" xfId="22392" xr:uid="{DB33F772-BD59-4573-84B2-6EB2B5BC6CCA}"/>
    <cellStyle name="Note 8 9 4" xfId="25211" xr:uid="{E6D6EEC3-135B-409F-9BB5-03C1C5FD7E61}"/>
    <cellStyle name="Note 9" xfId="142" xr:uid="{593E89CA-E09B-4589-9D3D-C1D2B60B6268}"/>
    <cellStyle name="Note 9 10" xfId="1953" xr:uid="{9B0F1CAB-1E9C-485A-8378-53A2C9C82B38}"/>
    <cellStyle name="Note 9 10 2" xfId="6263" xr:uid="{86268A95-82D5-45AE-8236-305DC26D89CE}"/>
    <cellStyle name="Note 9 10 2 2" xfId="8849" xr:uid="{99C8D1D3-B08C-4FB9-A017-540158705BD4}"/>
    <cellStyle name="Note 9 10 2 2 2" xfId="12737" xr:uid="{E9FD65D1-1930-4E28-BF3A-7A029BD68416}"/>
    <cellStyle name="Note 9 10 2 2 2 2" xfId="21726" xr:uid="{939435B6-E204-49CE-B5A7-1D23A1E0392B}"/>
    <cellStyle name="Note 9 10 2 2 2 2 2" xfId="42084" xr:uid="{A14B2AF6-9234-4A56-888B-093CFE0B735E}"/>
    <cellStyle name="Note 9 10 2 2 2 3" xfId="34249" xr:uid="{70F37259-66DF-4197-AA74-BFDA1B461B29}"/>
    <cellStyle name="Note 9 10 2 2 3" xfId="17838" xr:uid="{5980CE73-9F52-40D0-B318-4EB585B5810E}"/>
    <cellStyle name="Note 9 10 2 2 3 2" xfId="27942" xr:uid="{6013CEDB-5D74-41E5-85BD-52395322F742}"/>
    <cellStyle name="Note 9 10 2 2 4" xfId="31300" xr:uid="{7A4D7AAD-68AC-47F5-B08A-A67F7DE08E07}"/>
    <cellStyle name="Note 9 10 2 3" xfId="11486" xr:uid="{F6E057F1-17E0-447E-999F-EBC51F638677}"/>
    <cellStyle name="Note 9 10 2 3 2" xfId="20475" xr:uid="{43B3CE1A-1D92-489B-B311-106BE64D9A5D}"/>
    <cellStyle name="Note 9 10 2 3 2 2" xfId="33697" xr:uid="{309A155D-577B-40FC-B17E-545CCE49035B}"/>
    <cellStyle name="Note 9 10 2 3 3" xfId="44053" xr:uid="{FCF9C2E3-C47B-4491-B41A-E0DC6B7570DE}"/>
    <cellStyle name="Note 9 10 2 4" xfId="15252" xr:uid="{D522547C-19F6-4287-8269-58A466FFEAB2}"/>
    <cellStyle name="Note 9 10 2 4 2" xfId="26751" xr:uid="{D2D9AE34-6657-44F6-9C62-7930A0B146B5}"/>
    <cellStyle name="Note 9 10 2 5" xfId="24971" xr:uid="{58E36390-7236-4C0D-A79D-2D4EC1D7E92E}"/>
    <cellStyle name="Note 9 10 3" xfId="4390" xr:uid="{14C2738D-671B-4473-B405-8A2B0D2CB7BA}"/>
    <cellStyle name="Note 9 10 3 2" xfId="39359" xr:uid="{9EC40F5F-6990-4442-88C2-CD0E0746E131}"/>
    <cellStyle name="Note 9 10 4" xfId="26149" xr:uid="{DEFA0AE3-9064-4A34-A11A-E7937F852CF1}"/>
    <cellStyle name="Note 9 11" xfId="2590" xr:uid="{D8273905-0761-4CE8-88F0-8E548719A066}"/>
    <cellStyle name="Note 9 11 2" xfId="6831" xr:uid="{3D84EC48-6F2B-4760-BC3E-7612851213B2}"/>
    <cellStyle name="Note 9 11 2 2" xfId="12004" xr:uid="{4E461B00-8ABB-4D39-87A5-18D87E8DAAD2}"/>
    <cellStyle name="Note 9 11 2 2 2" xfId="20993" xr:uid="{AEC0F6D1-05E9-44C1-89B2-B61141CAFA50}"/>
    <cellStyle name="Note 9 11 2 2 2 2" xfId="33079" xr:uid="{FA9EBD15-443C-4F0B-9660-6D6A0EBE98D9}"/>
    <cellStyle name="Note 9 11 2 2 3" xfId="26664" xr:uid="{7EC8C254-7817-4394-B7BF-1AE67CC92D82}"/>
    <cellStyle name="Note 9 11 2 3" xfId="15820" xr:uid="{9F07DDE4-F2AF-42D3-9693-ACE08BA5D8AC}"/>
    <cellStyle name="Note 9 11 2 3 2" xfId="43719" xr:uid="{23FA0534-F982-48AA-B498-529233AA194F}"/>
    <cellStyle name="Note 9 11 2 4" xfId="25901" xr:uid="{6C64302B-22F7-4751-AAFB-9D498A9FA6BD}"/>
    <cellStyle name="Note 9 11 3" xfId="9401" xr:uid="{1C6E6E63-F0BC-4F91-AF39-0303E2F8C816}"/>
    <cellStyle name="Note 9 11 3 2" xfId="18390" xr:uid="{07BA9973-A343-4619-AE38-0632FB8386C6}"/>
    <cellStyle name="Note 9 11 3 2 2" xfId="42028" xr:uid="{0C969FDE-04CD-4594-9CE0-08A7A15B1F23}"/>
    <cellStyle name="Note 9 11 3 3" xfId="24166" xr:uid="{7E8FDA71-E954-40AC-B26A-B4D3E0D41153}"/>
    <cellStyle name="Note 9 11 4" xfId="13444" xr:uid="{27425AC9-3692-42CB-9908-9AD9F2FEE994}"/>
    <cellStyle name="Note 9 11 4 2" xfId="36776" xr:uid="{357BF2BD-3EEB-4B04-A903-DAF649A9D374}"/>
    <cellStyle name="Note 9 11 5" xfId="42273" xr:uid="{00FC7FFF-1A12-4AD6-951E-5F50F2016D71}"/>
    <cellStyle name="Note 9 12" xfId="6598" xr:uid="{71AC1767-6958-42F2-B0C6-3C3B0A517C4C}"/>
    <cellStyle name="Note 9 12 2" xfId="11806" xr:uid="{E636AD4A-8D8F-4474-A288-4E72A0DD983E}"/>
    <cellStyle name="Note 9 12 2 2" xfId="20795" xr:uid="{F9713A88-3007-4629-A00C-F85B57DE9DF5}"/>
    <cellStyle name="Note 9 12 2 2 2" xfId="35355" xr:uid="{00B84483-8FEC-472E-B447-5B34F64306F7}"/>
    <cellStyle name="Note 9 12 2 3" xfId="26666" xr:uid="{F5A6FD88-2B33-4B8C-A68B-6D8265C9FFA1}"/>
    <cellStyle name="Note 9 12 3" xfId="15587" xr:uid="{29833381-9F9B-4458-8D79-3EEB3403A073}"/>
    <cellStyle name="Note 9 12 3 2" xfId="28966" xr:uid="{76575A4E-91AA-4AF1-A024-9071D41D3550}"/>
    <cellStyle name="Note 9 12 4" xfId="42828" xr:uid="{E254854C-3B5A-4011-9AD6-394788C255E0}"/>
    <cellStyle name="Note 9 13" xfId="9169" xr:uid="{734F634F-A0D4-46FE-B303-ECFF7C0ECE6C}"/>
    <cellStyle name="Note 9 13 2" xfId="18158" xr:uid="{A3D4B993-3CF1-4038-84B5-86407A3FB50A}"/>
    <cellStyle name="Note 9 13 2 2" xfId="29434" xr:uid="{9805023F-E394-411A-B771-25B0E5C48958}"/>
    <cellStyle name="Note 9 13 3" xfId="31320" xr:uid="{E96D8B47-6CC9-479C-B49D-7178EA01453D}"/>
    <cellStyle name="Note 9 14" xfId="12662" xr:uid="{8D9ACA8D-A824-42E5-BCA6-531AAF6199E3}"/>
    <cellStyle name="Note 9 14 2" xfId="21651" xr:uid="{35CDAC9B-2D2D-42DA-842A-B5EF1F8CDB4F}"/>
    <cellStyle name="Note 9 14 2 2" xfId="35123" xr:uid="{46428E3F-BBB1-4E91-8729-ABC5DC59740C}"/>
    <cellStyle name="Note 9 14 3" xfId="24820" xr:uid="{A48A459E-9F38-45E1-960A-FE8E661C1B5D}"/>
    <cellStyle name="Note 9 15" xfId="2302" xr:uid="{80997691-81DC-4A56-A39B-64CE98A1088E}"/>
    <cellStyle name="Note 9 15 2" xfId="38492" xr:uid="{6949B171-8313-40B5-B8E8-91D86452FB0B}"/>
    <cellStyle name="Note 9 16" xfId="13211" xr:uid="{387E6224-5138-4206-960F-2F941C03E7B9}"/>
    <cellStyle name="Note 9 16 2" xfId="37328" xr:uid="{D1896C63-C886-4EB0-87BD-2D45C4C09B12}"/>
    <cellStyle name="Note 9 17" xfId="28606" xr:uid="{DADC1C31-4A64-4D88-9E0E-560E7534AD43}"/>
    <cellStyle name="Note 9 18" xfId="44780" xr:uid="{F4B15A3C-14E1-4E64-9124-CBDE9566429E}"/>
    <cellStyle name="Note 9 19" xfId="45951" xr:uid="{D7FA51AB-4699-444A-A66E-C96CEC3AC10E}"/>
    <cellStyle name="Note 9 2" xfId="317" xr:uid="{47CDBAFF-A686-40C1-AF04-79AC5EBB0F6D}"/>
    <cellStyle name="Note 9 2 10" xfId="6619" xr:uid="{74229205-4E45-4474-B268-DE519D9EC083}"/>
    <cellStyle name="Note 9 2 10 2" xfId="11825" xr:uid="{27357E07-6D68-49BE-A398-301BC7DBC6C8}"/>
    <cellStyle name="Note 9 2 10 2 2" xfId="20814" xr:uid="{4DB40800-3B3A-4F57-AD3D-B9E3436CF9D7}"/>
    <cellStyle name="Note 9 2 10 2 2 2" xfId="35507" xr:uid="{20771E9C-C2E8-4580-A9CB-E62DEB6AAD9E}"/>
    <cellStyle name="Note 9 2 10 2 3" xfId="34673" xr:uid="{14D5B4CF-37D8-4552-BF41-E482B974A1B7}"/>
    <cellStyle name="Note 9 2 10 3" xfId="15608" xr:uid="{D4DE824B-5C5F-4A11-981C-2819BDACD333}"/>
    <cellStyle name="Note 9 2 10 3 2" xfId="25801" xr:uid="{52095761-3F58-41B8-8CDB-DB55D3C6A1BC}"/>
    <cellStyle name="Note 9 2 10 4" xfId="39110" xr:uid="{D5762A86-0023-439E-86C0-A63DE2DCBA5E}"/>
    <cellStyle name="Note 9 2 11" xfId="9188" xr:uid="{86DE92B6-EEA3-4C68-8B76-D0659D303B6E}"/>
    <cellStyle name="Note 9 2 11 2" xfId="18177" xr:uid="{E77E5C31-95EB-4E9B-A724-5CD953684BEB}"/>
    <cellStyle name="Note 9 2 11 2 2" xfId="30703" xr:uid="{0C18D4AD-5988-40B6-8D8F-3E384665A830}"/>
    <cellStyle name="Note 9 2 11 3" xfId="31450" xr:uid="{2F03934E-3FC9-4EEC-90D4-5553505ABCF6}"/>
    <cellStyle name="Note 9 2 12" xfId="9853" xr:uid="{F86E1A49-96FB-432A-8A0B-9D2CB1B73009}"/>
    <cellStyle name="Note 9 2 12 2" xfId="18842" xr:uid="{86E63F6F-5F5D-49A8-BAC1-AB7979C00A9B}"/>
    <cellStyle name="Note 9 2 12 2 2" xfId="32629" xr:uid="{3571C72B-8EC2-40EE-A7A4-BF9CBE325CAF}"/>
    <cellStyle name="Note 9 2 12 3" xfId="31927" xr:uid="{C0CFF738-150F-4CB3-9829-05E466C90991}"/>
    <cellStyle name="Note 9 2 13" xfId="2323" xr:uid="{8B106B5F-2CF8-45F8-A251-A52930035260}"/>
    <cellStyle name="Note 9 2 13 2" xfId="34127" xr:uid="{96E711DE-A9A5-4926-A4B9-E879FA471F8E}"/>
    <cellStyle name="Note 9 2 14" xfId="13232" xr:uid="{447E915B-584A-4394-B78B-1D031AB7B917}"/>
    <cellStyle name="Note 9 2 14 2" xfId="36603" xr:uid="{EF51E49F-E7DC-4187-9CA2-E76CAC3396C6}"/>
    <cellStyle name="Note 9 2 15" xfId="22820" xr:uid="{AE8FFA62-F204-412B-AA2E-907C4328A3E0}"/>
    <cellStyle name="Note 9 2 16" xfId="49442" xr:uid="{12E0C32A-8B1B-4785-9A58-1570DAC22A7B}"/>
    <cellStyle name="Note 9 2 2" xfId="449" xr:uid="{62FD775A-FB0A-460D-8AB3-D41DE5DD7B9E}"/>
    <cellStyle name="Note 9 2 2 10" xfId="9313" xr:uid="{79366478-3EA3-4AD8-A502-61B7754F0476}"/>
    <cellStyle name="Note 9 2 2 10 2" xfId="18302" xr:uid="{A127BEFE-4D5A-42D3-94FC-A314D7D84964}"/>
    <cellStyle name="Note 9 2 2 10 2 2" xfId="26087" xr:uid="{006E70BD-F50C-4341-987F-5E69796BA360}"/>
    <cellStyle name="Note 9 2 2 10 3" xfId="33596" xr:uid="{272E2889-EED7-4825-A417-FB3C8C153335}"/>
    <cellStyle name="Note 9 2 2 11" xfId="12318" xr:uid="{4DC45B75-0914-4534-9546-C530D27EE524}"/>
    <cellStyle name="Note 9 2 2 11 2" xfId="21307" xr:uid="{10371C5C-230D-485B-9C1C-6A263176B59C}"/>
    <cellStyle name="Note 9 2 2 11 2 2" xfId="35923" xr:uid="{AB6965F9-3B58-445F-A815-0582446B13D8}"/>
    <cellStyle name="Note 9 2 2 11 3" xfId="28933" xr:uid="{1FF30CFB-95FA-474B-AEC3-E06159AF1088}"/>
    <cellStyle name="Note 9 2 2 12" xfId="2455" xr:uid="{B7DCAFD5-8D73-4B3E-9720-5876424122C1}"/>
    <cellStyle name="Note 9 2 2 12 2" xfId="36506" xr:uid="{37E80200-9ABE-457C-ACE0-B343E370A458}"/>
    <cellStyle name="Note 9 2 2 13" xfId="13364" xr:uid="{EE61CEA0-ACCF-4B98-A267-D799A56DBC95}"/>
    <cellStyle name="Note 9 2 2 13 2" xfId="41019" xr:uid="{E5A2F1CB-5DCA-48B7-9B58-7EEBE0DC498B}"/>
    <cellStyle name="Note 9 2 2 14" xfId="43073" xr:uid="{26FA5DEE-F75F-4B25-A750-C3CD5D672518}"/>
    <cellStyle name="Note 9 2 2 15" xfId="56224" xr:uid="{1BEE7CB9-2DD9-4D9F-930D-ECB59FB3BE74}"/>
    <cellStyle name="Note 9 2 2 2" xfId="798" xr:uid="{C5C1DDD4-24D4-40DE-8F50-AE64C2074B05}"/>
    <cellStyle name="Note 9 2 2 2 2" xfId="5167" xr:uid="{76139D66-6B95-456F-848D-3D531D0FAB94}"/>
    <cellStyle name="Note 9 2 2 2 2 2" xfId="7753" xr:uid="{7D75296E-6A50-472E-8A2B-02E640D0A865}"/>
    <cellStyle name="Note 9 2 2 2 2 2 2" xfId="12400" xr:uid="{F1DA7B0F-A936-4EC1-B810-45B9A8B75040}"/>
    <cellStyle name="Note 9 2 2 2 2 2 2 2" xfId="21389" xr:uid="{4ADFAEAE-AD10-4AF3-B22F-905EBA78BB63}"/>
    <cellStyle name="Note 9 2 2 2 2 2 2 2 2" xfId="31628" xr:uid="{3E19D073-FC5C-418F-B40D-84787BC5A70C}"/>
    <cellStyle name="Note 9 2 2 2 2 2 2 3" xfId="39694" xr:uid="{2E14DEDE-5C65-4E49-8B5C-A46E80153BAA}"/>
    <cellStyle name="Note 9 2 2 2 2 2 3" xfId="16742" xr:uid="{55C15C8A-A539-4505-B3B2-E32CD3CBDF87}"/>
    <cellStyle name="Note 9 2 2 2 2 2 3 2" xfId="23171" xr:uid="{EBA90F96-5FCB-43E9-8368-75B7F5CF845A}"/>
    <cellStyle name="Note 9 2 2 2 2 2 4" xfId="38523" xr:uid="{854A18A7-0B24-46C3-88FF-30A9B34DF253}"/>
    <cellStyle name="Note 9 2 2 2 2 3" xfId="10390" xr:uid="{F8534B2B-F3FB-4DB7-9688-20BC05947745}"/>
    <cellStyle name="Note 9 2 2 2 2 3 2" xfId="19379" xr:uid="{FE4F04ED-433F-468C-A47E-7F5A1CD714FF}"/>
    <cellStyle name="Note 9 2 2 2 2 3 2 2" xfId="40586" xr:uid="{70454927-B0BB-42AF-8100-6AF0EB676D45}"/>
    <cellStyle name="Note 9 2 2 2 2 3 3" xfId="42764" xr:uid="{4C693E68-DC6A-49EA-B029-B33E096F3CCD}"/>
    <cellStyle name="Note 9 2 2 2 2 4" xfId="14156" xr:uid="{0646EB66-D2C0-41B2-B229-10E53C5F2E07}"/>
    <cellStyle name="Note 9 2 2 2 2 4 2" xfId="37477" xr:uid="{558981D4-1714-4F1D-8984-A3AA7A82B96A}"/>
    <cellStyle name="Note 9 2 2 2 2 5" xfId="37497" xr:uid="{87918009-0980-437A-86DE-2BCBEE7AAFEC}"/>
    <cellStyle name="Note 9 2 2 2 3" xfId="3235" xr:uid="{FD1E9BA3-52FB-45A1-931C-D08E73F0F98D}"/>
    <cellStyle name="Note 9 2 2 2 3 2" xfId="35739" xr:uid="{335EDEF2-EBFF-4295-81AE-7FBFF7843724}"/>
    <cellStyle name="Note 9 2 2 2 4" xfId="30511" xr:uid="{A86C8E30-1C71-4570-8EF5-AE47BC459E95}"/>
    <cellStyle name="Note 9 2 2 3" xfId="1143" xr:uid="{DB550EF4-325C-42D4-A48E-614681086C4D}"/>
    <cellStyle name="Note 9 2 2 3 2" xfId="5488" xr:uid="{160390E9-341C-499D-BBE9-BC0D38A687D3}"/>
    <cellStyle name="Note 9 2 2 3 2 2" xfId="8074" xr:uid="{6DE3086C-310D-4890-8E7B-27BA6DB95B26}"/>
    <cellStyle name="Note 9 2 2 3 2 2 2" xfId="12501" xr:uid="{E709D139-1669-454E-B69F-B156AA122AB9}"/>
    <cellStyle name="Note 9 2 2 3 2 2 2 2" xfId="21490" xr:uid="{675B02EF-9722-4DDB-95C2-7FF87847A8E2}"/>
    <cellStyle name="Note 9 2 2 3 2 2 2 2 2" xfId="33642" xr:uid="{F29B8792-236D-45B6-B0C1-653AEC8F4D8D}"/>
    <cellStyle name="Note 9 2 2 3 2 2 2 3" xfId="33840" xr:uid="{B23D5FBC-66A8-4DB3-BD87-516442BFA456}"/>
    <cellStyle name="Note 9 2 2 3 2 2 3" xfId="17063" xr:uid="{B6A947C4-8EB9-43D5-BBE0-A6CD04EA63F4}"/>
    <cellStyle name="Note 9 2 2 3 2 2 3 2" xfId="41838" xr:uid="{2460E4B3-FDA3-44C8-A727-C9AC638EB581}"/>
    <cellStyle name="Note 9 2 2 3 2 2 4" xfId="34900" xr:uid="{9291CDB7-5265-4382-B051-3D6E8C78DC50}"/>
    <cellStyle name="Note 9 2 2 3 2 3" xfId="10711" xr:uid="{C05D1C7C-B2C1-482B-810B-60342ED4C1F6}"/>
    <cellStyle name="Note 9 2 2 3 2 3 2" xfId="19700" xr:uid="{C9D9F7BE-5BB4-4F2E-93C0-05E01E2BAE11}"/>
    <cellStyle name="Note 9 2 2 3 2 3 2 2" xfId="39825" xr:uid="{4281F8B8-7FE6-46AA-B4CD-763A838099A1}"/>
    <cellStyle name="Note 9 2 2 3 2 3 3" xfId="31970" xr:uid="{12A7F53E-8232-44AF-9034-C200728B89EA}"/>
    <cellStyle name="Note 9 2 2 3 2 4" xfId="14477" xr:uid="{46031729-75B2-4C72-A4AA-700ED81CAECC}"/>
    <cellStyle name="Note 9 2 2 3 2 4 2" xfId="29243" xr:uid="{ABDF4889-D1BA-407C-BDBC-F500293F03F6}"/>
    <cellStyle name="Note 9 2 2 3 2 5" xfId="34775" xr:uid="{4C2B5633-A280-482C-A80A-CFA9CA83F794}"/>
    <cellStyle name="Note 9 2 2 3 3" xfId="3580" xr:uid="{5365F592-7CCA-4A3C-B6C6-497F52C78CF4}"/>
    <cellStyle name="Note 9 2 2 3 3 2" xfId="40955" xr:uid="{7AF05170-FD6E-45E9-8258-EFAB3F0F2F0F}"/>
    <cellStyle name="Note 9 2 2 3 4" xfId="22774" xr:uid="{0EB206AC-0825-4133-B0FA-FA2C912EDB4D}"/>
    <cellStyle name="Note 9 2 2 4" xfId="1487" xr:uid="{D5191282-5C84-4682-982B-21A215A01E28}"/>
    <cellStyle name="Note 9 2 2 4 2" xfId="5832" xr:uid="{EA591069-53DA-421E-9240-E247C8C3B29E}"/>
    <cellStyle name="Note 9 2 2 4 2 2" xfId="8418" xr:uid="{8AF79C0C-FBB2-4F9E-B8FF-25CB78F3048F}"/>
    <cellStyle name="Note 9 2 2 4 2 2 2" xfId="12606" xr:uid="{8B72BA8C-4ECD-42FE-B5C1-ED5CB81B5054}"/>
    <cellStyle name="Note 9 2 2 4 2 2 2 2" xfId="21595" xr:uid="{7DC8F9A0-A917-401F-9423-21F5266F9A55}"/>
    <cellStyle name="Note 9 2 2 4 2 2 2 2 2" xfId="22353" xr:uid="{7FEAB259-B782-4D91-949F-0579D73BF490}"/>
    <cellStyle name="Note 9 2 2 4 2 2 2 3" xfId="32497" xr:uid="{0B341AF7-6BF9-41FA-9B84-E5D3C88AD74C}"/>
    <cellStyle name="Note 9 2 2 4 2 2 3" xfId="17407" xr:uid="{7E880831-A0AD-4BD9-8B60-A13EB19E78A1}"/>
    <cellStyle name="Note 9 2 2 4 2 2 3 2" xfId="40871" xr:uid="{8C0B7CC3-AFB9-4221-94B3-DB9EF2F79781}"/>
    <cellStyle name="Note 9 2 2 4 2 2 4" xfId="41831" xr:uid="{5FF9C4C0-014B-4596-8214-103E75638A5F}"/>
    <cellStyle name="Note 9 2 2 4 2 3" xfId="11055" xr:uid="{E0CE765B-1462-48B0-9BBE-8E90ADEC30D7}"/>
    <cellStyle name="Note 9 2 2 4 2 3 2" xfId="20044" xr:uid="{DCE77E83-A770-4F09-BC95-083231BFEFD6}"/>
    <cellStyle name="Note 9 2 2 4 2 3 2 2" xfId="30265" xr:uid="{D907D1C8-2CD9-4C07-AA53-F3B7AAF88E61}"/>
    <cellStyle name="Note 9 2 2 4 2 3 3" xfId="26923" xr:uid="{F88E1A6B-A042-48B8-BCED-69F78B04437C}"/>
    <cellStyle name="Note 9 2 2 4 2 4" xfId="14821" xr:uid="{DD3EA741-EE35-4FCF-BC50-221895E33F94}"/>
    <cellStyle name="Note 9 2 2 4 2 4 2" xfId="24328" xr:uid="{F94A0B6C-8594-4126-82C0-616F70495D6E}"/>
    <cellStyle name="Note 9 2 2 4 2 5" xfId="42196" xr:uid="{81FA4E6A-AB22-41FE-A3FA-ED7071CFC45F}"/>
    <cellStyle name="Note 9 2 2 4 3" xfId="3924" xr:uid="{C5A3C0F9-BA5B-4AAF-8D04-F57BD57A0431}"/>
    <cellStyle name="Note 9 2 2 4 3 2" xfId="35636" xr:uid="{AEC1AA6E-88C9-4921-A638-E74E845E3721}"/>
    <cellStyle name="Note 9 2 2 4 4" xfId="43376" xr:uid="{D2554646-1FD0-4E68-BC38-ED87AA4E7C18}"/>
    <cellStyle name="Note 9 2 2 5" xfId="1430" xr:uid="{9FA51C87-9787-41E7-932A-E6F06BE3E975}"/>
    <cellStyle name="Note 9 2 2 5 2" xfId="5775" xr:uid="{76D81B64-1084-4B18-ADBF-EA91FFB3CE8D}"/>
    <cellStyle name="Note 9 2 2 5 2 2" xfId="8361" xr:uid="{A12153FC-C3FE-45FC-82AE-95AA6D039A06}"/>
    <cellStyle name="Note 9 2 2 5 2 2 2" xfId="12587" xr:uid="{5F7951E9-2AAF-4E1C-97B7-AF8ABDA81082}"/>
    <cellStyle name="Note 9 2 2 5 2 2 2 2" xfId="21576" xr:uid="{040700F6-EC03-4740-92FC-306D2457187F}"/>
    <cellStyle name="Note 9 2 2 5 2 2 2 2 2" xfId="35642" xr:uid="{7A57E648-1F17-4A6F-B8C0-39C34C7545CA}"/>
    <cellStyle name="Note 9 2 2 5 2 2 2 3" xfId="22219" xr:uid="{9B38FEBD-305D-441F-819D-29E3946CFD49}"/>
    <cellStyle name="Note 9 2 2 5 2 2 3" xfId="17350" xr:uid="{A71726FB-6191-462E-AE5E-FF0371962E1C}"/>
    <cellStyle name="Note 9 2 2 5 2 2 3 2" xfId="23266" xr:uid="{3BD4587B-433A-4EDB-AFE7-863EEDFD0669}"/>
    <cellStyle name="Note 9 2 2 5 2 2 4" xfId="41258" xr:uid="{22CF402B-404F-4EF6-9F5C-DDBB7DF607E8}"/>
    <cellStyle name="Note 9 2 2 5 2 3" xfId="10998" xr:uid="{B197DE6A-CDFC-467C-8762-EFCAB586C065}"/>
    <cellStyle name="Note 9 2 2 5 2 3 2" xfId="19987" xr:uid="{C9CF7E19-1ECA-4A53-B8EB-9769E4EEDF54}"/>
    <cellStyle name="Note 9 2 2 5 2 3 2 2" xfId="34243" xr:uid="{49DA4D0B-D709-45D6-B14E-EE9A70995D82}"/>
    <cellStyle name="Note 9 2 2 5 2 3 3" xfId="33392" xr:uid="{70293545-472F-4ADE-A8FA-30B67EA63D88}"/>
    <cellStyle name="Note 9 2 2 5 2 4" xfId="14764" xr:uid="{325CED95-113E-4B2A-A909-682013E24F31}"/>
    <cellStyle name="Note 9 2 2 5 2 4 2" xfId="23803" xr:uid="{87E5BF62-7A33-4F8F-8706-454585C19F11}"/>
    <cellStyle name="Note 9 2 2 5 2 5" xfId="31206" xr:uid="{076A7ACB-BBFC-465D-B321-ED3CA52C164C}"/>
    <cellStyle name="Note 9 2 2 5 3" xfId="3867" xr:uid="{0E47DDC1-9816-4AD9-9DDB-04EAC7E2FFA4}"/>
    <cellStyle name="Note 9 2 2 5 3 2" xfId="35214" xr:uid="{B100F06F-789E-4C76-AC32-4EA31C34ECE2}"/>
    <cellStyle name="Note 9 2 2 5 4" xfId="42980" xr:uid="{E5022A5B-9B1C-4327-9541-A7AA60A56D25}"/>
    <cellStyle name="Note 9 2 2 6" xfId="2106" xr:uid="{8855F3F5-93D0-4345-9383-F7EDDD7E075B}"/>
    <cellStyle name="Note 9 2 2 6 2" xfId="6407" xr:uid="{FC97C16B-00D5-464B-8B9C-CF043B5B99FF}"/>
    <cellStyle name="Note 9 2 2 6 2 2" xfId="8993" xr:uid="{1C7D6A67-4B6B-4FBC-8B5B-5F73DC60D9E2}"/>
    <cellStyle name="Note 9 2 2 6 2 2 2" xfId="12781" xr:uid="{8F3C3987-62DC-4F2E-878E-C53E06A50248}"/>
    <cellStyle name="Note 9 2 2 6 2 2 2 2" xfId="21770" xr:uid="{26255F27-C7B5-4E6F-9F10-20C9C10F465C}"/>
    <cellStyle name="Note 9 2 2 6 2 2 2 2 2" xfId="43866" xr:uid="{01145966-0457-4D45-B03C-2D92291486B3}"/>
    <cellStyle name="Note 9 2 2 6 2 2 2 3" xfId="27291" xr:uid="{96D992AE-64F2-451F-9BA4-9AEBD7B4A150}"/>
    <cellStyle name="Note 9 2 2 6 2 2 3" xfId="17982" xr:uid="{9FA2BCB6-515F-48D8-A10D-47F1EB30AAEC}"/>
    <cellStyle name="Note 9 2 2 6 2 2 3 2" xfId="38393" xr:uid="{8EC27746-AEF3-4D1E-8D51-4F5E328A163F}"/>
    <cellStyle name="Note 9 2 2 6 2 2 4" xfId="39990" xr:uid="{C3FA2509-9C3B-4A59-825D-984B75C8CA10}"/>
    <cellStyle name="Note 9 2 2 6 2 3" xfId="11630" xr:uid="{4186B4F3-15F5-4E9E-90F8-BB17F689920A}"/>
    <cellStyle name="Note 9 2 2 6 2 3 2" xfId="20619" xr:uid="{9E1955E9-4873-448E-A3A8-09E0E0601369}"/>
    <cellStyle name="Note 9 2 2 6 2 3 2 2" xfId="42029" xr:uid="{198D34E6-F305-46F0-B188-EBA77BC38BFC}"/>
    <cellStyle name="Note 9 2 2 6 2 3 3" xfId="32257" xr:uid="{FD6BB8BF-0D39-42CF-8A4B-614D56FC619F}"/>
    <cellStyle name="Note 9 2 2 6 2 4" xfId="15396" xr:uid="{6F25FC23-DA1B-4320-B368-C5F1BD8A7CED}"/>
    <cellStyle name="Note 9 2 2 6 2 4 2" xfId="25472" xr:uid="{300304DD-BC30-46AB-993F-5E1318D31C1F}"/>
    <cellStyle name="Note 9 2 2 6 2 5" xfId="36561" xr:uid="{C7E8F920-6911-4F29-BE95-FBE516110CBB}"/>
    <cellStyle name="Note 9 2 2 6 3" xfId="4543" xr:uid="{BA6D1365-AC84-499E-A3CF-D80E34B2AAE8}"/>
    <cellStyle name="Note 9 2 2 6 3 2" xfId="27388" xr:uid="{10242E79-D757-4ADF-88AD-6A852E02161D}"/>
    <cellStyle name="Note 9 2 2 6 4" xfId="42591" xr:uid="{1DC7335E-6963-4887-9534-4A61D4186410}"/>
    <cellStyle name="Note 9 2 2 7" xfId="2916" xr:uid="{35EF060E-5A50-440D-BCDF-B59600A2A406}"/>
    <cellStyle name="Note 9 2 2 7 2" xfId="7066" xr:uid="{4368AEEF-D854-4973-BCD1-8FEF4C226126}"/>
    <cellStyle name="Note 9 2 2 7 2 2" xfId="12192" xr:uid="{39E4F8EF-A296-4581-8B49-55EB539C3383}"/>
    <cellStyle name="Note 9 2 2 7 2 2 2" xfId="21181" xr:uid="{B0D7AE0C-E667-462D-9152-AFC7922ADE7A}"/>
    <cellStyle name="Note 9 2 2 7 2 2 2 2" xfId="24058" xr:uid="{8E53519E-3EDE-4CDC-842B-CEC12952D883}"/>
    <cellStyle name="Note 9 2 2 7 2 2 3" xfId="39724" xr:uid="{500F3B68-7F36-4BD3-AB73-551B6AF2173C}"/>
    <cellStyle name="Note 9 2 2 7 2 3" xfId="16055" xr:uid="{B1C17A7A-4FE0-4B12-93C5-4CB496D9FBAB}"/>
    <cellStyle name="Note 9 2 2 7 2 3 2" xfId="22439" xr:uid="{2688A2B7-63FF-4DFA-B9D5-C2246EF80140}"/>
    <cellStyle name="Note 9 2 2 7 2 4" xfId="26398" xr:uid="{FC59D83C-1986-491D-91F1-E66B4D2A75F9}"/>
    <cellStyle name="Note 9 2 2 7 3" xfId="9629" xr:uid="{38948EB2-4F8C-463A-9BBE-7CE5FF78F124}"/>
    <cellStyle name="Note 9 2 2 7 3 2" xfId="18618" xr:uid="{72974714-ADDD-4610-A524-18BBD16FBF83}"/>
    <cellStyle name="Note 9 2 2 7 3 2 2" xfId="27823" xr:uid="{718BF38B-4518-4B66-982A-578A4193D401}"/>
    <cellStyle name="Note 9 2 2 7 3 3" xfId="39372" xr:uid="{AD855E4D-6046-4A74-A180-8B799A320D29}"/>
    <cellStyle name="Note 9 2 2 7 4" xfId="30765" xr:uid="{9EBB12DE-EDC6-4535-8CC1-32714F85191D}"/>
    <cellStyle name="Note 9 2 2 8" xfId="4843" xr:uid="{6899FF69-5989-4D74-B39B-BC228816A0BA}"/>
    <cellStyle name="Note 9 2 2 8 2" xfId="7429" xr:uid="{EE3A129D-AAB2-404E-95C0-B55B7CF80F65}"/>
    <cellStyle name="Note 9 2 2 8 2 2" xfId="12302" xr:uid="{CDDC3E36-4ED9-4A84-924D-FF76A4B58B83}"/>
    <cellStyle name="Note 9 2 2 8 2 2 2" xfId="21291" xr:uid="{746E96C1-AE56-4460-BC08-32961F21F881}"/>
    <cellStyle name="Note 9 2 2 8 2 2 2 2" xfId="30660" xr:uid="{61BCF2CF-6E56-456B-A223-901975BB46E7}"/>
    <cellStyle name="Note 9 2 2 8 2 2 3" xfId="38713" xr:uid="{18D04BF5-696C-4FCE-ACCE-7B3B14E26BBA}"/>
    <cellStyle name="Note 9 2 2 8 2 3" xfId="16418" xr:uid="{1BD0893D-7BD4-4B55-A2C9-8CF0073C1C57}"/>
    <cellStyle name="Note 9 2 2 8 2 3 2" xfId="29141" xr:uid="{103CE82A-BE72-411A-867C-E398C961ADA8}"/>
    <cellStyle name="Note 9 2 2 8 2 4" xfId="23708" xr:uid="{E46F98B6-7744-4504-95FB-A67627E6EEE9}"/>
    <cellStyle name="Note 9 2 2 8 3" xfId="10066" xr:uid="{7F360F21-06CA-42DC-A81B-9FE97EDACA03}"/>
    <cellStyle name="Note 9 2 2 8 3 2" xfId="19055" xr:uid="{EC4BD3E4-4F78-479A-A1BA-BF186C2CACDC}"/>
    <cellStyle name="Note 9 2 2 8 3 2 2" xfId="36626" xr:uid="{FE6B94BC-3858-4ADB-96F6-75059C16739D}"/>
    <cellStyle name="Note 9 2 2 8 3 3" xfId="42721" xr:uid="{D4DD65D9-23EE-41D7-8F6A-A0A7721AE4BB}"/>
    <cellStyle name="Note 9 2 2 8 4" xfId="13832" xr:uid="{A9847E8D-C5BC-432C-90DD-CE5A7B3798E2}"/>
    <cellStyle name="Note 9 2 2 8 4 2" xfId="28273" xr:uid="{1A377BBF-4EE1-43AF-B1F6-3DA233925124}"/>
    <cellStyle name="Note 9 2 2 8 5" xfId="26195" xr:uid="{90D6BF92-6F53-4D2D-8906-C25400380DC7}"/>
    <cellStyle name="Note 9 2 2 9" xfId="6751" xr:uid="{37D3F462-AAA6-459E-9858-72EDAFDE9394}"/>
    <cellStyle name="Note 9 2 2 9 2" xfId="11950" xr:uid="{84E1E194-9B84-4F94-8DD2-BC21EA6D3CBA}"/>
    <cellStyle name="Note 9 2 2 9 2 2" xfId="20939" xr:uid="{D0DB41C5-A735-49F5-80F1-29F42BA78B65}"/>
    <cellStyle name="Note 9 2 2 9 2 2 2" xfId="39549" xr:uid="{A6756E9C-D6A2-43F7-8BFF-FF9D61EF00C7}"/>
    <cellStyle name="Note 9 2 2 9 2 3" xfId="24019" xr:uid="{2213C885-5631-4AEF-A424-4E083FFDFF3A}"/>
    <cellStyle name="Note 9 2 2 9 3" xfId="15740" xr:uid="{796C40A9-347C-4BEB-9A01-06FB60660B76}"/>
    <cellStyle name="Note 9 2 2 9 3 2" xfId="22671" xr:uid="{0949F5FA-D144-44A3-AC22-3BFCC7983009}"/>
    <cellStyle name="Note 9 2 2 9 4" xfId="31984" xr:uid="{C47B0A54-B1B7-4887-AD15-3C4CCEE5BA8A}"/>
    <cellStyle name="Note 9 2 3" xfId="666" xr:uid="{88B48512-30C3-4DDF-A55E-19043228E7D8}"/>
    <cellStyle name="Note 9 2 3 2" xfId="5042" xr:uid="{B5305C3E-7589-4EC2-B8F7-EBF002D19215}"/>
    <cellStyle name="Note 9 2 3 2 2" xfId="7628" xr:uid="{7506B49D-EC5A-43C9-A5CF-B926BBAAAF10}"/>
    <cellStyle name="Note 9 2 3 2 2 2" xfId="12362" xr:uid="{798056C5-57F6-4099-A26A-621947A50719}"/>
    <cellStyle name="Note 9 2 3 2 2 2 2" xfId="21351" xr:uid="{FD4C4BD1-B6B3-4D08-83EA-C68E0AC4D5EB}"/>
    <cellStyle name="Note 9 2 3 2 2 2 2 2" xfId="31361" xr:uid="{D83E43EB-CA68-49FD-B124-1A39B029A8B5}"/>
    <cellStyle name="Note 9 2 3 2 2 2 3" xfId="39453" xr:uid="{F5130DCF-657D-49A1-989E-32670F551168}"/>
    <cellStyle name="Note 9 2 3 2 2 3" xfId="16617" xr:uid="{A452913C-2A7E-46A3-B56A-555E1251C816}"/>
    <cellStyle name="Note 9 2 3 2 2 3 2" xfId="35610" xr:uid="{4EAC1B3F-9BE1-4295-91F3-7FF84B880F4C}"/>
    <cellStyle name="Note 9 2 3 2 2 4" xfId="43759" xr:uid="{5B5970F1-880A-48F8-9E1C-382D2DBC9A9A}"/>
    <cellStyle name="Note 9 2 3 2 3" xfId="10265" xr:uid="{CD6DC817-3F80-4C02-9129-C6AC033A36C6}"/>
    <cellStyle name="Note 9 2 3 2 3 2" xfId="19254" xr:uid="{3526C0F9-915F-403D-ADEC-255476667E90}"/>
    <cellStyle name="Note 9 2 3 2 3 2 2" xfId="23407" xr:uid="{AE754F39-BA0B-41D2-A59A-FE3B0929A43C}"/>
    <cellStyle name="Note 9 2 3 2 3 3" xfId="43841" xr:uid="{FF87232C-0071-4895-AF7C-1C62603C8CD0}"/>
    <cellStyle name="Note 9 2 3 2 4" xfId="14031" xr:uid="{DBE9F26E-AABD-4A91-AF38-F846151EF140}"/>
    <cellStyle name="Note 9 2 3 2 4 2" xfId="26891" xr:uid="{39FA0834-BC8F-4108-972F-8C083848E1BC}"/>
    <cellStyle name="Note 9 2 3 2 5" xfId="36022" xr:uid="{6592A4EE-5072-447A-A9F3-DC8550A85471}"/>
    <cellStyle name="Note 9 2 3 3" xfId="3103" xr:uid="{543F8D68-589D-4E3E-90A1-FE8CDDA775AE}"/>
    <cellStyle name="Note 9 2 3 3 2" xfId="22782" xr:uid="{65EDD3D1-432D-43FE-A0BF-1113F3304AF1}"/>
    <cellStyle name="Note 9 2 3 4" xfId="26356" xr:uid="{D633F083-9AF8-45BA-A6F4-ED0F1A918114}"/>
    <cellStyle name="Note 9 2 4" xfId="1011" xr:uid="{FCE1177D-8553-45B1-8B86-E8705756495A}"/>
    <cellStyle name="Note 9 2 4 2" xfId="5363" xr:uid="{1DFC2FB2-4FD0-4625-9240-08B0711AEFC9}"/>
    <cellStyle name="Note 9 2 4 2 2" xfId="7949" xr:uid="{EA0DA7B4-70F8-4E8E-BD84-C489FD271012}"/>
    <cellStyle name="Note 9 2 4 2 2 2" xfId="12463" xr:uid="{7BD0567A-0AF8-4274-A6C4-BF5CB1E92C18}"/>
    <cellStyle name="Note 9 2 4 2 2 2 2" xfId="21452" xr:uid="{14E3B310-318A-430F-BD80-8DC59DC8C221}"/>
    <cellStyle name="Note 9 2 4 2 2 2 2 2" xfId="42673" xr:uid="{7E055782-A0B3-47DB-9E1C-58FC8D3881F8}"/>
    <cellStyle name="Note 9 2 4 2 2 2 3" xfId="33573" xr:uid="{CA098202-2759-4F73-8921-701DCA8D397A}"/>
    <cellStyle name="Note 9 2 4 2 2 3" xfId="16938" xr:uid="{BFD36995-A6C6-4957-A721-9AA53A34CB7F}"/>
    <cellStyle name="Note 9 2 4 2 2 3 2" xfId="24623" xr:uid="{A1E69A9F-CE24-463E-8200-CF392D3CDF82}"/>
    <cellStyle name="Note 9 2 4 2 2 4" xfId="27776" xr:uid="{69FF958E-251B-4FCC-A158-1FE840814FE0}"/>
    <cellStyle name="Note 9 2 4 2 3" xfId="10586" xr:uid="{9C23DA1D-E181-4221-AA20-62AA59B31D1D}"/>
    <cellStyle name="Note 9 2 4 2 3 2" xfId="19575" xr:uid="{93BA6C05-97D6-4D42-8750-4BCF903D2BA8}"/>
    <cellStyle name="Note 9 2 4 2 3 2 2" xfId="31379" xr:uid="{765499FC-EEE9-49F0-B532-57C5B9FF9054}"/>
    <cellStyle name="Note 9 2 4 2 3 3" xfId="44122" xr:uid="{B058ECED-8A19-4EC0-A3B0-387D3E6E64EE}"/>
    <cellStyle name="Note 9 2 4 2 4" xfId="14352" xr:uid="{EA1C1477-CD50-4D93-9582-35F900E8AEDF}"/>
    <cellStyle name="Note 9 2 4 2 4 2" xfId="33013" xr:uid="{DB0CF0F0-1BCF-4F97-A504-01C48A5FC9C0}"/>
    <cellStyle name="Note 9 2 4 2 5" xfId="32553" xr:uid="{E9E84DA3-6B97-4CB1-B4FC-0F02F7C93C25}"/>
    <cellStyle name="Note 9 2 4 3" xfId="3448" xr:uid="{CEB2071F-F211-4B74-A176-4327FCB98FDE}"/>
    <cellStyle name="Note 9 2 4 3 2" xfId="30369" xr:uid="{CD30DC43-A6AE-4713-A5AF-0D219A4AA587}"/>
    <cellStyle name="Note 9 2 4 4" xfId="30214" xr:uid="{882E60EF-B1BC-421D-9EF5-A385B0CA4183}"/>
    <cellStyle name="Note 9 2 5" xfId="1355" xr:uid="{52CDF8FB-0584-455A-862A-AB3EE1E5D190}"/>
    <cellStyle name="Note 9 2 5 2" xfId="5700" xr:uid="{C9826B67-73F1-4A37-AFEA-00902D59ED32}"/>
    <cellStyle name="Note 9 2 5 2 2" xfId="8286" xr:uid="{6966F228-B365-42CF-8575-840B364CA603}"/>
    <cellStyle name="Note 9 2 5 2 2 2" xfId="12563" xr:uid="{B9BEAE8C-079E-4E64-86AA-030A2E7E4150}"/>
    <cellStyle name="Note 9 2 5 2 2 2 2" xfId="21552" xr:uid="{A8354F39-FFC6-4CBE-A63D-8A652C676CCC}"/>
    <cellStyle name="Note 9 2 5 2 2 2 2 2" xfId="41198" xr:uid="{CF099FDD-2A96-44DF-BB34-27A43DD3CD59}"/>
    <cellStyle name="Note 9 2 5 2 2 2 3" xfId="41537" xr:uid="{FB69134F-111E-4982-9FC3-9992625F85F8}"/>
    <cellStyle name="Note 9 2 5 2 2 3" xfId="17275" xr:uid="{28F83610-4EEF-43E2-B5CD-AE54C8070D91}"/>
    <cellStyle name="Note 9 2 5 2 2 3 2" xfId="42189" xr:uid="{E3A8F052-60E3-4EC7-9A73-16D6E4141D20}"/>
    <cellStyle name="Note 9 2 5 2 2 4" xfId="27897" xr:uid="{E5CBEB04-F637-48FC-A7E8-6B4E64FE0AB7}"/>
    <cellStyle name="Note 9 2 5 2 3" xfId="10923" xr:uid="{2703EE67-AE68-41EF-BB2B-45D9BCBEF027}"/>
    <cellStyle name="Note 9 2 5 2 3 2" xfId="19912" xr:uid="{B7AE8940-9E7E-4888-8CD7-D19D2C20B284}"/>
    <cellStyle name="Note 9 2 5 2 3 2 2" xfId="24872" xr:uid="{40FA78B2-85D6-43E6-A2AA-813C02FAD4F4}"/>
    <cellStyle name="Note 9 2 5 2 3 3" xfId="40211" xr:uid="{E5A0305A-9E6F-4C75-A345-E91ACBC941DB}"/>
    <cellStyle name="Note 9 2 5 2 4" xfId="14689" xr:uid="{76B968A2-3A64-4D20-9B89-C93E70CC63AE}"/>
    <cellStyle name="Note 9 2 5 2 4 2" xfId="29834" xr:uid="{D8A54807-3EE4-4520-B714-2CDA7015F7E3}"/>
    <cellStyle name="Note 9 2 5 2 5" xfId="37165" xr:uid="{20F33A6E-52DC-417F-B831-3229F32D48B8}"/>
    <cellStyle name="Note 9 2 5 3" xfId="3792" xr:uid="{B0971114-92CB-4C9B-902F-DF059628017F}"/>
    <cellStyle name="Note 9 2 5 3 2" xfId="30818" xr:uid="{1C66062D-E3C6-4798-BF04-FC39C99B969C}"/>
    <cellStyle name="Note 9 2 5 4" xfId="23143" xr:uid="{69EBEC16-8CD1-4269-9550-1C3F1D5F9B26}"/>
    <cellStyle name="Note 9 2 6" xfId="186" xr:uid="{3FC9B3C3-C360-40BC-A8BF-62E1A341A47B}"/>
    <cellStyle name="Note 9 2 6 2" xfId="2600" xr:uid="{4D37FB5B-5655-415A-A152-6E69FDE2C714}"/>
    <cellStyle name="Note 9 2 6 2 2" xfId="6841" xr:uid="{09E5060C-4E31-4E38-A42D-8E7F79B1D2C7}"/>
    <cellStyle name="Note 9 2 6 2 2 2" xfId="12009" xr:uid="{4A562F87-52EE-4346-92C7-99217C60F058}"/>
    <cellStyle name="Note 9 2 6 2 2 2 2" xfId="20998" xr:uid="{6121910B-21C2-44EA-8B76-D4473D9D74C7}"/>
    <cellStyle name="Note 9 2 6 2 2 2 2 2" xfId="34483" xr:uid="{4843CBDF-341A-4FA4-A9E3-A2F86C2EDD05}"/>
    <cellStyle name="Note 9 2 6 2 2 2 3" xfId="41636" xr:uid="{8CB7AA93-7F97-4385-B066-CD56FD87F662}"/>
    <cellStyle name="Note 9 2 6 2 2 3" xfId="15830" xr:uid="{4BE0CD01-4180-4805-B041-68ECAD51DC14}"/>
    <cellStyle name="Note 9 2 6 2 2 3 2" xfId="28646" xr:uid="{067B216E-F38C-4ACB-90CF-DD2B4DB56E2E}"/>
    <cellStyle name="Note 9 2 6 2 2 4" xfId="36408" xr:uid="{9283B8C5-60DC-4BC0-8F62-7253E196ECBB}"/>
    <cellStyle name="Note 9 2 6 2 3" xfId="9411" xr:uid="{C65FE508-B038-48F1-B354-C9CD81AB81FB}"/>
    <cellStyle name="Note 9 2 6 2 3 2" xfId="18400" xr:uid="{31F51A67-32B0-478F-A5AE-881315FBC512}"/>
    <cellStyle name="Note 9 2 6 2 3 2 2" xfId="28044" xr:uid="{1E4389A2-DFA0-4599-BE5C-8FA6FCA1BCB8}"/>
    <cellStyle name="Note 9 2 6 2 3 3" xfId="40153" xr:uid="{6C769953-6796-451E-839C-7631AF6E8AE1}"/>
    <cellStyle name="Note 9 2 6 2 4" xfId="13454" xr:uid="{04C5BBE6-76E8-4A7E-8AE3-10581F0378BD}"/>
    <cellStyle name="Note 9 2 6 2 4 2" xfId="37563" xr:uid="{7D311E64-76C1-4E82-BDC4-1BEECC7FCCD6}"/>
    <cellStyle name="Note 9 2 6 2 5" xfId="28289" xr:uid="{84AD75DC-18D8-49D7-A015-4E5B4999C5AF}"/>
    <cellStyle name="Note 9 2 6 3" xfId="2654" xr:uid="{454891CE-7435-4BD2-915E-FE4CE6BE197F}"/>
    <cellStyle name="Note 9 2 6 3 2" xfId="42887" xr:uid="{F59C80D0-F251-4840-A4F3-C894794C496F}"/>
    <cellStyle name="Note 9 2 6 4" xfId="34065" xr:uid="{898CA262-E495-4622-A088-E5DE56167953}"/>
    <cellStyle name="Note 9 2 7" xfId="1974" xr:uid="{C34DDC90-B6ED-405E-A509-224A50BEB0ED}"/>
    <cellStyle name="Note 9 2 7 2" xfId="6282" xr:uid="{6DF3510F-5DA9-4785-9141-3E492A135F99}"/>
    <cellStyle name="Note 9 2 7 2 2" xfId="8868" xr:uid="{41AC3292-243E-46C9-ADCA-01A18825217A}"/>
    <cellStyle name="Note 9 2 7 2 2 2" xfId="12743" xr:uid="{D97871CD-5392-4FFE-91A0-9D2A053B6652}"/>
    <cellStyle name="Note 9 2 7 2 2 2 2" xfId="21732" xr:uid="{4BD314F8-3FC5-4866-A5CB-0C7430095292}"/>
    <cellStyle name="Note 9 2 7 2 2 2 2 2" xfId="30144" xr:uid="{4D6A0E5F-BB2B-4573-8495-D9063D4C4B6C}"/>
    <cellStyle name="Note 9 2 7 2 2 2 3" xfId="28562" xr:uid="{034D7136-6DB7-4B76-8C75-63006BA8CE37}"/>
    <cellStyle name="Note 9 2 7 2 2 3" xfId="17857" xr:uid="{1A69A88C-EBC6-429E-8DE6-CCFAE5DEB07E}"/>
    <cellStyle name="Note 9 2 7 2 2 3 2" xfId="28072" xr:uid="{1CAF136D-2236-4497-8DF1-EA3ECD326226}"/>
    <cellStyle name="Note 9 2 7 2 2 4" xfId="31430" xr:uid="{4F17A13D-22A9-49B2-999E-47454F4FF770}"/>
    <cellStyle name="Note 9 2 7 2 3" xfId="11505" xr:uid="{C115A61B-1B12-41BD-9896-3EBF35E87AFB}"/>
    <cellStyle name="Note 9 2 7 2 3 2" xfId="20494" xr:uid="{A6824405-DACC-4FBA-B55F-6F87FF42E47F}"/>
    <cellStyle name="Note 9 2 7 2 3 2 2" xfId="33834" xr:uid="{DDAC2587-70BD-45F6-8318-B7D5B65A5FD0}"/>
    <cellStyle name="Note 9 2 7 2 3 3" xfId="40230" xr:uid="{3FAEF7AC-BD05-4467-B343-6B14B98C7981}"/>
    <cellStyle name="Note 9 2 7 2 4" xfId="15271" xr:uid="{F53F3F95-06E5-4383-8A77-B7947358ECBB}"/>
    <cellStyle name="Note 9 2 7 2 4 2" xfId="40363" xr:uid="{909FEF2E-95EA-4EFF-8815-B920AAEC526D}"/>
    <cellStyle name="Note 9 2 7 2 5" xfId="26309" xr:uid="{5858FF90-9851-45AB-833C-6304213ACB8A}"/>
    <cellStyle name="Note 9 2 7 3" xfId="4411" xr:uid="{16AA41E6-FAFC-40EE-9015-C6787E5B1FAF}"/>
    <cellStyle name="Note 9 2 7 3 2" xfId="41151" xr:uid="{348B710C-275D-4A20-AD23-5FD97E1D3F87}"/>
    <cellStyle name="Note 9 2 7 4" xfId="29857" xr:uid="{31582100-4BAD-49AD-99A1-503B36BB622F}"/>
    <cellStyle name="Note 9 2 8" xfId="2785" xr:uid="{D5AAEC00-65A2-4597-8589-39EF6649D6AB}"/>
    <cellStyle name="Note 9 2 8 2" xfId="6935" xr:uid="{1E72377E-3CC0-4EE2-BAAB-674219FCD17C}"/>
    <cellStyle name="Note 9 2 8 2 2" xfId="12064" xr:uid="{6EF0968F-88BB-4017-BC2F-E0BE325E91DB}"/>
    <cellStyle name="Note 9 2 8 2 2 2" xfId="21053" xr:uid="{9F62488E-513A-414B-8D7D-82A7E3D62BCD}"/>
    <cellStyle name="Note 9 2 8 2 2 2 2" xfId="41921" xr:uid="{19D0CCEA-F693-427B-94E2-7351E0583063}"/>
    <cellStyle name="Note 9 2 8 2 2 3" xfId="25338" xr:uid="{742873AF-3803-4D94-90A5-34D606DDEC89}"/>
    <cellStyle name="Note 9 2 8 2 3" xfId="15924" xr:uid="{863997BC-85BE-4AB6-9EF0-168852CE1AD3}"/>
    <cellStyle name="Note 9 2 8 2 3 2" xfId="32915" xr:uid="{44586A63-60B3-49D9-AE7D-F73DFD6AD9F5}"/>
    <cellStyle name="Note 9 2 8 2 4" xfId="25585" xr:uid="{37B80887-1404-43AA-AFDE-580353E7239A}"/>
    <cellStyle name="Note 9 2 8 3" xfId="9498" xr:uid="{DEC8C609-C911-483F-A259-4A91F913459C}"/>
    <cellStyle name="Note 9 2 8 3 2" xfId="18487" xr:uid="{9299458B-1B8C-4D3E-B31F-A9A97424AD19}"/>
    <cellStyle name="Note 9 2 8 3 2 2" xfId="41769" xr:uid="{C7D36549-4001-4B3E-A883-4EA34EE8B1F5}"/>
    <cellStyle name="Note 9 2 8 3 3" xfId="31658" xr:uid="{482AF064-4F0A-40E2-8129-C90F330B5D57}"/>
    <cellStyle name="Note 9 2 8 4" xfId="22355" xr:uid="{6E740764-5EE9-4185-BAC0-FD60656CF776}"/>
    <cellStyle name="Note 9 2 9" xfId="4718" xr:uid="{86899A99-55E9-4573-9546-09F8D57D5427}"/>
    <cellStyle name="Note 9 2 9 2" xfId="7304" xr:uid="{FADFB1E8-5EDE-4C2D-AB14-F3121DAEB4A3}"/>
    <cellStyle name="Note 9 2 9 2 2" xfId="12263" xr:uid="{4B1532E2-1993-4ADF-B686-2F1872FD2BD1}"/>
    <cellStyle name="Note 9 2 9 2 2 2" xfId="21252" xr:uid="{51CC5CE9-F564-4A58-9937-B991389CD067}"/>
    <cellStyle name="Note 9 2 9 2 2 2 2" xfId="41596" xr:uid="{AEE5E6AA-2911-48C2-A103-F446E86E4839}"/>
    <cellStyle name="Note 9 2 9 2 2 3" xfId="43784" xr:uid="{C4C3C53F-BC4B-475B-993F-2426E747A192}"/>
    <cellStyle name="Note 9 2 9 2 3" xfId="16293" xr:uid="{C7FABB2C-83BC-4240-B225-2F04E2E3F0A5}"/>
    <cellStyle name="Note 9 2 9 2 3 2" xfId="32058" xr:uid="{D1480D8A-30A7-475A-87B2-26131A0565C0}"/>
    <cellStyle name="Note 9 2 9 2 4" xfId="43551" xr:uid="{966DE9E0-D159-4D5D-AC8C-7EAE42F8F2AC}"/>
    <cellStyle name="Note 9 2 9 3" xfId="9941" xr:uid="{0D735A22-FD25-43E8-AF88-8490F0D40237}"/>
    <cellStyle name="Note 9 2 9 3 2" xfId="18930" xr:uid="{40B95322-2603-482A-B682-D311E193E492}"/>
    <cellStyle name="Note 9 2 9 3 2 2" xfId="37732" xr:uid="{E9ACAB90-C774-4850-B15C-26C72DE30FFD}"/>
    <cellStyle name="Note 9 2 9 3 3" xfId="40262" xr:uid="{968CD7B5-0C4F-4E92-9F72-B49145D4A4C0}"/>
    <cellStyle name="Note 9 2 9 4" xfId="13707" xr:uid="{769DBCE8-74B4-4E18-A29E-58E2D4DA3A3A}"/>
    <cellStyle name="Note 9 2 9 4 2" xfId="43938" xr:uid="{86D04A6F-9B6D-4A4B-8644-D8EAB47A1B66}"/>
    <cellStyle name="Note 9 2 9 5" xfId="30510" xr:uid="{234C34EB-B603-41B0-8DF6-CE370CBF3F02}"/>
    <cellStyle name="Note 9 3" xfId="429" xr:uid="{9A099AFE-E025-4184-BCF6-2127E172AE8B}"/>
    <cellStyle name="Note 9 3 10" xfId="9294" xr:uid="{79B2C187-FC59-4076-A23A-F980EEE326BE}"/>
    <cellStyle name="Note 9 3 10 2" xfId="18283" xr:uid="{0EB6EBEF-FD2E-4C25-8E55-BDCC83300DA1}"/>
    <cellStyle name="Note 9 3 10 2 2" xfId="25952" xr:uid="{D901A3D4-A807-40E6-9D12-63C9178B1CD1}"/>
    <cellStyle name="Note 9 3 10 3" xfId="38686" xr:uid="{77FFEC2A-A94E-48E2-AEB2-736A779653B8}"/>
    <cellStyle name="Note 9 3 11" xfId="12343" xr:uid="{B32BB17A-80E5-4047-A05B-F09103C6C91A}"/>
    <cellStyle name="Note 9 3 11 2" xfId="21332" xr:uid="{1A7964AF-6EC5-4025-A714-8529A48469C8}"/>
    <cellStyle name="Note 9 3 11 2 2" xfId="30740" xr:uid="{D611E1BD-EA68-463D-9D23-DDCBB83A9EBE}"/>
    <cellStyle name="Note 9 3 11 3" xfId="39316" xr:uid="{B91753D5-A6F3-4317-948B-6C5B16B332B9}"/>
    <cellStyle name="Note 9 3 12" xfId="2435" xr:uid="{9406F812-4FD0-4F26-89E2-6C12AF5E03D4}"/>
    <cellStyle name="Note 9 3 12 2" xfId="27350" xr:uid="{7DA538FA-FAA9-47F4-A44D-CECFD00BF3D8}"/>
    <cellStyle name="Note 9 3 13" xfId="13344" xr:uid="{FBE5B08D-5B07-4EB8-B6B0-2EEB2572433E}"/>
    <cellStyle name="Note 9 3 13 2" xfId="31473" xr:uid="{631DDB95-A0F7-4646-9293-7312CB665807}"/>
    <cellStyle name="Note 9 3 14" xfId="33532" xr:uid="{E3BCCFEE-482B-4229-BE8D-AC2B557D32A9}"/>
    <cellStyle name="Note 9 3 15" xfId="51540" xr:uid="{7CB716CA-D17E-4DFE-B386-4F40E1DF3F7C}"/>
    <cellStyle name="Note 9 3 2" xfId="778" xr:uid="{997A2DA4-4B89-4083-B228-3258FE2A96FC}"/>
    <cellStyle name="Note 9 3 2 2" xfId="5148" xr:uid="{7811FD7C-AD1F-40BC-B6D9-3E784DEBBD22}"/>
    <cellStyle name="Note 9 3 2 2 2" xfId="7734" xr:uid="{F9C00B1A-B711-40AB-9AC3-580BD145EEDC}"/>
    <cellStyle name="Note 9 3 2 2 2 2" xfId="12395" xr:uid="{BB391CBF-E92E-4E4C-9896-A1E5B99C3E9A}"/>
    <cellStyle name="Note 9 3 2 2 2 2 2" xfId="21384" xr:uid="{228150D7-BACA-4AC6-A961-52E48D7A2ED1}"/>
    <cellStyle name="Note 9 3 2 2 2 2 2 2" xfId="25884" xr:uid="{3378E919-14FE-44CE-8B96-888BB9DC1367}"/>
    <cellStyle name="Note 9 3 2 2 2 2 3" xfId="38581" xr:uid="{1C4864D2-5DD4-4FCA-876B-5A98DE571648}"/>
    <cellStyle name="Note 9 3 2 2 2 3" xfId="16723" xr:uid="{2A695D4E-DD73-4BEF-9E8B-0AFBAB1EE909}"/>
    <cellStyle name="Note 9 3 2 2 2 3 2" xfId="23038" xr:uid="{B763A7D0-8DB6-4545-B856-215E7C4B3629}"/>
    <cellStyle name="Note 9 3 2 2 2 4" xfId="38438" xr:uid="{BFDB02C8-7609-401C-955B-6E3406FAA149}"/>
    <cellStyle name="Note 9 3 2 2 3" xfId="10371" xr:uid="{AAB53229-379A-4B7D-9C68-5F216D0684F5}"/>
    <cellStyle name="Note 9 3 2 2 3 2" xfId="19360" xr:uid="{BCBB8146-0E08-4FC8-BD7E-DA8829341CD8}"/>
    <cellStyle name="Note 9 3 2 2 3 2 2" xfId="40674" xr:uid="{60770862-49D3-456F-B67A-F981D51890DC}"/>
    <cellStyle name="Note 9 3 2 2 3 3" xfId="26291" xr:uid="{A09B7A8B-B8AF-420D-BE92-1DE2A426E429}"/>
    <cellStyle name="Note 9 3 2 2 4" xfId="14137" xr:uid="{9D4E3C7E-E765-4BA4-89A4-7AD578F3E307}"/>
    <cellStyle name="Note 9 3 2 2 4 2" xfId="37628" xr:uid="{121FDFCE-7A73-4A24-AB37-5774B34E0B76}"/>
    <cellStyle name="Note 9 3 2 2 5" xfId="25429" xr:uid="{3BCB9407-2EA6-4C09-A2C5-9FF41DFCDB79}"/>
    <cellStyle name="Note 9 3 2 3" xfId="3215" xr:uid="{A54BD7C0-CC4C-4D72-A921-72D866B5FB52}"/>
    <cellStyle name="Note 9 3 2 3 2" xfId="43810" xr:uid="{C40EE014-9043-43B6-8FBB-07866D18A52C}"/>
    <cellStyle name="Note 9 3 2 4" xfId="43446" xr:uid="{A8AC9E6B-0AD6-4A65-8A2C-1C2D6B3B6D69}"/>
    <cellStyle name="Note 9 3 2 5" xfId="58322" xr:uid="{B23DE8BA-5ABB-4726-894E-6BE9E4491AC8}"/>
    <cellStyle name="Note 9 3 3" xfId="1123" xr:uid="{AB76145B-9DBB-4BA4-8D64-2B1A8EB8CF96}"/>
    <cellStyle name="Note 9 3 3 2" xfId="5469" xr:uid="{7107CBF8-D498-4071-B071-FC65861A29BF}"/>
    <cellStyle name="Note 9 3 3 2 2" xfId="8055" xr:uid="{C84E4FC5-1E66-46CF-95B6-808D86BE03F6}"/>
    <cellStyle name="Note 9 3 3 2 2 2" xfId="12496" xr:uid="{E88C3AAE-F8B8-4200-8F89-A2313F98EAA0}"/>
    <cellStyle name="Note 9 3 3 2 2 2 2" xfId="21485" xr:uid="{C3C5AFBF-E274-475C-BB6A-C0D048D82FE2}"/>
    <cellStyle name="Note 9 3 3 2 2 2 2 2" xfId="32530" xr:uid="{DC3F96CF-CA47-4C9E-81E6-C9349BA56ABA}"/>
    <cellStyle name="Note 9 3 3 2 2 2 3" xfId="32727" xr:uid="{2412433A-0BC3-4AC2-8261-E7753A090AF3}"/>
    <cellStyle name="Note 9 3 3 2 2 3" xfId="17044" xr:uid="{1AD76B7F-703C-4507-8C9B-77A3715FE333}"/>
    <cellStyle name="Note 9 3 3 2 2 3 2" xfId="39025" xr:uid="{0842C6B8-CCC5-490F-88DC-5D684B94B6E3}"/>
    <cellStyle name="Note 9 3 3 2 2 4" xfId="36702" xr:uid="{0177FD35-2828-41B9-AAA3-D49243DA0E30}"/>
    <cellStyle name="Note 9 3 3 2 3" xfId="10692" xr:uid="{E33A8B08-D12E-4FE2-920C-ACE177BA93F7}"/>
    <cellStyle name="Note 9 3 3 2 3 2" xfId="19681" xr:uid="{050F3590-6647-4F85-AD2D-952ABDB92326}"/>
    <cellStyle name="Note 9 3 3 2 3 2 2" xfId="24395" xr:uid="{5F621812-922D-4FBC-87A5-702BFF34005A}"/>
    <cellStyle name="Note 9 3 3 2 3 3" xfId="44115" xr:uid="{F20468A3-AAA9-48A9-93E2-B30FC74FF15E}"/>
    <cellStyle name="Note 9 3 3 2 4" xfId="14458" xr:uid="{713FEC69-C9A6-4E09-B54E-7F07D2FBE640}"/>
    <cellStyle name="Note 9 3 3 2 4 2" xfId="29145" xr:uid="{9E970000-99AE-4460-9BAE-744D51F3AC39}"/>
    <cellStyle name="Note 9 3 3 2 5" xfId="31163" xr:uid="{A7054FDD-C37F-4AE4-8CD1-D85B8CF936F2}"/>
    <cellStyle name="Note 9 3 3 3" xfId="3560" xr:uid="{9CCEC200-EA4B-473A-92C2-491CCC7A65FA}"/>
    <cellStyle name="Note 9 3 3 3 2" xfId="31414" xr:uid="{0703B2AE-8B4B-4188-BE07-DC4062C386E7}"/>
    <cellStyle name="Note 9 3 3 4" xfId="34945" xr:uid="{670B06C2-B296-41F0-80AA-30AF65176F99}"/>
    <cellStyle name="Note 9 3 4" xfId="1467" xr:uid="{559B73DA-C5BB-4F49-87C4-CF71D4910389}"/>
    <cellStyle name="Note 9 3 4 2" xfId="5812" xr:uid="{667CA874-6B96-41EA-BF1F-9ECDE2958C3F}"/>
    <cellStyle name="Note 9 3 4 2 2" xfId="8398" xr:uid="{614866FF-D8E4-42E9-9699-EC0E9FE71620}"/>
    <cellStyle name="Note 9 3 4 2 2 2" xfId="12600" xr:uid="{9D3D5952-1E40-44B7-BF35-1BB330DF5DC6}"/>
    <cellStyle name="Note 9 3 4 2 2 2 2" xfId="21589" xr:uid="{A540EDDB-0F8A-449D-AC9A-9511B4B75204}"/>
    <cellStyle name="Note 9 3 4 2 2 2 2 2" xfId="40679" xr:uid="{85FCBC3E-4A2E-4A14-A214-30C16C3025B7}"/>
    <cellStyle name="Note 9 3 4 2 2 2 3" xfId="30983" xr:uid="{59C3D832-6FC3-4E77-90B1-75DF1912A0A7}"/>
    <cellStyle name="Note 9 3 4 2 2 3" xfId="17387" xr:uid="{FD682ABD-6276-4400-AF4A-AEDABDF08EC2}"/>
    <cellStyle name="Note 9 3 4 2 2 3 2" xfId="31332" xr:uid="{088DA724-7F7E-4159-BF65-C7DFC1452DE0}"/>
    <cellStyle name="Note 9 3 4 2 2 4" xfId="29813" xr:uid="{B2FF9625-DFA5-4726-AD33-5A3D9D4D83CA}"/>
    <cellStyle name="Note 9 3 4 2 3" xfId="11035" xr:uid="{49F874BF-8EA2-44DD-ADE9-70CD40DD58B2}"/>
    <cellStyle name="Note 9 3 4 2 3 2" xfId="20024" xr:uid="{E201C375-1730-4321-84B0-A1FA079CBCA2}"/>
    <cellStyle name="Note 9 3 4 2 3 2 2" xfId="43182" xr:uid="{D8A60E33-4294-47A9-95DB-AB6B3B39BEB4}"/>
    <cellStyle name="Note 9 3 4 2 3 3" xfId="43844" xr:uid="{E68F2899-2E17-4CA1-84BF-136183C7C353}"/>
    <cellStyle name="Note 9 3 4 2 4" xfId="14801" xr:uid="{1AA16D03-6AEB-486A-95DB-B7C46268699D}"/>
    <cellStyle name="Note 9 3 4 2 4 2" xfId="23284" xr:uid="{87C9F7F5-25FE-4FD0-B88E-62C6D00DCA64}"/>
    <cellStyle name="Note 9 3 4 2 5" xfId="32650" xr:uid="{8FF4F4FB-C86F-439C-884E-A83DA94E410F}"/>
    <cellStyle name="Note 9 3 4 3" xfId="3904" xr:uid="{8979B02A-4339-4EE4-9164-7ED453E6F7D4}"/>
    <cellStyle name="Note 9 3 4 3 2" xfId="36575" xr:uid="{0EDC6A5B-3504-4E61-871F-6BDDD274AE42}"/>
    <cellStyle name="Note 9 3 4 4" xfId="33837" xr:uid="{C0CD6077-3CB4-4FB7-816A-13B151810D97}"/>
    <cellStyle name="Note 9 3 5" xfId="547" xr:uid="{BC2BE68D-6821-45C6-815D-FB59A5A9110F}"/>
    <cellStyle name="Note 9 3 5 2" xfId="4940" xr:uid="{F8942CF4-8365-48EC-8621-8BE9C3467798}"/>
    <cellStyle name="Note 9 3 5 2 2" xfId="7526" xr:uid="{39B61515-802E-4883-87DA-0FC2CC08E46A}"/>
    <cellStyle name="Note 9 3 5 2 2 2" xfId="12332" xr:uid="{8B7D0A78-84FF-4403-9824-78F3535097EF}"/>
    <cellStyle name="Note 9 3 5 2 2 2 2" xfId="21321" xr:uid="{DF134C13-8F9C-4EBD-9098-DA2A28E1A5B7}"/>
    <cellStyle name="Note 9 3 5 2 2 2 2 2" xfId="27758" xr:uid="{5C0F3AE9-C3E8-4320-8657-ED651E260163}"/>
    <cellStyle name="Note 9 3 5 2 2 2 3" xfId="22725" xr:uid="{6CFD1378-AE2F-4EF8-A3CA-7796727B6485}"/>
    <cellStyle name="Note 9 3 5 2 2 3" xfId="16515" xr:uid="{E45EA39C-5274-4C4A-B971-42AE81D196A5}"/>
    <cellStyle name="Note 9 3 5 2 2 3 2" xfId="42757" xr:uid="{DF139668-07CB-41B0-9B7F-D2FDE98C49C4}"/>
    <cellStyle name="Note 9 3 5 2 2 4" xfId="30989" xr:uid="{B995E585-C1A6-4D28-8C86-629280AD8319}"/>
    <cellStyle name="Note 9 3 5 2 3" xfId="10163" xr:uid="{8A794929-B078-4E17-9B50-AAEC26DFF027}"/>
    <cellStyle name="Note 9 3 5 2 3 2" xfId="19152" xr:uid="{DB883B7A-CAEE-4FA3-8333-391616E2F960}"/>
    <cellStyle name="Note 9 3 5 2 3 2 2" xfId="42163" xr:uid="{618AED46-2D17-47BA-A764-DB1391478BFB}"/>
    <cellStyle name="Note 9 3 5 2 3 3" xfId="35492" xr:uid="{78391891-6C53-4CFB-B93C-A07CF70D0A4D}"/>
    <cellStyle name="Note 9 3 5 2 4" xfId="13929" xr:uid="{E2BF8CA7-467C-4F53-81C0-078364977F11}"/>
    <cellStyle name="Note 9 3 5 2 4 2" xfId="38208" xr:uid="{F2659290-2569-4584-8646-C4DADB62DFBD}"/>
    <cellStyle name="Note 9 3 5 2 5" xfId="22946" xr:uid="{A74C425B-7868-4261-AA94-7A770787199E}"/>
    <cellStyle name="Note 9 3 5 3" xfId="2984" xr:uid="{FBAFBE50-B9F3-48C6-95BA-2FF6C7F276A6}"/>
    <cellStyle name="Note 9 3 5 3 2" xfId="42260" xr:uid="{141425F3-6CE6-4C2B-885E-F217DFE4005D}"/>
    <cellStyle name="Note 9 3 5 4" xfId="29761" xr:uid="{DD15B875-7F46-4960-9804-B2B69F382BE0}"/>
    <cellStyle name="Note 9 3 6" xfId="2086" xr:uid="{EE86FFF2-10FF-4E93-875D-94562A598F05}"/>
    <cellStyle name="Note 9 3 6 2" xfId="6388" xr:uid="{CE13EB7F-E837-4A06-A76A-68776442A01F}"/>
    <cellStyle name="Note 9 3 6 2 2" xfId="8974" xr:uid="{B2F4E24E-C58F-4246-9F78-847F1A940D67}"/>
    <cellStyle name="Note 9 3 6 2 2 2" xfId="12775" xr:uid="{44B6A3AC-5595-40B6-A784-68D91DAF142C}"/>
    <cellStyle name="Note 9 3 6 2 2 2 2" xfId="21764" xr:uid="{73749C1E-4671-4442-B42C-513EF7C559C7}"/>
    <cellStyle name="Note 9 3 6 2 2 2 2 2" xfId="34753" xr:uid="{FBAFA679-5496-4CA6-91A8-05830555F472}"/>
    <cellStyle name="Note 9 3 6 2 2 2 3" xfId="30135" xr:uid="{1912B2A3-7890-41DE-B869-A8CC8D8E65F3}"/>
    <cellStyle name="Note 9 3 6 2 2 3" xfId="17963" xr:uid="{98666E83-E4B3-4473-9CF3-69F00A860506}"/>
    <cellStyle name="Note 9 3 6 2 2 3 2" xfId="25539" xr:uid="{3D60F874-DA82-4AA5-BBCA-5B8959020F47}"/>
    <cellStyle name="Note 9 3 6 2 2 4" xfId="23989" xr:uid="{98736878-4019-4092-BF5E-008A62A858F9}"/>
    <cellStyle name="Note 9 3 6 2 3" xfId="11611" xr:uid="{CA2881C8-A014-4A34-950E-823C2727D60B}"/>
    <cellStyle name="Note 9 3 6 2 3 2" xfId="20600" xr:uid="{97DE9903-C9D7-4AFD-9EFC-9DB45D3824C8}"/>
    <cellStyle name="Note 9 3 6 2 3 2 2" xfId="41899" xr:uid="{3E9DB309-F02E-42E2-AC9F-62FD0A33CB97}"/>
    <cellStyle name="Note 9 3 6 2 3 3" xfId="40222" xr:uid="{B5C48CAB-0CDE-4272-B44C-8D4AAB18CA3D}"/>
    <cellStyle name="Note 9 3 6 2 4" xfId="15377" xr:uid="{60AED739-33FA-4D1E-B3FF-25B48D04E71E}"/>
    <cellStyle name="Note 9 3 6 2 4 2" xfId="43991" xr:uid="{3A8292BD-D65A-442F-A916-4E4E311CECD2}"/>
    <cellStyle name="Note 9 3 6 2 5" xfId="36384" xr:uid="{05AF5537-C082-4B7E-9C56-8612B5BBBBD7}"/>
    <cellStyle name="Note 9 3 6 3" xfId="4523" xr:uid="{E1CA049F-1670-41C0-8D88-C4F7E3DF7693}"/>
    <cellStyle name="Note 9 3 6 3 2" xfId="37057" xr:uid="{0819B91D-9F04-4D09-9F58-BC8140FFAD61}"/>
    <cellStyle name="Note 9 3 6 4" xfId="26063" xr:uid="{06715A5E-A058-41AE-B66A-84532BF93B08}"/>
    <cellStyle name="Note 9 3 7" xfId="2896" xr:uid="{76DF3C75-B795-424F-A6DB-943CCD254221}"/>
    <cellStyle name="Note 9 3 7 2" xfId="7046" xr:uid="{7B13BE45-6663-4460-B38D-9668DD99EA19}"/>
    <cellStyle name="Note 9 3 7 2 2" xfId="12172" xr:uid="{84CDF01B-48BA-4FBA-8A82-03678FCD511E}"/>
    <cellStyle name="Note 9 3 7 2 2 2" xfId="21161" xr:uid="{6E64A6AA-2F7A-4E31-8CD7-9F2714D3FECF}"/>
    <cellStyle name="Note 9 3 7 2 2 2 2" xfId="33283" xr:uid="{1969DE6F-374F-415E-815B-3E4CE8147321}"/>
    <cellStyle name="Note 9 3 7 2 2 3" xfId="22438" xr:uid="{82D57062-1B6C-4571-98C2-4027DEA6DC5B}"/>
    <cellStyle name="Note 9 3 7 2 3" xfId="16035" xr:uid="{EE272985-52E7-4BF8-B51B-1939AC61D648}"/>
    <cellStyle name="Note 9 3 7 2 3 2" xfId="22757" xr:uid="{B2BA2852-99C0-40DD-87DC-1E29FB60088E}"/>
    <cellStyle name="Note 9 3 7 2 4" xfId="24344" xr:uid="{42A75572-5481-4167-A2F6-BF0ECC5A01EB}"/>
    <cellStyle name="Note 9 3 7 3" xfId="9609" xr:uid="{EB78A609-D04F-42FE-BEB2-AC3DD8BE8E86}"/>
    <cellStyle name="Note 9 3 7 3 2" xfId="18598" xr:uid="{FEDA07DA-97D5-4238-B087-9BC51734091D}"/>
    <cellStyle name="Note 9 3 7 3 2 2" xfId="31904" xr:uid="{EC7CDFD0-4F30-43B4-B635-55F4A5612336}"/>
    <cellStyle name="Note 9 3 7 3 3" xfId="30034" xr:uid="{9AEBA753-34C5-4376-99A8-101B8297072E}"/>
    <cellStyle name="Note 9 3 7 4" xfId="38636" xr:uid="{610DCED7-7BC1-4701-A8BC-8C4B2E9A3B11}"/>
    <cellStyle name="Note 9 3 8" xfId="4824" xr:uid="{99F9A7AD-5ACC-4805-8D03-D2BDF1E3B8ED}"/>
    <cellStyle name="Note 9 3 8 2" xfId="7410" xr:uid="{0E23A676-CACE-495E-B676-D74B7BF43013}"/>
    <cellStyle name="Note 9 3 8 2 2" xfId="12297" xr:uid="{9DD56BB9-50E8-497E-B8A4-32D249D91686}"/>
    <cellStyle name="Note 9 3 8 2 2 2" xfId="21286" xr:uid="{3F50FA76-EBBC-4DAB-AD2E-BEB7DD644884}"/>
    <cellStyle name="Note 9 3 8 2 2 2 2" xfId="22375" xr:uid="{65F85B60-2059-473F-96FC-879497158987}"/>
    <cellStyle name="Note 9 3 8 2 2 3" xfId="22233" xr:uid="{6FB11A68-CA6A-4139-A71F-1AD910B0D9F6}"/>
    <cellStyle name="Note 9 3 8 2 3" xfId="16399" xr:uid="{633F16F4-F49B-42DE-9DE9-946A98A34B7F}"/>
    <cellStyle name="Note 9 3 8 2 3 2" xfId="29004" xr:uid="{C0B1C470-D5C5-495A-A320-8F6EEE890520}"/>
    <cellStyle name="Note 9 3 8 2 4" xfId="24896" xr:uid="{7AD72A05-749C-4F0D-A17E-22D4AA9D7463}"/>
    <cellStyle name="Note 9 3 8 3" xfId="10047" xr:uid="{2AA1E9F5-B248-469F-8626-AF8B4C1A44F9}"/>
    <cellStyle name="Note 9 3 8 3 2" xfId="19036" xr:uid="{E2CCBEEC-4F13-4313-9521-D69DED41A5A1}"/>
    <cellStyle name="Note 9 3 8 3 2 2" xfId="36303" xr:uid="{F8CC7BDC-264F-4CD2-A6C0-7E0E64BF64AC}"/>
    <cellStyle name="Note 9 3 8 3 3" xfId="26475" xr:uid="{325E681C-DC23-4F80-86D3-56D6F97BBA11}"/>
    <cellStyle name="Note 9 3 8 4" xfId="13813" xr:uid="{B621C036-A40D-40D9-8EFE-49CDBB557985}"/>
    <cellStyle name="Note 9 3 8 4 2" xfId="28160" xr:uid="{3EEEF007-8D8F-473B-988A-FDD6F91E1AE2}"/>
    <cellStyle name="Note 9 3 8 5" xfId="32871" xr:uid="{FD124364-AC1F-4086-A759-BF2F44A8EA78}"/>
    <cellStyle name="Note 9 3 9" xfId="6731" xr:uid="{3C578921-3F22-47DB-A11E-252CF33BF6C9}"/>
    <cellStyle name="Note 9 3 9 2" xfId="11931" xr:uid="{C0F2E1FF-1578-4D00-8287-244C4E55E687}"/>
    <cellStyle name="Note 9 3 9 2 2" xfId="20920" xr:uid="{E0CE106A-30C6-4155-9E4A-B6F3EA171DF8}"/>
    <cellStyle name="Note 9 3 9 2 2 2" xfId="39381" xr:uid="{35A07A9F-E880-4AF4-BC03-B1D636A9C487}"/>
    <cellStyle name="Note 9 3 9 2 3" xfId="35446" xr:uid="{9E1C5395-5E34-48BE-9550-6BBC44B609D0}"/>
    <cellStyle name="Note 9 3 9 3" xfId="15720" xr:uid="{FDFD781B-EB28-48D8-807D-FBDD9D702F1F}"/>
    <cellStyle name="Note 9 3 9 3 2" xfId="34839" xr:uid="{BFF7E8A4-0DD4-43F2-AE89-7F0B3BB25966}"/>
    <cellStyle name="Note 9 3 9 4" xfId="42480" xr:uid="{CCA400DA-5422-40C0-8BD3-7B30B46431AB}"/>
    <cellStyle name="Note 9 4" xfId="527" xr:uid="{E0B93F31-82B1-47B8-BB30-5C0CFCEBE48D}"/>
    <cellStyle name="Note 9 4 10" xfId="47561" xr:uid="{EABBDCE9-C10B-4F25-9646-3FA5FBB19646}"/>
    <cellStyle name="Note 9 4 2" xfId="876" xr:uid="{2F33413A-4D24-4D8F-BB3C-7CF43107374E}"/>
    <cellStyle name="Note 9 4 2 2" xfId="5245" xr:uid="{A64B8D06-17C2-4C75-95E5-EA54603458E6}"/>
    <cellStyle name="Note 9 4 2 2 2" xfId="7831" xr:uid="{0E60F7DF-202D-4551-88E8-AB27F72A1C93}"/>
    <cellStyle name="Note 9 4 2 2 2 2" xfId="12430" xr:uid="{98E86B83-8A39-46FA-9AD5-ADAC5F7D3D99}"/>
    <cellStyle name="Note 9 4 2 2 2 2 2" xfId="21419" xr:uid="{2DB73D07-240B-4305-B8C6-206F98ADF0D1}"/>
    <cellStyle name="Note 9 4 2 2 2 2 2 2" xfId="42409" xr:uid="{580B6AB2-165A-492F-AAE4-9A233B606B90}"/>
    <cellStyle name="Note 9 4 2 2 2 2 3" xfId="23264" xr:uid="{A651FC56-9C6F-4F27-AACA-7110EAB19692}"/>
    <cellStyle name="Note 9 4 2 2 2 3" xfId="16820" xr:uid="{00647615-212E-40E4-93D7-50743F28B538}"/>
    <cellStyle name="Note 9 4 2 2 2 3 2" xfId="32578" xr:uid="{7AC9FCFD-A416-4C74-A272-D065E3DA6080}"/>
    <cellStyle name="Note 9 4 2 2 2 4" xfId="31349" xr:uid="{296216F6-8907-42A7-81E4-C9EB515068F8}"/>
    <cellStyle name="Note 9 4 2 2 3" xfId="10468" xr:uid="{BC3DA735-987A-4FE5-AF8A-F569F143803C}"/>
    <cellStyle name="Note 9 4 2 2 3 2" xfId="19457" xr:uid="{6615A936-7ECF-48E6-B600-24B931717F48}"/>
    <cellStyle name="Note 9 4 2 2 3 2 2" xfId="37312" xr:uid="{9A8A609A-4203-4B4E-8A66-A18F64BC503A}"/>
    <cellStyle name="Note 9 4 2 2 3 3" xfId="40533" xr:uid="{25FF6B36-0880-40B3-B478-B23939A9E27F}"/>
    <cellStyle name="Note 9 4 2 2 4" xfId="14234" xr:uid="{F72E492C-B445-4700-8944-80DCE286E007}"/>
    <cellStyle name="Note 9 4 2 2 4 2" xfId="34207" xr:uid="{2B558CA9-ED77-4BA8-9FC1-82863DF35274}"/>
    <cellStyle name="Note 9 4 2 2 5" xfId="33852" xr:uid="{113AC8B8-8FEE-4C14-83AA-DACE521A5B61}"/>
    <cellStyle name="Note 9 4 2 3" xfId="3313" xr:uid="{B91E7981-3973-4E19-B8AC-4440DA581CCE}"/>
    <cellStyle name="Note 9 4 2 3 2" xfId="36345" xr:uid="{A73650A1-942C-48E2-ACCF-F0D8F3526B84}"/>
    <cellStyle name="Note 9 4 2 4" xfId="40854" xr:uid="{0C1AD3B8-53FD-45E6-A9DB-D45B96632AD2}"/>
    <cellStyle name="Note 9 4 2 5" xfId="54374" xr:uid="{C4009F6D-9B48-4C2B-8AFE-3D68BE57CBA2}"/>
    <cellStyle name="Note 9 4 3" xfId="1221" xr:uid="{AE8247BF-C7D7-41C9-A528-6EC8AD975D88}"/>
    <cellStyle name="Note 9 4 3 2" xfId="5566" xr:uid="{DFF50C93-465D-46DD-8ABF-F9A9211669BC}"/>
    <cellStyle name="Note 9 4 3 2 2" xfId="8152" xr:uid="{BB5E3890-4180-4D99-8077-8AD9BE67B584}"/>
    <cellStyle name="Note 9 4 3 2 2 2" xfId="12526" xr:uid="{AC1D2578-942C-49D2-8AE5-93F2B003F783}"/>
    <cellStyle name="Note 9 4 3 2 2 2 2" xfId="21515" xr:uid="{49866C31-9B46-478F-9C64-73F2AA00DDA6}"/>
    <cellStyle name="Note 9 4 3 2 2 2 2 2" xfId="28085" xr:uid="{EE8522ED-FAE8-4992-A0F1-C29EBFB1E174}"/>
    <cellStyle name="Note 9 4 3 2 2 2 3" xfId="28260" xr:uid="{779BCD6C-6EB8-4AE5-8215-89D90DEB25E5}"/>
    <cellStyle name="Note 9 4 3 2 2 3" xfId="17141" xr:uid="{14158357-1F6F-4E8C-9800-33C7857616D1}"/>
    <cellStyle name="Note 9 4 3 2 2 3 2" xfId="38418" xr:uid="{640CB243-EE0B-49C7-92F5-E2C206789EB2}"/>
    <cellStyle name="Note 9 4 3 2 2 4" xfId="23694" xr:uid="{14BF2469-B7FE-4ED2-B01E-54507BA98C8D}"/>
    <cellStyle name="Note 9 4 3 2 3" xfId="10789" xr:uid="{1A05644D-4B5B-4999-A36D-ADE9C11C4D67}"/>
    <cellStyle name="Note 9 4 3 2 3 2" xfId="19778" xr:uid="{CB88C4FA-4B2C-4992-88D6-179ABA8C7FD1}"/>
    <cellStyle name="Note 9 4 3 2 3 2 2" xfId="27446" xr:uid="{5123A50E-B778-4145-B6D1-307FFAC54B80}"/>
    <cellStyle name="Note 9 4 3 2 3 3" xfId="43803" xr:uid="{63EB4D09-689D-411E-A6FD-9309913A3533}"/>
    <cellStyle name="Note 9 4 3 2 4" xfId="14555" xr:uid="{3DD19452-ECF2-4187-B522-CB54BFBCBE10}"/>
    <cellStyle name="Note 9 4 3 2 4 2" xfId="43785" xr:uid="{AB4055A9-DC75-461A-8CE7-487D580A6B12}"/>
    <cellStyle name="Note 9 4 3 2 5" xfId="23772" xr:uid="{6F2FD0CC-7673-4D95-948E-5367CD018CE0}"/>
    <cellStyle name="Note 9 4 3 3" xfId="3658" xr:uid="{78DCE83B-6925-4EDB-9621-FBD86DFCCD57}"/>
    <cellStyle name="Note 9 4 3 3 2" xfId="40413" xr:uid="{FDCCC408-30D0-4670-9BF5-74F86172D973}"/>
    <cellStyle name="Note 9 4 3 4" xfId="35877" xr:uid="{DA4848FC-61B2-4C13-AD3F-1D40E85E05B7}"/>
    <cellStyle name="Note 9 4 4" xfId="1565" xr:uid="{F7CEC08E-9A09-47E2-B4A3-CFB24B800452}"/>
    <cellStyle name="Note 9 4 4 2" xfId="5910" xr:uid="{A719AB87-DBFF-4466-962F-37E10FEBD13B}"/>
    <cellStyle name="Note 9 4 4 2 2" xfId="8496" xr:uid="{B3E0515E-DC6E-42AC-BFCD-056BBED414A6}"/>
    <cellStyle name="Note 9 4 4 2 2 2" xfId="12635" xr:uid="{AA8CA2EE-E963-445E-AC09-A21F10859970}"/>
    <cellStyle name="Note 9 4 4 2 2 2 2" xfId="21624" xr:uid="{506AF10C-6CC2-4C60-B7A2-D668707CCD0D}"/>
    <cellStyle name="Note 9 4 4 2 2 2 2 2" xfId="29912" xr:uid="{831562BB-C626-45C7-99EB-0A59D4C4FB26}"/>
    <cellStyle name="Note 9 4 4 2 2 2 3" xfId="40905" xr:uid="{DC76023D-DF3A-459D-847D-8E880CE7BE18}"/>
    <cellStyle name="Note 9 4 4 2 2 3" xfId="17485" xr:uid="{09B71184-7E2E-41C0-9D83-71696C062F1E}"/>
    <cellStyle name="Note 9 4 4 2 2 3 2" xfId="37693" xr:uid="{EB1D3972-F4DB-463E-B7EF-13E77A3AF4C3}"/>
    <cellStyle name="Note 9 4 4 2 2 4" xfId="38451" xr:uid="{D6B26700-0688-448B-84B1-BEC83BE48668}"/>
    <cellStyle name="Note 9 4 4 2 3" xfId="11133" xr:uid="{BABD5E66-961B-477D-9687-2851170F12F2}"/>
    <cellStyle name="Note 9 4 4 2 3 2" xfId="20122" xr:uid="{95E32841-F9A4-4949-9654-F77763DFB1BC}"/>
    <cellStyle name="Note 9 4 4 2 3 2 2" xfId="40590" xr:uid="{43FA2A37-9B33-463D-A18F-25A6020C0429}"/>
    <cellStyle name="Note 9 4 4 2 3 3" xfId="42795" xr:uid="{2B991C41-720D-4067-B6E8-2BAE972107FF}"/>
    <cellStyle name="Note 9 4 4 2 4" xfId="14899" xr:uid="{5278F4EB-B79B-48C6-A9D7-27FBD9A87984}"/>
    <cellStyle name="Note 9 4 4 2 4 2" xfId="42301" xr:uid="{BF382FFE-6477-47EE-B31D-6613321C1B05}"/>
    <cellStyle name="Note 9 4 4 2 5" xfId="25180" xr:uid="{0F25E9EB-FCBC-445E-B4E3-8342094B596A}"/>
    <cellStyle name="Note 9 4 4 3" xfId="4002" xr:uid="{FA272EC7-DEEB-44AA-859D-B55F94BE7E78}"/>
    <cellStyle name="Note 9 4 4 3 2" xfId="23551" xr:uid="{268303DA-90B9-4DA2-9CDD-E0521281ABCD}"/>
    <cellStyle name="Note 9 4 4 4" xfId="35663" xr:uid="{217F44E6-CA19-4D2E-88A5-127861998F63}"/>
    <cellStyle name="Note 9 4 5" xfId="1877" xr:uid="{34B5EDB1-DE74-47DC-8F8F-DE60D7389E89}"/>
    <cellStyle name="Note 9 4 5 2" xfId="6193" xr:uid="{C0FA0AA7-1697-4665-966E-81BA5BF9629C}"/>
    <cellStyle name="Note 9 4 5 2 2" xfId="8779" xr:uid="{754EE20E-9BFB-4A13-8BCF-27FA55E1BDFC}"/>
    <cellStyle name="Note 9 4 5 2 2 2" xfId="12716" xr:uid="{E35D4E57-71B5-4C67-9DBD-3522B3F462CB}"/>
    <cellStyle name="Note 9 4 5 2 2 2 2" xfId="21705" xr:uid="{6D82D741-ADEC-4D8B-A8DF-BA006FC1A8CD}"/>
    <cellStyle name="Note 9 4 5 2 2 2 2 2" xfId="25669" xr:uid="{5D9767B0-0239-4662-8C3B-92D333C0327D}"/>
    <cellStyle name="Note 9 4 5 2 2 2 3" xfId="42678" xr:uid="{F7962E7D-4477-4CEA-B20D-8384E0EB7344}"/>
    <cellStyle name="Note 9 4 5 2 2 3" xfId="17768" xr:uid="{05115A31-21CB-418E-82DE-32BD4A5D6E88}"/>
    <cellStyle name="Note 9 4 5 2 2 3 2" xfId="39652" xr:uid="{1B37C81F-3B9D-4D32-BBA2-E43B120330FC}"/>
    <cellStyle name="Note 9 4 5 2 2 4" xfId="36570" xr:uid="{DDE1C825-2236-4281-8286-32DD893B96EA}"/>
    <cellStyle name="Note 9 4 5 2 3" xfId="11416" xr:uid="{35800FC0-414B-4379-889F-736A190C5554}"/>
    <cellStyle name="Note 9 4 5 2 3 2" xfId="20405" xr:uid="{B6D46AB9-2607-4B5F-9578-AAD65BF7BE87}"/>
    <cellStyle name="Note 9 4 5 2 3 2 2" xfId="43761" xr:uid="{FE7E254F-1F0E-4845-B4F1-70DC60AF47FB}"/>
    <cellStyle name="Note 9 4 5 2 3 3" xfId="37796" xr:uid="{DED7D6AB-2AF7-43D1-99F3-4BDAB43EC920}"/>
    <cellStyle name="Note 9 4 5 2 4" xfId="15182" xr:uid="{30685DC0-4F23-443E-9A70-1FD9E4C09A4F}"/>
    <cellStyle name="Note 9 4 5 2 4 2" xfId="26018" xr:uid="{08CF7DF3-44A3-4F85-B9F8-9CB5BA5E4187}"/>
    <cellStyle name="Note 9 4 5 2 5" xfId="33562" xr:uid="{CE0878AC-562A-458D-A2E3-AF216BB00DA3}"/>
    <cellStyle name="Note 9 4 5 3" xfId="4314" xr:uid="{635E4EC8-3D2B-4170-9058-C9FB73CF15D1}"/>
    <cellStyle name="Note 9 4 5 3 2" xfId="38802" xr:uid="{792172D2-2D36-4E3D-98DE-F8D61A08EBE2}"/>
    <cellStyle name="Note 9 4 5 4" xfId="25642" xr:uid="{1E95B7DA-820B-40F9-9A9E-130A23E5D2FA}"/>
    <cellStyle name="Note 9 4 6" xfId="2184" xr:uid="{35B9D667-F495-47F3-B021-9C690E47E956}"/>
    <cellStyle name="Note 9 4 6 2" xfId="6485" xr:uid="{68E27529-11CD-43A8-9C09-102F87CF0AD7}"/>
    <cellStyle name="Note 9 4 6 2 2" xfId="9071" xr:uid="{C7C24B2A-8552-4827-923D-E4C2070067B8}"/>
    <cellStyle name="Note 9 4 6 2 2 2" xfId="12807" xr:uid="{08E88574-09D5-4F2C-BE94-7ED3DEDB40C7}"/>
    <cellStyle name="Note 9 4 6 2 2 2 2" xfId="21796" xr:uid="{425F3597-1FCE-425A-977A-E04B940C620E}"/>
    <cellStyle name="Note 9 4 6 2 2 2 2 2" xfId="32063" xr:uid="{D7C119DF-F16D-4636-9356-FED0F7578B65}"/>
    <cellStyle name="Note 9 4 6 2 2 2 3" xfId="42334" xr:uid="{B7AE9D5D-06FE-45C0-8125-D32647944DD9}"/>
    <cellStyle name="Note 9 4 6 2 2 3" xfId="18060" xr:uid="{FD7D5078-45F5-4C52-89ED-481D68C2DA70}"/>
    <cellStyle name="Note 9 4 6 2 2 3 2" xfId="34828" xr:uid="{DDEC86E6-42EB-4077-9CAC-43A30B3AB849}"/>
    <cellStyle name="Note 9 4 6 2 2 4" xfId="35328" xr:uid="{CD5DDC75-D102-419D-BE5B-E536B8F2540D}"/>
    <cellStyle name="Note 9 4 6 2 3" xfId="11708" xr:uid="{713BA459-6184-4329-841E-DFD025CC2D2A}"/>
    <cellStyle name="Note 9 4 6 2 3 2" xfId="20697" xr:uid="{BAB606F5-F079-40D4-B54D-16FA32B7CA4F}"/>
    <cellStyle name="Note 9 4 6 2 3 2 2" xfId="39899" xr:uid="{046DD752-BD3F-480E-B62E-880427181E58}"/>
    <cellStyle name="Note 9 4 6 2 3 3" xfId="34436" xr:uid="{A1AF6778-35A3-4644-946E-CDE5CB3A00A0}"/>
    <cellStyle name="Note 9 4 6 2 4" xfId="15474" xr:uid="{39D0A09A-C9AC-4575-A7EA-ABBB2C495519}"/>
    <cellStyle name="Note 9 4 6 2 4 2" xfId="24817" xr:uid="{D86A2AFF-93E8-4A72-ADB9-0D06A69B63B3}"/>
    <cellStyle name="Note 9 4 6 2 5" xfId="43045" xr:uid="{8B9DED0A-45A9-4BB0-9E0A-B1824153FBC6}"/>
    <cellStyle name="Note 9 4 6 3" xfId="4621" xr:uid="{C36F2A14-94CB-4F84-A472-5A32C8B5DB41}"/>
    <cellStyle name="Note 9 4 6 3 2" xfId="24040" xr:uid="{9B5317FA-C648-4A02-A3BA-399C51565BD8}"/>
    <cellStyle name="Note 9 4 6 4" xfId="42491" xr:uid="{8CE0E0C4-0892-4566-8E8F-56E21F1F30DB}"/>
    <cellStyle name="Note 9 4 7" xfId="4921" xr:uid="{341CBB9D-3881-43CD-B589-35372568CC7E}"/>
    <cellStyle name="Note 9 4 7 2" xfId="7507" xr:uid="{5B713B78-F1EE-4427-8EDE-D89651CF664F}"/>
    <cellStyle name="Note 9 4 7 2 2" xfId="12326" xr:uid="{E6E5E066-99EF-4FDB-A22C-5EB45D9AE282}"/>
    <cellStyle name="Note 9 4 7 2 2 2" xfId="21315" xr:uid="{BA53408E-7A97-44DC-AB8D-09466C41DF87}"/>
    <cellStyle name="Note 9 4 7 2 2 2 2" xfId="33445" xr:uid="{B43B472B-ECFF-423E-97B2-8A2E6A19E7CD}"/>
    <cellStyle name="Note 9 4 7 2 2 3" xfId="40789" xr:uid="{45CE742C-7368-4984-82BC-49D7EE110CBB}"/>
    <cellStyle name="Note 9 4 7 2 3" xfId="16496" xr:uid="{0EA7B883-78F9-48D9-B4DC-AF90D53B0742}"/>
    <cellStyle name="Note 9 4 7 2 3 2" xfId="28745" xr:uid="{BA83D696-2C95-4A4D-AF66-75F003900F6D}"/>
    <cellStyle name="Note 9 4 7 2 4" xfId="38930" xr:uid="{992E2292-094C-4801-87BD-3EB16686FEA6}"/>
    <cellStyle name="Note 9 4 7 3" xfId="10144" xr:uid="{4606AE9A-9FA4-4BEC-A753-A1303A632739}"/>
    <cellStyle name="Note 9 4 7 3 2" xfId="19133" xr:uid="{4129C2E8-391A-4F85-92D1-8E2D3FA309B1}"/>
    <cellStyle name="Note 9 4 7 3 2 2" xfId="42026" xr:uid="{29586FED-6578-4379-918F-875541907949}"/>
    <cellStyle name="Note 9 4 7 3 3" xfId="40529" xr:uid="{25F77973-0A4F-4575-B521-B2EB999B093B}"/>
    <cellStyle name="Note 9 4 7 4" xfId="13910" xr:uid="{9221455F-EE54-4FAB-8992-BF6D5B329CD7}"/>
    <cellStyle name="Note 9 4 7 4 2" xfId="38078" xr:uid="{F50C5ABD-2008-43BE-A00E-AAF460A589B9}"/>
    <cellStyle name="Note 9 4 7 5" xfId="22832" xr:uid="{98515241-7EB1-43F4-80B9-D0BAD7F96E31}"/>
    <cellStyle name="Note 9 4 8" xfId="2533" xr:uid="{B3AF3D62-63FA-4935-82EF-06FB66ACB278}"/>
    <cellStyle name="Note 9 4 8 2" xfId="41903" xr:uid="{52932192-6D8D-4830-B5C3-82EBAD7950B5}"/>
    <cellStyle name="Note 9 4 9" xfId="40093" xr:uid="{E9A87632-43F5-4AEC-A2D8-A9288402F27F}"/>
    <cellStyle name="Note 9 5" xfId="296" xr:uid="{BFE8EA43-E4F3-45AD-A27F-D0E2DD860012}"/>
    <cellStyle name="Note 9 5 2" xfId="4699" xr:uid="{66A171F9-0152-47FB-9332-329D47AB31D4}"/>
    <cellStyle name="Note 9 5 2 2" xfId="7285" xr:uid="{12501A31-DD9D-410F-BC38-7B9548826886}"/>
    <cellStyle name="Note 9 5 2 2 2" xfId="12257" xr:uid="{9BD56A8D-0F6B-42F4-BFA0-6D873DF658B2}"/>
    <cellStyle name="Note 9 5 2 2 2 2" xfId="21246" xr:uid="{093A5573-A8A2-4F22-B232-B9B0AA1F6CD1}"/>
    <cellStyle name="Note 9 5 2 2 2 2 2" xfId="36361" xr:uid="{35C0B2BE-DF70-426A-AF99-68614B951CAE}"/>
    <cellStyle name="Note 9 5 2 2 2 3" xfId="33084" xr:uid="{B162C64F-D55D-43DF-9D1A-21B2EFF0F9A7}"/>
    <cellStyle name="Note 9 5 2 2 3" xfId="16274" xr:uid="{04175DA8-2FF4-4D68-8809-6AE593258FB9}"/>
    <cellStyle name="Note 9 5 2 2 3 2" xfId="32768" xr:uid="{3220EDB3-E5ED-4A32-B35B-49E096C0E725}"/>
    <cellStyle name="Note 9 5 2 2 4" xfId="43433" xr:uid="{76409ABC-10F0-4CC0-816B-8C2C37C349CC}"/>
    <cellStyle name="Note 9 5 2 3" xfId="9922" xr:uid="{2D5157A0-EE19-44A0-AF0F-42D784794638}"/>
    <cellStyle name="Note 9 5 2 3 2" xfId="18911" xr:uid="{BF0F8FFC-F9B6-46B9-98F5-2C972D6B7ACF}"/>
    <cellStyle name="Note 9 5 2 3 2 2" xfId="37439" xr:uid="{CA744962-87FA-4BB2-A5F1-EC2418E1CB4D}"/>
    <cellStyle name="Note 9 5 2 3 3" xfId="43929" xr:uid="{B504FBDD-F034-410C-9457-F45F6BED01F1}"/>
    <cellStyle name="Note 9 5 2 4" xfId="13688" xr:uid="{FAC46A16-ABB3-4C59-84E4-DF4054570DB1}"/>
    <cellStyle name="Note 9 5 2 4 2" xfId="43368" xr:uid="{37FE1FDE-FCF0-4634-B53D-1B1A6F88F9B3}"/>
    <cellStyle name="Note 9 5 2 5" xfId="30392" xr:uid="{75A81945-78BD-48FB-851A-0E1E9D47D5C8}"/>
    <cellStyle name="Note 9 5 3" xfId="2764" xr:uid="{5BE3697B-26DE-4BC9-AC5E-78ADB669DAC8}"/>
    <cellStyle name="Note 9 5 3 2" xfId="27710" xr:uid="{00DA14CC-9A66-4F9C-92A7-22590848C37C}"/>
    <cellStyle name="Note 9 5 4" xfId="36071" xr:uid="{9DE08C06-69FB-4A4A-B6E8-09A766ABB0A1}"/>
    <cellStyle name="Note 9 5 5" xfId="52858" xr:uid="{0BF21AD5-FDF8-469E-89B7-957EC3D6EA75}"/>
    <cellStyle name="Note 9 6" xfId="645" xr:uid="{1CC4DAA2-A775-4332-8115-81B0FD424A40}"/>
    <cellStyle name="Note 9 6 2" xfId="5023" xr:uid="{3603B3CC-2D08-4AB7-92F2-63E4BD6C5AEF}"/>
    <cellStyle name="Note 9 6 2 2" xfId="7609" xr:uid="{DBF9385A-0ED7-45A3-A9CD-1C7BE840CB5A}"/>
    <cellStyle name="Note 9 6 2 2 2" xfId="12357" xr:uid="{9D9A12A9-CDA5-4E5B-A109-063D6AFDF903}"/>
    <cellStyle name="Note 9 6 2 2 2 2" xfId="21346" xr:uid="{37421D4C-AFA5-4292-B77C-3FDE57AEAE4F}"/>
    <cellStyle name="Note 9 6 2 2 2 2 2" xfId="25618" xr:uid="{25E05104-37B0-451A-9324-B7957AA890C3}"/>
    <cellStyle name="Note 9 6 2 2 2 3" xfId="38340" xr:uid="{BBA9891D-6E27-496C-B984-BA5AD49FE686}"/>
    <cellStyle name="Note 9 6 2 2 3" xfId="16598" xr:uid="{FFA96160-8848-4FF3-B7F0-ACD1494CED0C}"/>
    <cellStyle name="Note 9 6 2 2 3 2" xfId="35408" xr:uid="{53F8DD91-7DF2-445A-B907-D878841E7BAE}"/>
    <cellStyle name="Note 9 6 2 2 4" xfId="42420" xr:uid="{B8DB505F-AC05-46F6-9459-EAA661FBCE23}"/>
    <cellStyle name="Note 9 6 2 3" xfId="10246" xr:uid="{E16412A2-884F-431D-8CF8-256DDD9F3088}"/>
    <cellStyle name="Note 9 6 2 3 2" xfId="19235" xr:uid="{61C54530-F5BC-425F-B16C-3E6ACAB68644}"/>
    <cellStyle name="Note 9 6 2 3 2 2" xfId="42880" xr:uid="{C0D2CC16-D736-4613-9894-283A49AC1920}"/>
    <cellStyle name="Note 9 6 2 3 3" xfId="34396" xr:uid="{21840FA8-B76F-43FB-9F48-9B7C22B15740}"/>
    <cellStyle name="Note 9 6 2 4" xfId="14012" xr:uid="{82C7DAA1-2038-4802-8F80-9C44D444A508}"/>
    <cellStyle name="Note 9 6 2 4 2" xfId="27811" xr:uid="{D8D78DCD-14BD-4773-B5FC-20E4490D6E30}"/>
    <cellStyle name="Note 9 6 2 5" xfId="28547" xr:uid="{A04E57B5-D87C-4D14-AB20-EE98953C1B7B}"/>
    <cellStyle name="Note 9 6 3" xfId="3082" xr:uid="{27D140ED-F43D-4DD5-9A59-9C49BF4311B1}"/>
    <cellStyle name="Note 9 6 3 2" xfId="36026" xr:uid="{6F6499B9-1DC1-42DD-A046-468371B3D9A0}"/>
    <cellStyle name="Note 9 6 4" xfId="23130" xr:uid="{BD32870A-6248-437D-AB29-6C925240EE00}"/>
    <cellStyle name="Note 9 7" xfId="990" xr:uid="{19E7DF11-9F94-45EC-8DB7-E409AAA689FF}"/>
    <cellStyle name="Note 9 7 2" xfId="5344" xr:uid="{9700DF5A-C969-4F4E-A4AA-1EDF0B20F918}"/>
    <cellStyle name="Note 9 7 2 2" xfId="7930" xr:uid="{FEDCC1B3-7E1B-4101-967C-3EC790086214}"/>
    <cellStyle name="Note 9 7 2 2 2" xfId="12458" xr:uid="{14A9C4A4-08E0-4536-9DF1-6D0035611D42}"/>
    <cellStyle name="Note 9 7 2 2 2 2" xfId="21447" xr:uid="{B6B2E9C2-1F53-4450-AC7D-E672F28656FE}"/>
    <cellStyle name="Note 9 7 2 2 2 2 2" xfId="41571" xr:uid="{ECE869AE-B83F-41AA-9A06-B1696BF1C10B}"/>
    <cellStyle name="Note 9 7 2 2 2 3" xfId="32461" xr:uid="{D5A27845-EDC2-4916-9EA5-13B6C093C928}"/>
    <cellStyle name="Note 9 7 2 2 3" xfId="16919" xr:uid="{D6890F32-0C25-425F-880F-7F93CC924AD4}"/>
    <cellStyle name="Note 9 7 2 2 3 2" xfId="24493" xr:uid="{63627EBE-3ADD-4441-87F3-CF70CF71D920}"/>
    <cellStyle name="Note 9 7 2 2 4" xfId="25263" xr:uid="{80ED444A-3681-4722-90CE-01E6234F7D52}"/>
    <cellStyle name="Note 9 7 2 3" xfId="10567" xr:uid="{2D457F9D-CA93-4BCC-986E-0A095B5F9E89}"/>
    <cellStyle name="Note 9 7 2 3 2" xfId="19556" xr:uid="{BEEFD082-956C-4AB2-83B7-AF6E0E966500}"/>
    <cellStyle name="Note 9 7 2 3 2 2" xfId="30739" xr:uid="{5445F809-7A07-4779-936E-CCFB08BEA74E}"/>
    <cellStyle name="Note 9 7 2 3 3" xfId="34696" xr:uid="{0CC1494D-D5D9-4DF6-BD06-8B2F586B03AE}"/>
    <cellStyle name="Note 9 7 2 4" xfId="14333" xr:uid="{725AB2E8-27EE-444D-AAAC-5970939E7F6B}"/>
    <cellStyle name="Note 9 7 2 4 2" xfId="32928" xr:uid="{EEDD8840-D1AB-4BFE-A0A6-AE05180F8075}"/>
    <cellStyle name="Note 9 7 2 5" xfId="32423" xr:uid="{EE68A8BE-ECEA-4EB8-AB3D-30A56840B6F7}"/>
    <cellStyle name="Note 9 7 3" xfId="3427" xr:uid="{6C103461-7670-4035-A54C-14231141CDFF}"/>
    <cellStyle name="Note 9 7 3 2" xfId="33801" xr:uid="{CFC73F4B-A07F-4BC2-B8C4-9A57ADD2F112}"/>
    <cellStyle name="Note 9 7 4" xfId="33720" xr:uid="{2DBF378F-9DC1-4850-85BC-5598F23FCF16}"/>
    <cellStyle name="Note 9 8" xfId="1334" xr:uid="{2BEF3DED-30CA-4D1C-BC27-07695C5D6C54}"/>
    <cellStyle name="Note 9 8 2" xfId="5679" xr:uid="{AE503996-40CF-4243-8D2B-2D9ABA31DA3A}"/>
    <cellStyle name="Note 9 8 2 2" xfId="8265" xr:uid="{639A84AE-48C2-4A4B-82DA-BA060482481C}"/>
    <cellStyle name="Note 9 8 2 2 2" xfId="12558" xr:uid="{17C29119-ED97-4418-906D-E2DEE1BC3C95}"/>
    <cellStyle name="Note 9 8 2 2 2 2" xfId="21547" xr:uid="{3AEFEBC3-6AC7-4804-85A1-7A25F1D60BCB}"/>
    <cellStyle name="Note 9 8 2 2 2 2 2" xfId="34032" xr:uid="{A2EB04C7-567C-41D4-888C-5AB3E4A1F4F2}"/>
    <cellStyle name="Note 9 8 2 2 2 3" xfId="34567" xr:uid="{647C41CE-C5BA-42EA-91E6-CF18E53B6E68}"/>
    <cellStyle name="Note 9 8 2 2 3" xfId="17254" xr:uid="{DF3028C6-B0DC-4EB9-9628-70D686DF37DA}"/>
    <cellStyle name="Note 9 8 2 2 3 2" xfId="24657" xr:uid="{3973E45E-53B0-4ACA-B216-72710A49DFB8}"/>
    <cellStyle name="Note 9 8 2 2 4" xfId="29755" xr:uid="{0019D77E-D668-4177-A182-50BA78B4C32D}"/>
    <cellStyle name="Note 9 8 2 3" xfId="10902" xr:uid="{A71C9736-328E-4489-8005-E79C08986080}"/>
    <cellStyle name="Note 9 8 2 3 2" xfId="19891" xr:uid="{AA06BCDD-725E-4E8D-A21D-85151D7A247F}"/>
    <cellStyle name="Note 9 8 2 3 2 2" xfId="22841" xr:uid="{FC8BBF26-A51A-4459-BF37-4494EC556039}"/>
    <cellStyle name="Note 9 8 2 3 3" xfId="26638" xr:uid="{89AAA3CF-CC14-4DD0-9367-7F59745E2121}"/>
    <cellStyle name="Note 9 8 2 4" xfId="14668" xr:uid="{68C01B86-6457-4B45-A636-AA4A7D2DF121}"/>
    <cellStyle name="Note 9 8 2 4 2" xfId="30846" xr:uid="{83C720E4-F7BA-4635-8AEA-8E492683090E}"/>
    <cellStyle name="Note 9 8 2 5" xfId="40874" xr:uid="{2365B41E-EF1B-47BF-B0CB-63A0EBFB9FC5}"/>
    <cellStyle name="Note 9 8 3" xfId="3771" xr:uid="{BD8243BD-0486-4071-855B-6D6FC4B488F3}"/>
    <cellStyle name="Note 9 8 3 2" xfId="34085" xr:uid="{A05EDCEE-6958-447A-A227-D65EB25081F2}"/>
    <cellStyle name="Note 9 8 4" xfId="36407" xr:uid="{7FF826C9-8F8E-4564-A3FA-0A7AD284D62D}"/>
    <cellStyle name="Note 9 9" xfId="1722" xr:uid="{2C0FF44F-93D1-4F79-BDCB-C66C001E6FF2}"/>
    <cellStyle name="Note 9 9 2" xfId="6048" xr:uid="{1270ABD7-23C9-493F-BDE9-743BB76CCDEC}"/>
    <cellStyle name="Note 9 9 2 2" xfId="8634" xr:uid="{3CEF4677-730D-4CC2-8A15-E25351186CDE}"/>
    <cellStyle name="Note 9 9 2 2 2" xfId="12673" xr:uid="{96265774-AFCC-4659-9A47-E57A8CB424A1}"/>
    <cellStyle name="Note 9 9 2 2 2 2" xfId="21662" xr:uid="{4B4C778C-8BAD-4CC1-8A00-7F18357D4170}"/>
    <cellStyle name="Note 9 9 2 2 2 2 2" xfId="30177" xr:uid="{ACBB9AE5-89C7-423D-9AC0-BB355080A752}"/>
    <cellStyle name="Note 9 9 2 2 2 3" xfId="41085" xr:uid="{37A980BA-243A-4CAC-B07E-B46F2F4C80C1}"/>
    <cellStyle name="Note 9 9 2 2 3" xfId="17623" xr:uid="{1C351A15-E03D-480E-9028-FE0F60E40780}"/>
    <cellStyle name="Note 9 9 2 2 3 2" xfId="30633" xr:uid="{EF65E1E8-BBFA-48D2-9F41-9A2269EBA80E}"/>
    <cellStyle name="Note 9 9 2 2 4" xfId="37326" xr:uid="{C1149B51-3036-4ED5-BB56-E1B722FCD793}"/>
    <cellStyle name="Note 9 9 2 3" xfId="11271" xr:uid="{4ECE7042-4C1E-44E4-AEE5-F94E14EE227B}"/>
    <cellStyle name="Note 9 9 2 3 2" xfId="20260" xr:uid="{CB21457D-BED9-4850-B3E9-6E30128C4788}"/>
    <cellStyle name="Note 9 9 2 3 2 2" xfId="35698" xr:uid="{D1A84291-3C69-4853-B27D-C24A00ECABD7}"/>
    <cellStyle name="Note 9 9 2 3 3" xfId="37518" xr:uid="{6C670461-7B53-4CFA-97A9-14FFE1F9AEFC}"/>
    <cellStyle name="Note 9 9 2 4" xfId="15037" xr:uid="{E75507A4-75BC-4E67-BAAB-622A57825C3A}"/>
    <cellStyle name="Note 9 9 2 4 2" xfId="42405" xr:uid="{26A822F4-8E3B-48FE-87C3-6C323F367A5D}"/>
    <cellStyle name="Note 9 9 2 5" xfId="28922" xr:uid="{69375130-43C3-47D3-911A-1F89DFA8FDDD}"/>
    <cellStyle name="Note 9 9 3" xfId="4159" xr:uid="{A5C30BC8-5542-4DB1-BBF0-59136D9C15CE}"/>
    <cellStyle name="Note 9 9 3 2" xfId="26184" xr:uid="{43186072-B42A-49D1-8377-24DA7BBA6E6B}"/>
    <cellStyle name="Note 9 9 4" xfId="26808" xr:uid="{B0F100F1-FE82-4066-9A02-463097F5A876}"/>
    <cellStyle name="Output 10" xfId="2204" xr:uid="{AC0AD625-3FD3-44C9-B8BA-6368B59284D9}"/>
    <cellStyle name="Output 10 2" xfId="31982" xr:uid="{B01CC472-B46A-4712-826E-FC2F8821CFC9}"/>
    <cellStyle name="Output 10 2 2" xfId="56283" xr:uid="{5E67AA62-7773-4CEE-B7D9-D9D9AAA8EB4D}"/>
    <cellStyle name="Output 10 2 3" xfId="49501" xr:uid="{ABA9651C-49EF-4538-AF97-FBC81D86822C}"/>
    <cellStyle name="Output 10 3" xfId="51489" xr:uid="{F3709A81-4B70-4FE6-85DD-1520B1EB3746}"/>
    <cellStyle name="Output 10 3 2" xfId="58271" xr:uid="{426B21BB-9919-4577-86E6-FF894ED5D9A8}"/>
    <cellStyle name="Output 10 4" xfId="47618" xr:uid="{7DCB62C6-F6E7-4CA1-9D03-DC8DB804301E}"/>
    <cellStyle name="Output 10 4 2" xfId="54429" xr:uid="{C5BFEB6A-4168-4F59-B7F7-E30456818D23}"/>
    <cellStyle name="Output 10 5" xfId="46010" xr:uid="{446B1BE0-5F24-4F33-BB02-6C9BD8C38021}"/>
    <cellStyle name="Output 11" xfId="29092" xr:uid="{519C1C76-87AA-4F2A-B030-3E228E0E5B4E}"/>
    <cellStyle name="Output 11 2" xfId="50353" xr:uid="{6A755E42-5751-47A3-BA36-142AA82DE7E5}"/>
    <cellStyle name="Output 11 2 2" xfId="57135" xr:uid="{660B0D5E-BDE3-4C25-9DA1-3F0CA5D31BE4}"/>
    <cellStyle name="Output 11 3" xfId="51956" xr:uid="{CD37D09A-338D-44F5-BB0B-F80A931A8C39}"/>
    <cellStyle name="Output 11 3 2" xfId="58737" xr:uid="{02DA625E-A75A-4BE5-B453-DA7905C6F870}"/>
    <cellStyle name="Output 11 4" xfId="51718" xr:uid="{BBA29E49-B3C8-47E7-BF4A-C4F243F76A43}"/>
    <cellStyle name="Output 11 4 2" xfId="58499" xr:uid="{7EA482D5-B416-4B13-ACBB-004F1398D70D}"/>
    <cellStyle name="Output 11 5" xfId="48470" xr:uid="{FFA686CC-3B35-4ADC-B387-8F5CF168B3F4}"/>
    <cellStyle name="Output 11 5 2" xfId="55262" xr:uid="{2B8F81A7-AE1D-4615-BF35-4A6BBE73E35C}"/>
    <cellStyle name="Output 11 6" xfId="53548" xr:uid="{5FFBCDDE-B2EE-4C3E-8D14-5A6A4F7EB6EA}"/>
    <cellStyle name="Output 11 7" xfId="46856" xr:uid="{D2DA9A82-0E21-4A65-B754-D8C6EE92A884}"/>
    <cellStyle name="Output 12" xfId="87" xr:uid="{A4E3A356-2615-4953-9DA7-7184F668243F}"/>
    <cellStyle name="Output 12 2" xfId="50322" xr:uid="{76C2FCD4-4FC7-4151-919D-7C91C8716DF5}"/>
    <cellStyle name="Output 12 2 2" xfId="57104" xr:uid="{51A9E29E-C99D-48DC-AC69-D36805A6C267}"/>
    <cellStyle name="Output 12 3" xfId="51926" xr:uid="{9A336D80-1C7A-480D-BC70-8FE3F0AA58E4}"/>
    <cellStyle name="Output 12 3 2" xfId="58707" xr:uid="{14F8E6C9-1F22-4A1E-9070-DBF64A3CEEAC}"/>
    <cellStyle name="Output 12 4" xfId="51877" xr:uid="{753A1D60-4120-4521-9B74-D77BFC47106A}"/>
    <cellStyle name="Output 12 4 2" xfId="58658" xr:uid="{2B6DFCB0-DDAF-427B-92D6-AD0F18BE5762}"/>
    <cellStyle name="Output 12 5" xfId="48439" xr:uid="{A07F5DAA-BB8F-430D-8E46-BF6CF2A8E0E7}"/>
    <cellStyle name="Output 12 5 2" xfId="55231" xr:uid="{FC9140F1-FB43-4A69-B7DD-C9EDF87E71F6}"/>
    <cellStyle name="Output 12 6" xfId="53517" xr:uid="{BC509346-9576-4099-A0FB-1E902D9AED71}"/>
    <cellStyle name="Output 12 7" xfId="46825" xr:uid="{B6A5EE72-4554-479F-AA7C-7C534B880D6F}"/>
    <cellStyle name="Output 13" xfId="44129" xr:uid="{DE462639-7B32-4EED-9A2A-FE95EC265550}"/>
    <cellStyle name="Output 13 2" xfId="53981" xr:uid="{911E21D2-F8D4-420C-8A73-D65DA5092888}"/>
    <cellStyle name="Output 13 3" xfId="47306" xr:uid="{9422C4D7-9AB7-49E8-9146-CA1931599663}"/>
    <cellStyle name="Output 14" xfId="45456" xr:uid="{8DBBE410-A3CD-43D0-99C2-25229487DDC8}"/>
    <cellStyle name="Output 14 2" xfId="55693" xr:uid="{40465CEC-1D65-4E84-9E68-2EDFF9AB5006}"/>
    <cellStyle name="Output 15" xfId="43" xr:uid="{30AC84DC-A1E9-469F-9E95-A72C39F516A7}"/>
    <cellStyle name="Output 15 2" xfId="45856" xr:uid="{FD09D2C4-3658-4816-BD92-DB36603F46C7}"/>
    <cellStyle name="Output 2" xfId="93" xr:uid="{96E7FCB5-35F7-4EC7-8976-AFC7E2B734B6}"/>
    <cellStyle name="Output 2 10" xfId="903" xr:uid="{396166F6-6BA8-4935-8AD3-51D6E2B6C0C8}"/>
    <cellStyle name="Output 2 10 2" xfId="5270" xr:uid="{D86C8CAF-5C76-47F3-9F1E-1A3506BE78EC}"/>
    <cellStyle name="Output 2 10 2 2" xfId="7856" xr:uid="{F7C32059-A576-4065-A4FA-5C36B2162DF0}"/>
    <cellStyle name="Output 2 10 2 2 2" xfId="16845" xr:uid="{02959322-2BB2-4B1F-9AE0-863412E3479B}"/>
    <cellStyle name="Output 2 10 2 2 2 2" xfId="43237" xr:uid="{E1F04019-5DC0-421A-A2E7-0BB01881D67F}"/>
    <cellStyle name="Output 2 10 2 2 2 3" xfId="56484" xr:uid="{4465B03D-F964-448C-BAD6-168F4D8DA82E}"/>
    <cellStyle name="Output 2 10 2 2 3" xfId="35165" xr:uid="{5586A90A-DD54-4813-AF31-C7965C35D3AF}"/>
    <cellStyle name="Output 2 10 2 2 4" xfId="49702" xr:uid="{C6915591-C10F-4E04-9841-6F1281851DAB}"/>
    <cellStyle name="Output 2 10 2 3" xfId="10493" xr:uid="{D605F4B7-80E0-4CE0-8340-5FD8BC487076}"/>
    <cellStyle name="Output 2 10 2 3 2" xfId="19482" xr:uid="{45F6BE1C-A705-4B1D-89E2-58D8FC5CDB4A}"/>
    <cellStyle name="Output 2 10 2 3 2 2" xfId="24209" xr:uid="{96D52C52-4B0D-46C7-88EA-2D226C55A404}"/>
    <cellStyle name="Output 2 10 2 3 2 3" xfId="58256" xr:uid="{B68FCE5D-3379-40CD-94BE-9E27DA51E94B}"/>
    <cellStyle name="Output 2 10 2 3 3" xfId="31959" xr:uid="{51581EB6-398D-4EC4-88D1-BB4958BAFA2E}"/>
    <cellStyle name="Output 2 10 2 3 4" xfId="51474" xr:uid="{EA1163E9-1BDE-416D-95A1-F8C1C47D0CD0}"/>
    <cellStyle name="Output 2 10 2 4" xfId="14259" xr:uid="{5F2FBA45-DB77-46AE-89AA-83C0D30E19E6}"/>
    <cellStyle name="Output 2 10 2 4 2" xfId="33145" xr:uid="{A9D8C695-C7AA-4B9C-B50E-D4CFB79CA0C4}"/>
    <cellStyle name="Output 2 10 2 4 2 2" xfId="54623" xr:uid="{50FABA0C-3117-43E3-9967-B5B7BBA5FDB4}"/>
    <cellStyle name="Output 2 10 2 4 3" xfId="47819" xr:uid="{D06DFED7-0A3C-42BE-8F69-92B41FFE715C}"/>
    <cellStyle name="Output 2 10 2 5" xfId="28130" xr:uid="{C14CCDB5-7EC3-40B7-B70A-0A17BA683760}"/>
    <cellStyle name="Output 2 10 2 6" xfId="46205" xr:uid="{5B44B7A6-F963-4564-9136-5CC0AF789431}"/>
    <cellStyle name="Output 2 10 3" xfId="3340" xr:uid="{1B0D3609-137D-4150-B269-59A576E888FF}"/>
    <cellStyle name="Output 2 10 3 2" xfId="39884" xr:uid="{9CDAC9B3-1C96-4A8B-99C7-710EC24720D6}"/>
    <cellStyle name="Output 2 10 3 2 2" xfId="56886" xr:uid="{8A687B49-8F01-4EE3-962E-8FBBB1B3A795}"/>
    <cellStyle name="Output 2 10 3 2 3" xfId="50104" xr:uid="{F884A1E2-6249-438D-86CF-0B3FF9E246B7}"/>
    <cellStyle name="Output 2 10 3 3" xfId="51145" xr:uid="{AB70D924-3A32-473C-AB7D-AC0817D0BBAE}"/>
    <cellStyle name="Output 2 10 3 3 2" xfId="57927" xr:uid="{B7E2B8CE-87A6-425F-A646-B3FBC4D43EB4}"/>
    <cellStyle name="Output 2 10 3 4" xfId="48221" xr:uid="{1FB0BE5E-6E73-4ECD-ABD6-780DAF04FE35}"/>
    <cellStyle name="Output 2 10 3 4 2" xfId="55013" xr:uid="{1B4400E2-B1B3-4776-8F3E-551C2803845D}"/>
    <cellStyle name="Output 2 10 3 5" xfId="53313" xr:uid="{03CBAA20-13EE-4869-8B8E-C3352A15EA26}"/>
    <cellStyle name="Output 2 10 3 6" xfId="46607" xr:uid="{33C86F3F-0F88-4155-B3BC-4339343FC226}"/>
    <cellStyle name="Output 2 10 4" xfId="24836" xr:uid="{F21E498A-E31D-4A98-A909-69749F6195AC}"/>
    <cellStyle name="Output 2 10 4 2" xfId="56012" xr:uid="{E9343602-0572-404E-965F-561B59F7825A}"/>
    <cellStyle name="Output 2 10 4 3" xfId="49230" xr:uid="{B68FA752-DEB7-4DEC-8D59-281044366892}"/>
    <cellStyle name="Output 2 10 5" xfId="44462" xr:uid="{25CC44AE-4414-45E9-B381-EB3EF11E6539}"/>
    <cellStyle name="Output 2 10 5 2" xfId="58184" xr:uid="{E7A733FE-5FD9-4A40-B93B-4F887FEAC68C}"/>
    <cellStyle name="Output 2 10 5 3" xfId="51402" xr:uid="{D496F02C-3DE1-4A0B-8136-9D157CBB0557}"/>
    <cellStyle name="Output 2 10 6" xfId="45696" xr:uid="{6EBAC2CF-45B5-4514-8A2E-4A5E05F56F9F}"/>
    <cellStyle name="Output 2 10 6 2" xfId="54175" xr:uid="{3C8A8BC4-9D68-4C2D-B9F0-40DEE60EEA13}"/>
    <cellStyle name="Output 2 11" xfId="1247" xr:uid="{9EAC15CA-169A-4AA1-9759-618CBDA78E13}"/>
    <cellStyle name="Output 2 11 2" xfId="5592" xr:uid="{CAB212E4-86FF-4395-B8DB-1C31A2737E6D}"/>
    <cellStyle name="Output 2 11 2 2" xfId="8178" xr:uid="{0255455C-B392-4B08-B079-EFE8BBCCBF3C}"/>
    <cellStyle name="Output 2 11 2 2 2" xfId="17167" xr:uid="{5B777502-3F12-4D30-8AB9-53CC6D82A6E4}"/>
    <cellStyle name="Output 2 11 2 2 2 2" xfId="41510" xr:uid="{F8993EA0-17BB-4E66-86EA-E053831657A7}"/>
    <cellStyle name="Output 2 11 2 2 2 3" xfId="56531" xr:uid="{14164311-124B-4D08-BCAA-312B9DA6DEC0}"/>
    <cellStyle name="Output 2 11 2 2 3" xfId="25936" xr:uid="{E78D7B6B-D9E3-4EE4-98B8-281D2642F6C5}"/>
    <cellStyle name="Output 2 11 2 2 4" xfId="49749" xr:uid="{1621E133-C28A-421E-A0DB-859AB4C8D7DE}"/>
    <cellStyle name="Output 2 11 2 3" xfId="10815" xr:uid="{F7884960-C2E3-4DEF-BEFA-71F7F811FCC1}"/>
    <cellStyle name="Output 2 11 2 3 2" xfId="19804" xr:uid="{B4DE816B-B6B4-4374-8CDB-21173AFA9CA9}"/>
    <cellStyle name="Output 2 11 2 3 2 2" xfId="43715" xr:uid="{914424EE-7B51-4CDB-B349-B3C6A82D7FDA}"/>
    <cellStyle name="Output 2 11 2 3 2 3" xfId="57752" xr:uid="{76EBE250-79E9-4767-87DE-E42BA398A301}"/>
    <cellStyle name="Output 2 11 2 3 3" xfId="34625" xr:uid="{0F5F429F-03CD-47B4-956B-DC0A0903CD4B}"/>
    <cellStyle name="Output 2 11 2 3 4" xfId="50970" xr:uid="{9C3F51C7-3ECF-43AC-B7C2-03068098A742}"/>
    <cellStyle name="Output 2 11 2 4" xfId="14581" xr:uid="{E6C0FB0B-3259-4E47-9150-CAA788701EC6}"/>
    <cellStyle name="Output 2 11 2 4 2" xfId="35028" xr:uid="{1BE00557-AB6E-4835-8271-A678F0F043C7}"/>
    <cellStyle name="Output 2 11 2 4 2 2" xfId="54667" xr:uid="{A83CD4BA-21A8-4BC3-B911-3915DF749A33}"/>
    <cellStyle name="Output 2 11 2 4 3" xfId="47866" xr:uid="{A6E3117B-01D8-4870-9891-7591ED0F553B}"/>
    <cellStyle name="Output 2 11 2 5" xfId="34526" xr:uid="{8CAC0CBB-9405-4C09-AE17-AC4EEBDB4CB2}"/>
    <cellStyle name="Output 2 11 2 6" xfId="46252" xr:uid="{F4978C6D-3A6A-417B-8AA9-C86A71915D58}"/>
    <cellStyle name="Output 2 11 3" xfId="3684" xr:uid="{BD586AB6-E2B6-4B4E-933A-A234082BFB5E}"/>
    <cellStyle name="Output 2 11 3 2" xfId="30944" xr:uid="{846DA89E-53BE-49C0-9C7D-DFEE663652E4}"/>
    <cellStyle name="Output 2 11 3 2 2" xfId="56930" xr:uid="{61E784B4-F425-437E-950F-C78B65595DF7}"/>
    <cellStyle name="Output 2 11 3 2 3" xfId="50148" xr:uid="{E43DCC19-090E-4D16-B4F9-EBBDE84539E0}"/>
    <cellStyle name="Output 2 11 3 3" xfId="51269" xr:uid="{4D7CFB52-5EA2-4592-A5E7-42A1C20A900B}"/>
    <cellStyle name="Output 2 11 3 3 2" xfId="58051" xr:uid="{B98FE528-D3C8-4A51-B74D-C1BC74D7EC6A}"/>
    <cellStyle name="Output 2 11 3 4" xfId="48265" xr:uid="{D0107F3E-41B6-4047-B9DA-3BFCE96A55D6}"/>
    <cellStyle name="Output 2 11 3 4 2" xfId="55057" xr:uid="{1A05B8F4-E6FA-4F5A-83A3-60AB05987EC2}"/>
    <cellStyle name="Output 2 11 3 5" xfId="53357" xr:uid="{0DD9D286-F25F-43DD-88F3-F7AB7AE397CA}"/>
    <cellStyle name="Output 2 11 3 6" xfId="46651" xr:uid="{6633CB82-7BA2-40DB-BBF1-39AA5D6E419D}"/>
    <cellStyle name="Output 2 11 4" xfId="37546" xr:uid="{B82FA95F-38D0-42DD-87DA-0D310293E4A2}"/>
    <cellStyle name="Output 2 11 4 2" xfId="56059" xr:uid="{74E1C82F-FA16-4100-8C03-9A2A22E51F27}"/>
    <cellStyle name="Output 2 11 4 3" xfId="49277" xr:uid="{9A8A8F6A-F3B6-4CD6-AE84-073D28DE7BAA}"/>
    <cellStyle name="Output 2 11 5" xfId="44451" xr:uid="{B2A8F22F-3FC2-4D19-AD76-7A0849EF6698}"/>
    <cellStyle name="Output 2 11 5 2" xfId="58200" xr:uid="{60D96813-637E-4937-9793-2E0B984F74B0}"/>
    <cellStyle name="Output 2 11 5 3" xfId="51418" xr:uid="{C2761131-B6C0-44DA-9160-7827C1D66697}"/>
    <cellStyle name="Output 2 11 6" xfId="45743" xr:uid="{40D0320F-12E1-4E27-9319-1C820F067DAD}"/>
    <cellStyle name="Output 2 11 6 2" xfId="54219" xr:uid="{1B3DDDA4-2CB0-4DC0-BD6C-3D5E5C11CDDF}"/>
    <cellStyle name="Output 2 12" xfId="172" xr:uid="{C7527D23-9EBA-4470-B54C-5335A5D0929B}"/>
    <cellStyle name="Output 2 12 2" xfId="2576" xr:uid="{A84D1D7D-226C-4B93-BF65-AF7932B75B9C}"/>
    <cellStyle name="Output 2 12 2 2" xfId="6817" xr:uid="{EF3119DA-63AA-4D12-BC10-535CB41FFC1E}"/>
    <cellStyle name="Output 2 12 2 2 2" xfId="15806" xr:uid="{56DC2A44-AE4C-49A3-B936-A1FAF51D69FF}"/>
    <cellStyle name="Output 2 12 2 2 2 2" xfId="43494" xr:uid="{DE2B8C44-AF1D-4A35-ADE3-1ED65915544C}"/>
    <cellStyle name="Output 2 12 2 2 2 3" xfId="56572" xr:uid="{F2CF098B-0042-4B9B-B4AF-60162C79C622}"/>
    <cellStyle name="Output 2 12 2 2 3" xfId="31508" xr:uid="{5FFCDAB5-77DF-4D58-BDEB-E9CCDA74EEB1}"/>
    <cellStyle name="Output 2 12 2 2 4" xfId="49790" xr:uid="{294BAB83-0FAB-4BC7-BC36-9B281B95EC37}"/>
    <cellStyle name="Output 2 12 2 3" xfId="9387" xr:uid="{F016C20C-5EEE-4042-9F40-C32E2673F0E1}"/>
    <cellStyle name="Output 2 12 2 3 2" xfId="18376" xr:uid="{33105BF0-7E10-4841-9308-9243C5D02660}"/>
    <cellStyle name="Output 2 12 2 3 2 2" xfId="43011" xr:uid="{40FF5107-4500-4CA1-87D6-4286D94631F2}"/>
    <cellStyle name="Output 2 12 2 3 2 3" xfId="58563" xr:uid="{C56A1BAB-4FB3-457C-9F87-4E214327CA00}"/>
    <cellStyle name="Output 2 12 2 3 3" xfId="38554" xr:uid="{ABD4D5E7-886C-4399-87A5-9BBD6FE49F8C}"/>
    <cellStyle name="Output 2 12 2 3 4" xfId="51782" xr:uid="{54AB2A29-490E-4C63-9F61-4E803DD45E62}"/>
    <cellStyle name="Output 2 12 2 4" xfId="13430" xr:uid="{5CA58782-BCC2-49F2-AF82-7C1A7D63DBC8}"/>
    <cellStyle name="Output 2 12 2 4 2" xfId="23227" xr:uid="{3BE71FC4-8365-46DF-92C5-0EAE2F2487D5}"/>
    <cellStyle name="Output 2 12 2 4 2 2" xfId="54705" xr:uid="{F95C08C1-8034-4E28-8CF0-79DA609AE6B0}"/>
    <cellStyle name="Output 2 12 2 4 3" xfId="47907" xr:uid="{1B92B6B7-A387-4689-8761-D2AED4B9850B}"/>
    <cellStyle name="Output 2 12 2 5" xfId="43283" xr:uid="{2F3FC7C3-9AD7-4B48-B88D-DF9CEFE3EC35}"/>
    <cellStyle name="Output 2 12 2 6" xfId="46293" xr:uid="{292C6ABB-34AB-4DC4-80C0-7241DDA00C85}"/>
    <cellStyle name="Output 2 12 3" xfId="2640" xr:uid="{E4BBBAEF-AE97-4CD7-9633-F926049C97DE}"/>
    <cellStyle name="Output 2 12 3 2" xfId="25279" xr:uid="{167B0AF6-3B56-4595-9F73-CAB25C9D0697}"/>
    <cellStyle name="Output 2 12 3 2 2" xfId="56968" xr:uid="{1BA9B938-4EAE-443A-95EC-D16EB216F15A}"/>
    <cellStyle name="Output 2 12 3 2 3" xfId="50186" xr:uid="{14F34A02-5D37-4A6E-8E00-394C8F679D10}"/>
    <cellStyle name="Output 2 12 3 3" xfId="52288" xr:uid="{B4627D80-1517-4FBA-A448-21EEC9D9B5BB}"/>
    <cellStyle name="Output 2 12 3 3 2" xfId="59069" xr:uid="{8D1F95CF-1668-4E3B-B321-9629AB570F2F}"/>
    <cellStyle name="Output 2 12 3 4" xfId="48303" xr:uid="{34AAA184-BFD7-42B1-8E33-735E0F017A2F}"/>
    <cellStyle name="Output 2 12 3 4 2" xfId="55095" xr:uid="{7AD20D29-BE51-4A70-ABF3-FC4EF4C7154F}"/>
    <cellStyle name="Output 2 12 3 5" xfId="53395" xr:uid="{1761A615-D166-4FF0-A9AF-479108C0DD7B}"/>
    <cellStyle name="Output 2 12 3 6" xfId="46689" xr:uid="{E9F12FB0-ECA6-4B5C-B13D-15485419C54E}"/>
    <cellStyle name="Output 2 12 4" xfId="38944" xr:uid="{BAFC0762-7E07-4A65-B828-3D662C3D6C53}"/>
    <cellStyle name="Output 2 12 4 2" xfId="56100" xr:uid="{FF948F02-B890-4F21-A16B-9F970C6AFCEC}"/>
    <cellStyle name="Output 2 12 4 3" xfId="49318" xr:uid="{A32B6DF3-E3A6-434E-B3EC-E0970B7B117C}"/>
    <cellStyle name="Output 2 12 5" xfId="44526" xr:uid="{B685D9F0-16F1-4FE5-863D-303AA8C658F7}"/>
    <cellStyle name="Output 2 12 5 2" xfId="57781" xr:uid="{B86EDB35-A75C-4260-B70B-4EEF54CEEF73}"/>
    <cellStyle name="Output 2 12 5 3" xfId="50999" xr:uid="{F6DD9793-BE6A-4EE3-AE69-22EFA706CADD}"/>
    <cellStyle name="Output 2 12 6" xfId="45784" xr:uid="{467439B7-2856-48EA-8C4A-ED7871824BD1}"/>
    <cellStyle name="Output 2 12 6 2" xfId="54257" xr:uid="{971E4CA0-BACD-4855-80F1-6A0562BF5EE6}"/>
    <cellStyle name="Output 2 13" xfId="1723" xr:uid="{AB474EB5-0ED5-4CF5-9E49-A242F720A02C}"/>
    <cellStyle name="Output 2 13 2" xfId="6049" xr:uid="{59B52FB5-318D-4835-AC91-895C1A754E2B}"/>
    <cellStyle name="Output 2 13 2 2" xfId="8635" xr:uid="{91F200EF-7932-41C6-8398-56BF176DEAE7}"/>
    <cellStyle name="Output 2 13 2 2 2" xfId="17624" xr:uid="{88090270-451C-4EB6-AE54-8519A5079A0F}"/>
    <cellStyle name="Output 2 13 2 2 2 2" xfId="39842" xr:uid="{BEF1A8E9-C2B1-4F49-8375-D908ED86128C}"/>
    <cellStyle name="Output 2 13 2 2 2 3" xfId="56611" xr:uid="{0F0250AA-7223-4A65-9688-FCE9C3C83BE5}"/>
    <cellStyle name="Output 2 13 2 2 3" xfId="27548" xr:uid="{767BB2BD-6214-4CC5-A7FD-770811DD90A3}"/>
    <cellStyle name="Output 2 13 2 2 4" xfId="49829" xr:uid="{ED2A2703-C5D8-4A3A-BC98-5CA349118F90}"/>
    <cellStyle name="Output 2 13 2 3" xfId="11272" xr:uid="{281EDA83-108A-4025-9A42-2EA527D581C0}"/>
    <cellStyle name="Output 2 13 2 3 2" xfId="20261" xr:uid="{D69213A5-0A1E-4EB8-B59B-CE55A4780923}"/>
    <cellStyle name="Output 2 13 2 3 2 2" xfId="30914" xr:uid="{F3668E5A-86A7-46C6-AC23-A833AD08B16F}"/>
    <cellStyle name="Output 2 13 2 3 2 3" xfId="57951" xr:uid="{ECCDBDA8-9909-4FCF-9D05-BA75839F2F55}"/>
    <cellStyle name="Output 2 13 2 3 3" xfId="26375" xr:uid="{CDBB02BF-114E-4D62-B266-ABC08C9D6803}"/>
    <cellStyle name="Output 2 13 2 3 4" xfId="51169" xr:uid="{61CCDFBC-144E-4E74-8603-62EEFA0D77E5}"/>
    <cellStyle name="Output 2 13 2 4" xfId="15038" xr:uid="{7BA9BDF3-2815-42BF-A9EE-4F6B4C9B39B8}"/>
    <cellStyle name="Output 2 13 2 4 2" xfId="29418" xr:uid="{C73351E1-9C6B-4DF0-9C75-AD2ABC4244BD}"/>
    <cellStyle name="Output 2 13 2 4 2 2" xfId="54744" xr:uid="{0A1298C0-91A1-4E90-82D2-1405602E4984}"/>
    <cellStyle name="Output 2 13 2 4 3" xfId="47946" xr:uid="{8D9FAC34-478D-4042-B093-2EC3EA411ACE}"/>
    <cellStyle name="Output 2 13 2 5" xfId="38063" xr:uid="{6DEE5032-04A9-4342-AEC1-7B56E79696A4}"/>
    <cellStyle name="Output 2 13 2 6" xfId="46332" xr:uid="{6556B76D-5F02-4EE9-8DC5-2318B31E3C6C}"/>
    <cellStyle name="Output 2 13 3" xfId="4160" xr:uid="{62862361-53EF-45A3-BAE4-C113CC51AEAF}"/>
    <cellStyle name="Output 2 13 3 2" xfId="34171" xr:uid="{2AFC0AE6-5730-4729-80FC-D2C0A075B3AA}"/>
    <cellStyle name="Output 2 13 3 2 2" xfId="57007" xr:uid="{75D095AC-8397-40AD-B61F-BC67A5A73061}"/>
    <cellStyle name="Output 2 13 3 2 3" xfId="50225" xr:uid="{7368349D-4ACA-4F5F-A4BF-0DA47CCA5F73}"/>
    <cellStyle name="Output 2 13 3 3" xfId="51317" xr:uid="{10EF0ABE-13D0-4CA5-B35E-BE81A29A1028}"/>
    <cellStyle name="Output 2 13 3 3 2" xfId="58099" xr:uid="{EBB50739-F653-4436-B537-B7DF63EDCD8D}"/>
    <cellStyle name="Output 2 13 3 4" xfId="48342" xr:uid="{3968D6F4-BBD3-470E-9E6F-3CED451889F5}"/>
    <cellStyle name="Output 2 13 3 4 2" xfId="55134" xr:uid="{1778F454-4378-4916-A86C-12A3AF9E7EF8}"/>
    <cellStyle name="Output 2 13 3 5" xfId="53432" xr:uid="{C4E639AB-809E-4984-AC2D-CDAC0543B17C}"/>
    <cellStyle name="Output 2 13 3 6" xfId="46728" xr:uid="{8B99B757-00E5-4BFF-BCFF-3B1425C3FEE4}"/>
    <cellStyle name="Output 2 13 4" xfId="35730" xr:uid="{112836A1-6F2E-49C5-B34F-7F937EE98BA9}"/>
    <cellStyle name="Output 2 13 4 2" xfId="56139" xr:uid="{64C0C010-953B-42CE-9112-2D77B551A8F3}"/>
    <cellStyle name="Output 2 13 4 3" xfId="49357" xr:uid="{F5F1F6DA-65E9-4B40-BE12-B5784A4EE844}"/>
    <cellStyle name="Output 2 13 5" xfId="44579" xr:uid="{B1B34AB9-9B58-44E3-8800-F8E34FD743CD}"/>
    <cellStyle name="Output 2 13 5 2" xfId="58059" xr:uid="{ACAC8FCA-9FD1-4D59-A7F9-946FAA5BCC03}"/>
    <cellStyle name="Output 2 13 5 3" xfId="51277" xr:uid="{E1BB46E0-5441-4B02-A30F-13890E91354A}"/>
    <cellStyle name="Output 2 13 6" xfId="47477" xr:uid="{24F7142B-8A95-463C-952A-7C38C160C99D}"/>
    <cellStyle name="Output 2 13 6 2" xfId="54296" xr:uid="{750CDD03-9B9D-468C-B4D1-CC77BA500A49}"/>
    <cellStyle name="Output 2 13 7" xfId="45869" xr:uid="{DAB947A9-3A9F-465D-A452-3F0C088BED6B}"/>
    <cellStyle name="Output 2 14" xfId="2588" xr:uid="{58843F59-976B-46DD-834C-B9593EBB5A38}"/>
    <cellStyle name="Output 2 14 2" xfId="6829" xr:uid="{D56F6197-F092-4E61-83B5-F555603601DF}"/>
    <cellStyle name="Output 2 14 2 2" xfId="15818" xr:uid="{1AB93573-1BE3-4B36-BE8E-E04390959E5E}"/>
    <cellStyle name="Output 2 14 2 2 2" xfId="26323" xr:uid="{DFE95A92-0D4F-4385-9C0B-B27D14A21DBB}"/>
    <cellStyle name="Output 2 14 2 2 2 2" xfId="56650" xr:uid="{5359D2E3-029A-4A87-99C2-4900E5C97DF7}"/>
    <cellStyle name="Output 2 14 2 2 3" xfId="49868" xr:uid="{A34F9CE8-1A17-49F3-8181-ACA16E0727E9}"/>
    <cellStyle name="Output 2 14 2 3" xfId="29198" xr:uid="{9B994C0B-B332-4E18-B3B2-10C5AEFCB431}"/>
    <cellStyle name="Output 2 14 2 3 2" xfId="55764" xr:uid="{9FC037F3-E154-4872-B9E2-FA627B486CA0}"/>
    <cellStyle name="Output 2 14 2 3 3" xfId="48981" xr:uid="{3B7C3BA6-33F0-4E36-B754-F92CD6851095}"/>
    <cellStyle name="Output 2 14 2 4" xfId="47985" xr:uid="{AF5C0E45-A3CA-4027-AED2-BABBCE4887B3}"/>
    <cellStyle name="Output 2 14 2 4 2" xfId="54780" xr:uid="{6027AACF-F1B7-4E27-9184-D788F3945C48}"/>
    <cellStyle name="Output 2 14 2 5" xfId="46371" xr:uid="{A55D33CE-0939-4AF3-8C07-C8B98B8AA601}"/>
    <cellStyle name="Output 2 14 3" xfId="9399" xr:uid="{5D43D851-1CA9-42CB-A15B-4DB74FE58757}"/>
    <cellStyle name="Output 2 14 3 2" xfId="18388" xr:uid="{C96E860F-690B-451E-9EFE-415E172CBFA3}"/>
    <cellStyle name="Output 2 14 3 2 2" xfId="24633" xr:uid="{9D5F84D0-59F9-4B80-A447-9E88B624E271}"/>
    <cellStyle name="Output 2 14 3 2 2 2" xfId="57043" xr:uid="{5024415C-D7DC-4925-AC19-C75426D0B9A1}"/>
    <cellStyle name="Output 2 14 3 2 3" xfId="50261" xr:uid="{9E230C63-A05E-4FAB-B31F-4420C64D79C3}"/>
    <cellStyle name="Output 2 14 3 3" xfId="35591" xr:uid="{D3C8ECCC-D5CD-4F6E-AD71-927BD85F0539}"/>
    <cellStyle name="Output 2 14 3 3 2" xfId="58411" xr:uid="{F3C0625D-6825-4632-9188-67C1DBB5360C}"/>
    <cellStyle name="Output 2 14 3 3 3" xfId="51630" xr:uid="{FBB88ED0-43A2-4EEF-8677-5CA3086493AA}"/>
    <cellStyle name="Output 2 14 3 4" xfId="48378" xr:uid="{ADFA48FB-427F-40AA-8D21-1EB0FAE8417F}"/>
    <cellStyle name="Output 2 14 3 4 2" xfId="55170" xr:uid="{0964A089-FB26-4F8F-8DAE-6483ECC00401}"/>
    <cellStyle name="Output 2 14 3 5" xfId="46764" xr:uid="{CB2C12AC-6AF1-41EF-B40E-EE6C43D54F71}"/>
    <cellStyle name="Output 2 14 4" xfId="13442" xr:uid="{32A96B45-226F-4D0E-AA6F-0F5B51087EB9}"/>
    <cellStyle name="Output 2 14 4 2" xfId="40623" xr:uid="{EAC0B525-8B4E-4DE2-9212-0383DC7C233B}"/>
    <cellStyle name="Output 2 14 4 2 2" xfId="56178" xr:uid="{BFA2AB88-A8EE-40C0-94FE-46D2EF7E4A64}"/>
    <cellStyle name="Output 2 14 4 3" xfId="49396" xr:uid="{A1F9DBAD-229C-4E1D-8A17-11CDFAF2D143}"/>
    <cellStyle name="Output 2 14 5" xfId="24877" xr:uid="{799FD6B8-C246-4EF1-9D56-DF9FE78C6F06}"/>
    <cellStyle name="Output 2 14 5 2" xfId="57991" xr:uid="{C0D22D39-BA25-46B8-8366-2E0C71071269}"/>
    <cellStyle name="Output 2 14 5 3" xfId="51209" xr:uid="{5003456A-053A-4356-9D01-61E0A960FD6E}"/>
    <cellStyle name="Output 2 14 6" xfId="44605" xr:uid="{ED73BF6A-8142-4DFC-BF44-669E01734C37}"/>
    <cellStyle name="Output 2 14 6 2" xfId="54332" xr:uid="{43542744-7508-405F-B16C-9138F6BE704B}"/>
    <cellStyle name="Output 2 14 6 3" xfId="47516" xr:uid="{5C94DAEA-FBD0-4C23-93C8-06E1A218ACB8}"/>
    <cellStyle name="Output 2 14 7" xfId="45905" xr:uid="{674D2AC4-F058-4C5A-851C-335EDEF3DA6A}"/>
    <cellStyle name="Output 2 15" xfId="6511" xr:uid="{067A26F6-9725-4187-83D3-6059A5AE9493}"/>
    <cellStyle name="Output 2 15 2" xfId="11732" xr:uid="{5FE4366C-FDB9-4204-9057-F4C8BE7AA534}"/>
    <cellStyle name="Output 2 15 2 2" xfId="20721" xr:uid="{00005FAF-CA3F-4736-AC33-AD1AD6DABEE0}"/>
    <cellStyle name="Output 2 15 2 2 2" xfId="42883" xr:uid="{9F6DDE53-1127-4012-A71C-36F43D70238B}"/>
    <cellStyle name="Output 2 15 2 2 3" xfId="56260" xr:uid="{51368F25-5CBD-42BA-8302-BC0C41B6B829}"/>
    <cellStyle name="Output 2 15 2 3" xfId="40545" xr:uid="{B56287B5-AD9D-4148-A34A-AD793408822A}"/>
    <cellStyle name="Output 2 15 2 4" xfId="49478" xr:uid="{1A473FEA-7A59-4649-9E63-EA4D4321956F}"/>
    <cellStyle name="Output 2 15 3" xfId="15500" xr:uid="{EB7B21FC-16B1-43FF-A6FA-785D6558C3B3}"/>
    <cellStyle name="Output 2 15 3 2" xfId="43462" xr:uid="{F59D6F0D-0435-44E6-95AF-0BBBF7875B9A}"/>
    <cellStyle name="Output 2 15 3 2 2" xfId="59036" xr:uid="{FDF0F417-0AAC-4747-BE92-9CDBA441BDFD}"/>
    <cellStyle name="Output 2 15 3 3" xfId="52255" xr:uid="{AAFA20FE-9123-4E00-83D9-8DD8963E9753}"/>
    <cellStyle name="Output 2 15 4" xfId="27279" xr:uid="{E258BA7B-87F2-49E9-9403-39C1F7D44400}"/>
    <cellStyle name="Output 2 15 4 2" xfId="54408" xr:uid="{F6717C22-E668-472D-89FA-FF527CE23D83}"/>
    <cellStyle name="Output 2 15 4 3" xfId="47596" xr:uid="{29F0031A-26F0-474C-85E3-228173DAE421}"/>
    <cellStyle name="Output 2 15 5" xfId="44664" xr:uid="{A0168099-E4F6-42F7-A63D-16AA6D033FA3}"/>
    <cellStyle name="Output 2 15 6" xfId="45987" xr:uid="{651EF7E0-95B7-4DDB-9863-1AB97C706789}"/>
    <cellStyle name="Output 2 16" xfId="9095" xr:uid="{07DCB097-50EA-4219-B265-9788AB345451}"/>
    <cellStyle name="Output 2 16 2" xfId="18084" xr:uid="{13840148-D5AC-4EC2-B9AA-C1107BF304EB}"/>
    <cellStyle name="Output 2 16 2 2" xfId="25630" xr:uid="{BFB5F6F1-2A01-4427-8C2D-B11DF9503CDF}"/>
    <cellStyle name="Output 2 16 2 2 2" xfId="56210" xr:uid="{F1C0722A-3BF7-49C0-BD03-A33B9A977EC1}"/>
    <cellStyle name="Output 2 16 2 3" xfId="49428" xr:uid="{5C269AF2-3D2B-43A1-A38B-C5DF33654BDA}"/>
    <cellStyle name="Output 2 16 3" xfId="42418" xr:uid="{D8600D3C-E27B-48B8-882E-41ABA7E4497D}"/>
    <cellStyle name="Output 2 16 3 2" xfId="57624" xr:uid="{DD43974C-AD73-4FBB-A64F-3319808E4D7E}"/>
    <cellStyle name="Output 2 16 3 3" xfId="50842" xr:uid="{C85B642D-E9F6-4194-A813-2E02C3C13326}"/>
    <cellStyle name="Output 2 16 4" xfId="44625" xr:uid="{A4F68F7D-F971-434F-B598-7B18357EB1BB}"/>
    <cellStyle name="Output 2 16 4 2" xfId="54361" xr:uid="{745EA05D-0E65-4D00-AE25-482FA1744D4A}"/>
    <cellStyle name="Output 2 16 4 3" xfId="47548" xr:uid="{A94A9673-4648-4D2D-9299-D94A7439B137}"/>
    <cellStyle name="Output 2 16 5" xfId="45937" xr:uid="{0EC0636F-5BB9-40E6-806C-095AAAD3B058}"/>
    <cellStyle name="Output 2 17" xfId="9719" xr:uid="{0E1612A9-B748-4000-93D3-0E6713278580}"/>
    <cellStyle name="Output 2 17 2" xfId="18708" xr:uid="{E66E40E3-064B-4ECD-A8FB-0831A046CC9E}"/>
    <cellStyle name="Output 2 17 2 2" xfId="43350" xr:uid="{E2A36311-20DF-411A-AE90-605DB94D01D0}"/>
    <cellStyle name="Output 2 17 2 2 2" xfId="57176" xr:uid="{BFABBF5A-1563-43C6-A8B4-1F95D1C29271}"/>
    <cellStyle name="Output 2 17 2 3" xfId="50394" xr:uid="{012385D0-D851-4AAA-B8E6-FA0C1DAA3733}"/>
    <cellStyle name="Output 2 17 3" xfId="27194" xr:uid="{BF17951B-0D27-4BFD-A9AB-98A457A3C8FE}"/>
    <cellStyle name="Output 2 17 3 2" xfId="58139" xr:uid="{45468F9E-DAE6-47CE-A589-B130EAC82EEB}"/>
    <cellStyle name="Output 2 17 3 3" xfId="51357" xr:uid="{D8D9A0E6-8A3F-48DF-A615-36B10DC3CCDD}"/>
    <cellStyle name="Output 2 17 4" xfId="44729" xr:uid="{F376A7F3-6D00-4DB4-BAD3-E3BDF12F29D5}"/>
    <cellStyle name="Output 2 17 4 2" xfId="55303" xr:uid="{1A973EF2-B013-4F46-AED3-55D183C99308}"/>
    <cellStyle name="Output 2 17 4 3" xfId="48511" xr:uid="{C765C2A5-6CF5-4979-9828-DA524A53F8CC}"/>
    <cellStyle name="Output 2 17 5" xfId="53589" xr:uid="{2949D883-AC72-4165-AF0D-6118EB20116D}"/>
    <cellStyle name="Output 2 17 6" xfId="46897" xr:uid="{5EC0C11D-84EC-42D4-9C1B-AA664AF3E911}"/>
    <cellStyle name="Output 2 18" xfId="2215" xr:uid="{938B5731-5E56-4072-97BA-CF3CCEFE8168}"/>
    <cellStyle name="Output 2 18 2" xfId="43877" xr:uid="{BFD652FE-F038-479C-A596-64BE9BABC033}"/>
    <cellStyle name="Output 2 18 2 2" xfId="57132" xr:uid="{83A9A29C-DD7B-4B0A-8ED6-29E8196EEBAB}"/>
    <cellStyle name="Output 2 18 2 3" xfId="50350" xr:uid="{37C31D7D-5AB3-40D9-A5F5-4C3DC79786B7}"/>
    <cellStyle name="Output 2 18 3" xfId="44750" xr:uid="{079E39D9-5BDB-497B-9645-3FCD62736FA3}"/>
    <cellStyle name="Output 2 18 3 2" xfId="58734" xr:uid="{15B53971-6D4A-45FE-959B-3E5AD4DA9D2A}"/>
    <cellStyle name="Output 2 18 3 3" xfId="51953" xr:uid="{E7C80231-FA50-41B1-8122-B2B1FC21CC32}"/>
    <cellStyle name="Output 2 18 4" xfId="51749" xr:uid="{89B38842-65BA-4E0A-A678-BF75EB93FD25}"/>
    <cellStyle name="Output 2 18 4 2" xfId="58530" xr:uid="{E0AE84BD-8CA7-4DFD-B68C-CA948DA46F74}"/>
    <cellStyle name="Output 2 18 5" xfId="48467" xr:uid="{BA224BDE-D29E-4883-94BD-F7E9E2940448}"/>
    <cellStyle name="Output 2 18 5 2" xfId="55259" xr:uid="{ADC99937-75E7-4B07-8DD9-E6CF80516F1D}"/>
    <cellStyle name="Output 2 18 6" xfId="53545" xr:uid="{35106482-1438-4B8C-B802-3EA4CB952D4F}"/>
    <cellStyle name="Output 2 18 7" xfId="46853" xr:uid="{39B6BEE9-26A1-4802-A399-BB68B85A22AC}"/>
    <cellStyle name="Output 2 19" xfId="13124" xr:uid="{BE83C104-B300-4B77-8097-A06E587D0CF5}"/>
    <cellStyle name="Output 2 19 2" xfId="39023" xr:uid="{1FE36E0E-153F-4DF6-8E09-865965BE1A58}"/>
    <cellStyle name="Output 2 19 2 2" xfId="57073" xr:uid="{DB10D103-F950-4611-BFDC-51CA5FB1D83D}"/>
    <cellStyle name="Output 2 19 2 3" xfId="50291" xr:uid="{39502D82-F052-4504-8672-E4EC81965521}"/>
    <cellStyle name="Output 2 19 3" xfId="44815" xr:uid="{60C1D520-BFBC-4EE4-8BA1-1E547E8EE6CC}"/>
    <cellStyle name="Output 2 19 3 2" xfId="58679" xr:uid="{3C39E6FE-80BE-42DC-BDCD-06F9C07378E0}"/>
    <cellStyle name="Output 2 19 3 3" xfId="51898" xr:uid="{CB9C0FA5-B267-4B69-9A9A-2954792F41AA}"/>
    <cellStyle name="Output 2 19 4" xfId="51041" xr:uid="{940C7478-3158-4934-BF69-17088F06DA93}"/>
    <cellStyle name="Output 2 19 4 2" xfId="57823" xr:uid="{C40B7394-F42E-4F04-B157-6B1272DA7077}"/>
    <cellStyle name="Output 2 19 5" xfId="48408" xr:uid="{39D348CC-AAF9-4BDA-BADB-C6FD1B64E130}"/>
    <cellStyle name="Output 2 19 5 2" xfId="55200" xr:uid="{B58C7BDA-15D6-46C7-A274-70ED9DF4EBB1}"/>
    <cellStyle name="Output 2 19 6" xfId="53486" xr:uid="{D3D21723-FCFB-4641-994B-EA2706431B94}"/>
    <cellStyle name="Output 2 19 7" xfId="46794" xr:uid="{63B32089-0EE3-41FC-9419-191C1750169D}"/>
    <cellStyle name="Output 2 2" xfId="153" xr:uid="{8A3CABBD-03E6-45A7-AF63-894D82157146}"/>
    <cellStyle name="Output 2 2 10" xfId="1964" xr:uid="{67507E08-4C12-455B-8417-36CA55532466}"/>
    <cellStyle name="Output 2 2 10 2" xfId="6272" xr:uid="{EB76077D-923E-4BA4-BD62-B56511BC0809}"/>
    <cellStyle name="Output 2 2 10 2 2" xfId="8858" xr:uid="{21E2B0A1-A0A6-4884-88A6-8BF1F3888BAA}"/>
    <cellStyle name="Output 2 2 10 2 2 2" xfId="17847" xr:uid="{BC0F4DF3-A1CA-4EC5-97D9-FB6B5FCDC880}"/>
    <cellStyle name="Output 2 2 10 2 2 2 2" xfId="42056" xr:uid="{74EA6442-8052-408F-9754-8DBB98FE286D}"/>
    <cellStyle name="Output 2 2 10 2 2 2 3" xfId="56626" xr:uid="{22613018-8E8C-42A7-80B8-CF940B8D8D9F}"/>
    <cellStyle name="Output 2 2 10 2 2 3" xfId="24575" xr:uid="{FCD94DF8-A3B8-4EB3-A9DD-C6E2DF962DFF}"/>
    <cellStyle name="Output 2 2 10 2 2 4" xfId="49844" xr:uid="{E3B72B14-B24A-4342-9D5F-135195FFEB55}"/>
    <cellStyle name="Output 2 2 10 2 3" xfId="11495" xr:uid="{EEDE3D5B-9712-4863-A0B7-C9B27A4DFAEE}"/>
    <cellStyle name="Output 2 2 10 2 3 2" xfId="20484" xr:uid="{1F089B0F-1545-4FD0-92AA-EFA04FB5DD06}"/>
    <cellStyle name="Output 2 2 10 2 3 2 2" xfId="36210" xr:uid="{6F03D019-74E0-4D48-A47B-CBA13CB344F8}"/>
    <cellStyle name="Output 2 2 10 2 3 2 3" xfId="57733" xr:uid="{C4E4F11C-B5D8-4925-8147-0EB33E394AB2}"/>
    <cellStyle name="Output 2 2 10 2 3 3" xfId="27091" xr:uid="{6F1A1580-C912-4A73-9F78-F103F76A58C4}"/>
    <cellStyle name="Output 2 2 10 2 3 4" xfId="50951" xr:uid="{C938E338-1BA8-4E6C-8AFE-E40418E19767}"/>
    <cellStyle name="Output 2 2 10 2 4" xfId="15261" xr:uid="{71B9A37E-66E1-45FA-B12E-FFAEA3A86057}"/>
    <cellStyle name="Output 2 2 10 2 4 2" xfId="29537" xr:uid="{A33E1769-5E72-4649-9ABF-69091B6F0494}"/>
    <cellStyle name="Output 2 2 10 2 4 2 2" xfId="54759" xr:uid="{C7E4C588-4ABC-4255-A87D-EA799E385514}"/>
    <cellStyle name="Output 2 2 10 2 4 3" xfId="47961" xr:uid="{D48DBC48-7BE5-4805-BFF4-3D017829B7D5}"/>
    <cellStyle name="Output 2 2 10 2 5" xfId="39633" xr:uid="{6BDBCFCF-A9E9-4296-B6C6-02F2B4A884B9}"/>
    <cellStyle name="Output 2 2 10 2 6" xfId="46347" xr:uid="{1F51A533-DD00-4859-8C41-E88F07482EC6}"/>
    <cellStyle name="Output 2 2 10 3" xfId="4401" xr:uid="{DA70EDFF-00C9-4829-9FD8-B7090AB434CD}"/>
    <cellStyle name="Output 2 2 10 3 2" xfId="32872" xr:uid="{1CB35605-F41E-45F4-877F-536998B225AB}"/>
    <cellStyle name="Output 2 2 10 3 2 2" xfId="57022" xr:uid="{D768BE34-436B-4EF1-B5FB-6452661E531F}"/>
    <cellStyle name="Output 2 2 10 3 2 3" xfId="50240" xr:uid="{53EA835E-8ACC-4830-8C25-2D5878763486}"/>
    <cellStyle name="Output 2 2 10 3 3" xfId="51136" xr:uid="{F64053B1-70B4-4A76-9A01-140E9A6B9F4F}"/>
    <cellStyle name="Output 2 2 10 3 3 2" xfId="57918" xr:uid="{9667EBA0-4A21-4C35-A495-40D685836946}"/>
    <cellStyle name="Output 2 2 10 3 4" xfId="48357" xr:uid="{9A1C7EBA-B8E8-46DC-8827-A80B84CB11BC}"/>
    <cellStyle name="Output 2 2 10 3 4 2" xfId="55149" xr:uid="{E5EC50B0-CE8B-4E9B-B17C-2AEA0300D3AF}"/>
    <cellStyle name="Output 2 2 10 3 5" xfId="53447" xr:uid="{889735EC-92EA-4CA5-A8B6-7FE203AB0F42}"/>
    <cellStyle name="Output 2 2 10 3 6" xfId="46743" xr:uid="{9FCBA57F-EAB3-4875-B5BC-4BF0CA386AE3}"/>
    <cellStyle name="Output 2 2 10 4" xfId="35628" xr:uid="{5086B268-EBFD-4C65-B9ED-446FEFF2C3BC}"/>
    <cellStyle name="Output 2 2 10 4 2" xfId="56154" xr:uid="{8BA4D7E5-0F83-47D4-A5CF-77D15518D956}"/>
    <cellStyle name="Output 2 2 10 4 3" xfId="49372" xr:uid="{8835DE24-056F-4606-ABD3-D8436204BE30}"/>
    <cellStyle name="Output 2 2 10 5" xfId="44555" xr:uid="{8F55B491-A1B4-491E-8421-FABAFBBACEBF}"/>
    <cellStyle name="Output 2 2 10 5 2" xfId="58221" xr:uid="{4DB27F71-3B6D-4224-BFAE-159C5EEB2272}"/>
    <cellStyle name="Output 2 2 10 5 3" xfId="51439" xr:uid="{DE3862AF-EA9D-422F-8A5D-8E812E105F36}"/>
    <cellStyle name="Output 2 2 10 6" xfId="47492" xr:uid="{9F06D660-7D18-4CA0-8BFC-708370C449F3}"/>
    <cellStyle name="Output 2 2 10 6 2" xfId="54311" xr:uid="{1F7BFDC1-A1FB-42F5-B8A1-6735CDAC8A9C}"/>
    <cellStyle name="Output 2 2 10 7" xfId="45884" xr:uid="{CF444BDE-92B2-4E47-9AA3-D9291EE35EEC}"/>
    <cellStyle name="Output 2 2 11" xfId="2607" xr:uid="{C892669E-F34E-40FD-A1C4-B2CB1B558D00}"/>
    <cellStyle name="Output 2 2 11 2" xfId="6848" xr:uid="{D616C9F9-FBF8-4AD6-9E5A-BDD801588ABB}"/>
    <cellStyle name="Output 2 2 11 2 2" xfId="15837" xr:uid="{A5639E39-B5C3-47DF-8E0A-AACD1162B7BF}"/>
    <cellStyle name="Output 2 2 11 2 2 2" xfId="35925" xr:uid="{98048B43-5770-4DEA-B610-D01E64063200}"/>
    <cellStyle name="Output 2 2 11 2 2 2 2" xfId="56665" xr:uid="{F8EB5DAD-AE26-4D2E-AA93-305402C3D338}"/>
    <cellStyle name="Output 2 2 11 2 2 3" xfId="49883" xr:uid="{DA1DB00D-C958-495B-88B4-05DCA3B78FB4}"/>
    <cellStyle name="Output 2 2 11 2 3" xfId="29354" xr:uid="{E5D946BC-C868-4605-A1C1-5F6501889C5C}"/>
    <cellStyle name="Output 2 2 11 2 3 2" xfId="59097" xr:uid="{ADF9C455-907C-4A87-BC80-CAC966C0273E}"/>
    <cellStyle name="Output 2 2 11 2 3 3" xfId="52316" xr:uid="{1F81BA89-5E95-46C0-AD5A-03B8C76CED9C}"/>
    <cellStyle name="Output 2 2 11 2 4" xfId="48000" xr:uid="{75B7FC43-87AC-4403-AB9F-BF37DE98F1C6}"/>
    <cellStyle name="Output 2 2 11 2 4 2" xfId="54795" xr:uid="{1DA301C1-3B2E-486B-9906-8D8C87B2533B}"/>
    <cellStyle name="Output 2 2 11 2 5" xfId="46386" xr:uid="{43681D1E-2D8C-4406-A3B9-924B47C6F1F7}"/>
    <cellStyle name="Output 2 2 11 3" xfId="9418" xr:uid="{C094718B-5B9C-4DC0-A746-5E772F038ABA}"/>
    <cellStyle name="Output 2 2 11 3 2" xfId="18407" xr:uid="{EA4F9829-38EB-4C0B-AA94-6469B30668B4}"/>
    <cellStyle name="Output 2 2 11 3 2 2" xfId="24769" xr:uid="{1AF37066-CA2F-47B5-9C87-B758F84412A8}"/>
    <cellStyle name="Output 2 2 11 3 2 2 2" xfId="57058" xr:uid="{E3992F21-2178-41AD-A04E-385BA4806997}"/>
    <cellStyle name="Output 2 2 11 3 2 3" xfId="50276" xr:uid="{D17A9C73-D0F4-418D-89A7-223A2CF4A307}"/>
    <cellStyle name="Output 2 2 11 3 3" xfId="42663" xr:uid="{C946F70B-F156-4B1F-AFED-185D732FCC1E}"/>
    <cellStyle name="Output 2 2 11 3 3 2" xfId="58366" xr:uid="{FD747BFF-95F1-40DA-9699-21762C36EF65}"/>
    <cellStyle name="Output 2 2 11 3 3 3" xfId="51584" xr:uid="{86AFC952-2B35-4FC8-8545-541DDCA66732}"/>
    <cellStyle name="Output 2 2 11 3 4" xfId="48393" xr:uid="{ECDCA4C1-C42D-44F3-9E2D-B60EEBB56321}"/>
    <cellStyle name="Output 2 2 11 3 4 2" xfId="55185" xr:uid="{221BE50C-B5CD-408E-B3C3-D2CF08F51F45}"/>
    <cellStyle name="Output 2 2 11 3 5" xfId="46779" xr:uid="{5F0E31BD-6C61-41E0-834D-AB061E96AE19}"/>
    <cellStyle name="Output 2 2 11 4" xfId="13461" xr:uid="{7BF2F8EB-EEA8-4555-9034-93B0F0D6C6D5}"/>
    <cellStyle name="Output 2 2 11 4 2" xfId="37987" xr:uid="{38865034-2378-4400-8689-F2A16299CF20}"/>
    <cellStyle name="Output 2 2 11 4 2 2" xfId="56193" xr:uid="{E9944690-68DB-4921-97F1-0F83821AE3C0}"/>
    <cellStyle name="Output 2 2 11 4 3" xfId="49411" xr:uid="{B67D6E75-027B-42EF-A37F-74432186122D}"/>
    <cellStyle name="Output 2 2 11 5" xfId="25015" xr:uid="{E03D3610-3CE7-4DA1-B25C-7185613054F3}"/>
    <cellStyle name="Output 2 2 11 5 2" xfId="58568" xr:uid="{98D5B426-E53F-4801-8D62-212F5875ACC5}"/>
    <cellStyle name="Output 2 2 11 5 3" xfId="51787" xr:uid="{98031167-507C-49DE-99AF-08C232ADC868}"/>
    <cellStyle name="Output 2 2 11 6" xfId="44599" xr:uid="{C58C8E4C-0DC6-4952-AA9F-5046140133A6}"/>
    <cellStyle name="Output 2 2 11 6 2" xfId="54347" xr:uid="{6987882F-D412-44EA-9A3F-AEF988D51F12}"/>
    <cellStyle name="Output 2 2 11 6 3" xfId="47531" xr:uid="{E7A0E346-F62B-431A-BFF0-0C8D29977CBC}"/>
    <cellStyle name="Output 2 2 11 7" xfId="45920" xr:uid="{B63A7092-1B97-4605-AABC-87449CC91148}"/>
    <cellStyle name="Output 2 2 12" xfId="6609" xr:uid="{93DB1BAC-299A-464D-ADD0-9D814690A888}"/>
    <cellStyle name="Output 2 2 12 2" xfId="11815" xr:uid="{A901CF64-2640-4E59-B749-15D2ED0D14E8}"/>
    <cellStyle name="Output 2 2 12 2 2" xfId="20804" xr:uid="{ACE36CE6-C197-4798-BED2-8AF4C58C6278}"/>
    <cellStyle name="Output 2 2 12 2 2 2" xfId="34030" xr:uid="{0B68C6B9-85AC-41C8-AFB7-5F2D5A6A3187}"/>
    <cellStyle name="Output 2 2 12 2 2 3" xfId="56262" xr:uid="{BC453AF7-C2C5-4465-AEA9-CA0CA94A0421}"/>
    <cellStyle name="Output 2 2 12 2 3" xfId="42766" xr:uid="{A8CBE4C7-51DF-43E7-B798-4DBEB35DBA6E}"/>
    <cellStyle name="Output 2 2 12 2 4" xfId="49480" xr:uid="{8B701C91-A236-49FA-8F6C-27C7AF325AC7}"/>
    <cellStyle name="Output 2 2 12 3" xfId="15598" xr:uid="{E79E7121-0334-48B9-8A3A-3193D2F9B34F}"/>
    <cellStyle name="Output 2 2 12 3 2" xfId="27148" xr:uid="{8E956663-9A1B-4153-949B-BFA58EE5681B}"/>
    <cellStyle name="Output 2 2 12 3 2 2" xfId="58989" xr:uid="{ED91D0D9-F991-4E9F-B142-BABE019439CD}"/>
    <cellStyle name="Output 2 2 12 3 3" xfId="52208" xr:uid="{81539452-D304-42A0-ADEB-FF1CC33A20B4}"/>
    <cellStyle name="Output 2 2 12 4" xfId="23317" xr:uid="{58FF31D1-1E45-45F0-AB75-8B50EB888F8F}"/>
    <cellStyle name="Output 2 2 12 4 2" xfId="54409" xr:uid="{ECBBC31D-0518-44CE-9625-5482D3985779}"/>
    <cellStyle name="Output 2 2 12 4 3" xfId="47598" xr:uid="{69C16B5A-D9FD-4219-9B9D-F4CA8B9CAF56}"/>
    <cellStyle name="Output 2 2 12 5" xfId="44656" xr:uid="{8E5039FF-EA27-453F-B35B-F9B79C00CEA0}"/>
    <cellStyle name="Output 2 2 12 6" xfId="45989" xr:uid="{8E0AB1E2-4ADD-4EEB-A597-AF41270256C7}"/>
    <cellStyle name="Output 2 2 13" xfId="9178" xr:uid="{12BCEF3A-2BAE-42E2-84FE-96E4A7F2A833}"/>
    <cellStyle name="Output 2 2 13 2" xfId="18167" xr:uid="{F65322BF-6856-4BC9-9DD7-2F96FD571314}"/>
    <cellStyle name="Output 2 2 13 2 2" xfId="28437" xr:uid="{FC2D2A81-B614-4E2D-9C99-860A358741CC}"/>
    <cellStyle name="Output 2 2 13 2 2 2" xfId="56682" xr:uid="{B4C31958-CD3E-4B95-8B36-3592359C460A}"/>
    <cellStyle name="Output 2 2 13 2 3" xfId="49900" xr:uid="{84EAA5F5-7057-4236-AD97-87E133D22982}"/>
    <cellStyle name="Output 2 2 13 3" xfId="24595" xr:uid="{C26F7727-6409-490F-920B-93455DEB058D}"/>
    <cellStyle name="Output 2 2 13 3 2" xfId="58578" xr:uid="{9598B664-2A06-4F6C-9C9F-298B3EDC760E}"/>
    <cellStyle name="Output 2 2 13 3 3" xfId="51797" xr:uid="{606E969C-9FD1-478F-B361-4C27BADC6967}"/>
    <cellStyle name="Output 2 2 13 4" xfId="44661" xr:uid="{7AA0F5FB-6DC4-4811-86E1-5F70B89ABC0C}"/>
    <cellStyle name="Output 2 2 13 4 2" xfId="54809" xr:uid="{69A74C36-9053-4119-968A-A1E44800BF02}"/>
    <cellStyle name="Output 2 2 13 4 3" xfId="48017" xr:uid="{B478A372-ED09-4D41-A5D9-EF9DA5D1481A}"/>
    <cellStyle name="Output 2 2 13 5" xfId="46403" xr:uid="{889485BC-722A-4A84-9310-E308FE65E107}"/>
    <cellStyle name="Output 2 2 14" xfId="12668" xr:uid="{5F9CAE92-6720-42C7-B684-C9388F81DDAE}"/>
    <cellStyle name="Output 2 2 14 2" xfId="21657" xr:uid="{CBC325CB-A77F-4E77-AC1A-B0D226A0FDCD}"/>
    <cellStyle name="Output 2 2 14 2 2" xfId="29130" xr:uid="{750A717D-3C2A-4B50-B004-AF383FECD0C7}"/>
    <cellStyle name="Output 2 2 14 2 2 2" xfId="57142" xr:uid="{9323F9C8-B9E6-4CC5-97AB-616084DDF56F}"/>
    <cellStyle name="Output 2 2 14 2 3" xfId="50360" xr:uid="{0BA9A848-E1CA-411B-94FA-C8F276ABFD16}"/>
    <cellStyle name="Output 2 2 14 3" xfId="33919" xr:uid="{564AE233-1C3F-41F6-8C98-D7A29ED21B2F}"/>
    <cellStyle name="Output 2 2 14 3 2" xfId="58096" xr:uid="{F67997B9-695C-460D-B650-C298887E7556}"/>
    <cellStyle name="Output 2 2 14 3 3" xfId="51314" xr:uid="{DFAB548C-7214-48A2-87F7-8DAFA78CB45F}"/>
    <cellStyle name="Output 2 2 14 4" xfId="44721" xr:uid="{1B98FF7C-1BC0-4A2C-BC6A-DAD386A4A8FF}"/>
    <cellStyle name="Output 2 2 14 4 2" xfId="55269" xr:uid="{27C2DC86-932D-4A1E-838B-9B47C8BA5E73}"/>
    <cellStyle name="Output 2 2 14 4 3" xfId="48477" xr:uid="{D42CB9FB-02F8-412E-BE3E-5AFF775D1CA4}"/>
    <cellStyle name="Output 2 2 14 5" xfId="53555" xr:uid="{B4A7A7FB-51D2-4919-9C56-D70A5BA79E45}"/>
    <cellStyle name="Output 2 2 14 6" xfId="46863" xr:uid="{D123D1DF-1CA7-4737-AA47-06C5C2A9F967}"/>
    <cellStyle name="Output 2 2 15" xfId="2313" xr:uid="{8641C2BF-1943-4C0D-980F-5496CF558A91}"/>
    <cellStyle name="Output 2 2 15 2" xfId="36591" xr:uid="{3219619E-FFCF-4793-A488-F1D257EC07A6}"/>
    <cellStyle name="Output 2 2 15 2 2" xfId="57199" xr:uid="{9C310B93-82DA-40A9-97F8-CDB8469CE72E}"/>
    <cellStyle name="Output 2 2 15 2 3" xfId="50417" xr:uid="{08EDD0FE-E8B0-4B9E-ACB8-F922AE8B3A8B}"/>
    <cellStyle name="Output 2 2 15 3" xfId="44747" xr:uid="{B5295710-43B4-461C-B809-2CA915CEC8FB}"/>
    <cellStyle name="Output 2 2 15 3 2" xfId="58800" xr:uid="{7A04C3E0-C3EF-4266-B390-0DB98C3F0FB5}"/>
    <cellStyle name="Output 2 2 15 3 3" xfId="52019" xr:uid="{2875A45F-B2EE-4BAD-BE82-8760CE9A867C}"/>
    <cellStyle name="Output 2 2 15 4" xfId="51885" xr:uid="{4970DF89-2CE7-4267-A839-89B43DE93CCF}"/>
    <cellStyle name="Output 2 2 15 4 2" xfId="58666" xr:uid="{80D599A1-26EA-4299-8400-D5BE6A44C052}"/>
    <cellStyle name="Output 2 2 15 5" xfId="48534" xr:uid="{147712F9-9A72-4FC9-A14D-973F49F99743}"/>
    <cellStyle name="Output 2 2 15 5 2" xfId="55323" xr:uid="{1D83A50F-E457-4271-8210-07D5DFCA6011}"/>
    <cellStyle name="Output 2 2 15 6" xfId="53609" xr:uid="{C9881CBA-FA55-4827-A9A0-7B7C4D78528D}"/>
    <cellStyle name="Output 2 2 15 7" xfId="46920" xr:uid="{68E97ED5-3BB4-4150-9594-3AB1B00A1650}"/>
    <cellStyle name="Output 2 2 16" xfId="13222" xr:uid="{B6635B61-618A-4241-B946-118C2A8572C4}"/>
    <cellStyle name="Output 2 2 16 2" xfId="26066" xr:uid="{F7ABF424-9B6E-4926-8794-83CCE9885D13}"/>
    <cellStyle name="Output 2 2 16 2 2" xfId="57232" xr:uid="{43169CC8-B0D7-457E-AB65-26DACAB6CDC7}"/>
    <cellStyle name="Output 2 2 16 2 3" xfId="50450" xr:uid="{6A175EE8-312C-470C-B243-5E039DEA2C9E}"/>
    <cellStyle name="Output 2 2 16 3" xfId="44814" xr:uid="{BB2460CB-9CE8-4B5B-AFA1-585AD37AF434}"/>
    <cellStyle name="Output 2 2 16 3 2" xfId="58833" xr:uid="{ACDD1228-B215-4A3C-82DA-5DA88CCC3475}"/>
    <cellStyle name="Output 2 2 16 3 3" xfId="52052" xr:uid="{ACD7C15F-6D57-4B53-9959-9494A30895C4}"/>
    <cellStyle name="Output 2 2 16 4" xfId="50836" xr:uid="{4C0F9A78-75EE-4B42-8B61-5B29DBAF15F6}"/>
    <cellStyle name="Output 2 2 16 4 2" xfId="57618" xr:uid="{EE879AED-1480-4080-BB03-A39DCA9D17E3}"/>
    <cellStyle name="Output 2 2 16 5" xfId="48567" xr:uid="{41EC8B60-9824-4AD2-BA78-E5D643097FFF}"/>
    <cellStyle name="Output 2 2 16 5 2" xfId="55356" xr:uid="{AADA2FFC-515E-4E16-8556-03F68E4282F1}"/>
    <cellStyle name="Output 2 2 16 6" xfId="53642" xr:uid="{B059641D-1686-4867-8240-D6499B9012BE}"/>
    <cellStyle name="Output 2 2 16 7" xfId="46953" xr:uid="{8523ED94-4CCF-476B-A24F-D02FC6766E30}"/>
    <cellStyle name="Output 2 2 17" xfId="23930" xr:uid="{05C69322-5B97-4205-9EFC-44FFB80F93D6}"/>
    <cellStyle name="Output 2 2 17 2" xfId="44855" xr:uid="{9860D130-D94E-4D1F-85A6-1168F0EED43F}"/>
    <cellStyle name="Output 2 2 17 2 2" xfId="57261" xr:uid="{38D0E9E5-683F-4669-9DE9-E20862A3BB71}"/>
    <cellStyle name="Output 2 2 17 2 3" xfId="50479" xr:uid="{EBF1D5BB-5113-4FC2-BF01-BD5FB5A20CBB}"/>
    <cellStyle name="Output 2 2 17 3" xfId="52081" xr:uid="{9B5B71CF-1691-4A80-A2AC-A9C2AB889991}"/>
    <cellStyle name="Output 2 2 17 3 2" xfId="58862" xr:uid="{A5D35295-ABB4-464D-A029-1703706D9C9D}"/>
    <cellStyle name="Output 2 2 17 4" xfId="51802" xr:uid="{0D227F61-6E3D-4409-9679-2C1001731A1E}"/>
    <cellStyle name="Output 2 2 17 4 2" xfId="58583" xr:uid="{F23DB2C4-5081-4168-AD97-F1CFDFDEABE6}"/>
    <cellStyle name="Output 2 2 17 5" xfId="48596" xr:uid="{30026343-4019-451B-924E-8AAFD7024F02}"/>
    <cellStyle name="Output 2 2 17 5 2" xfId="55385" xr:uid="{59503CBC-3965-4C36-941B-EBDFBBD4C055}"/>
    <cellStyle name="Output 2 2 17 6" xfId="53671" xr:uid="{4349AB70-2443-4862-AF6E-850E98D91BB7}"/>
    <cellStyle name="Output 2 2 17 7" xfId="46982" xr:uid="{1C83CECC-7D2E-4984-8AA5-41C0B7C4488D}"/>
    <cellStyle name="Output 2 2 18" xfId="44887" xr:uid="{1A953702-67A2-41F8-A279-9707CE1CD50F}"/>
    <cellStyle name="Output 2 2 18 2" xfId="50410" xr:uid="{85CD9F92-0B05-4F8A-88FD-44E7C10B2DD3}"/>
    <cellStyle name="Output 2 2 18 2 2" xfId="57192" xr:uid="{4DFAC0A7-31BC-444E-96D3-A6178DDFA7E1}"/>
    <cellStyle name="Output 2 2 18 3" xfId="52012" xr:uid="{C2973675-6973-4179-98C5-4B3B62720A5D}"/>
    <cellStyle name="Output 2 2 18 3 2" xfId="58793" xr:uid="{F14767F9-D8B2-4547-92A1-24D2195EB917}"/>
    <cellStyle name="Output 2 2 18 4" xfId="52207" xr:uid="{BE8CDAB9-68F5-4AD8-949C-4A4A2AA359F6}"/>
    <cellStyle name="Output 2 2 18 4 2" xfId="58988" xr:uid="{AF63701E-5752-47AF-AB6C-3A3FACE5EE03}"/>
    <cellStyle name="Output 2 2 18 5" xfId="48527" xr:uid="{CCB0F32A-18A7-41EA-96E5-A7170A4154E0}"/>
    <cellStyle name="Output 2 2 18 5 2" xfId="55316" xr:uid="{D929F981-880F-4474-9663-BD8FC6D74535}"/>
    <cellStyle name="Output 2 2 18 6" xfId="53602" xr:uid="{C45FD13F-8978-4EF8-99BD-B2BD8AD88144}"/>
    <cellStyle name="Output 2 2 18 7" xfId="46913" xr:uid="{BA15D84F-1909-414A-B892-25CA28AAFC3B}"/>
    <cellStyle name="Output 2 2 19" xfId="44921" xr:uid="{22ECEBAA-CB43-40A9-B55F-79FA3874D77B}"/>
    <cellStyle name="Output 2 2 19 2" xfId="50528" xr:uid="{2DEB18D4-E655-464C-AF5E-C75B9F910CB6}"/>
    <cellStyle name="Output 2 2 19 2 2" xfId="57310" xr:uid="{B012C62D-5EB2-48D2-8F7E-4CF982DAEDC8}"/>
    <cellStyle name="Output 2 2 19 3" xfId="52130" xr:uid="{776E95C8-BC3E-4BF5-9211-39E59094319A}"/>
    <cellStyle name="Output 2 2 19 3 2" xfId="58911" xr:uid="{B74CD19A-DA3D-4D64-B58C-1948E0D4EE56}"/>
    <cellStyle name="Output 2 2 19 4" xfId="49479" xr:uid="{BA9644E0-15B0-4227-B3A9-3EB918A08AA6}"/>
    <cellStyle name="Output 2 2 19 4 2" xfId="56261" xr:uid="{32C8095F-AA6A-4914-A930-28CB6C54E96C}"/>
    <cellStyle name="Output 2 2 19 5" xfId="48645" xr:uid="{6C678301-2EC0-4A6B-AE45-104DB2C00954}"/>
    <cellStyle name="Output 2 2 19 5 2" xfId="55434" xr:uid="{517F79E6-F0A3-4AAC-895A-B462E01005D7}"/>
    <cellStyle name="Output 2 2 19 6" xfId="53720" xr:uid="{51EEF62A-8B1F-41FA-88C7-9937855C16F1}"/>
    <cellStyle name="Output 2 2 19 7" xfId="47031" xr:uid="{87FEF0E4-C65D-4494-A5B8-61F7CB74C847}"/>
    <cellStyle name="Output 2 2 2" xfId="331" xr:uid="{F3223445-0C97-4A87-8415-DEEDCB707E14}"/>
    <cellStyle name="Output 2 2 2 10" xfId="6633" xr:uid="{5AC94917-7E7E-4176-9DA7-AA7ED2105A68}"/>
    <cellStyle name="Output 2 2 2 10 2" xfId="11839" xr:uid="{8C87F32C-AFC4-4E86-AC8A-9E546DC307E9}"/>
    <cellStyle name="Output 2 2 2 10 2 2" xfId="20828" xr:uid="{9A006167-0AFC-4762-A0A3-11556DA2E7D5}"/>
    <cellStyle name="Output 2 2 2 10 2 2 2" xfId="41314" xr:uid="{67608E46-3D97-4E9E-AC05-A782224AD12B}"/>
    <cellStyle name="Output 2 2 2 10 2 3" xfId="35385" xr:uid="{90E05AA0-8ADD-4E41-93DF-0311EAFAAF39}"/>
    <cellStyle name="Output 2 2 2 10 3" xfId="15622" xr:uid="{9BD21E23-A303-4284-831F-50B040CE0C76}"/>
    <cellStyle name="Output 2 2 2 10 3 2" xfId="24853" xr:uid="{3F44D420-B126-40B2-96E7-CAC6E5957AFE}"/>
    <cellStyle name="Output 2 2 2 10 4" xfId="38128" xr:uid="{F73CC5A2-15F2-4995-9581-F9039EFA178C}"/>
    <cellStyle name="Output 2 2 2 11" xfId="9202" xr:uid="{FB9578DA-D584-41EB-BB2E-4483A224F301}"/>
    <cellStyle name="Output 2 2 2 11 2" xfId="18191" xr:uid="{4A4792BE-7A11-402B-BD5B-E0076FA9D8B1}"/>
    <cellStyle name="Output 2 2 2 11 2 2" xfId="29691" xr:uid="{EB2C18BC-C2D0-40DE-9B41-7E687629204D}"/>
    <cellStyle name="Output 2 2 2 11 3" xfId="25843" xr:uid="{187E117B-5703-45EA-8DEC-9F1DCA29291F}"/>
    <cellStyle name="Output 2 2 2 12" xfId="12551" xr:uid="{76B66764-AF62-4633-AD2F-68D6D85F055A}"/>
    <cellStyle name="Output 2 2 2 12 2" xfId="21540" xr:uid="{760EB2C7-01EE-4780-8A1A-53E67F491C56}"/>
    <cellStyle name="Output 2 2 2 12 2 2" xfId="23802" xr:uid="{AC374BA0-1987-4DA7-B352-60C8FF3E1143}"/>
    <cellStyle name="Output 2 2 2 12 3" xfId="24142" xr:uid="{7F73AF95-68AB-414F-879A-621298B5A375}"/>
    <cellStyle name="Output 2 2 2 13" xfId="2337" xr:uid="{F65D3B65-EFDE-4322-937E-9E68E270339B}"/>
    <cellStyle name="Output 2 2 2 13 2" xfId="34353" xr:uid="{C2619930-DA1A-472D-AB46-A6F8AA4FAF4D}"/>
    <cellStyle name="Output 2 2 2 14" xfId="13246" xr:uid="{6B7C004F-5A4D-4FD0-83F9-096F080F45FC}"/>
    <cellStyle name="Output 2 2 2 14 2" xfId="32098" xr:uid="{B5B79F6D-FB57-4A81-A7D7-E0AB809DA160}"/>
    <cellStyle name="Output 2 2 2 15" xfId="28162" xr:uid="{2A9336FD-FB13-47DE-81A7-D60735A0336B}"/>
    <cellStyle name="Output 2 2 2 16" xfId="44318" xr:uid="{148168B6-B76E-4DBB-B5F5-1EA9D6519D59}"/>
    <cellStyle name="Output 2 2 2 17" xfId="45516" xr:uid="{2AF4A683-E590-4AD2-9AB6-63CAEB2B9F67}"/>
    <cellStyle name="Output 2 2 2 2" xfId="463" xr:uid="{439FA5AB-54EE-4895-AED5-017868657C31}"/>
    <cellStyle name="Output 2 2 2 2 10" xfId="9327" xr:uid="{1F14AF0A-0C2D-4F80-976A-8600231CC2C2}"/>
    <cellStyle name="Output 2 2 2 2 10 2" xfId="18316" xr:uid="{F59A0DAA-78CD-4EE7-88B4-003E634D4770}"/>
    <cellStyle name="Output 2 2 2 2 10 2 2" xfId="26313" xr:uid="{4B1F2333-ACE9-43DC-99AC-F6F22F4C3F38}"/>
    <cellStyle name="Output 2 2 2 2 10 3" xfId="32614" xr:uid="{B35046E8-0240-4624-B138-146978B7AD6A}"/>
    <cellStyle name="Output 2 2 2 2 11" xfId="9838" xr:uid="{7336C2B4-D9D9-49FB-BDA4-C0FE051E57E8}"/>
    <cellStyle name="Output 2 2 2 2 11 2" xfId="18827" xr:uid="{293B88D4-BDA7-4E66-AD8D-95749F07A34A}"/>
    <cellStyle name="Output 2 2 2 2 11 2 2" xfId="25625" xr:uid="{E47A3FA1-086A-4610-AB4F-821B6B906D86}"/>
    <cellStyle name="Output 2 2 2 2 11 3" xfId="37821" xr:uid="{9D35760A-13B0-432E-8C11-46E1891278EB}"/>
    <cellStyle name="Output 2 2 2 2 12" xfId="2469" xr:uid="{64CA9AB1-F460-4701-9BA0-FA8B2B6CF5A0}"/>
    <cellStyle name="Output 2 2 2 2 12 2" xfId="31834" xr:uid="{6A22AE32-15FF-4680-AC4D-F14EF344413E}"/>
    <cellStyle name="Output 2 2 2 2 13" xfId="13378" xr:uid="{C9A67C5E-7122-4228-8AF0-C20E4D927C13}"/>
    <cellStyle name="Output 2 2 2 2 13 2" xfId="33816" xr:uid="{0A41ABF6-27A2-4639-915A-FB2EC48561C3}"/>
    <cellStyle name="Output 2 2 2 2 14" xfId="42092" xr:uid="{7F67A66D-06BF-4D03-9011-F233C27CA949}"/>
    <cellStyle name="Output 2 2 2 2 15" xfId="46031" xr:uid="{181154F0-AE76-4187-BA13-F6E249BFA0F5}"/>
    <cellStyle name="Output 2 2 2 2 2" xfId="812" xr:uid="{20BF65BA-2513-41B7-ABB6-E1C4E762D130}"/>
    <cellStyle name="Output 2 2 2 2 2 2" xfId="5181" xr:uid="{42CFA27D-17A6-4F47-99DD-B9FF689BCD90}"/>
    <cellStyle name="Output 2 2 2 2 2 2 2" xfId="7767" xr:uid="{3E99C1A0-F517-47AA-B08F-EF398CBA803D}"/>
    <cellStyle name="Output 2 2 2 2 2 2 2 2" xfId="16756" xr:uid="{55D4E7DE-F32D-442F-B5C7-5109263873A0}"/>
    <cellStyle name="Output 2 2 2 2 2 2 2 2 2" xfId="28469" xr:uid="{7B2A2B80-AFB4-4AC2-B35A-F4D6B8E9D84B}"/>
    <cellStyle name="Output 2 2 2 2 2 2 2 3" xfId="24134" xr:uid="{EAF8BC0C-9F62-4EC0-AAD6-3DF0FB7B6B98}"/>
    <cellStyle name="Output 2 2 2 2 2 2 3" xfId="10404" xr:uid="{2FB5FEA8-84E2-47AD-A1DA-CBA6E1E7A4EA}"/>
    <cellStyle name="Output 2 2 2 2 2 2 3 2" xfId="19393" xr:uid="{0EA4BFA9-A40F-4A47-9F65-B006F58271E9}"/>
    <cellStyle name="Output 2 2 2 2 2 2 3 2 2" xfId="33549" xr:uid="{2F63F139-85E1-4C4F-8254-1F2C778E605B}"/>
    <cellStyle name="Output 2 2 2 2 2 2 3 3" xfId="32111" xr:uid="{51FE8FCA-C9E9-4416-B147-3C5382D5FCE9}"/>
    <cellStyle name="Output 2 2 2 2 2 2 4" xfId="14170" xr:uid="{CE105E7F-B535-437A-9107-71479A081579}"/>
    <cellStyle name="Output 2 2 2 2 2 2 4 2" xfId="40276" xr:uid="{607EEB76-62AB-4CC0-A324-F84A65CA02E7}"/>
    <cellStyle name="Output 2 2 2 2 2 2 5" xfId="40296" xr:uid="{CDD1B012-8EBB-47CA-8197-794FF3C2359F}"/>
    <cellStyle name="Output 2 2 2 2 2 2 6" xfId="56304" xr:uid="{F42576A0-7188-4F5E-8B97-E8D108F0ABDB}"/>
    <cellStyle name="Output 2 2 2 2 2 3" xfId="3249" xr:uid="{3A7D18B5-77DB-4568-B4EC-7F468119C049}"/>
    <cellStyle name="Output 2 2 2 2 2 3 2" xfId="29946" xr:uid="{80F4EACB-7448-40B1-B13E-B4C303072E8B}"/>
    <cellStyle name="Output 2 2 2 2 2 4" xfId="37968" xr:uid="{BF7DE064-D678-4FA7-92C9-934139BCD6EF}"/>
    <cellStyle name="Output 2 2 2 2 2 5" xfId="49522" xr:uid="{5929BDAF-5F64-4EF7-A41A-D16D53175A83}"/>
    <cellStyle name="Output 2 2 2 2 3" xfId="1157" xr:uid="{CD1DB3A0-B512-481E-9574-F95154214062}"/>
    <cellStyle name="Output 2 2 2 2 3 2" xfId="5502" xr:uid="{AC727DC2-BD32-4186-9524-553D01470619}"/>
    <cellStyle name="Output 2 2 2 2 3 2 2" xfId="8088" xr:uid="{1DE4F461-57CF-4988-9488-CEAE246F41DF}"/>
    <cellStyle name="Output 2 2 2 2 3 2 2 2" xfId="17077" xr:uid="{FE79EB3C-209D-4FA0-8205-EAB84A97EE1A}"/>
    <cellStyle name="Output 2 2 2 2 3 2 2 2 2" xfId="34947" xr:uid="{6C706F72-6D96-4336-8B17-D8356954065A}"/>
    <cellStyle name="Output 2 2 2 2 3 2 2 3" xfId="40579" xr:uid="{C1C60205-1BCF-4729-8EC5-F47D1A6BF0A0}"/>
    <cellStyle name="Output 2 2 2 2 3 2 3" xfId="10725" xr:uid="{9B4F709B-FA60-4281-B003-146A50C9B680}"/>
    <cellStyle name="Output 2 2 2 2 3 2 3 2" xfId="19714" xr:uid="{AF34E646-18CE-4F2B-9A6E-953A0D10B1C1}"/>
    <cellStyle name="Output 2 2 2 2 3 2 3 2 2" xfId="42982" xr:uid="{3054365E-A512-44E9-9427-E87AAB2F79EB}"/>
    <cellStyle name="Output 2 2 2 2 3 2 3 3" xfId="24229" xr:uid="{6E05668E-732B-45E4-B997-0BB1DE7DE64F}"/>
    <cellStyle name="Output 2 2 2 2 3 2 4" xfId="14491" xr:uid="{8587DCC5-3612-47E1-9D62-73D383A8708D}"/>
    <cellStyle name="Output 2 2 2 2 3 2 4 2" xfId="23084" xr:uid="{AED8228D-C92C-4A12-8ACF-389590732B6C}"/>
    <cellStyle name="Output 2 2 2 2 3 2 5" xfId="40694" xr:uid="{486BA5E8-92AC-4ACC-B4DB-7ECB3B96818C}"/>
    <cellStyle name="Output 2 2 2 2 3 2 6" xfId="58579" xr:uid="{0F54D6BF-F597-491E-BBD2-EDE105D57B5A}"/>
    <cellStyle name="Output 2 2 2 2 3 3" xfId="3594" xr:uid="{B6E38FAB-D6E8-4F66-A4E6-63916088A81B}"/>
    <cellStyle name="Output 2 2 2 2 3 3 2" xfId="33941" xr:uid="{1611AD07-B221-4FC4-9115-F17318227424}"/>
    <cellStyle name="Output 2 2 2 2 3 4" xfId="28116" xr:uid="{8108534F-8266-461A-BFD4-F5AEF05E84B5}"/>
    <cellStyle name="Output 2 2 2 2 3 5" xfId="51798" xr:uid="{E01831F2-6DEE-4EB4-890C-C064F37F3EB2}"/>
    <cellStyle name="Output 2 2 2 2 4" xfId="1501" xr:uid="{CE76EBDC-2042-4A4E-AABD-D6A2DC046A1F}"/>
    <cellStyle name="Output 2 2 2 2 4 2" xfId="5846" xr:uid="{0D3CCC86-48E1-4A9A-BD2E-378C26E98273}"/>
    <cellStyle name="Output 2 2 2 2 4 2 2" xfId="8432" xr:uid="{16E90C9E-96E5-4443-BAAF-10A69C1ECF13}"/>
    <cellStyle name="Output 2 2 2 2 4 2 2 2" xfId="17421" xr:uid="{0710F7F6-7380-4C32-8A15-FBABB64C43F6}"/>
    <cellStyle name="Output 2 2 2 2 4 2 2 2 2" xfId="33842" xr:uid="{3BB04D51-F30A-45F8-9129-6FF38FE1BDAD}"/>
    <cellStyle name="Output 2 2 2 2 4 2 2 3" xfId="34938" xr:uid="{2BF87C7F-6A54-4EEF-9801-5E3E172A35EF}"/>
    <cellStyle name="Output 2 2 2 2 4 2 3" xfId="11069" xr:uid="{931EA63D-80D4-4FCF-8C24-F4FC6A55B38A}"/>
    <cellStyle name="Output 2 2 2 2 4 2 3 2" xfId="20058" xr:uid="{700037F7-9FC7-4709-9B59-D7A626D68B03}"/>
    <cellStyle name="Output 2 2 2 2 4 2 3 2 2" xfId="29341" xr:uid="{191BA3FD-C1CB-43C3-9FC4-38940935DD18}"/>
    <cellStyle name="Output 2 2 2 2 4 2 3 3" xfId="26409" xr:uid="{2883EE49-53B6-4E6D-8524-2DD4C4ACAD7F}"/>
    <cellStyle name="Output 2 2 2 2 4 2 4" xfId="14835" xr:uid="{8AB6426D-6628-4854-9821-EFD79D15F17D}"/>
    <cellStyle name="Output 2 2 2 2 4 2 4 2" xfId="26961" xr:uid="{C335485D-89B2-40B3-A261-B9FB4B3D0644}"/>
    <cellStyle name="Output 2 2 2 2 4 2 5" xfId="35347" xr:uid="{F7C5678B-E827-4191-A6F8-586B40B190BA}"/>
    <cellStyle name="Output 2 2 2 2 4 2 6" xfId="54449" xr:uid="{CF2D453C-7876-4215-9D02-E457726C7827}"/>
    <cellStyle name="Output 2 2 2 2 4 3" xfId="3938" xr:uid="{02BAA499-B632-44A8-9256-AD9F7FFDAA9B}"/>
    <cellStyle name="Output 2 2 2 2 4 3 2" xfId="27820" xr:uid="{CCC68CEB-F54D-4EA5-A1A0-011DFF2801CC}"/>
    <cellStyle name="Output 2 2 2 2 4 4" xfId="42375" xr:uid="{DAEB3ADA-EF4F-4541-9470-4B1A6BE95C1C}"/>
    <cellStyle name="Output 2 2 2 2 4 5" xfId="47639" xr:uid="{D11D51DF-1102-45DE-99F2-99D2DE5B7A28}"/>
    <cellStyle name="Output 2 2 2 2 5" xfId="176" xr:uid="{C868EFDA-D47C-488C-A389-BA1D3E733D00}"/>
    <cellStyle name="Output 2 2 2 2 5 2" xfId="2572" xr:uid="{58610259-FA41-4A8C-8CCB-0C51D5477A94}"/>
    <cellStyle name="Output 2 2 2 2 5 2 2" xfId="6813" xr:uid="{11780793-A1F3-4956-89CA-2CA676337213}"/>
    <cellStyle name="Output 2 2 2 2 5 2 2 2" xfId="15802" xr:uid="{E462E2CF-78DA-40E9-B5A4-3CA6EAAEA677}"/>
    <cellStyle name="Output 2 2 2 2 5 2 2 2 2" xfId="29394" xr:uid="{5B1B0879-1E42-4950-AC14-7D7CE3C5F5CB}"/>
    <cellStyle name="Output 2 2 2 2 5 2 2 3" xfId="33751" xr:uid="{C0F0842D-8700-443A-B7FD-D3F347AA25FF}"/>
    <cellStyle name="Output 2 2 2 2 5 2 3" xfId="9383" xr:uid="{F5EFFFEA-07F6-486C-8253-5C365D22853F}"/>
    <cellStyle name="Output 2 2 2 2 5 2 3 2" xfId="18372" xr:uid="{8B9D54B0-0E5D-49CB-A273-8360D67D64B8}"/>
    <cellStyle name="Output 2 2 2 2 5 2 3 2 2" xfId="28911" xr:uid="{98E9934A-76D9-43E1-9F78-D67D15AD0DB0}"/>
    <cellStyle name="Output 2 2 2 2 5 2 3 3" xfId="25005" xr:uid="{F38867C7-CCED-403A-BCEC-903239E28CC2}"/>
    <cellStyle name="Output 2 2 2 2 5 2 4" xfId="13426" xr:uid="{DF3269BE-2D85-40A2-8388-0EBA44E884F1}"/>
    <cellStyle name="Output 2 2 2 2 5 2 4 2" xfId="42652" xr:uid="{2C26A5ED-2D24-4F96-A332-3678E8296C47}"/>
    <cellStyle name="Output 2 2 2 2 5 2 5" xfId="29183" xr:uid="{31ACF5C2-2B95-43AE-A88F-A3D6BA0913D4}"/>
    <cellStyle name="Output 2 2 2 2 5 3" xfId="2644" xr:uid="{FCCB0921-66DC-4C5F-BEBB-8F5B0BB599AD}"/>
    <cellStyle name="Output 2 2 2 2 5 3 2" xfId="38828" xr:uid="{61468166-9CC7-4AF2-9D3A-577EC331A128}"/>
    <cellStyle name="Output 2 2 2 2 5 4" xfId="40279" xr:uid="{C822B54A-33F8-476C-98AA-DC838610AF09}"/>
    <cellStyle name="Output 2 2 2 2 6" xfId="2120" xr:uid="{746ECEE7-E046-47DE-A06E-B3F5A7C0EA8A}"/>
    <cellStyle name="Output 2 2 2 2 6 2" xfId="6421" xr:uid="{13F7A3EE-5706-4262-9AF5-297757F46E3E}"/>
    <cellStyle name="Output 2 2 2 2 6 2 2" xfId="9007" xr:uid="{B49D11C5-B925-4873-9668-BC165C534AEA}"/>
    <cellStyle name="Output 2 2 2 2 6 2 2 2" xfId="17996" xr:uid="{208C862B-1FDC-4FAF-A06A-16ECACBB8B34}"/>
    <cellStyle name="Output 2 2 2 2 6 2 2 2 2" xfId="24061" xr:uid="{98EFD942-02EB-47D9-A907-74FD165785F8}"/>
    <cellStyle name="Output 2 2 2 2 6 2 2 3" xfId="43863" xr:uid="{A90E1A06-1B9B-4AD2-A662-8BB2D15674FA}"/>
    <cellStyle name="Output 2 2 2 2 6 2 3" xfId="11644" xr:uid="{CE866AA6-208C-4750-8B7B-A6A854967420}"/>
    <cellStyle name="Output 2 2 2 2 6 2 3 2" xfId="20633" xr:uid="{1F101020-1D3E-4A51-BBEC-DC865CC70C85}"/>
    <cellStyle name="Output 2 2 2 2 6 2 3 2 2" xfId="35178" xr:uid="{446C1A7B-6D64-48E4-B35E-AA99414B7F43}"/>
    <cellStyle name="Output 2 2 2 2 6 2 3 3" xfId="26717" xr:uid="{95F51559-BADC-4EB6-8EB9-1A17EDA40205}"/>
    <cellStyle name="Output 2 2 2 2 6 2 4" xfId="15410" xr:uid="{2EC45A17-23BE-45D4-9522-3A270891FC73}"/>
    <cellStyle name="Output 2 2 2 2 6 2 4 2" xfId="39790" xr:uid="{52BD6661-2434-4799-8969-038D88BEDC97}"/>
    <cellStyle name="Output 2 2 2 2 6 2 5" xfId="31862" xr:uid="{3FFE6699-E9F2-4FB2-8AAC-E79C2EF642DF}"/>
    <cellStyle name="Output 2 2 2 2 6 3" xfId="4557" xr:uid="{7855EEE6-4CFA-4D0F-A9EA-4CC7982F58CE}"/>
    <cellStyle name="Output 2 2 2 2 6 3 2" xfId="39491" xr:uid="{470B131C-EA5F-4504-BA87-67D782F147B5}"/>
    <cellStyle name="Output 2 2 2 2 6 4" xfId="41324" xr:uid="{E6F617A5-2C01-4A0D-BB50-E59BF71AB555}"/>
    <cellStyle name="Output 2 2 2 2 7" xfId="2930" xr:uid="{29BEFBDB-9706-4ED4-A3A6-B488A490BC9B}"/>
    <cellStyle name="Output 2 2 2 2 7 2" xfId="7080" xr:uid="{6D6A7EEE-9F38-4C9C-A1F0-63E6BE4D0940}"/>
    <cellStyle name="Output 2 2 2 2 7 2 2" xfId="12206" xr:uid="{98D92E00-F3C6-42CF-8CBD-09C292A49652}"/>
    <cellStyle name="Output 2 2 2 2 7 2 2 2" xfId="21195" xr:uid="{0204C000-D028-4C00-8119-C2C55CED0F00}"/>
    <cellStyle name="Output 2 2 2 2 7 2 2 2 2" xfId="41871" xr:uid="{312FA170-9F43-46C9-9CE8-EAE0ABDE6D77}"/>
    <cellStyle name="Output 2 2 2 2 7 2 2 3" xfId="39989" xr:uid="{6A1303C5-A4E2-4AAC-A0F4-A0E8F383DA79}"/>
    <cellStyle name="Output 2 2 2 2 7 2 3" xfId="13000" xr:uid="{D21C097F-4E59-4F22-B329-C6D6328FFB22}"/>
    <cellStyle name="Output 2 2 2 2 7 2 3 2" xfId="21989" xr:uid="{E0F79F89-55EE-467C-8224-ED2BCCAA295D}"/>
    <cellStyle name="Output 2 2 2 2 7 2 3 2 2" xfId="37076" xr:uid="{A14C8A8B-0023-40A2-BED7-8D5196A9E828}"/>
    <cellStyle name="Output 2 2 2 2 7 2 3 3" xfId="32477" xr:uid="{42C40B0E-A9A2-4DB6-BAA8-D5888F3838CB}"/>
    <cellStyle name="Output 2 2 2 2 7 2 4" xfId="16069" xr:uid="{F30E20E5-E3DC-4432-8686-4ACA6E374F0E}"/>
    <cellStyle name="Output 2 2 2 2 7 2 4 2" xfId="35987" xr:uid="{6C3BFFA3-1844-4313-960B-2F6788EA473F}"/>
    <cellStyle name="Output 2 2 2 2 7 2 5" xfId="41892" xr:uid="{302A2717-5EE7-40B2-895E-C4983651D56E}"/>
    <cellStyle name="Output 2 2 2 2 7 3" xfId="9643" xr:uid="{57F47929-D10C-4E33-A005-81A5890B497B}"/>
    <cellStyle name="Output 2 2 2 2 7 3 2" xfId="18632" xr:uid="{267F92EB-71EB-4502-937B-23ABB865F6D4}"/>
    <cellStyle name="Output 2 2 2 2 7 3 2 2" xfId="42832" xr:uid="{FA66455D-0158-4FE8-AF81-899BCE64A2AC}"/>
    <cellStyle name="Output 2 2 2 2 7 3 3" xfId="38457" xr:uid="{5AF53D1E-1A26-429E-945C-D9A675453E6C}"/>
    <cellStyle name="Output 2 2 2 2 7 4" xfId="25612" xr:uid="{A36E8F8E-6473-4FAE-B78E-C8F9482BB935}"/>
    <cellStyle name="Output 2 2 2 2 8" xfId="4857" xr:uid="{4C28114A-3312-4D20-B0D8-635E9A99D4CB}"/>
    <cellStyle name="Output 2 2 2 2 8 2" xfId="7443" xr:uid="{8F559ED2-F85E-4DC5-AA21-805FC79CB4ED}"/>
    <cellStyle name="Output 2 2 2 2 8 2 2" xfId="16432" xr:uid="{A0279741-21A7-4DED-B557-E42E2C260D98}"/>
    <cellStyle name="Output 2 2 2 2 8 2 2 2" xfId="23008" xr:uid="{8C87D2D7-6C4F-483D-B3EA-CC429508E556}"/>
    <cellStyle name="Output 2 2 2 2 8 2 3" xfId="37258" xr:uid="{CE84EF3E-39B1-4E11-BC99-256B7F53A3CB}"/>
    <cellStyle name="Output 2 2 2 2 8 3" xfId="10080" xr:uid="{5C396FA1-4433-4821-86A0-A29D3315B69D}"/>
    <cellStyle name="Output 2 2 2 2 8 3 2" xfId="19069" xr:uid="{8747BD18-1369-4247-A65F-213428696BC5}"/>
    <cellStyle name="Output 2 2 2 2 8 3 2 2" xfId="32116" xr:uid="{96272D41-289A-47DC-B2D7-BFA7D02F666C}"/>
    <cellStyle name="Output 2 2 2 2 8 3 3" xfId="32106" xr:uid="{3A648396-9B98-4E34-ACE5-EBD1AFC6944F}"/>
    <cellStyle name="Output 2 2 2 2 8 4" xfId="13846" xr:uid="{ED8529CD-335C-4F8D-8F9A-6A98EA77A4E3}"/>
    <cellStyle name="Output 2 2 2 2 8 4 2" xfId="43498" xr:uid="{F0612EE6-BACF-4F25-A1FA-A4E8D3F4E05F}"/>
    <cellStyle name="Output 2 2 2 2 8 5" xfId="26499" xr:uid="{955DBACB-4437-4982-9881-DCE83082864C}"/>
    <cellStyle name="Output 2 2 2 2 9" xfId="6765" xr:uid="{B331A2B5-93EA-418A-91BB-8EE67F4E5B9B}"/>
    <cellStyle name="Output 2 2 2 2 9 2" xfId="11964" xr:uid="{712D9534-CF60-4511-9916-539410AEC025}"/>
    <cellStyle name="Output 2 2 2 2 9 2 2" xfId="20953" xr:uid="{10CE6A18-E5FA-4C3D-B8AE-3BE3F10CE447}"/>
    <cellStyle name="Output 2 2 2 2 9 2 2 2" xfId="29371" xr:uid="{40AA20FC-BD93-4BB9-880A-3D3B8A9844C5}"/>
    <cellStyle name="Output 2 2 2 2 9 2 3" xfId="30959" xr:uid="{C720DE90-B301-40A8-926C-802A76C098A1}"/>
    <cellStyle name="Output 2 2 2 2 9 3" xfId="15754" xr:uid="{098AE3DA-BB1F-4801-9006-2DF0B3BD88C5}"/>
    <cellStyle name="Output 2 2 2 2 9 3 2" xfId="28019" xr:uid="{13F5F190-3EDF-49FB-AC4F-6E58C7CF3541}"/>
    <cellStyle name="Output 2 2 2 2 9 4" xfId="26799" xr:uid="{B0053374-0220-4E17-9781-5ED006DB6164}"/>
    <cellStyle name="Output 2 2 2 3" xfId="680" xr:uid="{ED1112CE-16A0-46FD-9400-F1CD13052D58}"/>
    <cellStyle name="Output 2 2 2 3 2" xfId="5056" xr:uid="{D2F7DC7C-1AA9-44AA-8B02-58F367E7727C}"/>
    <cellStyle name="Output 2 2 2 3 2 2" xfId="7642" xr:uid="{E1B41E9D-A982-486F-AD73-474D9A5B939D}"/>
    <cellStyle name="Output 2 2 2 3 2 2 2" xfId="16631" xr:uid="{F31F4639-3E55-4473-B511-71C399857462}"/>
    <cellStyle name="Output 2 2 2 3 2 2 2 2" xfId="41577" xr:uid="{D670AD7D-D25B-4E65-B624-17F34275D50D}"/>
    <cellStyle name="Output 2 2 2 3 2 2 3" xfId="42684" xr:uid="{BDF722C2-9D19-4D00-9DD7-B2EE5A0E54F4}"/>
    <cellStyle name="Output 2 2 2 3 2 2 4" xfId="56712" xr:uid="{E468B5BF-1248-4678-A1C0-77DA3DC5C5D6}"/>
    <cellStyle name="Output 2 2 2 3 2 3" xfId="10279" xr:uid="{8E6D2DDD-7758-4E23-B8B7-85FB0A423B1F}"/>
    <cellStyle name="Output 2 2 2 3 2 3 2" xfId="19268" xr:uid="{FD57E30F-36E3-429B-B349-7DFB171794B7}"/>
    <cellStyle name="Output 2 2 2 3 2 3 2 2" xfId="36956" xr:uid="{44C9C25C-99B4-4B8F-AAC5-05AF85E20F26}"/>
    <cellStyle name="Output 2 2 2 3 2 3 3" xfId="37523" xr:uid="{AC1CD24A-8B7E-4FA1-8778-D46DD39BEABC}"/>
    <cellStyle name="Output 2 2 2 3 2 4" xfId="14045" xr:uid="{BEFA77AE-18A0-43FF-8C24-0CE5A3B1C7DB}"/>
    <cellStyle name="Output 2 2 2 3 2 4 2" xfId="42934" xr:uid="{1A85C013-00E1-4FD5-8DD5-521DD2304D5C}"/>
    <cellStyle name="Output 2 2 2 3 2 5" xfId="31431" xr:uid="{ABC01E83-C5A4-40EF-8FA2-2542D1E78B03}"/>
    <cellStyle name="Output 2 2 2 3 2 6" xfId="49930" xr:uid="{00C9F20F-B6EF-45E3-8D7B-C6182E4332AF}"/>
    <cellStyle name="Output 2 2 2 3 3" xfId="3117" xr:uid="{2ECD5D66-AB6B-4659-81B2-45F511269FA5}"/>
    <cellStyle name="Output 2 2 2 3 3 2" xfId="28124" xr:uid="{127C94B3-107C-4A49-AFC7-2E3916708591}"/>
    <cellStyle name="Output 2 2 2 3 3 2 2" xfId="57599" xr:uid="{D3CF3FC2-F3E2-44A3-B0DA-61F65333277E}"/>
    <cellStyle name="Output 2 2 2 3 3 3" xfId="50817" xr:uid="{42F30A85-2017-4AFD-AACA-7B1724F31CD4}"/>
    <cellStyle name="Output 2 2 2 3 4" xfId="25281" xr:uid="{5A2244F5-6830-42C3-8A6A-710346C1E289}"/>
    <cellStyle name="Output 2 2 2 3 4 2" xfId="54839" xr:uid="{7CCF40E3-09B0-4F21-85C3-17E651686352}"/>
    <cellStyle name="Output 2 2 2 3 4 3" xfId="48047" xr:uid="{93CE12B3-B8A0-4AB0-A967-7BC49E815CCA}"/>
    <cellStyle name="Output 2 2 2 3 5" xfId="53139" xr:uid="{BAC49969-9F55-430F-8D17-58BB2DBC278D}"/>
    <cellStyle name="Output 2 2 2 3 6" xfId="46433" xr:uid="{95B6B722-0E98-4E37-9CFC-A356B17C0D88}"/>
    <cellStyle name="Output 2 2 2 4" xfId="1025" xr:uid="{BA3DCEAC-D381-4972-8047-FEF541AE09A8}"/>
    <cellStyle name="Output 2 2 2 4 2" xfId="5377" xr:uid="{DAB47ADB-F80B-4232-89C1-1E70BF238467}"/>
    <cellStyle name="Output 2 2 2 4 2 2" xfId="7963" xr:uid="{5E9A8E86-F72D-4D16-BCCB-A70BDD3E5768}"/>
    <cellStyle name="Output 2 2 2 4 2 2 2" xfId="16952" xr:uid="{DD075598-A06A-4635-BCAA-25A74066A0B4}"/>
    <cellStyle name="Output 2 2 2 4 2 2 2 2" xfId="27230" xr:uid="{9740B5CF-00C8-44C8-9036-06E55301B637}"/>
    <cellStyle name="Output 2 2 2 4 2 2 3" xfId="23400" xr:uid="{0CD27512-8551-4591-B0CD-4848589EFBD9}"/>
    <cellStyle name="Output 2 2 2 4 2 3" xfId="10600" xr:uid="{97D221CD-FE66-4134-8304-DB491D7A9D29}"/>
    <cellStyle name="Output 2 2 2 4 2 3 2" xfId="19589" xr:uid="{4CD651CA-F030-45DC-AA7C-75730678DB7C}"/>
    <cellStyle name="Output 2 2 2 4 2 3 2 2" xfId="25766" xr:uid="{983D0CCF-069D-4E18-A695-241C17B6B042}"/>
    <cellStyle name="Output 2 2 2 4 2 3 3" xfId="24042" xr:uid="{62E1B10C-9F7F-44FE-9C9A-CE8F5FCAFCB4}"/>
    <cellStyle name="Output 2 2 2 4 2 4" xfId="14366" xr:uid="{B81D80C9-919E-45F9-84F6-FFE70B6D2701}"/>
    <cellStyle name="Output 2 2 2 4 2 4 2" xfId="36690" xr:uid="{7E41BC3B-332A-41AF-9326-CF1851530F1A}"/>
    <cellStyle name="Output 2 2 2 4 2 5" xfId="36165" xr:uid="{C780D855-61BE-4334-9500-A0C43C8787E7}"/>
    <cellStyle name="Output 2 2 2 4 2 6" xfId="55832" xr:uid="{2CC382A0-D713-4F0D-887A-9833502D9B5F}"/>
    <cellStyle name="Output 2 2 2 4 3" xfId="3462" xr:uid="{71F1871F-F2C7-4A45-9E85-C574102D71BD}"/>
    <cellStyle name="Output 2 2 2 4 3 2" xfId="29361" xr:uid="{C1B769E0-7056-4B51-8669-E46D2E36B37E}"/>
    <cellStyle name="Output 2 2 2 4 4" xfId="29290" xr:uid="{78B63140-CAA5-4ACF-9DB2-F3E78EF9C6DC}"/>
    <cellStyle name="Output 2 2 2 4 5" xfId="49050" xr:uid="{27018363-5FF6-4E40-B0AA-99006282C45F}"/>
    <cellStyle name="Output 2 2 2 5" xfId="1369" xr:uid="{64884CA5-0B9F-4165-BB4C-B039A13E6A3D}"/>
    <cellStyle name="Output 2 2 2 5 2" xfId="5714" xr:uid="{667EACDC-4726-4C74-817A-469F386B1467}"/>
    <cellStyle name="Output 2 2 2 5 2 2" xfId="8300" xr:uid="{7FAFE7F8-C310-42B8-B04C-5C711ABAE448}"/>
    <cellStyle name="Output 2 2 2 5 2 2 2" xfId="17289" xr:uid="{D796DE87-A855-4922-BBD0-D81E5C518E86}"/>
    <cellStyle name="Output 2 2 2 5 2 2 2 2" xfId="35340" xr:uid="{EA94E6EE-743A-4ECB-A52D-60BCBD718480}"/>
    <cellStyle name="Output 2 2 2 5 2 2 3" xfId="43125" xr:uid="{D8E8D44D-84E3-475C-AC4C-48AFDE8612D5}"/>
    <cellStyle name="Output 2 2 2 5 2 3" xfId="10937" xr:uid="{97A5E72F-2417-43A9-859B-E6934CDDDF26}"/>
    <cellStyle name="Output 2 2 2 5 2 3 2" xfId="19926" xr:uid="{5B9B2493-7BD5-46BD-AE74-B31C619E14AD}"/>
    <cellStyle name="Output 2 2 2 5 2 3 2 2" xfId="27504" xr:uid="{E217DA61-235A-4899-8E08-9651F882A962}"/>
    <cellStyle name="Output 2 2 2 5 2 3 3" xfId="24211" xr:uid="{EE041626-9872-4285-8077-5ED7B7C6E22C}"/>
    <cellStyle name="Output 2 2 2 5 2 4" xfId="14703" xr:uid="{603B37E5-F3B9-4CDE-BF28-49E0A3E12DDB}"/>
    <cellStyle name="Output 2 2 2 5 2 4 2" xfId="28558" xr:uid="{E873257B-3D5D-4B41-9346-B9B9424F6D77}"/>
    <cellStyle name="Output 2 2 2 5 2 5" xfId="30350" xr:uid="{A9B2BEB9-E168-4574-B6B2-FB0CBC877D82}"/>
    <cellStyle name="Output 2 2 2 5 2 6" xfId="58673" xr:uid="{7A04DD6E-5656-496B-91E3-C301B146B7CE}"/>
    <cellStyle name="Output 2 2 2 5 3" xfId="3806" xr:uid="{6DD70EC7-CB81-460B-AD2D-15331AEEC400}"/>
    <cellStyle name="Output 2 2 2 5 3 2" xfId="32336" xr:uid="{E9D1C2F1-3D35-48FD-ADE4-137110112C3C}"/>
    <cellStyle name="Output 2 2 2 5 4" xfId="28441" xr:uid="{0E657810-707B-4EB0-B3BA-EFBBE54C63CD}"/>
    <cellStyle name="Output 2 2 2 5 5" xfId="51892" xr:uid="{39534AA7-9956-4420-899D-062F5A03FE18}"/>
    <cellStyle name="Output 2 2 2 6" xfId="1829" xr:uid="{33C2C000-A10F-402F-B413-A36059426007}"/>
    <cellStyle name="Output 2 2 2 6 2" xfId="6146" xr:uid="{27E0C418-0767-4094-8789-5F5617E9031C}"/>
    <cellStyle name="Output 2 2 2 6 2 2" xfId="8732" xr:uid="{F796138F-24C6-4E88-B5CD-308726FA727B}"/>
    <cellStyle name="Output 2 2 2 6 2 2 2" xfId="17721" xr:uid="{95E7CA5D-86DA-462B-A3B6-98F6CC85BDA1}"/>
    <cellStyle name="Output 2 2 2 6 2 2 2 2" xfId="24749" xr:uid="{46D8D7D4-01FD-4ACA-A34A-6451ACEDE955}"/>
    <cellStyle name="Output 2 2 2 6 2 2 3" xfId="33761" xr:uid="{5CE85957-2CC6-44F5-9E33-8DC2C63583D5}"/>
    <cellStyle name="Output 2 2 2 6 2 3" xfId="11369" xr:uid="{0A475159-EB21-4D41-9345-E2D504935C55}"/>
    <cellStyle name="Output 2 2 2 6 2 3 2" xfId="20358" xr:uid="{30ECE6B1-FC63-44EC-AC60-9DAC3750B25E}"/>
    <cellStyle name="Output 2 2 2 6 2 3 2 2" xfId="28197" xr:uid="{9CA5EFB9-B33D-45E1-8280-65C9FC30CE31}"/>
    <cellStyle name="Output 2 2 2 6 2 3 3" xfId="35755" xr:uid="{A7364793-C2F9-456B-9D0D-2A3AFF3461B5}"/>
    <cellStyle name="Output 2 2 2 6 2 4" xfId="15135" xr:uid="{ABBD5535-C653-4736-BA60-1A94C77FFEC6}"/>
    <cellStyle name="Output 2 2 2 6 2 4 2" xfId="36188" xr:uid="{60E62D9F-8940-4E76-825C-C6EAB8903F36}"/>
    <cellStyle name="Output 2 2 2 6 2 5" xfId="34606" xr:uid="{33CF1DCC-E361-4471-AEE2-38348BCE82CA}"/>
    <cellStyle name="Output 2 2 2 6 2 6" xfId="54001" xr:uid="{64AA4B1D-DA47-49A5-ADC9-89D23E0B10C4}"/>
    <cellStyle name="Output 2 2 2 6 3" xfId="4266" xr:uid="{2D35340E-529A-4C08-B4BC-7787D8A2DA2E}"/>
    <cellStyle name="Output 2 2 2 6 3 2" xfId="30303" xr:uid="{F9C7E8E8-58B7-45F0-8991-8A6FB82934BD}"/>
    <cellStyle name="Output 2 2 2 6 4" xfId="26587" xr:uid="{C06F464E-F58C-4E00-BF70-448787F0DA01}"/>
    <cellStyle name="Output 2 2 2 6 5" xfId="47333" xr:uid="{676CEA8F-89E0-4360-AA5D-EE97D890194F}"/>
    <cellStyle name="Output 2 2 2 7" xfId="1988" xr:uid="{E309F4F4-073A-45D2-9F65-E7538139516A}"/>
    <cellStyle name="Output 2 2 2 7 2" xfId="6296" xr:uid="{2C3EF75B-77F2-4093-9D48-43FC4A4F00BD}"/>
    <cellStyle name="Output 2 2 2 7 2 2" xfId="8882" xr:uid="{CDD09034-D3E2-4E1C-BC74-4F89B0C39FC2}"/>
    <cellStyle name="Output 2 2 2 7 2 2 2" xfId="17871" xr:uid="{A3A67DA6-1D88-4E70-A9AB-413C0737B5A1}"/>
    <cellStyle name="Output 2 2 2 7 2 2 2 2" xfId="43306" xr:uid="{06E1AB4B-06E9-4E10-A28D-A1D15DF20AC8}"/>
    <cellStyle name="Output 2 2 2 7 2 2 3" xfId="25819" xr:uid="{B2570187-9D7D-429F-9F2D-75B68FF50A73}"/>
    <cellStyle name="Output 2 2 2 7 2 3" xfId="11519" xr:uid="{3F888FBC-F795-4FF4-B1DF-87141EF0E347}"/>
    <cellStyle name="Output 2 2 2 7 2 3 2" xfId="20508" xr:uid="{4E51BCEB-D426-4883-976E-2A381C0DB2CE}"/>
    <cellStyle name="Output 2 2 2 7 2 3 2 2" xfId="32887" xr:uid="{5FDA731F-4FB9-4627-878D-CA3D56940392}"/>
    <cellStyle name="Output 2 2 2 7 2 3 3" xfId="24285" xr:uid="{69CB043B-FD41-4D28-B0F9-826646A15F5D}"/>
    <cellStyle name="Output 2 2 2 7 2 4" xfId="15285" xr:uid="{36D09CC7-8A8B-4ED7-9896-38BF0004E1CB}"/>
    <cellStyle name="Output 2 2 2 7 2 4 2" xfId="31344" xr:uid="{F399DE93-19F7-47BD-8105-1142FBB16359}"/>
    <cellStyle name="Output 2 2 2 7 2 5" xfId="25232" xr:uid="{C77B9B4F-59C4-45A5-AB74-F2FC4F1F88AF}"/>
    <cellStyle name="Output 2 2 2 7 3" xfId="4425" xr:uid="{A1A2FFF1-4049-4333-AED5-708757B5376B}"/>
    <cellStyle name="Output 2 2 2 7 3 2" xfId="34016" xr:uid="{101A72C1-34C8-4E11-8F5C-DE2BFE31886F}"/>
    <cellStyle name="Output 2 2 2 7 4" xfId="28586" xr:uid="{26B50FF5-595B-4B8C-BBDB-03E17327F830}"/>
    <cellStyle name="Output 2 2 2 8" xfId="2799" xr:uid="{B18FB968-41B3-4821-B117-10D0E4BAED66}"/>
    <cellStyle name="Output 2 2 2 8 2" xfId="6949" xr:uid="{C6388C23-00D0-459E-AAC9-80A0BC3A8AC7}"/>
    <cellStyle name="Output 2 2 2 8 2 2" xfId="12078" xr:uid="{D9CA79BD-AC16-4506-9826-046DD069A676}"/>
    <cellStyle name="Output 2 2 2 8 2 2 2" xfId="21067" xr:uid="{9C448D91-B1E2-402E-A159-537A5030D407}"/>
    <cellStyle name="Output 2 2 2 8 2 2 2 2" xfId="35048" xr:uid="{CBD1C6FC-D521-47EE-A687-ED02312FB5FF}"/>
    <cellStyle name="Output 2 2 2 8 2 2 3" xfId="37625" xr:uid="{9F5A8CCE-18A2-4D9A-B99E-5AD04A41513B}"/>
    <cellStyle name="Output 2 2 2 8 2 3" xfId="12900" xr:uid="{7E71D9E5-2C00-4212-86B1-CF6DA6D1F2AE}"/>
    <cellStyle name="Output 2 2 2 8 2 3 2" xfId="21889" xr:uid="{E8A5DC12-31AD-4FDC-AA86-C415E762AC65}"/>
    <cellStyle name="Output 2 2 2 8 2 3 2 2" xfId="33086" xr:uid="{84A3E13F-20A8-484B-982A-313F3CAD7DED}"/>
    <cellStyle name="Output 2 2 2 8 2 3 3" xfId="32577" xr:uid="{060A9520-B6E2-4B8E-8090-73AB534666C6}"/>
    <cellStyle name="Output 2 2 2 8 2 4" xfId="15938" xr:uid="{8C707075-2C27-4737-9B17-B90AC736B80C}"/>
    <cellStyle name="Output 2 2 2 8 2 4 2" xfId="36577" xr:uid="{A52A5E92-3527-408B-82C4-B9321F1297A2}"/>
    <cellStyle name="Output 2 2 2 8 2 5" xfId="24603" xr:uid="{8FAB82B1-F5C9-4096-82CB-0CC5AC9F5177}"/>
    <cellStyle name="Output 2 2 2 8 3" xfId="9512" xr:uid="{6E4370F9-13F5-4AE3-968E-CA4D4835ADC1}"/>
    <cellStyle name="Output 2 2 2 8 3 2" xfId="18501" xr:uid="{1D3AC5BF-773B-497E-BD9E-98346225A35A}"/>
    <cellStyle name="Output 2 2 2 8 3 2 2" xfId="34241" xr:uid="{272C9CED-2359-4269-B3DF-FB88BDF07759}"/>
    <cellStyle name="Output 2 2 2 8 3 3" xfId="26037" xr:uid="{2F5FC9AB-FDD0-41D8-8BF0-42C0E04A6482}"/>
    <cellStyle name="Output 2 2 2 8 4" xfId="27740" xr:uid="{D859F4F0-091E-42A8-9BD7-41E17D35E171}"/>
    <cellStyle name="Output 2 2 2 9" xfId="4732" xr:uid="{79A70377-6A43-4739-93EB-8525E3D36512}"/>
    <cellStyle name="Output 2 2 2 9 2" xfId="7318" xr:uid="{5D74ED7E-F258-4A5C-B338-C8DE82711825}"/>
    <cellStyle name="Output 2 2 2 9 2 2" xfId="16307" xr:uid="{DD0BB84B-3FA0-45AA-B1BA-5889D3C1F2AE}"/>
    <cellStyle name="Output 2 2 2 9 2 2 2" xfId="35853" xr:uid="{FA587799-BAAE-421F-9BD0-FAD1BEB8B2BF}"/>
    <cellStyle name="Output 2 2 2 9 2 3" xfId="28814" xr:uid="{2D1F6C4B-53E8-4BD7-860E-32E4FE78EEB8}"/>
    <cellStyle name="Output 2 2 2 9 3" xfId="9955" xr:uid="{00FDAD6B-3889-456C-8E51-99983334C5EE}"/>
    <cellStyle name="Output 2 2 2 9 3 2" xfId="18944" xr:uid="{2A3D8D0A-F40B-490B-99C4-C42C43E6A4E9}"/>
    <cellStyle name="Output 2 2 2 9 3 2 2" xfId="33482" xr:uid="{530AAD47-B08F-4E9B-ACE3-DDF04000696D}"/>
    <cellStyle name="Output 2 2 2 9 3 3" xfId="26509" xr:uid="{DB5854D5-A552-4124-873B-55358AE12A58}"/>
    <cellStyle name="Output 2 2 2 9 4" xfId="13721" xr:uid="{17E5F013-46A1-469D-948B-5F5A5ADE5BF1}"/>
    <cellStyle name="Output 2 2 2 9 4 2" xfId="24078" xr:uid="{676180EA-09C9-464A-BAB0-C0AC2970E171}"/>
    <cellStyle name="Output 2 2 2 9 5" xfId="37967" xr:uid="{62F874A1-FC69-4DED-B168-623E43AA417E}"/>
    <cellStyle name="Output 2 2 20" xfId="44944" xr:uid="{9383C8B5-E2A1-47D2-8F20-FC2DCA6C31BB}"/>
    <cellStyle name="Output 2 2 20 2" xfId="50525" xr:uid="{B59A9807-6C66-491C-95AE-58ABC8880CC1}"/>
    <cellStyle name="Output 2 2 20 2 2" xfId="57307" xr:uid="{EF238C70-8B1E-46F7-B255-E28E20EC6835}"/>
    <cellStyle name="Output 2 2 20 3" xfId="52127" xr:uid="{EABDC565-758F-48AC-A86B-691586CC745D}"/>
    <cellStyle name="Output 2 2 20 3 2" xfId="58908" xr:uid="{EE1B9108-0048-4990-9AAB-61A0EC37D35B}"/>
    <cellStyle name="Output 2 2 20 4" xfId="49897" xr:uid="{EF02D605-7624-41E6-A308-DDE38FAA4392}"/>
    <cellStyle name="Output 2 2 20 4 2" xfId="56679" xr:uid="{C2EF90B8-6C80-4743-A83A-6FCDAF40B73E}"/>
    <cellStyle name="Output 2 2 20 5" xfId="48642" xr:uid="{6EA83047-F570-48C2-AB09-DDC6CEBCD44D}"/>
    <cellStyle name="Output 2 2 20 5 2" xfId="55431" xr:uid="{B737BFBB-4CD1-4A46-AC3F-CEF6A39802FB}"/>
    <cellStyle name="Output 2 2 20 6" xfId="53717" xr:uid="{551FFD09-FDFF-46D1-A294-D9BC8FDD9E32}"/>
    <cellStyle name="Output 2 2 20 7" xfId="47028" xr:uid="{26BCF81B-3912-44A1-A3AE-CC0F6FF71FAE}"/>
    <cellStyle name="Output 2 2 21" xfId="44991" xr:uid="{AA93E5EB-DF4F-4B2B-B400-28787F0886A0}"/>
    <cellStyle name="Output 2 2 21 2" xfId="50613" xr:uid="{A2900A0C-BC64-4740-8C96-0F5C623A9689}"/>
    <cellStyle name="Output 2 2 21 2 2" xfId="57395" xr:uid="{F5D31F8D-7DDC-4AE2-8745-92F3CEC8701B}"/>
    <cellStyle name="Output 2 2 21 3" xfId="52427" xr:uid="{8CFADD24-943A-48D1-85C7-43B9D434FAEC}"/>
    <cellStyle name="Output 2 2 21 3 2" xfId="59208" xr:uid="{554380AB-2A70-4158-96B0-EAB9CE92BF7E}"/>
    <cellStyle name="Output 2 2 21 4" xfId="48730" xr:uid="{BB82D912-FB8E-4BB0-9B9B-80F89F0FC8EB}"/>
    <cellStyle name="Output 2 2 21 4 2" xfId="55519" xr:uid="{460DA41B-7E60-4731-95CA-4E73926D995B}"/>
    <cellStyle name="Output 2 2 21 5" xfId="53805" xr:uid="{980D4A2D-8614-4BF0-AA41-7E7902735580}"/>
    <cellStyle name="Output 2 2 21 6" xfId="47116" xr:uid="{83A629DD-3317-4322-8F1A-DF6034B5B68F}"/>
    <cellStyle name="Output 2 2 22" xfId="45049" xr:uid="{726C08E5-B028-43E8-B1F6-127C76AFACB6}"/>
    <cellStyle name="Output 2 2 22 2" xfId="50650" xr:uid="{9993F3F7-3901-4888-808A-56CED4F5F75F}"/>
    <cellStyle name="Output 2 2 22 2 2" xfId="57432" xr:uid="{1D32F4A3-000F-4B9B-BAE8-CB2BE66B08EE}"/>
    <cellStyle name="Output 2 2 22 3" xfId="52461" xr:uid="{1725A236-A4E0-4C86-AC06-BC6549DE0B13}"/>
    <cellStyle name="Output 2 2 22 3 2" xfId="59242" xr:uid="{36E523A2-66B0-46B7-86BA-82966DB89E18}"/>
    <cellStyle name="Output 2 2 22 4" xfId="48767" xr:uid="{0C933E22-FCF9-4D4E-9F5E-1D3EDA755635}"/>
    <cellStyle name="Output 2 2 22 4 2" xfId="55553" xr:uid="{081AAD38-7E2A-4F3E-8F19-42A73D152C6F}"/>
    <cellStyle name="Output 2 2 22 5" xfId="53839" xr:uid="{E3573F92-D9D1-4CE1-BDC4-C1DBA32FA8A8}"/>
    <cellStyle name="Output 2 2 22 6" xfId="47153" xr:uid="{8DF81CC1-8E3C-4241-9547-F03BB314D649}"/>
    <cellStyle name="Output 2 2 23" xfId="45023" xr:uid="{2464D11B-FE13-4599-A414-13A540E633D5}"/>
    <cellStyle name="Output 2 2 23 2" xfId="50666" xr:uid="{1C56A46C-E2F2-444F-8401-E527D4EDA48B}"/>
    <cellStyle name="Output 2 2 23 2 2" xfId="57448" xr:uid="{CED1ECA5-EFD3-4726-8EBB-BCB41A621FA4}"/>
    <cellStyle name="Output 2 2 23 3" xfId="52477" xr:uid="{243E5836-46E5-431C-A691-6E4A1E340F37}"/>
    <cellStyle name="Output 2 2 23 3 2" xfId="59258" xr:uid="{F867ED4D-47D7-44CE-8A7C-4C0E87C762E1}"/>
    <cellStyle name="Output 2 2 23 4" xfId="48783" xr:uid="{DDB57858-A66F-49A7-BE4A-3580A2D290CA}"/>
    <cellStyle name="Output 2 2 23 4 2" xfId="55569" xr:uid="{0352CAEC-4D4A-4147-951A-B4CDF04E3B07}"/>
    <cellStyle name="Output 2 2 23 5" xfId="53855" xr:uid="{8F150FD8-25B5-4183-B44C-E9C71DD39E53}"/>
    <cellStyle name="Output 2 2 23 6" xfId="47169" xr:uid="{9E9150AC-46CC-4772-804C-4236CB662B3A}"/>
    <cellStyle name="Output 2 2 24" xfId="45069" xr:uid="{AB493D49-C457-43FD-B36D-78C2FC37DF0F}"/>
    <cellStyle name="Output 2 2 24 2" xfId="50712" xr:uid="{A2699D8C-17B6-404A-BA7A-6B9A7CD334CA}"/>
    <cellStyle name="Output 2 2 24 2 2" xfId="57494" xr:uid="{61CC8BB0-4039-4C40-90A5-EAB296A9B8E4}"/>
    <cellStyle name="Output 2 2 24 3" xfId="52523" xr:uid="{329C0AC4-072C-4372-A8B3-F67B39F20F78}"/>
    <cellStyle name="Output 2 2 24 3 2" xfId="59304" xr:uid="{4DE9EC9A-8758-471E-BE9D-3A681C6F0C11}"/>
    <cellStyle name="Output 2 2 24 4" xfId="48824" xr:uid="{E5E6A8F7-8B6E-437C-AC37-BA1018D82327}"/>
    <cellStyle name="Output 2 2 24 4 2" xfId="55609" xr:uid="{9FCB281C-2DFF-49DB-B63C-0C1C0BA49873}"/>
    <cellStyle name="Output 2 2 24 5" xfId="53901" xr:uid="{F472A35D-650F-461A-9D51-FA93C70BDE67}"/>
    <cellStyle name="Output 2 2 24 6" xfId="47215" xr:uid="{7478298C-AE1C-4FAF-B65B-A2AC5A38F337}"/>
    <cellStyle name="Output 2 2 25" xfId="45142" xr:uid="{830C4E57-2F11-4268-B917-2F3DA1CFDEB6}"/>
    <cellStyle name="Output 2 2 25 2" xfId="50763" xr:uid="{42EE969F-CD41-4E3D-AE61-712E6B694778}"/>
    <cellStyle name="Output 2 2 25 2 2" xfId="57545" xr:uid="{1CB709D0-EEC1-4809-BE4A-EE1FC37E60AE}"/>
    <cellStyle name="Output 2 2 25 3" xfId="52572" xr:uid="{53981164-7A30-4DB0-9ECB-F866A5BDC93C}"/>
    <cellStyle name="Output 2 2 25 3 2" xfId="59353" xr:uid="{E265554B-ABAE-459E-B38B-CAE58A40B7B1}"/>
    <cellStyle name="Output 2 2 25 4" xfId="48863" xr:uid="{9BD47D64-EBC3-4D60-9F10-126C4CBC6112}"/>
    <cellStyle name="Output 2 2 25 4 2" xfId="55644" xr:uid="{194075ED-A07C-4501-B89B-F79A28F23C4E}"/>
    <cellStyle name="Output 2 2 25 5" xfId="53950" xr:uid="{655AF0DA-2C1A-4B16-9F07-4C683880AC9E}"/>
    <cellStyle name="Output 2 2 25 6" xfId="47267" xr:uid="{8719E736-E082-44AE-A8E2-680F3B46CD52}"/>
    <cellStyle name="Output 2 2 26" xfId="45117" xr:uid="{D29AE40F-1F6F-47DB-81CD-F4B0591EEABD}"/>
    <cellStyle name="Output 2 2 26 2" xfId="50779" xr:uid="{88AD3D9F-DD31-4EA5-BA7C-36DC2B67570A}"/>
    <cellStyle name="Output 2 2 26 2 2" xfId="57561" xr:uid="{F5071CF2-451E-4DA3-B828-3B9EE8529899}"/>
    <cellStyle name="Output 2 2 26 3" xfId="52588" xr:uid="{111E6184-6426-4754-AC3F-D8A655F110EC}"/>
    <cellStyle name="Output 2 2 26 3 2" xfId="59369" xr:uid="{449622D9-65AD-469D-AD5B-8934DCEC3C16}"/>
    <cellStyle name="Output 2 2 26 4" xfId="53966" xr:uid="{F668458B-2185-4CA4-8025-3A8BBECA9B01}"/>
    <cellStyle name="Output 2 2 26 5" xfId="47283" xr:uid="{AC064A47-61AA-4149-95F2-BE2621B202F9}"/>
    <cellStyle name="Output 2 2 27" xfId="45186" xr:uid="{5CE3C840-F088-4B68-92E7-6B02CC92E01F}"/>
    <cellStyle name="Output 2 2 27 2" xfId="55765" xr:uid="{1ED264A8-24D9-489D-9839-9BB29B8576F3}"/>
    <cellStyle name="Output 2 2 27 3" xfId="48982" xr:uid="{20BF001F-1FEE-46E3-A01B-327AA785A1AB}"/>
    <cellStyle name="Output 2 2 28" xfId="45264" xr:uid="{AEBC94AC-B214-4976-8945-B4E01DD2EDD0}"/>
    <cellStyle name="Output 2 2 28 2" xfId="57610" xr:uid="{6CF45297-2EA1-4785-9FB8-3470DE8C0962}"/>
    <cellStyle name="Output 2 2 28 3" xfId="50828" xr:uid="{C3AFAA9D-D612-4CC8-ABB0-12BACEF783C5}"/>
    <cellStyle name="Output 2 2 29" xfId="45272" xr:uid="{20A0F240-D46B-4338-A1D5-D802E3C8A096}"/>
    <cellStyle name="Output 2 2 29 2" xfId="52621" xr:uid="{E3C4BBA9-AFB4-40BC-8A4A-ABF0B09B2BDC}"/>
    <cellStyle name="Output 2 2 3" xfId="439" xr:uid="{7C7D4915-BB73-4D6A-AE77-37454626896C}"/>
    <cellStyle name="Output 2 2 3 10" xfId="9303" xr:uid="{AE394171-20AE-40FB-AA52-52349618BED2}"/>
    <cellStyle name="Output 2 2 3 10 2" xfId="18292" xr:uid="{9E3933B3-26DA-4EC2-BBCE-FFE7B54F5AA3}"/>
    <cellStyle name="Output 2 2 3 10 2 2" xfId="27464" xr:uid="{59B3EDC2-21E6-49D4-AA26-1A2EF32F40A8}"/>
    <cellStyle name="Output 2 2 3 10 3" xfId="40374" xr:uid="{9F068F58-C0C9-4D3F-8038-54E79E627317}"/>
    <cellStyle name="Output 2 2 3 11" xfId="9745" xr:uid="{FFDBC4FB-25F8-4B91-A76D-6398786DEA1B}"/>
    <cellStyle name="Output 2 2 3 11 2" xfId="18734" xr:uid="{CDABF6CD-B60A-46AA-B5FF-3806EBFB233E}"/>
    <cellStyle name="Output 2 2 3 11 2 2" xfId="37285" xr:uid="{07646E20-C0E3-4CA8-AD03-E4CC43CB3A23}"/>
    <cellStyle name="Output 2 2 3 11 3" xfId="34704" xr:uid="{E17F3C8E-EDB2-49B0-860D-7B70720FBE25}"/>
    <cellStyle name="Output 2 2 3 12" xfId="2445" xr:uid="{770A5E31-F2D3-4F80-A0EB-79A7FE906DCE}"/>
    <cellStyle name="Output 2 2 3 12 2" xfId="25980" xr:uid="{38E949AF-D78D-4124-A1C0-2B698098D519}"/>
    <cellStyle name="Output 2 2 3 13" xfId="13354" xr:uid="{8DC1F5E6-D491-4FC5-947C-F6C5E7F3F731}"/>
    <cellStyle name="Output 2 2 3 13 2" xfId="32740" xr:uid="{DE86BFB4-666B-42CC-B492-983E2F9291B2}"/>
    <cellStyle name="Output 2 2 3 14" xfId="34936" xr:uid="{687FB241-3946-47F8-97C4-04E0E4F7B430}"/>
    <cellStyle name="Output 2 2 3 15" xfId="44335" xr:uid="{35D7FFCD-4B69-4E1F-BF12-FA418EB87428}"/>
    <cellStyle name="Output 2 2 3 16" xfId="45561" xr:uid="{250AB502-29DB-42CD-A289-500178E7C6D0}"/>
    <cellStyle name="Output 2 2 3 2" xfId="788" xr:uid="{7D44BB45-5220-411F-BC96-3F5AABCD665F}"/>
    <cellStyle name="Output 2 2 3 2 2" xfId="5157" xr:uid="{0E35708E-EFFE-403C-ADCD-502664F3981F}"/>
    <cellStyle name="Output 2 2 3 2 2 2" xfId="7743" xr:uid="{DD2078AA-12B7-4AF0-B78B-4682EF0CC98A}"/>
    <cellStyle name="Output 2 2 3 2 2 2 2" xfId="16732" xr:uid="{1033806B-0013-464A-93AC-C72A7373C325}"/>
    <cellStyle name="Output 2 2 3 2 2 2 2 2" xfId="43448" xr:uid="{3A87D5C5-F692-4921-A3B4-3EB80F12931A}"/>
    <cellStyle name="Output 2 2 3 2 2 2 3" xfId="37308" xr:uid="{DA121A0D-74F0-4171-998C-18BF22C09823}"/>
    <cellStyle name="Output 2 2 3 2 2 2 4" xfId="56349" xr:uid="{EAA16BBE-7B35-423D-87A2-11BDF848BE3E}"/>
    <cellStyle name="Output 2 2 3 2 2 3" xfId="10380" xr:uid="{13432995-FAA6-4153-A76B-FD87F9261FED}"/>
    <cellStyle name="Output 2 2 3 2 2 3 2" xfId="19369" xr:uid="{8A8A875A-DE5D-48F5-9AF3-B0100AA7790F}"/>
    <cellStyle name="Output 2 2 3 2 2 3 2 2" xfId="32308" xr:uid="{CA64D55A-2BE8-4A3B-A6D4-B8A07D5C17DB}"/>
    <cellStyle name="Output 2 2 3 2 2 3 3" xfId="23963" xr:uid="{4F9D020F-6A58-4DDD-B38F-B8D4FE02710E}"/>
    <cellStyle name="Output 2 2 3 2 2 4" xfId="14146" xr:uid="{A9BFF821-6D5E-44DD-8D77-9D9C95B25311}"/>
    <cellStyle name="Output 2 2 3 2 2 4 2" xfId="35825" xr:uid="{E13FB8B4-5463-45B3-B9F2-C89DEC8722C0}"/>
    <cellStyle name="Output 2 2 3 2 2 5" xfId="22123" xr:uid="{38CA510A-838C-4626-9D27-E7333796413F}"/>
    <cellStyle name="Output 2 2 3 2 2 6" xfId="49567" xr:uid="{06542696-4DD5-47F1-8F9D-A36B67A45567}"/>
    <cellStyle name="Output 2 2 3 2 3" xfId="3225" xr:uid="{A83E9592-9CEE-4566-9824-BA7090328BAC}"/>
    <cellStyle name="Output 2 2 3 2 3 2" xfId="33115" xr:uid="{1B51E7CC-4423-4078-9722-68013BA3F936}"/>
    <cellStyle name="Output 2 2 3 2 3 2 2" xfId="58261" xr:uid="{4AD8677D-61F9-468B-B94D-8C0E0DCCD9DB}"/>
    <cellStyle name="Output 2 2 3 2 3 3" xfId="51479" xr:uid="{5E0ADFCE-AC5A-4B70-8EAC-E31B485733EB}"/>
    <cellStyle name="Output 2 2 3 2 4" xfId="23169" xr:uid="{F01165B5-504F-46B3-930B-9B079BCD22CC}"/>
    <cellStyle name="Output 2 2 3 2 4 2" xfId="54494" xr:uid="{9690CB50-9DB9-447E-8DCD-682985055201}"/>
    <cellStyle name="Output 2 2 3 2 4 3" xfId="47684" xr:uid="{6137B450-B8C3-478D-A8FE-C8ED631C6D0C}"/>
    <cellStyle name="Output 2 2 3 2 5" xfId="46076" xr:uid="{5CA0A636-E90E-4B0F-B702-A6B4EB9BF717}"/>
    <cellStyle name="Output 2 2 3 3" xfId="1133" xr:uid="{3CA20B69-54A5-45CD-A8EE-23474905B705}"/>
    <cellStyle name="Output 2 2 3 3 2" xfId="5478" xr:uid="{86C92874-FB4D-4774-AD8D-41F0F6390527}"/>
    <cellStyle name="Output 2 2 3 3 2 2" xfId="8064" xr:uid="{473F4439-A7C6-44BE-BC8A-8569CCB3A11B}"/>
    <cellStyle name="Output 2 2 3 3 2 2 2" xfId="17053" xr:uid="{DA826881-F701-4A5A-B0E1-025CC9E2BECA}"/>
    <cellStyle name="Output 2 2 3 3 2 2 2 2" xfId="30588" xr:uid="{47CB3DE5-34DF-4188-AAA2-11EE6AAD82CD}"/>
    <cellStyle name="Output 2 2 3 3 2 2 3" xfId="33501" xr:uid="{71449420-FA57-4D76-8E82-43E06EE19D78}"/>
    <cellStyle name="Output 2 2 3 3 2 2 4" xfId="56757" xr:uid="{8E91AAC3-24C7-4636-BA7E-A2A6E846A8B9}"/>
    <cellStyle name="Output 2 2 3 3 2 3" xfId="10701" xr:uid="{BA382995-DE4E-4E8C-B633-ED4C3D2AEF09}"/>
    <cellStyle name="Output 2 2 3 3 2 3 2" xfId="19690" xr:uid="{84387485-628D-4B0A-BD4F-989E82E80415}"/>
    <cellStyle name="Output 2 2 3 3 2 3 2 2" xfId="39056" xr:uid="{1E6917FA-E53A-46D0-93CD-B4143E98635C}"/>
    <cellStyle name="Output 2 2 3 3 2 3 3" xfId="27616" xr:uid="{C6BB5EF5-BE3A-4784-B224-1412A27D7299}"/>
    <cellStyle name="Output 2 2 3 3 2 4" xfId="14467" xr:uid="{05D7E0FD-20C7-4EFA-B471-2BA7C77BAD52}"/>
    <cellStyle name="Output 2 2 3 3 2 4 2" xfId="28148" xr:uid="{038D6DAE-A5E0-4EEA-96D2-897E8308FAB8}"/>
    <cellStyle name="Output 2 2 3 3 2 5" xfId="38616" xr:uid="{2A821665-0CCC-4A18-9D15-6CE677608A49}"/>
    <cellStyle name="Output 2 2 3 3 2 6" xfId="49975" xr:uid="{4A38B535-738C-4967-8956-1034EB9A10A2}"/>
    <cellStyle name="Output 2 2 3 3 3" xfId="3570" xr:uid="{0E7F0A1E-B526-47D5-853A-17408BA8403B}"/>
    <cellStyle name="Output 2 2 3 3 3 2" xfId="32676" xr:uid="{E59B7A16-7905-4407-88D2-EEBFEE117588}"/>
    <cellStyle name="Output 2 2 3 3 3 2 2" xfId="58347" xr:uid="{C8403AC9-5474-433A-8057-4C91A096A506}"/>
    <cellStyle name="Output 2 2 3 3 3 3" xfId="51565" xr:uid="{F5348990-D542-47AB-9114-AB140C907E6C}"/>
    <cellStyle name="Output 2 2 3 3 4" xfId="43081" xr:uid="{EB76E63B-26C5-4D92-9A34-0D06B3E55EF3}"/>
    <cellStyle name="Output 2 2 3 3 4 2" xfId="54884" xr:uid="{1B6977EB-000B-49E0-9FA4-A99D58A3FAE0}"/>
    <cellStyle name="Output 2 2 3 3 4 3" xfId="48092" xr:uid="{F37889E0-F260-475B-B105-3CADA25BE54E}"/>
    <cellStyle name="Output 2 2 3 3 5" xfId="53184" xr:uid="{51A6B2AB-C2B5-43AF-BDB7-05B0789472AB}"/>
    <cellStyle name="Output 2 2 3 3 6" xfId="46478" xr:uid="{039274AD-DF07-4557-B8DA-D55BB5D7DF84}"/>
    <cellStyle name="Output 2 2 3 4" xfId="1477" xr:uid="{200B4F27-26FA-480D-A850-4632FE23BFBB}"/>
    <cellStyle name="Output 2 2 3 4 2" xfId="5822" xr:uid="{E4A50C79-BFA0-4CC8-9FDA-DED5FCA6344D}"/>
    <cellStyle name="Output 2 2 3 4 2 2" xfId="8408" xr:uid="{43FFE276-B88B-4F62-8766-DA594E8F07EA}"/>
    <cellStyle name="Output 2 2 3 4 2 2 2" xfId="17397" xr:uid="{25FCA49F-E08D-4E91-8C7A-E6C25CE6961B}"/>
    <cellStyle name="Output 2 2 3 4 2 2 2 2" xfId="32593" xr:uid="{A9A63CFA-5F5F-439B-AB45-DB839FA50774}"/>
    <cellStyle name="Output 2 2 3 4 2 2 3" xfId="30581" xr:uid="{9AF4E282-14D5-470D-84A8-FDE3BD0A6EDD}"/>
    <cellStyle name="Output 2 2 3 4 2 3" xfId="11045" xr:uid="{956510A9-A70D-4AA6-9CFA-7CFBBAC4B4EA}"/>
    <cellStyle name="Output 2 2 3 4 2 3 2" xfId="20034" xr:uid="{0AF2FD9E-66A5-4338-A89C-9808F1B36CDC}"/>
    <cellStyle name="Output 2 2 3 4 2 3 2 2" xfId="22879" xr:uid="{E5FCDFA2-85CA-4DE6-A57B-87D275AA82EF}"/>
    <cellStyle name="Output 2 2 3 4 2 3 3" xfId="34520" xr:uid="{BCF27A9D-A224-439E-B08C-2BF28CA2F009}"/>
    <cellStyle name="Output 2 2 3 4 2 4" xfId="14811" xr:uid="{709C2520-94E5-4003-871F-BD56B1290AD2}"/>
    <cellStyle name="Output 2 2 3 4 2 4 2" xfId="39077" xr:uid="{4A66D008-241B-4736-8E6C-66991AE74E60}"/>
    <cellStyle name="Output 2 2 3 4 2 5" xfId="40928" xr:uid="{312270D0-A51B-4DDB-83B6-94B9001C8A53}"/>
    <cellStyle name="Output 2 2 3 4 2 6" xfId="55877" xr:uid="{3AE8009F-5EC5-43B3-88DA-B3035432F61A}"/>
    <cellStyle name="Output 2 2 3 4 3" xfId="3914" xr:uid="{7D67AEC7-8A26-4627-8383-7EE7F50C347C}"/>
    <cellStyle name="Output 2 2 3 4 3 2" xfId="34144" xr:uid="{327D9808-D38A-4FAA-8D7A-CD98E2A3C3A4}"/>
    <cellStyle name="Output 2 2 3 4 4" xfId="35285" xr:uid="{67E3D3FE-4263-4BAC-909E-A525B566A0F9}"/>
    <cellStyle name="Output 2 2 3 4 5" xfId="49095" xr:uid="{3EB663AC-B81A-44C3-8765-938D59AACA1E}"/>
    <cellStyle name="Output 2 2 3 5" xfId="1260" xr:uid="{99E460EC-4D12-42B4-B130-B28A79FD0E42}"/>
    <cellStyle name="Output 2 2 3 5 2" xfId="5605" xr:uid="{6B9BF98C-0C27-4B69-84AD-B660D1BB9C19}"/>
    <cellStyle name="Output 2 2 3 5 2 2" xfId="8191" xr:uid="{5514C2E0-E69C-4901-BC43-9CF3B503A999}"/>
    <cellStyle name="Output 2 2 3 5 2 2 2" xfId="17180" xr:uid="{0E0EB593-AB86-477B-850C-0835379BC177}"/>
    <cellStyle name="Output 2 2 3 5 2 2 2 2" xfId="28722" xr:uid="{64562FE8-BC94-490A-B04E-BA6D7D51B6E1}"/>
    <cellStyle name="Output 2 2 3 5 2 2 3" xfId="24205" xr:uid="{FF5EA104-BE0D-4A46-A1E8-10C5310B06E7}"/>
    <cellStyle name="Output 2 2 3 5 2 3" xfId="10828" xr:uid="{709E2E97-2649-45DA-85EB-7A4F9C2436EE}"/>
    <cellStyle name="Output 2 2 3 5 2 3 2" xfId="19817" xr:uid="{E009A597-8CC4-4CFC-AE04-DF1EF0442E3D}"/>
    <cellStyle name="Output 2 2 3 5 2 3 2 2" xfId="33228" xr:uid="{9FBF86CD-E572-41B4-89C7-4E541816AFD8}"/>
    <cellStyle name="Output 2 2 3 5 2 3 3" xfId="40480" xr:uid="{008033FA-F1E3-4515-8678-4D272B14730A}"/>
    <cellStyle name="Output 2 2 3 5 2 4" xfId="14594" xr:uid="{3B8B2C72-0710-4935-9155-B815896555F5}"/>
    <cellStyle name="Output 2 2 3 5 2 4 2" xfId="31492" xr:uid="{70B40911-3D24-4AB3-87A3-F31D7A31B764}"/>
    <cellStyle name="Output 2 2 3 5 2 5" xfId="35864" xr:uid="{96650FD3-F7F9-4340-9807-ACB5030ACB14}"/>
    <cellStyle name="Output 2 2 3 5 2 6" xfId="58323" xr:uid="{ADD55DF6-D8F5-47AE-88BE-0F1DC8FCCD1C}"/>
    <cellStyle name="Output 2 2 3 5 3" xfId="3697" xr:uid="{B93A3F56-64ED-408C-A899-46ABE78DEE59}"/>
    <cellStyle name="Output 2 2 3 5 3 2" xfId="29935" xr:uid="{D0D9EC5C-8DB1-43B6-87EC-F16E4F3791DE}"/>
    <cellStyle name="Output 2 2 3 5 4" xfId="30936" xr:uid="{23E68F2E-1461-46C5-870A-FA6139D935BE}"/>
    <cellStyle name="Output 2 2 3 5 5" xfId="51541" xr:uid="{C3C187AC-D3B4-43D7-9A8D-E621BEFC40A3}"/>
    <cellStyle name="Output 2 2 3 6" xfId="2096" xr:uid="{77324DA8-0CD4-451A-8F3E-136D39539858}"/>
    <cellStyle name="Output 2 2 3 6 2" xfId="6397" xr:uid="{F6B4038E-C694-4BD0-BD2A-A80CF2A3BF35}"/>
    <cellStyle name="Output 2 2 3 6 2 2" xfId="8983" xr:uid="{954F569A-5B15-4A2A-99CE-7584E8026C94}"/>
    <cellStyle name="Output 2 2 3 6 2 2 2" xfId="17972" xr:uid="{4990107E-9AE0-434C-87AB-7E291CFED31A}"/>
    <cellStyle name="Output 2 2 3 6 2 2 2 2" xfId="26992" xr:uid="{2FD1DFD7-0213-40FC-ABBC-CCAF597E4793}"/>
    <cellStyle name="Output 2 2 3 6 2 2 3" xfId="37539" xr:uid="{B1603331-32C4-4E43-B0D2-404FC99FA65D}"/>
    <cellStyle name="Output 2 2 3 6 2 3" xfId="11620" xr:uid="{7EE7D8AE-DC08-4F33-A5F6-09C331938EF2}"/>
    <cellStyle name="Output 2 2 3 6 2 3 2" xfId="20609" xr:uid="{49B34CA9-C074-4295-8449-8D535EF36683}"/>
    <cellStyle name="Output 2 2 3 6 2 3 2 2" xfId="40768" xr:uid="{45212AEC-0882-4FEB-BC76-A09B4BA63961}"/>
    <cellStyle name="Output 2 2 3 6 2 3 3" xfId="36194" xr:uid="{5757EDA2-EDBB-4E2E-A0D8-A93DB050B2A3}"/>
    <cellStyle name="Output 2 2 3 6 2 4" xfId="15386" xr:uid="{ABBFD37C-ED5C-4DBA-84BF-9A073FEC19C8}"/>
    <cellStyle name="Output 2 2 3 6 2 4 2" xfId="42653" xr:uid="{94E06A27-3C34-4738-8623-68EB7EAE76F7}"/>
    <cellStyle name="Output 2 2 3 6 2 5" xfId="26026" xr:uid="{709C9F41-26EB-46D6-AF5C-FD1A19182C11}"/>
    <cellStyle name="Output 2 2 3 6 2 6" xfId="54046" xr:uid="{878AB41C-8AF8-41F9-91BA-BD852E8BA710}"/>
    <cellStyle name="Output 2 2 3 6 3" xfId="4533" xr:uid="{A3D16D3F-C137-4760-99C0-5DDEA7798191}"/>
    <cellStyle name="Output 2 2 3 6 3 2" xfId="38324" xr:uid="{CC28EC9F-C411-4517-9B49-B0B0CE9801D7}"/>
    <cellStyle name="Output 2 2 3 6 4" xfId="36600" xr:uid="{F7F95738-3F03-41ED-96F0-903CF3E27087}"/>
    <cellStyle name="Output 2 2 3 6 5" xfId="47378" xr:uid="{7071B1DD-2FEC-45FB-9E3E-24E9C5DAA091}"/>
    <cellStyle name="Output 2 2 3 7" xfId="2906" xr:uid="{280B8AB4-178B-46F4-8989-60E37C5A4187}"/>
    <cellStyle name="Output 2 2 3 7 2" xfId="7056" xr:uid="{E60F0E00-613F-4854-857E-1D62DC05D337}"/>
    <cellStyle name="Output 2 2 3 7 2 2" xfId="12182" xr:uid="{5E0FF95B-C387-43ED-90A6-181A84598429}"/>
    <cellStyle name="Output 2 2 3 7 2 2 2" xfId="21171" xr:uid="{4C3F0C44-EEA8-48D8-841B-323518AA3E53}"/>
    <cellStyle name="Output 2 2 3 7 2 2 2 2" xfId="37946" xr:uid="{971DC4FB-1B0B-43F2-9F9C-87FF66E161C3}"/>
    <cellStyle name="Output 2 2 3 7 2 2 3" xfId="38856" xr:uid="{EE279C64-3070-47A0-A21E-142B7513417B}"/>
    <cellStyle name="Output 2 2 3 7 2 3" xfId="12984" xr:uid="{5693B5B5-D273-4155-AF54-E77A034AB431}"/>
    <cellStyle name="Output 2 2 3 7 2 3 2" xfId="21973" xr:uid="{253A7377-A872-4373-B666-03694B520FB9}"/>
    <cellStyle name="Output 2 2 3 7 2 3 2 2" xfId="34428" xr:uid="{43302A51-F268-42EA-86D4-830B2265F947}"/>
    <cellStyle name="Output 2 2 3 7 2 3 3" xfId="42526" xr:uid="{755CF3CE-2DF2-4248-BE1B-88FE5CE239CE}"/>
    <cellStyle name="Output 2 2 3 7 2 4" xfId="16045" xr:uid="{DF593BE0-A7B8-49C2-854A-E08F89606A2B}"/>
    <cellStyle name="Output 2 2 3 7 2 4 2" xfId="30143" xr:uid="{C10BB7FB-78A5-4C27-877B-3D9E82D70AA8}"/>
    <cellStyle name="Output 2 2 3 7 2 5" xfId="31199" xr:uid="{B92098EA-5AA8-4DBC-8BB8-9478B61B8A9A}"/>
    <cellStyle name="Output 2 2 3 7 3" xfId="9619" xr:uid="{07D80D39-B2C4-4F3C-94D2-46D4AD1465AD}"/>
    <cellStyle name="Output 2 2 3 7 3 2" xfId="18608" xr:uid="{614EBAD4-E877-4B40-8804-216CECC9207F}"/>
    <cellStyle name="Output 2 2 3 7 3 2 2" xfId="41807" xr:uid="{5E955DA7-491E-428D-A296-602EEDEA5141}"/>
    <cellStyle name="Output 2 2 3 7 3 3" xfId="23579" xr:uid="{E21AA8BA-1592-4B06-B1C3-F355033457F0}"/>
    <cellStyle name="Output 2 2 3 7 4" xfId="34799" xr:uid="{D4629380-33D8-45FF-A1CA-1A14EBDEEA3D}"/>
    <cellStyle name="Output 2 2 3 8" xfId="4833" xr:uid="{90E9B73A-A71C-4732-BB94-0FA2464FA254}"/>
    <cellStyle name="Output 2 2 3 8 2" xfId="7419" xr:uid="{2BDBBD80-77E6-470A-93C2-7488329E4F4C}"/>
    <cellStyle name="Output 2 2 3 8 2 2" xfId="16408" xr:uid="{332C9024-226C-44F6-A111-B8BBB7F911DF}"/>
    <cellStyle name="Output 2 2 3 8 2 2 2" xfId="28007" xr:uid="{AC894B28-6181-497D-B646-7C5DB4553EB1}"/>
    <cellStyle name="Output 2 2 3 8 2 3" xfId="39558" xr:uid="{863DB261-AE53-403C-9CA7-F907D7DC9FBC}"/>
    <cellStyle name="Output 2 2 3 8 3" xfId="10056" xr:uid="{38C25E23-B46F-4C7B-BBA4-1A94B0E4ED08}"/>
    <cellStyle name="Output 2 2 3 8 3 2" xfId="19045" xr:uid="{B8CB754D-FA98-43B3-A7FC-DDA10597F3DB}"/>
    <cellStyle name="Output 2 2 3 8 3 2 2" xfId="26082" xr:uid="{5CD09CD9-5D0C-4721-99B0-0D006805E481}"/>
    <cellStyle name="Output 2 2 3 8 3 3" xfId="23967" xr:uid="{01CCB4AB-F82E-4E16-9C15-C03D7C98470F}"/>
    <cellStyle name="Output 2 2 3 8 4" xfId="13822" xr:uid="{A4CC8124-4BC2-41CC-86C4-CD4598A12513}"/>
    <cellStyle name="Output 2 2 3 8 4 2" xfId="42257" xr:uid="{CA4E9E20-83BB-4D86-B727-0F330C6784D6}"/>
    <cellStyle name="Output 2 2 3 8 5" xfId="31741" xr:uid="{8684B572-DE0B-4110-A8E8-527DB183D1C3}"/>
    <cellStyle name="Output 2 2 3 9" xfId="6741" xr:uid="{CABAE9F5-160A-4BA4-AAAB-978AAA65A5EA}"/>
    <cellStyle name="Output 2 2 3 9 2" xfId="11940" xr:uid="{1006AFEA-3AA8-40E3-9D84-AE0D1947EC73}"/>
    <cellStyle name="Output 2 2 3 9 2 2" xfId="20929" xr:uid="{AA82C7F5-8AA7-4479-8001-BFA306DF5CC7}"/>
    <cellStyle name="Output 2 2 3 9 2 2 2" xfId="23756" xr:uid="{CA53DFE8-C39E-48EA-841A-6986ECB3FAF9}"/>
    <cellStyle name="Output 2 2 3 9 2 3" xfId="37847" xr:uid="{664192F1-CBD2-4033-8BC7-45E4E8869BCB}"/>
    <cellStyle name="Output 2 2 3 9 3" xfId="15730" xr:uid="{FB1AF2C9-FA11-48FC-9E92-9B08807B6264}"/>
    <cellStyle name="Output 2 2 3 9 3 2" xfId="42986" xr:uid="{0BF5234F-2776-4705-8096-6E74CB84D294}"/>
    <cellStyle name="Output 2 2 3 9 4" xfId="30899" xr:uid="{45F408FB-7E53-407C-8F67-794287B555E4}"/>
    <cellStyle name="Output 2 2 30" xfId="45361" xr:uid="{DCB068C2-7930-4C5F-ACA1-1AC30EA0001E}"/>
    <cellStyle name="Output 2 2 31" xfId="45385" xr:uid="{B5254585-D177-4F4D-929C-7A28ED25FB64}"/>
    <cellStyle name="Output 2 2 32" xfId="45406" xr:uid="{856BCECD-E852-4BFD-BA29-A0AB43D73F9B}"/>
    <cellStyle name="Output 2 2 33" xfId="45407" xr:uid="{0018FEE1-25EE-4717-98FB-8C1AAB539B41}"/>
    <cellStyle name="Output 2 2 34" xfId="44254" xr:uid="{F4E87495-C0D4-497D-B253-6107EBB492EF}"/>
    <cellStyle name="Output 2 2 35" xfId="44183" xr:uid="{0BFE60DD-6BDE-44F5-96E7-B5644BA0BC51}"/>
    <cellStyle name="Output 2 2 36" xfId="45484" xr:uid="{979F6B1E-0572-4F82-B0E8-F7B11B583D7F}"/>
    <cellStyle name="Output 2 2 4" xfId="536" xr:uid="{75F7DCAC-CF29-4DED-9E21-0F0300920837}"/>
    <cellStyle name="Output 2 2 4 10" xfId="44351" xr:uid="{9440F54E-C27D-4F35-8DB7-1814E244B03A}"/>
    <cellStyle name="Output 2 2 4 11" xfId="45620" xr:uid="{79D2ED91-3790-4B92-9F53-6F8C3E1167A6}"/>
    <cellStyle name="Output 2 2 4 2" xfId="885" xr:uid="{39D86974-CBCE-4FFA-912E-5544A6FA0DF5}"/>
    <cellStyle name="Output 2 2 4 2 2" xfId="5254" xr:uid="{9718C9A6-2F06-42B1-A59A-209661D534DB}"/>
    <cellStyle name="Output 2 2 4 2 2 2" xfId="7840" xr:uid="{A3401AD9-B906-41A7-9E70-D8224EE63413}"/>
    <cellStyle name="Output 2 2 4 2 2 2 2" xfId="16829" xr:uid="{E7A15E2F-9243-437F-AE54-9DCCADC06711}"/>
    <cellStyle name="Output 2 2 4 2 2 2 2 2" xfId="31447" xr:uid="{DC2EC6B3-5C80-4916-8FFE-8F3DDA9AC17E}"/>
    <cellStyle name="Output 2 2 4 2 2 2 3" xfId="24624" xr:uid="{CF877E19-C5AF-4587-8EBA-884F18ACCADD}"/>
    <cellStyle name="Output 2 2 4 2 2 2 4" xfId="56408" xr:uid="{8A34242B-7126-4AE0-8B34-C2BF691B0AE4}"/>
    <cellStyle name="Output 2 2 4 2 2 3" xfId="10477" xr:uid="{A412A2C8-BF2B-4952-A03D-DF1DE10E0EDE}"/>
    <cellStyle name="Output 2 2 4 2 2 3 2" xfId="19466" xr:uid="{38D25C49-9F2A-478E-A99B-20AFB7CFE72E}"/>
    <cellStyle name="Output 2 2 4 2 2 3 2 2" xfId="42357" xr:uid="{2D6AAD92-6BCE-40BD-896E-0A266A47A7F2}"/>
    <cellStyle name="Output 2 2 4 2 2 3 3" xfId="41687" xr:uid="{62C495BF-E712-4DE2-BB8E-4E0128CF6B48}"/>
    <cellStyle name="Output 2 2 4 2 2 4" xfId="14243" xr:uid="{0DF1EA2A-86E9-4F9E-A9E6-33AC2D9F9624}"/>
    <cellStyle name="Output 2 2 4 2 2 4 2" xfId="33094" xr:uid="{839C01A9-2E10-44B5-A83E-1A603861E0F5}"/>
    <cellStyle name="Output 2 2 4 2 2 5" xfId="36372" xr:uid="{07AA7116-605D-4CD9-8117-741DD9E078FF}"/>
    <cellStyle name="Output 2 2 4 2 2 6" xfId="49626" xr:uid="{2F32B21E-47E5-4127-B0B7-CA416B46EEA8}"/>
    <cellStyle name="Output 2 2 4 2 3" xfId="3322" xr:uid="{AEE448D8-F8C3-4195-A2E4-122D4966854E}"/>
    <cellStyle name="Output 2 2 4 2 3 2" xfId="26109" xr:uid="{C0802BB4-4BB0-4F83-B749-5AED3A7D0C1E}"/>
    <cellStyle name="Output 2 2 4 2 3 2 2" xfId="57617" xr:uid="{6B1D105E-5387-47D0-B374-7E4A5F050791}"/>
    <cellStyle name="Output 2 2 4 2 3 3" xfId="50835" xr:uid="{F5049869-F341-401D-9592-5094F68C9377}"/>
    <cellStyle name="Output 2 2 4 2 4" xfId="32711" xr:uid="{60BF331A-2C08-4D41-A7DA-134B3779E873}"/>
    <cellStyle name="Output 2 2 4 2 4 2" xfId="54550" xr:uid="{949D9169-EA91-4FC2-BCF8-C95D373EE178}"/>
    <cellStyle name="Output 2 2 4 2 4 3" xfId="47743" xr:uid="{5785DB0E-8687-4576-9316-11551F12944B}"/>
    <cellStyle name="Output 2 2 4 2 5" xfId="46132" xr:uid="{E7D65148-EEF1-400A-84EC-0665CF125978}"/>
    <cellStyle name="Output 2 2 4 3" xfId="1230" xr:uid="{1AA0A392-F224-47E4-B7ED-66D1942661CE}"/>
    <cellStyle name="Output 2 2 4 3 2" xfId="5575" xr:uid="{540FDF11-9A23-4216-8FC8-220F36BFB9DE}"/>
    <cellStyle name="Output 2 2 4 3 2 2" xfId="8161" xr:uid="{43FC4DE5-A952-4E0D-AFB4-FBB96672FA08}"/>
    <cellStyle name="Output 2 2 4 3 2 2 2" xfId="17150" xr:uid="{96B3C499-F141-4C83-88D2-888328045089}"/>
    <cellStyle name="Output 2 2 4 3 2 2 2 2" xfId="37288" xr:uid="{49A6F681-2E24-478F-8A11-9D214C231377}"/>
    <cellStyle name="Output 2 2 4 3 2 2 3" xfId="30281" xr:uid="{A76ECD91-5678-4BC6-8ED1-0541FFF793F0}"/>
    <cellStyle name="Output 2 2 4 3 2 2 4" xfId="56813" xr:uid="{1CD9A61C-8AB7-47D7-83D5-236DB2FF5EB1}"/>
    <cellStyle name="Output 2 2 4 3 2 3" xfId="10798" xr:uid="{BEC29D22-4784-45A4-BA70-DFA486F192EA}"/>
    <cellStyle name="Output 2 2 4 3 2 3 2" xfId="19787" xr:uid="{AB85144E-E44B-4135-82DA-B097B8D6FEE4}"/>
    <cellStyle name="Output 2 2 4 3 2 3 2 2" xfId="38530" xr:uid="{F8637D29-27D3-4508-ACBE-5A20C69A7F0E}"/>
    <cellStyle name="Output 2 2 4 3 2 3 3" xfId="34512" xr:uid="{A61009CC-A422-4D0E-BCEF-A2EC6436F225}"/>
    <cellStyle name="Output 2 2 4 3 2 4" xfId="14564" xr:uid="{703A8686-750C-4C72-9EA0-E283ACD79FBA}"/>
    <cellStyle name="Output 2 2 4 3 2 4 2" xfId="23375" xr:uid="{490CFF23-AB05-4902-B822-B558209170D7}"/>
    <cellStyle name="Output 2 2 4 3 2 5" xfId="30359" xr:uid="{AAF32D66-B992-4CCF-A114-353D5BB7F0C7}"/>
    <cellStyle name="Output 2 2 4 3 2 6" xfId="50031" xr:uid="{75C47869-B728-496A-8949-5279793A7B7B}"/>
    <cellStyle name="Output 2 2 4 3 3" xfId="3667" xr:uid="{10BDFB3E-2DBD-4A41-8087-BFECD741B8F9}"/>
    <cellStyle name="Output 2 2 4 3 3 2" xfId="31924" xr:uid="{60359F9C-38B0-4B00-8207-3C29860674FC}"/>
    <cellStyle name="Output 2 2 4 3 3 2 2" xfId="58161" xr:uid="{845077CE-BB36-496C-9122-CF16CAAC2379}"/>
    <cellStyle name="Output 2 2 4 3 3 3" xfId="51379" xr:uid="{D2636F4E-B4C0-40DF-AF5F-C41A4727994F}"/>
    <cellStyle name="Output 2 2 4 3 4" xfId="42821" xr:uid="{D6A308FD-7321-401E-953F-4EFBFC8CBFC8}"/>
    <cellStyle name="Output 2 2 4 3 4 2" xfId="54940" xr:uid="{A4A6DCFD-0D91-4970-AE8D-3E0FC76997EB}"/>
    <cellStyle name="Output 2 2 4 3 4 3" xfId="48148" xr:uid="{F6CBD90A-B043-4E32-96F8-98C8589AAB77}"/>
    <cellStyle name="Output 2 2 4 3 5" xfId="53240" xr:uid="{B7F91D48-27C8-4A72-8B67-CB54609EC9F6}"/>
    <cellStyle name="Output 2 2 4 3 6" xfId="46534" xr:uid="{202B7368-A011-4AD3-B7C7-2BBD52317846}"/>
    <cellStyle name="Output 2 2 4 4" xfId="1574" xr:uid="{BB66A93B-B1F2-4E53-9EE2-533DC9D65192}"/>
    <cellStyle name="Output 2 2 4 4 2" xfId="5919" xr:uid="{77530D37-5309-451E-96CB-F5BFEB509239}"/>
    <cellStyle name="Output 2 2 4 4 2 2" xfId="8505" xr:uid="{29F13A65-EC2E-4BA9-8164-929BA6491F21}"/>
    <cellStyle name="Output 2 2 4 4 2 2 2" xfId="17494" xr:uid="{A5D9D7BA-1328-4640-B36F-42D57D7872DF}"/>
    <cellStyle name="Output 2 2 4 4 2 2 2 2" xfId="32334" xr:uid="{CCFB12A1-F148-473B-913B-BDEB5E0EA057}"/>
    <cellStyle name="Output 2 2 4 4 2 2 3" xfId="37321" xr:uid="{3052C614-A07C-445C-A8FD-907EEDDE5347}"/>
    <cellStyle name="Output 2 2 4 4 2 3" xfId="11142" xr:uid="{3802FB3B-C2D9-4EA4-8DF2-2803EAB05C7D}"/>
    <cellStyle name="Output 2 2 4 4 2 3 2" xfId="20131" xr:uid="{965E9E3E-12C0-4AA8-AF4A-34EBD63C7983}"/>
    <cellStyle name="Output 2 2 4 4 2 3 2 2" xfId="32441" xr:uid="{6896C552-7C6A-42A9-BB9B-F7168D56D854}"/>
    <cellStyle name="Output 2 2 4 4 2 3 3" xfId="26723" xr:uid="{1E0E1721-1CA7-480F-863C-ED6F9EEC829A}"/>
    <cellStyle name="Output 2 2 4 4 2 4" xfId="14908" xr:uid="{95B683E6-256C-4B6E-B8EA-AC6CE6C86932}"/>
    <cellStyle name="Output 2 2 4 4 2 4 2" xfId="41170" xr:uid="{43A1FC20-F1F8-427C-99CE-364995165BE6}"/>
    <cellStyle name="Output 2 2 4 4 2 5" xfId="26934" xr:uid="{80C03AF6-EF46-4054-9102-7AF2581313DF}"/>
    <cellStyle name="Output 2 2 4 4 2 6" xfId="55936" xr:uid="{5ED56B87-9469-4115-8D96-8503D96F6CEA}"/>
    <cellStyle name="Output 2 2 4 4 3" xfId="4011" xr:uid="{EEB2D300-99A4-48E2-951C-0EE793ACD623}"/>
    <cellStyle name="Output 2 2 4 4 3 2" xfId="30139" xr:uid="{8CBE1DAF-2F1E-410E-A74A-90AB95296A1F}"/>
    <cellStyle name="Output 2 2 4 4 4" xfId="28839" xr:uid="{049D96D4-1103-4C27-9326-98320D803091}"/>
    <cellStyle name="Output 2 2 4 4 5" xfId="49154" xr:uid="{B6218134-8B25-4F78-A5B7-833A55D3545F}"/>
    <cellStyle name="Output 2 2 4 5" xfId="1886" xr:uid="{CD0699F8-42AB-4EC5-BCCC-325A6FF4D58D}"/>
    <cellStyle name="Output 2 2 4 5 2" xfId="6202" xr:uid="{847A3DC1-E41E-4DCF-9275-0BE4C9B8B9F9}"/>
    <cellStyle name="Output 2 2 4 5 2 2" xfId="8788" xr:uid="{6AA6CFFC-A1B2-4FCD-AA89-ABC1F8638EFD}"/>
    <cellStyle name="Output 2 2 4 5 2 2 2" xfId="17777" xr:uid="{D0C8F955-18C3-46C5-9D55-A925E93AA9C7}"/>
    <cellStyle name="Output 2 2 4 5 2 2 2 2" xfId="24150" xr:uid="{511F1F42-FDD9-4763-AB13-2EEAEBDEECC8}"/>
    <cellStyle name="Output 2 2 4 5 2 2 3" xfId="26152" xr:uid="{832A02F7-3D71-41A6-B232-E2684F705309}"/>
    <cellStyle name="Output 2 2 4 5 2 3" xfId="11425" xr:uid="{51000716-803F-43D4-9E11-FD9DEC2DE23C}"/>
    <cellStyle name="Output 2 2 4 5 2 3 2" xfId="20414" xr:uid="{8CA88570-A08C-490E-AF4D-3DE6F707E6E0}"/>
    <cellStyle name="Output 2 2 4 5 2 3 2 2" xfId="41584" xr:uid="{BF19296E-CA27-4591-95A9-68B2C4DBC418}"/>
    <cellStyle name="Output 2 2 4 5 2 3 3" xfId="35115" xr:uid="{240508E9-9DAD-4CC5-9A18-E509A60EDEA7}"/>
    <cellStyle name="Output 2 2 4 5 2 4" xfId="15191" xr:uid="{E4E5C6CD-2F65-4B4C-94F6-10528F4A7752}"/>
    <cellStyle name="Output 2 2 4 5 2 4 2" xfId="27547" xr:uid="{E7161BE6-2144-45B7-9AC6-48957A5225D2}"/>
    <cellStyle name="Output 2 2 4 5 2 5" xfId="36051" xr:uid="{362072FB-DB91-45CB-9720-C197476AF85F}"/>
    <cellStyle name="Output 2 2 4 5 2 6" xfId="58724" xr:uid="{A81D3F50-52AC-4240-B0F7-78331101D245}"/>
    <cellStyle name="Output 2 2 4 5 3" xfId="4323" xr:uid="{10284C05-3107-4126-848A-D0C2FCEF7018}"/>
    <cellStyle name="Output 2 2 4 5 3 2" xfId="33454" xr:uid="{E761733C-2BEF-4697-A497-81B256ABDCD9}"/>
    <cellStyle name="Output 2 2 4 5 4" xfId="27117" xr:uid="{133461EB-6AE5-456E-ACB9-02EFE57B3761}"/>
    <cellStyle name="Output 2 2 4 5 5" xfId="51943" xr:uid="{2A916BA4-A5A9-47A3-ACF0-7BF4F600045B}"/>
    <cellStyle name="Output 2 2 4 6" xfId="2193" xr:uid="{72C743CA-5706-4121-BE94-F0D1B07349A0}"/>
    <cellStyle name="Output 2 2 4 6 2" xfId="6494" xr:uid="{2C609EE1-5F16-4AEC-B229-21C2B7BB30FB}"/>
    <cellStyle name="Output 2 2 4 6 2 2" xfId="9080" xr:uid="{1C4475CF-5317-4B68-938C-D05D578FC8EF}"/>
    <cellStyle name="Output 2 2 4 6 2 2 2" xfId="18069" xr:uid="{C01C679B-4D96-41AC-8C87-90DB4255BA09}"/>
    <cellStyle name="Output 2 2 4 6 2 2 2 2" xfId="42785" xr:uid="{49EF57FE-65F5-4A54-BE73-2C0843ECC694}"/>
    <cellStyle name="Output 2 2 4 6 2 2 3" xfId="33179" xr:uid="{E973EF5A-EA42-4D6D-982E-15F6C0316A4B}"/>
    <cellStyle name="Output 2 2 4 6 2 3" xfId="11717" xr:uid="{DD3038B6-862F-4C54-AC9B-2DB9EAB44CCB}"/>
    <cellStyle name="Output 2 2 4 6 2 3 2" xfId="20706" xr:uid="{67022952-9FE1-4EB9-A502-66FF1980D77D}"/>
    <cellStyle name="Output 2 2 4 6 2 3 2 2" xfId="37722" xr:uid="{4263B223-E907-4335-84FE-4DA1A3260A44}"/>
    <cellStyle name="Output 2 2 4 6 2 3 3" xfId="24281" xr:uid="{DB1DCCDB-2BB6-4AD7-BC24-CF8D09E9EA17}"/>
    <cellStyle name="Output 2 2 4 6 2 4" xfId="15483" xr:uid="{86DF0842-612E-4195-9D8B-4B2C86190289}"/>
    <cellStyle name="Output 2 2 4 6 2 4 2" xfId="39479" xr:uid="{06B02E9A-E137-4524-ABB2-037C33438F1D}"/>
    <cellStyle name="Output 2 2 4 6 2 5" xfId="35059" xr:uid="{54C732AE-A919-4F03-B8CA-52D64F591437}"/>
    <cellStyle name="Output 2 2 4 6 2 6" xfId="54102" xr:uid="{3C0199BC-F615-4FEF-A4FB-D88A65C0B5A0}"/>
    <cellStyle name="Output 2 2 4 6 3" xfId="4630" xr:uid="{28A4700D-E69A-4303-833E-5DDF31357BF4}"/>
    <cellStyle name="Output 2 2 4 6 3 2" xfId="37590" xr:uid="{E3158F3F-250C-48A9-8DCC-85BA37529193}"/>
    <cellStyle name="Output 2 2 4 6 4" xfId="35703" xr:uid="{8E696861-F35E-42C1-B445-6221CB93FCF5}"/>
    <cellStyle name="Output 2 2 4 6 5" xfId="47420" xr:uid="{C88C47BE-1D82-4F79-814B-36A5BEE31603}"/>
    <cellStyle name="Output 2 2 4 7" xfId="4930" xr:uid="{57202FFD-21E9-471B-84DA-BECEA395755B}"/>
    <cellStyle name="Output 2 2 4 7 2" xfId="7516" xr:uid="{24960D97-96B5-4FDF-9842-A33A87DE3FD6}"/>
    <cellStyle name="Output 2 2 4 7 2 2" xfId="16505" xr:uid="{E420D944-6393-4BB3-B576-0B831962B32F}"/>
    <cellStyle name="Output 2 2 4 7 2 2 2" xfId="27748" xr:uid="{A6078D81-A199-4FBB-AFA3-479CB63A9D6F}"/>
    <cellStyle name="Output 2 2 4 7 2 3" xfId="42552" xr:uid="{80AFC7E9-8044-47A2-A49E-2FF4F0BA154B}"/>
    <cellStyle name="Output 2 2 4 7 3" xfId="10153" xr:uid="{C8D0DCD5-189F-4C47-B17D-BEF99D91C815}"/>
    <cellStyle name="Output 2 2 4 7 3 2" xfId="19142" xr:uid="{C4D962F5-7D22-4151-A095-08CD7F1DB388}"/>
    <cellStyle name="Output 2 2 4 7 3 2 2" xfId="40895" xr:uid="{932DEE53-5BE8-4661-B7C3-C7804D669B30}"/>
    <cellStyle name="Output 2 2 4 7 3 3" xfId="41683" xr:uid="{8613D6A1-6B9C-438E-AD73-83ECFB34A6AE}"/>
    <cellStyle name="Output 2 2 4 7 4" xfId="13919" xr:uid="{D00D1278-179E-49EC-8701-60AA2A1AA6A5}"/>
    <cellStyle name="Output 2 2 4 7 4 2" xfId="36946" xr:uid="{3C9AE8E8-F58A-4E30-825E-58BDB9900DDE}"/>
    <cellStyle name="Output 2 2 4 7 5" xfId="43271" xr:uid="{507C9561-B6CF-41BE-AB5E-CC8AD308E6C8}"/>
    <cellStyle name="Output 2 2 4 8" xfId="2542" xr:uid="{2E06DA22-87D1-4AD6-93B0-DD0EF00DE79B}"/>
    <cellStyle name="Output 2 2 4 8 2" xfId="40772" xr:uid="{98763F48-F0E9-4872-8DA7-580F7214F7DC}"/>
    <cellStyle name="Output 2 2 4 9" xfId="38764" xr:uid="{AF54E173-14FE-4A03-8290-1BFF17896E0F}"/>
    <cellStyle name="Output 2 2 5" xfId="307" xr:uid="{B80A7F87-D516-4E37-BBDF-439ABCFB7A05}"/>
    <cellStyle name="Output 2 2 5 2" xfId="4708" xr:uid="{C1830B32-ABB4-494D-B145-818271810F17}"/>
    <cellStyle name="Output 2 2 5 2 2" xfId="7294" xr:uid="{24971BC8-7DEE-4C99-B51A-75B7ED54274B}"/>
    <cellStyle name="Output 2 2 5 2 2 2" xfId="16283" xr:uid="{0A80E938-EBE2-40BB-A475-760FAD6BE9DE}"/>
    <cellStyle name="Output 2 2 5 2 2 2 2" xfId="31638" xr:uid="{10F70A8F-6DEA-4BFB-8726-0191051E5B47}"/>
    <cellStyle name="Output 2 2 5 2 2 2 3" xfId="56427" xr:uid="{B60771F3-4354-4DFB-AEB3-9E04133C3A46}"/>
    <cellStyle name="Output 2 2 5 2 2 3" xfId="35500" xr:uid="{5A3EA5B7-14E1-4BE8-B12F-4A3F5D2E32F1}"/>
    <cellStyle name="Output 2 2 5 2 2 4" xfId="49645" xr:uid="{1615D7E8-656F-448D-9FBD-1F34F924CF5B}"/>
    <cellStyle name="Output 2 2 5 2 3" xfId="9931" xr:uid="{45D5F1CB-8C6C-47FD-80E4-0E16E08558DE}"/>
    <cellStyle name="Output 2 2 5 2 3 2" xfId="18920" xr:uid="{6B5898DB-60AB-4F5D-96C5-7BC2104AAF65}"/>
    <cellStyle name="Output 2 2 5 2 3 2 2" xfId="30698" xr:uid="{FAC06EAD-37E5-4934-98AC-4E2BCD3B8860}"/>
    <cellStyle name="Output 2 2 5 2 3 2 3" xfId="55725" xr:uid="{7789FBAE-2861-4352-AF1D-89883C8929BA}"/>
    <cellStyle name="Output 2 2 5 2 3 3" xfId="26922" xr:uid="{F3BDD281-1BDF-46D1-9F0D-FB8F61D50438}"/>
    <cellStyle name="Output 2 2 5 2 3 4" xfId="48942" xr:uid="{2617D303-7D89-4EBB-B96F-8A2080D91384}"/>
    <cellStyle name="Output 2 2 5 2 4" xfId="13697" xr:uid="{D71EFD23-AABD-4510-8925-A183B61877E7}"/>
    <cellStyle name="Output 2 2 5 2 4 2" xfId="35425" xr:uid="{7FF8F372-2F38-40FB-B2C4-CE9220A119DD}"/>
    <cellStyle name="Output 2 2 5 2 4 2 2" xfId="54566" xr:uid="{E8A2B528-DA8A-49DF-AF9F-365BCE8D112F}"/>
    <cellStyle name="Output 2 2 5 2 4 3" xfId="47762" xr:uid="{A1AA63A1-EFB6-4894-8B40-8B517346DF9C}"/>
    <cellStyle name="Output 2 2 5 2 5" xfId="23168" xr:uid="{983108CB-72E6-4159-9109-8AD081DD5DEE}"/>
    <cellStyle name="Output 2 2 5 2 6" xfId="46148" xr:uid="{2F8EA8D7-4052-44F9-88F4-BE2BB787D9C1}"/>
    <cellStyle name="Output 2 2 5 3" xfId="2775" xr:uid="{5C8BD608-8496-48E5-8665-28FC151BCB6A}"/>
    <cellStyle name="Output 2 2 5 3 2" xfId="42925" xr:uid="{830226D2-FAB4-435A-BC8E-71364E50588F}"/>
    <cellStyle name="Output 2 2 5 3 2 2" xfId="56829" xr:uid="{36DD5460-1DE7-4519-98AF-0ACDB1D5C4B1}"/>
    <cellStyle name="Output 2 2 5 3 2 3" xfId="50047" xr:uid="{9DC6552C-7B86-4D01-A3FB-D2B44B3B40C0}"/>
    <cellStyle name="Output 2 2 5 3 3" xfId="52277" xr:uid="{5560AAE1-9914-4893-964F-0D1A05C73E9D}"/>
    <cellStyle name="Output 2 2 5 3 3 2" xfId="59058" xr:uid="{1B9A3A9C-4565-416A-A851-42F393164FE5}"/>
    <cellStyle name="Output 2 2 5 3 4" xfId="48164" xr:uid="{6230E745-E464-4DE4-AF9F-8D9A2EADE7A2}"/>
    <cellStyle name="Output 2 2 5 3 4 2" xfId="54956" xr:uid="{E0A900A7-771B-4F1A-8DF1-31E2266B1120}"/>
    <cellStyle name="Output 2 2 5 3 5" xfId="53256" xr:uid="{28889AF8-5605-40C9-9AED-6DD9E9AFF5F7}"/>
    <cellStyle name="Output 2 2 5 3 6" xfId="46550" xr:uid="{2FAB950C-5EE3-4D97-96CB-976A1CE8FDB2}"/>
    <cellStyle name="Output 2 2 5 4" xfId="43123" xr:uid="{96F2720D-95CD-4054-94F9-26AB05EF71A9}"/>
    <cellStyle name="Output 2 2 5 4 2" xfId="55955" xr:uid="{8D169C72-1A90-4F2D-91DF-69CBEC8C37CF}"/>
    <cellStyle name="Output 2 2 5 4 3" xfId="49173" xr:uid="{0C9E8309-9348-4D0B-BD1F-E3F1D6918110}"/>
    <cellStyle name="Output 2 2 5 5" xfId="44407" xr:uid="{231687DE-407B-4391-8A34-0A924A3FAF72}"/>
    <cellStyle name="Output 2 2 5 5 2" xfId="55893" xr:uid="{975D227E-9302-470C-B079-C86A51CC042D}"/>
    <cellStyle name="Output 2 2 5 5 3" xfId="49111" xr:uid="{516DB086-F837-4618-AC52-4AF92BF636E3}"/>
    <cellStyle name="Output 2 2 5 6" xfId="45639" xr:uid="{E75B1C70-E38B-4C2F-A1AB-AD1FA8D0422E}"/>
    <cellStyle name="Output 2 2 5 6 2" xfId="54118" xr:uid="{7B450E04-25F4-4EDB-A084-F72F6054B36B}"/>
    <cellStyle name="Output 2 2 6" xfId="656" xr:uid="{23B4C6B2-F13F-471C-90E7-7CF56A36A1DB}"/>
    <cellStyle name="Output 2 2 6 2" xfId="5032" xr:uid="{AF2AA3ED-C57B-4A98-9B74-692191B4974B}"/>
    <cellStyle name="Output 2 2 6 2 2" xfId="7618" xr:uid="{B5B7807D-A302-4557-B04B-8AA6470D8D7E}"/>
    <cellStyle name="Output 2 2 6 2 2 2" xfId="16607" xr:uid="{183DEED8-CB98-439B-B40D-0AF752D0D59C}"/>
    <cellStyle name="Output 2 2 6 2 2 2 2" xfId="34118" xr:uid="{FE042489-5037-4C6D-BD8D-D29C5FB5B3CF}"/>
    <cellStyle name="Output 2 2 6 2 2 2 3" xfId="56463" xr:uid="{95043A9D-DB39-4AEC-A939-17CF6394CE71}"/>
    <cellStyle name="Output 2 2 6 2 2 3" xfId="41289" xr:uid="{9606267C-3654-44FF-AA52-9AD693FEA15C}"/>
    <cellStyle name="Output 2 2 6 2 2 4" xfId="49681" xr:uid="{A66AF185-863A-4A95-A819-C4906F2F90D6}"/>
    <cellStyle name="Output 2 2 6 2 3" xfId="10255" xr:uid="{7894C551-6EC2-4D27-8122-9A7F6A2B7D34}"/>
    <cellStyle name="Output 2 2 6 2 3 2" xfId="19244" xr:uid="{1E80D0EE-DE65-45F4-9E5A-E2036C3A03DF}"/>
    <cellStyle name="Output 2 2 6 2 3 2 2" xfId="34239" xr:uid="{BADA7B7B-8CF0-451A-AC78-64F6D38ECFD7}"/>
    <cellStyle name="Output 2 2 6 2 3 2 3" xfId="57893" xr:uid="{24189B5E-56AB-48A9-AD81-3ECCB15712B0}"/>
    <cellStyle name="Output 2 2 6 2 3 3" xfId="24293" xr:uid="{7B7CC317-D3AC-4CD3-8DBE-DB980B2A88E0}"/>
    <cellStyle name="Output 2 2 6 2 3 4" xfId="51111" xr:uid="{D3EF4126-BFD3-48BF-B3D6-8B3E1683FFCE}"/>
    <cellStyle name="Output 2 2 6 2 4" xfId="14021" xr:uid="{B0499235-6E89-4A19-8CDA-98FDCD301021}"/>
    <cellStyle name="Output 2 2 6 2 4 2" xfId="41462" xr:uid="{5ED4B9DF-F5B8-4E59-B130-51E847077124}"/>
    <cellStyle name="Output 2 2 6 2 4 2 2" xfId="54602" xr:uid="{7DC8469D-C14C-4441-BF7B-01ADE5F9D6A4}"/>
    <cellStyle name="Output 2 2 6 2 4 3" xfId="47798" xr:uid="{C685CB3E-350C-41E0-9050-E97DF8898F6A}"/>
    <cellStyle name="Output 2 2 6 2 5" xfId="25558" xr:uid="{D6DEE521-8029-42BF-A6FA-4446245EE7FF}"/>
    <cellStyle name="Output 2 2 6 2 6" xfId="46184" xr:uid="{6509A366-C7FC-4B8D-B87F-39AAD041C603}"/>
    <cellStyle name="Output 2 2 6 3" xfId="3093" xr:uid="{C9883E1E-2E51-4423-9755-26135690B10C}"/>
    <cellStyle name="Output 2 2 6 3 2" xfId="43089" xr:uid="{6E5E3291-BB76-407B-A5BD-5DA907C2395F}"/>
    <cellStyle name="Output 2 2 6 3 2 2" xfId="56865" xr:uid="{D25D5351-A48B-4464-8B19-9DD553D6E3AA}"/>
    <cellStyle name="Output 2 2 6 3 2 3" xfId="50083" xr:uid="{8ADE0C8A-440D-4E60-9074-A3B4C79EFD5C}"/>
    <cellStyle name="Output 2 2 6 3 3" xfId="51243" xr:uid="{D2F26E03-1341-4324-8D9B-CDFB45BBAEDA}"/>
    <cellStyle name="Output 2 2 6 3 3 2" xfId="58025" xr:uid="{BF33454E-56E7-4BDF-BD8F-C55B3621907D}"/>
    <cellStyle name="Output 2 2 6 3 4" xfId="48200" xr:uid="{8D504063-A98A-4B4D-A6F9-B97050D80897}"/>
    <cellStyle name="Output 2 2 6 3 4 2" xfId="54992" xr:uid="{F021F23D-8D39-48BA-868C-15F126C0C93F}"/>
    <cellStyle name="Output 2 2 6 3 5" xfId="53292" xr:uid="{D2C163B4-B6BC-4241-A0F7-1B04C51B3C67}"/>
    <cellStyle name="Output 2 2 6 3 6" xfId="46586" xr:uid="{849114FE-1680-404E-89B9-ED18CDDDCC34}"/>
    <cellStyle name="Output 2 2 6 4" xfId="39679" xr:uid="{A8ACB390-D135-4474-AA69-7B899350D188}"/>
    <cellStyle name="Output 2 2 6 4 2" xfId="55991" xr:uid="{A929C2D7-A936-472B-A049-B94D90D4997A}"/>
    <cellStyle name="Output 2 2 6 4 3" xfId="49209" xr:uid="{70E06282-BB15-4E71-A5E7-FD2AEA213D69}"/>
    <cellStyle name="Output 2 2 6 5" xfId="44370" xr:uid="{BDB8571B-C776-4C9D-B2BC-5F2C2367862B}"/>
    <cellStyle name="Output 2 2 6 5 2" xfId="57604" xr:uid="{E090994D-1883-472E-AE1C-3723432D7885}"/>
    <cellStyle name="Output 2 2 6 5 3" xfId="50822" xr:uid="{DA3021B4-1BD3-439B-9467-72BC4B7C06E5}"/>
    <cellStyle name="Output 2 2 6 6" xfId="45675" xr:uid="{4AD7E711-958A-482F-8CE3-D831093DE9A9}"/>
    <cellStyle name="Output 2 2 6 6 2" xfId="54154" xr:uid="{70085782-0CD8-4EF8-A0C1-4D8F073E8D6F}"/>
    <cellStyle name="Output 2 2 7" xfId="1001" xr:uid="{D40CB0C2-29D2-45F9-91E6-45BD1AF18BA1}"/>
    <cellStyle name="Output 2 2 7 2" xfId="5353" xr:uid="{C8FFB92C-A93E-4230-8185-E189FB656392}"/>
    <cellStyle name="Output 2 2 7 2 2" xfId="7939" xr:uid="{C3D64E3A-0A3D-49CF-9A55-8BA7986346F2}"/>
    <cellStyle name="Output 2 2 7 2 2 2" xfId="16928" xr:uid="{DBB58FB6-8DBF-4DC4-8F6E-F5A1B2E46ED2}"/>
    <cellStyle name="Output 2 2 7 2 2 2 2" xfId="39154" xr:uid="{B055DF3D-865F-4119-9579-E31AD20E1BDC}"/>
    <cellStyle name="Output 2 2 7 2 2 2 3" xfId="56499" xr:uid="{A64A7A25-9727-46E0-BA15-28E5E3C754DB}"/>
    <cellStyle name="Output 2 2 7 2 2 3" xfId="41760" xr:uid="{7CB170B9-56ED-4806-BEAF-A9851ABCFB56}"/>
    <cellStyle name="Output 2 2 7 2 2 4" xfId="49717" xr:uid="{3522C447-EB27-45BD-955F-26B7B5A8EC64}"/>
    <cellStyle name="Output 2 2 7 2 3" xfId="10576" xr:uid="{01CBCF6F-C165-4DF0-9043-EF02160B3B17}"/>
    <cellStyle name="Output 2 2 7 2 3 2" xfId="19565" xr:uid="{B62C87E3-534D-4F2D-AB45-6EBD3E52311C}"/>
    <cellStyle name="Output 2 2 7 2 3 2 2" xfId="24524" xr:uid="{86FC917B-2490-4492-AB05-74AEFA1574D8}"/>
    <cellStyle name="Output 2 2 7 2 3 2 3" xfId="58097" xr:uid="{1F5A3585-63AD-4454-9D62-6A3CEDBD5BE5}"/>
    <cellStyle name="Output 2 2 7 2 3 3" xfId="38862" xr:uid="{F183152B-8D36-4E82-B566-77E11B66CE5B}"/>
    <cellStyle name="Output 2 2 7 2 3 4" xfId="51315" xr:uid="{D8392CCE-5517-4D6E-A031-1DACAE1A4D30}"/>
    <cellStyle name="Output 2 2 7 2 4" xfId="14342" xr:uid="{F1BFD14D-82F4-4FD5-933A-01849062038E}"/>
    <cellStyle name="Output 2 2 7 2 4 2" xfId="31798" xr:uid="{7D9A7696-BCCA-4FE4-B8EE-FBA90EAECABA}"/>
    <cellStyle name="Output 2 2 7 2 4 2 2" xfId="54638" xr:uid="{5DDA0C18-D339-416F-87C9-295BE35F761A}"/>
    <cellStyle name="Output 2 2 7 2 4 3" xfId="47834" xr:uid="{C44E5EE7-C851-459D-A32D-A3456624D9AA}"/>
    <cellStyle name="Output 2 2 7 2 5" xfId="31292" xr:uid="{672074A1-D038-4044-9236-E977EC11B538}"/>
    <cellStyle name="Output 2 2 7 2 6" xfId="46220" xr:uid="{B69ED18B-4254-42DA-BB92-9F0F7529CBC0}"/>
    <cellStyle name="Output 2 2 7 3" xfId="3438" xr:uid="{10F86CAB-0D02-4853-9326-3F0353004DD3}"/>
    <cellStyle name="Output 2 2 7 3 2" xfId="23011" xr:uid="{FE1CECA3-7CDA-4CED-A063-6234C60BC058}"/>
    <cellStyle name="Output 2 2 7 3 2 2" xfId="56901" xr:uid="{CA97102C-9346-4635-B5F6-DEAB16650890}"/>
    <cellStyle name="Output 2 2 7 3 2 3" xfId="50119" xr:uid="{71104B70-A67C-4FDC-86C9-C6826964D589}"/>
    <cellStyle name="Output 2 2 7 3 3" xfId="49024" xr:uid="{FE4AFEDB-0AF1-4344-BB76-1EAA30C89DAD}"/>
    <cellStyle name="Output 2 2 7 3 3 2" xfId="55807" xr:uid="{D1B48970-E9C9-4E23-AB85-834B81E63495}"/>
    <cellStyle name="Output 2 2 7 3 4" xfId="48236" xr:uid="{B95A921E-DAFF-4A68-8FF2-E8E555D8C3B0}"/>
    <cellStyle name="Output 2 2 7 3 4 2" xfId="55028" xr:uid="{03510FEE-3DE6-4993-A3B8-2FA8C62D200C}"/>
    <cellStyle name="Output 2 2 7 3 5" xfId="53328" xr:uid="{2D8760D6-EC3D-4FE0-9484-33CD8BA89F2A}"/>
    <cellStyle name="Output 2 2 7 3 6" xfId="46622" xr:uid="{DCECBE6C-52EB-4769-9997-B6C0466FCE9D}"/>
    <cellStyle name="Output 2 2 7 4" xfId="22828" xr:uid="{8BBBACA1-7A9D-4D41-9217-914C592A4613}"/>
    <cellStyle name="Output 2 2 7 4 2" xfId="56027" xr:uid="{FE36338B-1092-4D1D-B98C-41837429A2D4}"/>
    <cellStyle name="Output 2 2 7 4 3" xfId="49245" xr:uid="{48398CC3-6B8F-45A4-98F3-404043707437}"/>
    <cellStyle name="Output 2 2 7 5" xfId="44481" xr:uid="{E87DAB23-DB52-4FBD-B60B-8E5F03245615}"/>
    <cellStyle name="Output 2 2 7 5 2" xfId="58474" xr:uid="{C2708E2D-F7CF-413B-8E5C-4AE212CA41CF}"/>
    <cellStyle name="Output 2 2 7 5 3" xfId="51693" xr:uid="{3808C583-3ADF-4621-96AE-D21968E68D13}"/>
    <cellStyle name="Output 2 2 7 6" xfId="45711" xr:uid="{C915A6F0-D6B8-4830-949F-3B6ABC9DAEB7}"/>
    <cellStyle name="Output 2 2 7 6 2" xfId="54190" xr:uid="{167CEE87-9202-4B2D-903B-689892BC77BA}"/>
    <cellStyle name="Output 2 2 8" xfId="1345" xr:uid="{C7C1651F-AF60-44DC-B8E0-5D5D99D3DC9B}"/>
    <cellStyle name="Output 2 2 8 2" xfId="5690" xr:uid="{D6EEBC12-C08B-4421-8292-2C9D80D3EF4F}"/>
    <cellStyle name="Output 2 2 8 2 2" xfId="8276" xr:uid="{4A39AF1D-CA09-4874-847D-5DA80E7B18D7}"/>
    <cellStyle name="Output 2 2 8 2 2 2" xfId="17265" xr:uid="{3B87ECB7-0F48-4575-8149-CF705DD9760B}"/>
    <cellStyle name="Output 2 2 8 2 2 2 2" xfId="40921" xr:uid="{E883717B-FCE6-4DDC-8519-A2C539D1BD30}"/>
    <cellStyle name="Output 2 2 8 2 2 2 3" xfId="56548" xr:uid="{5CE55961-C6ED-4C62-AD10-7019BB79F49F}"/>
    <cellStyle name="Output 2 2 8 2 2 3" xfId="41881" xr:uid="{57175753-E8FE-4C3A-9599-41CCD5592878}"/>
    <cellStyle name="Output 2 2 8 2 2 4" xfId="49766" xr:uid="{7B2C1097-E00B-44AF-B0AA-966B9EB383E6}"/>
    <cellStyle name="Output 2 2 8 2 3" xfId="10913" xr:uid="{AEA8C524-D298-48AF-A18B-C03BEAE4F454}"/>
    <cellStyle name="Output 2 2 8 2 3 2" xfId="19902" xr:uid="{BD86B531-E8D6-4F59-ABBF-0C0C08A7F3DF}"/>
    <cellStyle name="Output 2 2 8 2 3 2 2" xfId="39433" xr:uid="{E9303430-313D-4D8E-A379-19FF059CEC64}"/>
    <cellStyle name="Output 2 2 8 2 3 2 3" xfId="59023" xr:uid="{4D1AF441-0509-44EF-A3FE-922EE9D95A6E}"/>
    <cellStyle name="Output 2 2 8 2 3 3" xfId="26998" xr:uid="{46A881E4-18CF-48ED-A257-3A77BFC5E14C}"/>
    <cellStyle name="Output 2 2 8 2 3 4" xfId="52242" xr:uid="{6713FB4A-228E-4661-9290-D6B85A679BA8}"/>
    <cellStyle name="Output 2 2 8 2 4" xfId="14679" xr:uid="{AEBE52D7-B9E4-49EC-9ED7-B39FB35D61C8}"/>
    <cellStyle name="Output 2 2 8 2 4 2" xfId="35957" xr:uid="{10BBCFEB-CAE9-4B0F-8496-8F47A7600156}"/>
    <cellStyle name="Output 2 2 8 2 4 2 2" xfId="54684" xr:uid="{F292FB4C-DD46-4908-9265-D11D3E9C1F96}"/>
    <cellStyle name="Output 2 2 8 2 4 3" xfId="47883" xr:uid="{9C5BC6CE-162E-44B1-BFB6-4B434DD06F55}"/>
    <cellStyle name="Output 2 2 8 2 5" xfId="29155" xr:uid="{C8BB47AF-F200-4668-99A0-FAC86FCC73A2}"/>
    <cellStyle name="Output 2 2 8 2 6" xfId="46269" xr:uid="{680E428E-BCA5-4359-A514-44796D3D9A5B}"/>
    <cellStyle name="Output 2 2 8 3" xfId="3782" xr:uid="{DF77E40B-F6B7-4F2E-93FD-80A2462F8C66}"/>
    <cellStyle name="Output 2 2 8 3 2" xfId="22378" xr:uid="{BC0A3FC0-899D-457B-8E36-09178BE94E7F}"/>
    <cellStyle name="Output 2 2 8 3 2 2" xfId="56947" xr:uid="{3EC2E822-2917-4C36-B98F-0A1781D9C712}"/>
    <cellStyle name="Output 2 2 8 3 2 3" xfId="50165" xr:uid="{80F854F4-3483-46A9-AB03-C64578D351C3}"/>
    <cellStyle name="Output 2 2 8 3 3" xfId="51796" xr:uid="{E4D3BC9D-EAFC-4C8C-B1AB-5774B79DA19D}"/>
    <cellStyle name="Output 2 2 8 3 3 2" xfId="58577" xr:uid="{2D614108-0D8E-451E-9FC0-51405BF73909}"/>
    <cellStyle name="Output 2 2 8 3 4" xfId="48282" xr:uid="{B877EC62-A1D3-4903-B0C1-B164804385C4}"/>
    <cellStyle name="Output 2 2 8 3 4 2" xfId="55074" xr:uid="{ACD48326-612C-4606-8266-CCEB581C732F}"/>
    <cellStyle name="Output 2 2 8 3 5" xfId="53374" xr:uid="{EE9369E9-86D9-474F-9E17-59FE752C90F9}"/>
    <cellStyle name="Output 2 2 8 3 6" xfId="46668" xr:uid="{37AECEEB-3CB9-40A8-A270-0A27D1FD271D}"/>
    <cellStyle name="Output 2 2 8 4" xfId="43453" xr:uid="{17FEFA75-3856-4A03-8BAF-D3223B57F32E}"/>
    <cellStyle name="Output 2 2 8 4 2" xfId="56076" xr:uid="{87920795-EC5B-4838-8F26-57C8C4865B0C}"/>
    <cellStyle name="Output 2 2 8 4 3" xfId="49294" xr:uid="{C4C35954-670E-4467-AEF3-53F1D195AA26}"/>
    <cellStyle name="Output 2 2 8 5" xfId="44482" xr:uid="{42D434EE-22AE-4C67-9BDC-9C6A8E8241FE}"/>
    <cellStyle name="Output 2 2 8 5 2" xfId="59064" xr:uid="{30749110-9118-43C4-BC39-7602D830405D}"/>
    <cellStyle name="Output 2 2 8 5 3" xfId="52283" xr:uid="{896D4CFB-03E0-4548-9FDB-14B21A53ED42}"/>
    <cellStyle name="Output 2 2 8 6" xfId="45760" xr:uid="{56161E50-A173-4943-B08B-248AF126AA6C}"/>
    <cellStyle name="Output 2 2 8 6 2" xfId="54236" xr:uid="{C91DA38A-2131-4CCE-B90E-E746D3248904}"/>
    <cellStyle name="Output 2 2 9" xfId="1717" xr:uid="{6057E0A5-3EFE-4FAC-8BB3-F88B70A9B645}"/>
    <cellStyle name="Output 2 2 9 2" xfId="6043" xr:uid="{165DC3FC-FDC0-4294-A1F6-21E1437F9872}"/>
    <cellStyle name="Output 2 2 9 2 2" xfId="8629" xr:uid="{E64AEAA2-4788-4665-A146-67587320AFC6}"/>
    <cellStyle name="Output 2 2 9 2 2 2" xfId="17618" xr:uid="{2A7CDD50-C51C-4DB8-BB81-605DCA10EA6E}"/>
    <cellStyle name="Output 2 2 9 2 2 2 2" xfId="22320" xr:uid="{E8A829A5-20C5-46C2-BA76-EC3A93E206F2}"/>
    <cellStyle name="Output 2 2 9 2 2 2 3" xfId="56588" xr:uid="{6C2AB07C-47CB-44B3-8819-78C9FC5504EB}"/>
    <cellStyle name="Output 2 2 9 2 2 3" xfId="30363" xr:uid="{7FEF1AB0-E1AF-45C5-90A4-3D0FCB1F56CC}"/>
    <cellStyle name="Output 2 2 9 2 2 4" xfId="49806" xr:uid="{33468597-6CDC-4645-8FAC-A32875D3379A}"/>
    <cellStyle name="Output 2 2 9 2 3" xfId="11266" xr:uid="{6302065C-8991-4B03-9A64-71BD6DA07ECA}"/>
    <cellStyle name="Output 2 2 9 2 3 2" xfId="20255" xr:uid="{054A2A10-267C-4A8D-8B52-D15402567AD4}"/>
    <cellStyle name="Output 2 2 9 2 3 2 2" xfId="34385" xr:uid="{67971879-799B-4F54-AB58-6498684C5275}"/>
    <cellStyle name="Output 2 2 9 2 3 2 3" xfId="58038" xr:uid="{DEDEDC6A-0D0B-4044-9563-853201244414}"/>
    <cellStyle name="Output 2 2 9 2 3 3" xfId="34505" xr:uid="{CC6B17C4-B286-479F-A6F2-725F3C8E501B}"/>
    <cellStyle name="Output 2 2 9 2 3 4" xfId="51256" xr:uid="{3B49663A-B605-4D45-8F66-E26121736BF1}"/>
    <cellStyle name="Output 2 2 9 2 4" xfId="15032" xr:uid="{D09A1FC7-A86B-4B47-9122-964EB5800257}"/>
    <cellStyle name="Output 2 2 9 2 4 2" xfId="35383" xr:uid="{82BA16B7-F111-4B6F-B6AA-A0F979CFBDD0}"/>
    <cellStyle name="Output 2 2 9 2 4 2 2" xfId="54721" xr:uid="{EB34C817-533B-4F52-80D5-5D58C83D03BD}"/>
    <cellStyle name="Output 2 2 9 2 4 3" xfId="47923" xr:uid="{C0C2523C-F1C7-4AD5-930F-C1B7B1D3870F}"/>
    <cellStyle name="Output 2 2 9 2 5" xfId="22560" xr:uid="{4EB6B472-B785-43AF-B1DF-39F5937663D4}"/>
    <cellStyle name="Output 2 2 9 2 6" xfId="46309" xr:uid="{39C7468A-B8D0-421D-956B-A9E9CFC86051}"/>
    <cellStyle name="Output 2 2 9 3" xfId="4154" xr:uid="{CC737DE9-043D-4DA1-B77B-6F9C52707EA2}"/>
    <cellStyle name="Output 2 2 9 3 2" xfId="30920" xr:uid="{98717C7F-9AC0-4A72-B823-6DB636A7841D}"/>
    <cellStyle name="Output 2 2 9 3 2 2" xfId="56984" xr:uid="{F7887E17-B3F4-4DFC-BC4C-029803930F64}"/>
    <cellStyle name="Output 2 2 9 3 2 3" xfId="50202" xr:uid="{9EA5D55D-17E7-444F-A5A7-7012B904F44D}"/>
    <cellStyle name="Output 2 2 9 3 3" xfId="51831" xr:uid="{CE70AC1F-C878-4EFC-BF3D-801A14BFEAE7}"/>
    <cellStyle name="Output 2 2 9 3 3 2" xfId="58612" xr:uid="{892B06E3-4DC0-41FD-B6E8-0E74EF79E71E}"/>
    <cellStyle name="Output 2 2 9 3 4" xfId="48319" xr:uid="{40B1CCB2-BBFE-446A-ABA2-02BBC17B7802}"/>
    <cellStyle name="Output 2 2 9 3 4 2" xfId="55111" xr:uid="{9C8FD0B7-8D42-4461-A16A-29DE54383573}"/>
    <cellStyle name="Output 2 2 9 3 5" xfId="53411" xr:uid="{B0ABB7DD-F0C6-4815-B42A-DD19116B27F9}"/>
    <cellStyle name="Output 2 2 9 3 6" xfId="46705" xr:uid="{0A7958E4-2600-4311-9454-E7EE393573D9}"/>
    <cellStyle name="Output 2 2 9 4" xfId="26411" xr:uid="{C2C26BD2-B063-4025-B6C6-3FCF130575A6}"/>
    <cellStyle name="Output 2 2 9 4 2" xfId="56116" xr:uid="{5B96D20B-3597-4125-8749-5CAA5715F2A6}"/>
    <cellStyle name="Output 2 2 9 4 3" xfId="49334" xr:uid="{562B8A28-DE43-4E1A-8C84-BD2431A49116}"/>
    <cellStyle name="Output 2 2 9 5" xfId="44545" xr:uid="{0B100953-1E0F-42AC-B393-5F3958A4E3E9}"/>
    <cellStyle name="Output 2 2 9 5 2" xfId="59063" xr:uid="{75FD84BF-B8A9-4206-A990-06E4F27F093A}"/>
    <cellStyle name="Output 2 2 9 5 3" xfId="52282" xr:uid="{9210BB93-1C54-4FCD-A2D0-704B1880D483}"/>
    <cellStyle name="Output 2 2 9 6" xfId="45800" xr:uid="{C88EF6B5-112E-479E-AD39-CC6B5023E316}"/>
    <cellStyle name="Output 2 2 9 6 2" xfId="54273" xr:uid="{6500E9F2-CDD8-4153-9651-A8398150EB90}"/>
    <cellStyle name="Output 2 20" xfId="31539" xr:uid="{F9A93C69-38E7-40F0-A547-EE4C6A0FD396}"/>
    <cellStyle name="Output 2 20 2" xfId="44840" xr:uid="{38092A47-56B9-4208-8FA2-D63C5C467D4A}"/>
    <cellStyle name="Output 2 20 2 2" xfId="57202" xr:uid="{0131A49A-0A86-48F7-AF32-46A21912844C}"/>
    <cellStyle name="Output 2 20 2 3" xfId="50420" xr:uid="{34B6D0DE-E0D9-4464-85B0-8A519727F3DE}"/>
    <cellStyle name="Output 2 20 3" xfId="52022" xr:uid="{9302536F-FBF1-4D2F-9DCE-94ADB096553C}"/>
    <cellStyle name="Output 2 20 3 2" xfId="58803" xr:uid="{59FA977A-8E51-46E8-B7E4-63E28084C5BB}"/>
    <cellStyle name="Output 2 20 4" xfId="51852" xr:uid="{72F1F5FC-F057-461B-A177-C8240E3663D0}"/>
    <cellStyle name="Output 2 20 4 2" xfId="58633" xr:uid="{2E630078-C0DF-47D7-AB3F-6A6D6EFC525C}"/>
    <cellStyle name="Output 2 20 5" xfId="48537" xr:uid="{C1D6D165-C3F9-4E80-8F9F-EE48D8AA8438}"/>
    <cellStyle name="Output 2 20 5 2" xfId="55326" xr:uid="{BA4D5B7A-093C-4C5E-AA5B-D15E1D66E836}"/>
    <cellStyle name="Output 2 20 6" xfId="53612" xr:uid="{B8A6618A-0F12-4D46-8477-60BDF6720331}"/>
    <cellStyle name="Output 2 20 7" xfId="46923" xr:uid="{DBDB2DD7-9621-436E-AEA8-EF26D2185268}"/>
    <cellStyle name="Output 2 21" xfId="44872" xr:uid="{E740D767-0AA9-4A74-869B-25B366DB1C80}"/>
    <cellStyle name="Output 2 21 2" xfId="50446" xr:uid="{1991A036-70F4-43BD-8A78-A11F0EA0E1F4}"/>
    <cellStyle name="Output 2 21 2 2" xfId="57228" xr:uid="{B1F5B168-6AD4-461F-B95F-1078EBC03CD0}"/>
    <cellStyle name="Output 2 21 3" xfId="52048" xr:uid="{5236F778-03ED-4F0D-9D44-7905B456CE50}"/>
    <cellStyle name="Output 2 21 3 2" xfId="58829" xr:uid="{409202AC-9BCA-4196-B469-173D13BEC83B}"/>
    <cellStyle name="Output 2 21 4" xfId="51306" xr:uid="{5ED86B80-8B1C-426A-B1FA-CA6909EC3A21}"/>
    <cellStyle name="Output 2 21 4 2" xfId="58088" xr:uid="{6FC53E54-4B90-4445-BB8C-955E7D007018}"/>
    <cellStyle name="Output 2 21 5" xfId="48563" xr:uid="{2EB85427-0C4A-4075-A31B-FE0EFFE64A9B}"/>
    <cellStyle name="Output 2 21 5 2" xfId="55352" xr:uid="{F1E2F859-1B08-462E-B8C1-25B921A57D51}"/>
    <cellStyle name="Output 2 21 6" xfId="53638" xr:uid="{AA884279-BE95-423A-A3B1-159E9197970D}"/>
    <cellStyle name="Output 2 21 7" xfId="46949" xr:uid="{A827EBEE-CEC9-4129-8D57-E22D8662F967}"/>
    <cellStyle name="Output 2 22" xfId="44973" xr:uid="{5CC7EF51-37BE-40F9-B9F0-BB79D9262138}"/>
    <cellStyle name="Output 2 22 2" xfId="50352" xr:uid="{BBF6EA79-584C-4986-9BF5-C5F40A3809A3}"/>
    <cellStyle name="Output 2 22 2 2" xfId="57134" xr:uid="{2A700CF1-CCAA-442D-A4D4-7C7C949CBED0}"/>
    <cellStyle name="Output 2 22 3" xfId="51955" xr:uid="{D8FAAB8F-ACF4-416C-B044-E3B8D5850D90}"/>
    <cellStyle name="Output 2 22 3 2" xfId="58736" xr:uid="{3A488977-8C0D-4DA1-93BB-2A5828D30980}"/>
    <cellStyle name="Output 2 22 4" xfId="50973" xr:uid="{CF2E40C1-75C1-4AC4-87AB-0DE2CEC8D7E9}"/>
    <cellStyle name="Output 2 22 4 2" xfId="57755" xr:uid="{9CA0FD66-0D7D-4F0C-B8F3-6805E039CE90}"/>
    <cellStyle name="Output 2 22 5" xfId="48469" xr:uid="{74B78574-7A21-4AD7-8084-59A34BDD3547}"/>
    <cellStyle name="Output 2 22 5 2" xfId="55261" xr:uid="{4E451AFD-8B8E-4ED3-B50D-F5CDEE76EAE2}"/>
    <cellStyle name="Output 2 22 6" xfId="53547" xr:uid="{3512D39A-2DCD-412F-BD6C-01C764DC4CF4}"/>
    <cellStyle name="Output 2 22 7" xfId="46855" xr:uid="{D6A1B909-424D-4F92-8871-7AA67FF6F82F}"/>
    <cellStyle name="Output 2 23" xfId="44902" xr:uid="{411517D5-67FE-4EA5-B836-3E2060621192}"/>
    <cellStyle name="Output 2 23 2" xfId="50418" xr:uid="{DBCCDA05-FCE7-4065-865A-3BA53D024625}"/>
    <cellStyle name="Output 2 23 2 2" xfId="57200" xr:uid="{3FDA3091-BD29-48E6-9E3A-D2373931247A}"/>
    <cellStyle name="Output 2 23 3" xfId="52020" xr:uid="{D82227F3-AE27-4DD6-A337-68B7B5EA5EE0}"/>
    <cellStyle name="Output 2 23 3 2" xfId="58801" xr:uid="{D6B644A8-3F5C-4FB0-B508-E43B770E79BF}"/>
    <cellStyle name="Output 2 23 4" xfId="51538" xr:uid="{6C832B66-25FD-422B-A2BA-1CD568E4C02D}"/>
    <cellStyle name="Output 2 23 4 2" xfId="58320" xr:uid="{FC3D5F09-2AFB-42AD-A7ED-7175786D91F9}"/>
    <cellStyle name="Output 2 23 5" xfId="48535" xr:uid="{816520E3-40EB-40C5-84F9-31293363949D}"/>
    <cellStyle name="Output 2 23 5 2" xfId="55324" xr:uid="{4FF44160-52A5-4807-A56A-50023C170A0C}"/>
    <cellStyle name="Output 2 23 6" xfId="53610" xr:uid="{D194EB25-A802-4AD1-9BA3-F96F1B24B5A9}"/>
    <cellStyle name="Output 2 23 7" xfId="46921" xr:uid="{19A377CC-47B0-4BD9-880D-1E7AD73656E7}"/>
    <cellStyle name="Output 2 24" xfId="44975" xr:uid="{74087114-1522-49FD-BD99-124C8D2DEA71}"/>
    <cellStyle name="Output 2 24 2" xfId="50637" xr:uid="{908D86C0-B9D8-4013-8F8E-F0E574D77378}"/>
    <cellStyle name="Output 2 24 2 2" xfId="57419" xr:uid="{457F6326-A7D1-4F74-94B8-C2CDD77C33D1}"/>
    <cellStyle name="Output 2 24 3" xfId="52451" xr:uid="{061853A0-BB74-47F3-A92B-20CDFA7779F5}"/>
    <cellStyle name="Output 2 24 3 2" xfId="59232" xr:uid="{84F4E3FB-904B-40DC-B7FA-879E418F84A4}"/>
    <cellStyle name="Output 2 24 4" xfId="48754" xr:uid="{C06E2F24-39E7-403C-9FDE-B36B43B7194E}"/>
    <cellStyle name="Output 2 24 4 2" xfId="55543" xr:uid="{E1BE4749-B12A-4A09-91AA-D340812DB11E}"/>
    <cellStyle name="Output 2 24 5" xfId="53829" xr:uid="{4B79C130-CBEF-4F3A-AF20-3DC60E4D072A}"/>
    <cellStyle name="Output 2 24 6" xfId="47140" xr:uid="{128210A7-F5E7-42F1-931F-D0042365F65F}"/>
    <cellStyle name="Output 2 25" xfId="45028" xr:uid="{7C0ED653-FE5E-4F68-B3C4-75A5F3392CAD}"/>
    <cellStyle name="Output 2 25 2" xfId="50607" xr:uid="{E332DFDC-7C32-4956-9BEB-1B9127F78122}"/>
    <cellStyle name="Output 2 25 2 2" xfId="57389" xr:uid="{2A3B5A69-5655-4515-86E2-BBDBE5884161}"/>
    <cellStyle name="Output 2 25 3" xfId="52421" xr:uid="{6FB40558-0978-4046-AEBC-6AA1E06484F2}"/>
    <cellStyle name="Output 2 25 3 2" xfId="59202" xr:uid="{89085DE5-333C-4D3C-B1FA-C8FCAF3DD8B7}"/>
    <cellStyle name="Output 2 25 4" xfId="48724" xr:uid="{507EADAE-0548-4198-B90F-03D4F04D601E}"/>
    <cellStyle name="Output 2 25 4 2" xfId="55513" xr:uid="{13A54EA2-D941-4D3A-A6A5-039F81D77327}"/>
    <cellStyle name="Output 2 25 5" xfId="53799" xr:uid="{E73438B7-AECB-474F-AEA3-BC63A2AA6F21}"/>
    <cellStyle name="Output 2 25 6" xfId="47110" xr:uid="{A8ABD272-D647-41A6-9FFE-CEBCA3D8F64B}"/>
    <cellStyle name="Output 2 26" xfId="45066" xr:uid="{624BD0B6-7E08-49F3-9528-360F77E523B6}"/>
    <cellStyle name="Output 2 26 2" xfId="50635" xr:uid="{B0889089-6732-4D0F-9DAE-5B4F4DBBDF3D}"/>
    <cellStyle name="Output 2 26 2 2" xfId="57417" xr:uid="{407E9C4A-6054-4DF6-8B8D-7377FDEE335F}"/>
    <cellStyle name="Output 2 26 3" xfId="52449" xr:uid="{2D2FEC08-3E2E-40B3-BC14-D91A637066F5}"/>
    <cellStyle name="Output 2 26 3 2" xfId="59230" xr:uid="{1DC90FAB-C71D-4B02-9773-227C52C7CA41}"/>
    <cellStyle name="Output 2 26 4" xfId="48752" xr:uid="{53E94B47-9C25-4531-AB5D-6FEFBF6A29FD}"/>
    <cellStyle name="Output 2 26 4 2" xfId="55541" xr:uid="{60AA367B-1BB4-4B85-9D92-4E660D95DC6C}"/>
    <cellStyle name="Output 2 26 5" xfId="53827" xr:uid="{3289152E-4BA1-4E70-8EF8-66C68407D21A}"/>
    <cellStyle name="Output 2 26 6" xfId="47138" xr:uid="{9B0BBC38-77B8-4732-907C-187AD3F976EA}"/>
    <cellStyle name="Output 2 27" xfId="45085" xr:uid="{470B6E25-B743-4C67-856F-F826D365D86D}"/>
    <cellStyle name="Output 2 27 2" xfId="50710" xr:uid="{5EDE6353-0ABF-41AF-9506-80DB95D55373}"/>
    <cellStyle name="Output 2 27 2 2" xfId="57492" xr:uid="{0A311353-19A1-49DB-A713-0E3F00B42A12}"/>
    <cellStyle name="Output 2 27 3" xfId="52521" xr:uid="{ABCB8E73-724B-41FF-9F63-B3987C0DF96F}"/>
    <cellStyle name="Output 2 27 3 2" xfId="59302" xr:uid="{25ED49A9-0984-4E5C-9F24-647FDEA6EA85}"/>
    <cellStyle name="Output 2 27 4" xfId="48822" xr:uid="{50E74729-32FE-46B2-B962-3186F6F32D20}"/>
    <cellStyle name="Output 2 27 4 2" xfId="55607" xr:uid="{1EDEAE68-821F-49F2-ADF6-C12266D50255}"/>
    <cellStyle name="Output 2 27 5" xfId="53899" xr:uid="{D0505E79-DCB3-4129-A4FD-C7569F51D5D6}"/>
    <cellStyle name="Output 2 27 6" xfId="47213" xr:uid="{71A89FBF-D38B-46EC-A278-921CD973BB8B}"/>
    <cellStyle name="Output 2 28" xfId="45153" xr:uid="{192A07AD-F140-4407-8E9F-1916641D231C}"/>
    <cellStyle name="Output 2 28 2" xfId="50705" xr:uid="{6B69F472-8832-4977-B998-70ADA6A41B88}"/>
    <cellStyle name="Output 2 28 2 2" xfId="57487" xr:uid="{B981500B-E0DF-407F-A553-3B91B1A42ECB}"/>
    <cellStyle name="Output 2 28 3" xfId="52516" xr:uid="{CF5CB7B2-E6D8-496D-88B0-061F71E5386F}"/>
    <cellStyle name="Output 2 28 3 2" xfId="59297" xr:uid="{1774598E-2FA4-4C1F-BD04-1DA069BBBFC6}"/>
    <cellStyle name="Output 2 28 4" xfId="48817" xr:uid="{20C755D3-69AF-4CD6-84C5-44B28408F5CC}"/>
    <cellStyle name="Output 2 28 4 2" xfId="55603" xr:uid="{3B59B161-EC91-4D0F-9EAA-37DC2F12D9F1}"/>
    <cellStyle name="Output 2 28 5" xfId="53894" xr:uid="{9DCF2272-6703-42F5-A27C-2C5ED1E5A905}"/>
    <cellStyle name="Output 2 28 6" xfId="47208" xr:uid="{20DFA6FA-EF02-42C9-A7C5-57830C57BB7F}"/>
    <cellStyle name="Output 2 29" xfId="45133" xr:uid="{7C605C31-E442-4DD9-A9C6-25683FFD2997}"/>
    <cellStyle name="Output 2 29 2" xfId="50708" xr:uid="{F06768F6-5636-4761-95D8-6BE1A10C6948}"/>
    <cellStyle name="Output 2 29 2 2" xfId="57490" xr:uid="{26BBDE58-9312-4796-A946-B06D6FE23F95}"/>
    <cellStyle name="Output 2 29 3" xfId="52519" xr:uid="{36E30F21-F2A2-4CB2-A9E7-66098DE06FE7}"/>
    <cellStyle name="Output 2 29 3 2" xfId="59300" xr:uid="{A5988BFF-F1C2-4DEE-A41D-872429BC0F49}"/>
    <cellStyle name="Output 2 29 4" xfId="53897" xr:uid="{0B58D8D4-6AEC-421B-B1F2-F9A19188F24F}"/>
    <cellStyle name="Output 2 29 5" xfId="47211" xr:uid="{37CE0A75-615A-4FEE-BBAA-EA4FAC955EB2}"/>
    <cellStyle name="Output 2 3" xfId="247" xr:uid="{0FB1B791-1F4B-4BEA-8B96-4477ACC8F629}"/>
    <cellStyle name="Output 2 3 10" xfId="6549" xr:uid="{4E34F6C3-0559-41E6-B04E-E2D7A657CFE4}"/>
    <cellStyle name="Output 2 3 10 2" xfId="11768" xr:uid="{7F3C3D77-87FD-48B1-9E2E-FE5C51BF229C}"/>
    <cellStyle name="Output 2 3 10 2 2" xfId="20757" xr:uid="{3A981D3C-D79C-4A17-99EF-0B4B19C5022E}"/>
    <cellStyle name="Output 2 3 10 2 2 2" xfId="35064" xr:uid="{9F95A976-0A83-4E71-A474-3259ED258988}"/>
    <cellStyle name="Output 2 3 10 2 2 2 2" xfId="56630" xr:uid="{DFD63D42-259F-417F-A698-89460FBC3F3D}"/>
    <cellStyle name="Output 2 3 10 2 2 3" xfId="49848" xr:uid="{519AF8B1-C005-4788-86F1-C266CD3507A8}"/>
    <cellStyle name="Output 2 3 10 2 3" xfId="22340" xr:uid="{4C0AD3C8-A9C5-4A91-AA4E-89764D660EF6}"/>
    <cellStyle name="Output 2 3 10 2 3 2" xfId="55775" xr:uid="{8FF24B37-22BB-42C6-9FCA-1D610BC10E3D}"/>
    <cellStyle name="Output 2 3 10 2 3 3" xfId="48992" xr:uid="{4222196B-BFD2-4FD8-BAC8-5953B8F7894A}"/>
    <cellStyle name="Output 2 3 10 2 4" xfId="47965" xr:uid="{3775844F-F9FE-40BE-9A06-99DBAE07F24F}"/>
    <cellStyle name="Output 2 3 10 2 4 2" xfId="54763" xr:uid="{AF76C56D-05D1-4065-8D4C-3CB502850B2D}"/>
    <cellStyle name="Output 2 3 10 2 5" xfId="46351" xr:uid="{C9C30D9B-8373-4F2F-8648-FD61A762AAA0}"/>
    <cellStyle name="Output 2 3 10 3" xfId="15538" xr:uid="{146A37F5-54A3-4BFE-BE0C-E2677B5863EE}"/>
    <cellStyle name="Output 2 3 10 3 2" xfId="25422" xr:uid="{65BE5991-8A3F-4ACD-B1C4-7E254C6E9731}"/>
    <cellStyle name="Output 2 3 10 3 2 2" xfId="57026" xr:uid="{69AD2803-82EF-4F53-863D-72A737F520DF}"/>
    <cellStyle name="Output 2 3 10 3 2 3" xfId="50244" xr:uid="{93DA60F4-CC7A-4A4F-977F-F8898C5E370C}"/>
    <cellStyle name="Output 2 3 10 3 3" xfId="51128" xr:uid="{EF9A08A6-A264-450F-8816-5A6176296064}"/>
    <cellStyle name="Output 2 3 10 3 3 2" xfId="57910" xr:uid="{7C38AADD-890F-47F0-89CD-AC4BD2444995}"/>
    <cellStyle name="Output 2 3 10 3 4" xfId="48361" xr:uid="{D2B8C819-7358-409B-8B14-4DB8F5DC2481}"/>
    <cellStyle name="Output 2 3 10 3 4 2" xfId="55153" xr:uid="{FB7DE057-BF30-485E-9835-D539854E971C}"/>
    <cellStyle name="Output 2 3 10 3 5" xfId="53451" xr:uid="{03729C80-222D-4213-97CA-7C644DC361BF}"/>
    <cellStyle name="Output 2 3 10 3 6" xfId="46747" xr:uid="{25F701C3-78F6-4494-91E5-A1960C65D359}"/>
    <cellStyle name="Output 2 3 10 4" xfId="27568" xr:uid="{78419668-FC88-445E-A093-D9A6B63EB54E}"/>
    <cellStyle name="Output 2 3 10 4 2" xfId="56158" xr:uid="{DDAC33AC-1CED-43E5-92EC-B5C8C4F5D902}"/>
    <cellStyle name="Output 2 3 10 4 3" xfId="49376" xr:uid="{3C1764A1-FE31-4183-90E5-446E77A6A80B}"/>
    <cellStyle name="Output 2 3 10 5" xfId="44574" xr:uid="{E27B0A16-7A50-4C05-A429-07E33A4E2DF5}"/>
    <cellStyle name="Output 2 3 10 5 2" xfId="57757" xr:uid="{B242B76A-3ED3-4AE1-9156-18BA7BF6B09F}"/>
    <cellStyle name="Output 2 3 10 5 3" xfId="50975" xr:uid="{951E2CC8-AF38-41B5-AEFA-D3F53AD3E0F8}"/>
    <cellStyle name="Output 2 3 10 6" xfId="47496" xr:uid="{ED3FC926-B6A5-4301-A9A9-F35831EF6940}"/>
    <cellStyle name="Output 2 3 10 6 2" xfId="54315" xr:uid="{CD4ABE3B-2154-40DD-8325-A3FD363D9BAD}"/>
    <cellStyle name="Output 2 3 10 7" xfId="45888" xr:uid="{22C4432F-C350-492C-8BE0-82287CBBE575}"/>
    <cellStyle name="Output 2 3 11" xfId="9131" xr:uid="{FB4D4708-BAA6-444C-8C72-20FD4939A306}"/>
    <cellStyle name="Output 2 3 11 2" xfId="18120" xr:uid="{4D28363C-4844-4FE2-BF40-776FC8D1168B}"/>
    <cellStyle name="Output 2 3 11 2 2" xfId="29193" xr:uid="{FA30B1D2-7858-4361-90AB-BD04368FCEF5}"/>
    <cellStyle name="Output 2 3 11 2 2 2" xfId="56669" xr:uid="{4161DF05-3565-43CA-A01C-D6FAFA82F44C}"/>
    <cellStyle name="Output 2 3 11 2 2 3" xfId="49887" xr:uid="{BFA20C3F-A26F-4DC2-AE8A-373B9AF3624C}"/>
    <cellStyle name="Output 2 3 11 2 3" xfId="48962" xr:uid="{DADEF34E-5E82-4F27-A863-CDC8EB832B88}"/>
    <cellStyle name="Output 2 3 11 2 3 2" xfId="55745" xr:uid="{3A6498C0-E79A-4866-AEE1-933719EF84B2}"/>
    <cellStyle name="Output 2 3 11 2 4" xfId="48004" xr:uid="{38BC94CD-32E3-41D1-A715-7D9F7ABA63AD}"/>
    <cellStyle name="Output 2 3 11 2 4 2" xfId="54799" xr:uid="{AE905D39-F30B-4B21-B491-F1D1EE92F7A9}"/>
    <cellStyle name="Output 2 3 11 2 5" xfId="46390" xr:uid="{DBB32B37-262F-482E-91B3-DF0B8CDFC103}"/>
    <cellStyle name="Output 2 3 11 3" xfId="35965" xr:uid="{0B51FAA8-1B6D-4E7E-8503-24DB7002D459}"/>
    <cellStyle name="Output 2 3 11 3 2" xfId="50280" xr:uid="{FCC8DFBA-239A-4103-847E-20F8CC9D9C2A}"/>
    <cellStyle name="Output 2 3 11 3 2 2" xfId="57062" xr:uid="{AB9EBB7F-1255-4D61-9F84-64FC950CA0FB}"/>
    <cellStyle name="Output 2 3 11 3 3" xfId="51164" xr:uid="{4C4893C5-C408-4233-B144-31EAA55075C0}"/>
    <cellStyle name="Output 2 3 11 3 3 2" xfId="57946" xr:uid="{51D19508-F98D-45FC-B817-72A8C07DD6DE}"/>
    <cellStyle name="Output 2 3 11 3 4" xfId="48397" xr:uid="{7EDF4C02-98E4-46E8-98E2-3914A1531A60}"/>
    <cellStyle name="Output 2 3 11 3 4 2" xfId="55189" xr:uid="{733B39FD-77ED-489F-9715-910C0FBC1E5C}"/>
    <cellStyle name="Output 2 3 11 3 5" xfId="46783" xr:uid="{12701FE4-9117-40AA-8AF0-09D69AF8B3F5}"/>
    <cellStyle name="Output 2 3 11 4" xfId="44596" xr:uid="{37E86D33-0269-4A1E-90EA-51A6940C908C}"/>
    <cellStyle name="Output 2 3 11 4 2" xfId="56197" xr:uid="{B56767F8-3DCD-44E9-8F95-0C43A4B5D02F}"/>
    <cellStyle name="Output 2 3 11 4 3" xfId="49415" xr:uid="{7F836F6D-E387-45C5-A541-614745B201C8}"/>
    <cellStyle name="Output 2 3 11 5" xfId="51390" xr:uid="{9C6AD2D4-1AB3-425E-9C5C-8509ECB8C638}"/>
    <cellStyle name="Output 2 3 11 5 2" xfId="58172" xr:uid="{A8AFDD4D-AC26-453F-8024-4A62D24E45BC}"/>
    <cellStyle name="Output 2 3 11 6" xfId="47535" xr:uid="{9BC95DF0-7318-4373-BCFC-B6A7DDB86534}"/>
    <cellStyle name="Output 2 3 11 6 2" xfId="54351" xr:uid="{26759DED-8EA8-40F6-8071-50B837A88E16}"/>
    <cellStyle name="Output 2 3 11 7" xfId="45924" xr:uid="{7EB21268-1E2D-4743-A9E1-86A5AB3A6DA4}"/>
    <cellStyle name="Output 2 3 12" xfId="12749" xr:uid="{23622B79-0456-463D-8DF8-D775784A96AB}"/>
    <cellStyle name="Output 2 3 12 2" xfId="21738" xr:uid="{D8EA0BD3-EB29-497D-AABF-6C24A42019C2}"/>
    <cellStyle name="Output 2 3 12 2 2" xfId="27301" xr:uid="{E356C638-1880-4AD3-B58A-139211378F84}"/>
    <cellStyle name="Output 2 3 12 2 2 2" xfId="56231" xr:uid="{ED23356A-C85F-4DD4-83D2-8B53875EBDC8}"/>
    <cellStyle name="Output 2 3 12 2 3" xfId="49449" xr:uid="{A98FB719-947B-42B5-AD17-A26E71F92AAF}"/>
    <cellStyle name="Output 2 3 12 3" xfId="32535" xr:uid="{ABBBEE96-7E5A-4864-A684-C2EF6A756E8C}"/>
    <cellStyle name="Output 2 3 12 3 2" xfId="59072" xr:uid="{AB95859C-D9D9-4A4A-95BF-A43B16BA7761}"/>
    <cellStyle name="Output 2 3 12 3 3" xfId="52291" xr:uid="{9107FEEF-7AF9-48C1-994E-40787888D957}"/>
    <cellStyle name="Output 2 3 12 4" xfId="44667" xr:uid="{8AA9E598-FBBE-4E13-B151-33615C207B18}"/>
    <cellStyle name="Output 2 3 12 4 2" xfId="54380" xr:uid="{FEE2A4A6-E543-4606-BB3F-7F4CFCCDB50B}"/>
    <cellStyle name="Output 2 3 12 4 3" xfId="47567" xr:uid="{5CDCB015-9F42-4575-A23F-49A1B71FC51C}"/>
    <cellStyle name="Output 2 3 12 5" xfId="45958" xr:uid="{106F813A-C36F-4792-93FA-3FD90A4D2718}"/>
    <cellStyle name="Output 2 3 13" xfId="2253" xr:uid="{37CB1ED9-D141-43AF-8B00-0F542F6133CD}"/>
    <cellStyle name="Output 2 3 13 2" xfId="27932" xr:uid="{1F8958E1-273D-4EE9-92FD-84B85CF61545}"/>
    <cellStyle name="Output 2 3 13 2 2" xfId="56219" xr:uid="{FE11C964-D6CA-4B13-8A9B-BFCB335BC6D0}"/>
    <cellStyle name="Output 2 3 13 2 3" xfId="49437" xr:uid="{619226BD-384A-4C93-A8B6-D463B04AC7DE}"/>
    <cellStyle name="Output 2 3 13 3" xfId="44660" xr:uid="{58963C17-04A7-4C00-9C35-1410A98942FB}"/>
    <cellStyle name="Output 2 3 13 3 2" xfId="57577" xr:uid="{9F0755BE-1119-43F3-A646-BD26A30F9DC4}"/>
    <cellStyle name="Output 2 3 13 3 3" xfId="50795" xr:uid="{06597A09-9508-4E46-A2CC-51E1E4D611DC}"/>
    <cellStyle name="Output 2 3 13 4" xfId="47557" xr:uid="{7FF82164-0BEA-4682-AA68-F342A35B1461}"/>
    <cellStyle name="Output 2 3 13 4 2" xfId="54370" xr:uid="{6E312ADB-6C99-4B04-B33E-4B909D61727A}"/>
    <cellStyle name="Output 2 3 13 5" xfId="45946" xr:uid="{B3DE9D57-C4B3-4E81-825C-AB211D8A6D9C}"/>
    <cellStyle name="Output 2 3 14" xfId="13162" xr:uid="{803DEBB4-D7E7-4E38-A55C-8C346423D51E}"/>
    <cellStyle name="Output 2 3 14 2" xfId="41966" xr:uid="{DB227FA1-5EC7-455D-9D49-F3A4F3BF38B9}"/>
    <cellStyle name="Output 2 3 14 2 2" xfId="57139" xr:uid="{0C8C26D0-B8CE-4092-8D0F-EDAD02DE808E}"/>
    <cellStyle name="Output 2 3 14 2 3" xfId="50357" xr:uid="{437F7411-FEEA-4DF8-9BC6-85B52FBBCF10}"/>
    <cellStyle name="Output 2 3 14 3" xfId="44767" xr:uid="{FFF0D33F-1888-49E4-AB7B-BC2847E2099F}"/>
    <cellStyle name="Output 2 3 14 3 2" xfId="58111" xr:uid="{F0DEF1BA-B579-42F3-8B95-565040B78778}"/>
    <cellStyle name="Output 2 3 14 3 3" xfId="51329" xr:uid="{ECBA9CE3-8ADE-4842-A5EF-DF3D14B88E44}"/>
    <cellStyle name="Output 2 3 14 4" xfId="48474" xr:uid="{30A0E659-EE99-4953-B153-34CD0DB56647}"/>
    <cellStyle name="Output 2 3 14 4 2" xfId="55266" xr:uid="{AFB12C55-A519-4879-B3B6-90B711D8E982}"/>
    <cellStyle name="Output 2 3 14 5" xfId="53552" xr:uid="{04446471-BD68-48CD-BD2E-36BBF495D8CD}"/>
    <cellStyle name="Output 2 3 14 6" xfId="46860" xr:uid="{D3A4624F-6017-478A-BBDA-CD6E393A30FE}"/>
    <cellStyle name="Output 2 3 15" xfId="37494" xr:uid="{12F2737C-3E63-452A-8619-C99BBCBCF9DD}"/>
    <cellStyle name="Output 2 3 15 2" xfId="44714" xr:uid="{760011D6-449D-4DEF-BAC4-CEE9F839A212}"/>
    <cellStyle name="Output 2 3 15 2 2" xfId="57206" xr:uid="{52529F76-D86B-4759-BEAA-71C062187475}"/>
    <cellStyle name="Output 2 3 15 2 3" xfId="50424" xr:uid="{774D0D84-EA5F-4E5E-9078-099B99D4A124}"/>
    <cellStyle name="Output 2 3 15 3" xfId="52026" xr:uid="{3DBDAA16-F58C-4BF1-B277-F57BBA0AFDF6}"/>
    <cellStyle name="Output 2 3 15 3 2" xfId="58807" xr:uid="{D1DC5F3A-C281-404C-A9BA-0BE8A3DBD928}"/>
    <cellStyle name="Output 2 3 15 4" xfId="52341" xr:uid="{68256E69-6FFD-475A-9137-2D6BBF5A92F7}"/>
    <cellStyle name="Output 2 3 15 4 2" xfId="59122" xr:uid="{904FC571-8106-4F4E-9BF7-DC77C415F11D}"/>
    <cellStyle name="Output 2 3 15 5" xfId="48541" xr:uid="{16369A73-2407-4C10-8E31-CDAA9A2E0836}"/>
    <cellStyle name="Output 2 3 15 5 2" xfId="55330" xr:uid="{526A7291-9F0F-4C49-8F25-A9FC8B517D16}"/>
    <cellStyle name="Output 2 3 15 6" xfId="53616" xr:uid="{463C6661-1128-4793-B1A9-15CAE38C911A}"/>
    <cellStyle name="Output 2 3 15 7" xfId="46927" xr:uid="{43D9FE5C-CB2C-4586-BAE5-FD21185ADA17}"/>
    <cellStyle name="Output 2 3 16" xfId="44807" xr:uid="{91A7DAEC-2F92-4578-A3B4-B6BDFB33BE6E}"/>
    <cellStyle name="Output 2 3 16 2" xfId="50458" xr:uid="{9219E0A2-A5C7-4B79-81B5-64CD12BA6D4E}"/>
    <cellStyle name="Output 2 3 16 2 2" xfId="57240" xr:uid="{91C01E73-3E3F-4DC0-B69B-A4707173305F}"/>
    <cellStyle name="Output 2 3 16 3" xfId="52060" xr:uid="{D89DF8C4-EB37-4BA8-BDBE-DAEF954A1A4C}"/>
    <cellStyle name="Output 2 3 16 3 2" xfId="58841" xr:uid="{3FB5F937-F6F5-43B9-96F1-83B12DAA3ADE}"/>
    <cellStyle name="Output 2 3 16 4" xfId="51219" xr:uid="{EF9D2FDB-11C4-4045-985C-0C64345B4E63}"/>
    <cellStyle name="Output 2 3 16 4 2" xfId="58001" xr:uid="{F41B1A6D-F3D2-4272-9720-083471D18ED7}"/>
    <cellStyle name="Output 2 3 16 5" xfId="48575" xr:uid="{833479D8-7E72-42A3-A5D3-C95661475984}"/>
    <cellStyle name="Output 2 3 16 5 2" xfId="55364" xr:uid="{EF1C663C-DC18-4B1B-BB16-3C964CBD11C6}"/>
    <cellStyle name="Output 2 3 16 6" xfId="53650" xr:uid="{68FEB258-D260-41E2-B9F6-95B6D5E59C65}"/>
    <cellStyle name="Output 2 3 16 7" xfId="46961" xr:uid="{6C331981-93BB-445A-982B-055E4C8C3F47}"/>
    <cellStyle name="Output 2 3 17" xfId="44859" xr:uid="{CF0348DD-F82A-45D1-89E2-3EFB0A95E2E5}"/>
    <cellStyle name="Output 2 3 17 2" xfId="50486" xr:uid="{05871D12-6051-4FA1-9E48-B4752891A0BE}"/>
    <cellStyle name="Output 2 3 17 2 2" xfId="57268" xr:uid="{5FC122CC-C91B-4DE0-8065-BC8632277CE2}"/>
    <cellStyle name="Output 2 3 17 3" xfId="52088" xr:uid="{A1B88FA0-6525-49FB-A186-19C4E1D330CA}"/>
    <cellStyle name="Output 2 3 17 3 2" xfId="58869" xr:uid="{340A4472-E1F4-4D22-857F-4A18F4FE3A68}"/>
    <cellStyle name="Output 2 3 17 4" xfId="51375" xr:uid="{53F0E584-6358-4DC7-9D7B-3AA674E565C0}"/>
    <cellStyle name="Output 2 3 17 4 2" xfId="58157" xr:uid="{3E8F6C4A-37F8-4DD4-B7F6-0C5FA11C61F9}"/>
    <cellStyle name="Output 2 3 17 5" xfId="48603" xr:uid="{C4971711-DB5A-44AC-AFFD-C27F1D3BDD2D}"/>
    <cellStyle name="Output 2 3 17 5 2" xfId="55392" xr:uid="{017AC287-1478-4201-BEAF-5E621CD46268}"/>
    <cellStyle name="Output 2 3 17 6" xfId="53678" xr:uid="{4AF765AE-2496-4926-B8A0-6E2974AA93F6}"/>
    <cellStyle name="Output 2 3 17 7" xfId="46989" xr:uid="{0CCB47DD-34D9-4B80-B527-EBD2A5C43DED}"/>
    <cellStyle name="Output 2 3 18" xfId="44890" xr:uid="{1208DAA2-8392-49CD-AF75-52FEF19C30B6}"/>
    <cellStyle name="Output 2 3 18 2" xfId="50481" xr:uid="{14BF47F4-E94E-4C7E-B9E0-088C2B615405}"/>
    <cellStyle name="Output 2 3 18 2 2" xfId="57263" xr:uid="{B55DD1F9-7DD7-441F-844B-BAA356060B69}"/>
    <cellStyle name="Output 2 3 18 3" xfId="52083" xr:uid="{6D55FE99-DBB6-4AFE-B0D0-B981F5B6C4F8}"/>
    <cellStyle name="Output 2 3 18 3 2" xfId="58864" xr:uid="{64589D0C-5712-4155-AF3E-D64C5555A1E4}"/>
    <cellStyle name="Output 2 3 18 4" xfId="51034" xr:uid="{98BD5B9C-E53A-4E2B-A807-D479D34B9476}"/>
    <cellStyle name="Output 2 3 18 4 2" xfId="57816" xr:uid="{A5B5DDDD-06A6-41C9-B0AB-1041E6C1BD8A}"/>
    <cellStyle name="Output 2 3 18 5" xfId="48598" xr:uid="{78BC5B7E-1553-4379-80F4-70FFCD89CFEF}"/>
    <cellStyle name="Output 2 3 18 5 2" xfId="55387" xr:uid="{91323F3E-33EF-4CF2-B801-E7AE7E5E2AE9}"/>
    <cellStyle name="Output 2 3 18 6" xfId="53673" xr:uid="{0D9056C7-892E-4DA9-8ACD-11CDCA271CA2}"/>
    <cellStyle name="Output 2 3 18 7" xfId="46984" xr:uid="{62E2E01E-618B-4B29-9B2E-5C97306B7704}"/>
    <cellStyle name="Output 2 3 19" xfId="44968" xr:uid="{C974EBEB-771A-4DAB-9D68-113C2883DD02}"/>
    <cellStyle name="Output 2 3 19 2" xfId="50532" xr:uid="{931C6334-35A6-42F0-826E-C9BECB03ADE1}"/>
    <cellStyle name="Output 2 3 19 2 2" xfId="57314" xr:uid="{2B36816C-2F29-46E0-94F4-404CC686AE18}"/>
    <cellStyle name="Output 2 3 19 3" xfId="52134" xr:uid="{DC8542CA-2096-469F-B9F2-60E07334C724}"/>
    <cellStyle name="Output 2 3 19 3 2" xfId="58915" xr:uid="{F7C1CDAC-98AB-4558-B8B9-A4BC6AB93CBF}"/>
    <cellStyle name="Output 2 3 19 4" xfId="48897" xr:uid="{C2B5B47A-8B0A-46A0-8579-896CF93ED919}"/>
    <cellStyle name="Output 2 3 19 4 2" xfId="55678" xr:uid="{581FF08E-9F92-4D03-BABD-4400D682A3AF}"/>
    <cellStyle name="Output 2 3 19 5" xfId="48649" xr:uid="{D5CD29EC-81B0-4F44-85D6-CD37A2B70D4E}"/>
    <cellStyle name="Output 2 3 19 5 2" xfId="55438" xr:uid="{E5D30C7C-CAE1-4009-8AEB-0AB0C87F905A}"/>
    <cellStyle name="Output 2 3 19 6" xfId="53724" xr:uid="{42A2016D-C8C4-4B30-8241-AB0349FEEC41}"/>
    <cellStyle name="Output 2 3 19 7" xfId="47035" xr:uid="{5746A0DB-0840-4B29-B276-425691EEA282}"/>
    <cellStyle name="Output 2 3 2" xfId="385" xr:uid="{03450BC3-EB70-42A3-8778-AF95A9717199}"/>
    <cellStyle name="Output 2 3 2 10" xfId="9256" xr:uid="{ACB633A8-A2D4-425E-9330-95AB637A3B2E}"/>
    <cellStyle name="Output 2 3 2 10 2" xfId="18245" xr:uid="{A9F11DA7-20C3-4B94-97D4-E5B551A1FCFD}"/>
    <cellStyle name="Output 2 3 2 10 2 2" xfId="25710" xr:uid="{D6FA6BE1-4B1C-40BF-8DBC-B55EE301AA32}"/>
    <cellStyle name="Output 2 3 2 10 3" xfId="43706" xr:uid="{B7631DCB-6514-4823-920A-DE0E19FE756C}"/>
    <cellStyle name="Output 2 3 2 11" xfId="12729" xr:uid="{5093C31F-36E6-46AB-876D-DD5561D06862}"/>
    <cellStyle name="Output 2 3 2 11 2" xfId="21718" xr:uid="{9EBBA4D5-83F8-448E-9256-B5D0C1343C91}"/>
    <cellStyle name="Output 2 3 2 11 2 2" xfId="23557" xr:uid="{F46D823C-559B-4840-8FCD-E1B9DD6266DD}"/>
    <cellStyle name="Output 2 3 2 11 3" xfId="29838" xr:uid="{AA162A74-DB77-4440-A8F4-69C9034D5A16}"/>
    <cellStyle name="Output 2 3 2 12" xfId="2391" xr:uid="{3E878BF6-533F-419A-8151-EB36E43CB2B1}"/>
    <cellStyle name="Output 2 3 2 12 2" xfId="29927" xr:uid="{B63A5016-CA76-4CFE-9C98-64174F25EF8F}"/>
    <cellStyle name="Output 2 3 2 13" xfId="13300" xr:uid="{18CCBAA0-A011-4D43-AF0E-A2C8866F6C71}"/>
    <cellStyle name="Output 2 3 2 13 2" xfId="42523" xr:uid="{C6D08FF8-08E4-4D69-B798-088A58757678}"/>
    <cellStyle name="Output 2 3 2 14" xfId="40139" xr:uid="{1E6E7C17-84CA-414A-8243-A9F1F9AB75A1}"/>
    <cellStyle name="Output 2 3 2 15" xfId="44323" xr:uid="{4EC24A35-BCC7-42E2-8DBE-1E2B64B1C0ED}"/>
    <cellStyle name="Output 2 3 2 16" xfId="45512" xr:uid="{0B24415A-F5D5-4404-9A2C-D397BE889C31}"/>
    <cellStyle name="Output 2 3 2 2" xfId="734" xr:uid="{9C07559E-A8BE-4CB3-80D0-2E3961081B4B}"/>
    <cellStyle name="Output 2 3 2 2 2" xfId="5110" xr:uid="{DD0094ED-833A-46A0-A087-A03CD7361DB3}"/>
    <cellStyle name="Output 2 3 2 2 2 2" xfId="7696" xr:uid="{2F0001CD-A2EB-48CF-90D0-3833F2913351}"/>
    <cellStyle name="Output 2 3 2 2 2 2 2" xfId="16685" xr:uid="{519AE640-8B27-43CE-870A-D4E5537B987F}"/>
    <cellStyle name="Output 2 3 2 2 2 2 2 2" xfId="22750" xr:uid="{748EC292-F431-4683-889C-EFFF388DAD6E}"/>
    <cellStyle name="Output 2 3 2 2 2 2 3" xfId="38146" xr:uid="{875542C4-8F48-4F56-8FAE-10327D10FD28}"/>
    <cellStyle name="Output 2 3 2 2 2 2 4" xfId="56300" xr:uid="{773ABCFD-6A20-456A-AF68-D6293818D2C1}"/>
    <cellStyle name="Output 2 3 2 2 2 3" xfId="10333" xr:uid="{5C7583D0-3A41-4192-857B-B2AEFC2CD4B6}"/>
    <cellStyle name="Output 2 3 2 2 2 3 2" xfId="19322" xr:uid="{6E42467F-9AB1-41D7-98BE-22B457DF478C}"/>
    <cellStyle name="Output 2 3 2 2 2 3 2 2" xfId="31784" xr:uid="{36A6010E-1CEC-403B-AE8D-670AC2949F44}"/>
    <cellStyle name="Output 2 3 2 2 2 3 3" xfId="41637" xr:uid="{5762AD65-188D-48D3-AF4E-3D09733A95FA}"/>
    <cellStyle name="Output 2 3 2 2 2 4" xfId="14099" xr:uid="{4DA8EF32-D3C7-48B5-95BB-E842EE5A333E}"/>
    <cellStyle name="Output 2 3 2 2 2 4 2" xfId="29232" xr:uid="{FFFD4929-DF32-44FC-864F-2E06AC687544}"/>
    <cellStyle name="Output 2 3 2 2 2 5" xfId="43380" xr:uid="{F08A4624-8754-483F-9DF2-7FC8C11247EC}"/>
    <cellStyle name="Output 2 3 2 2 2 6" xfId="49518" xr:uid="{12D4C5D0-830C-4C4E-9B7E-E70049542F68}"/>
    <cellStyle name="Output 2 3 2 2 3" xfId="3171" xr:uid="{E2646AA2-2582-4566-A0AA-2AA4A259D516}"/>
    <cellStyle name="Output 2 3 2 2 3 2" xfId="40105" xr:uid="{25A24DD3-638F-4937-B2D9-A76AD98717A0}"/>
    <cellStyle name="Output 2 3 2 2 3 2 2" xfId="57768" xr:uid="{61FE9B9E-5D31-4C37-BA8B-BE79A73D3F17}"/>
    <cellStyle name="Output 2 3 2 2 3 3" xfId="50986" xr:uid="{CDD9ED0F-3DC4-4881-93AA-3CF4D8CED719}"/>
    <cellStyle name="Output 2 3 2 2 4" xfId="32664" xr:uid="{118BD03A-6220-4ED1-B898-11C29849ADFA}"/>
    <cellStyle name="Output 2 3 2 2 4 2" xfId="54445" xr:uid="{EB86AF49-41CF-4DA7-BB85-4AA6F4A8ED03}"/>
    <cellStyle name="Output 2 3 2 2 4 3" xfId="47635" xr:uid="{157CC0D4-480C-4BDD-9EB8-A0619342DEBE}"/>
    <cellStyle name="Output 2 3 2 2 5" xfId="46027" xr:uid="{C85995DC-C6D3-4DA6-8A8E-68866E820772}"/>
    <cellStyle name="Output 2 3 2 3" xfId="1079" xr:uid="{3F71626A-528D-4BC8-8DDB-A0022CA95860}"/>
    <cellStyle name="Output 2 3 2 3 2" xfId="5431" xr:uid="{C287E4AA-759C-4F71-B85B-84BEE7617B24}"/>
    <cellStyle name="Output 2 3 2 3 2 2" xfId="8017" xr:uid="{F4ED0BDC-1E6B-4317-8F58-54404601A1B0}"/>
    <cellStyle name="Output 2 3 2 3 2 2 2" xfId="17006" xr:uid="{0C06AA94-2954-4E9C-898E-151EA10D8EDE}"/>
    <cellStyle name="Output 2 3 2 3 2 2 2 2" xfId="41265" xr:uid="{840CA8ED-ED79-42C7-A2DF-EE8A7DC41206}"/>
    <cellStyle name="Output 2 3 2 3 2 2 3" xfId="36417" xr:uid="{418991E1-3E3B-4668-9F4C-FE6139C1F805}"/>
    <cellStyle name="Output 2 3 2 3 2 2 4" xfId="56708" xr:uid="{554E3E83-701F-4A31-894B-E4D4EEE98ECD}"/>
    <cellStyle name="Output 2 3 2 3 2 3" xfId="10654" xr:uid="{F0617E57-D78C-4CEF-9FB2-C3806FF74A60}"/>
    <cellStyle name="Output 2 3 2 3 2 3 2" xfId="19643" xr:uid="{D75DFA22-7968-4B22-AF82-EBD99FC7DA3F}"/>
    <cellStyle name="Output 2 3 2 3 2 3 2 2" xfId="42427" xr:uid="{B67F59C7-F316-4C1E-9FC5-4C772BBB2540}"/>
    <cellStyle name="Output 2 3 2 3 2 3 3" xfId="26675" xr:uid="{4B2457C1-8004-4F2E-A1E5-4708EBFC0F62}"/>
    <cellStyle name="Output 2 3 2 3 2 4" xfId="14420" xr:uid="{DE81C638-58DA-49A3-814A-275F41BB0B10}"/>
    <cellStyle name="Output 2 3 2 3 2 4 2" xfId="28878" xr:uid="{70DC608F-CF42-4403-A551-174D3999B6B8}"/>
    <cellStyle name="Output 2 3 2 3 2 5" xfId="28249" xr:uid="{20C36EAA-C1F5-4F07-8E7E-ADFD1AAD9C47}"/>
    <cellStyle name="Output 2 3 2 3 2 6" xfId="49926" xr:uid="{B08651BE-AFAA-4594-B982-48B603A5F5FC}"/>
    <cellStyle name="Output 2 3 2 3 3" xfId="3516" xr:uid="{9A03656B-B9AD-4007-9229-9B377E2A3D42}"/>
    <cellStyle name="Output 2 3 2 3 3 2" xfId="42462" xr:uid="{62166BAB-6D1E-4921-8123-928FB9CF76E9}"/>
    <cellStyle name="Output 2 3 2 3 3 2 2" xfId="58964" xr:uid="{72BEFFF2-45CF-4A12-8A61-56DE8676F1FD}"/>
    <cellStyle name="Output 2 3 2 3 3 3" xfId="52183" xr:uid="{C4002E56-28EE-4A6D-9C85-04D17E4D21FB}"/>
    <cellStyle name="Output 2 3 2 3 4" xfId="35939" xr:uid="{EE2F5A11-5541-4F9B-9AC4-9D78A3CF1BFB}"/>
    <cellStyle name="Output 2 3 2 3 4 2" xfId="54835" xr:uid="{95D277BD-0E88-44A7-ADC5-3FC90229A5B8}"/>
    <cellStyle name="Output 2 3 2 3 4 3" xfId="48043" xr:uid="{2F252869-4B3D-4748-A661-217C07596777}"/>
    <cellStyle name="Output 2 3 2 3 5" xfId="53135" xr:uid="{B3056CF1-0029-4D24-829B-A1357931F437}"/>
    <cellStyle name="Output 2 3 2 3 6" xfId="46429" xr:uid="{74C95058-713C-478C-968C-B9FDDA43E0B0}"/>
    <cellStyle name="Output 2 3 2 4" xfId="1423" xr:uid="{8664F2C2-DAD5-4AF3-A489-1EEC5963E107}"/>
    <cellStyle name="Output 2 3 2 4 2" xfId="5768" xr:uid="{42316802-4B8C-4C51-8128-E5CEFFD09F66}"/>
    <cellStyle name="Output 2 3 2 4 2 2" xfId="8354" xr:uid="{A62D1D0D-33CB-4926-A3BD-0CA8BFB1BBDB}"/>
    <cellStyle name="Output 2 3 2 4 2 2 2" xfId="17343" xr:uid="{A734910A-2664-41DE-B4F1-B2AD2B3C7ADC}"/>
    <cellStyle name="Output 2 3 2 4 2 2 2 2" xfId="37746" xr:uid="{98191E3F-23D5-4AA3-B814-531B3D9C2766}"/>
    <cellStyle name="Output 2 3 2 4 2 2 3" xfId="38542" xr:uid="{5337D152-4644-4C20-8CC3-35556186A7BD}"/>
    <cellStyle name="Output 2 3 2 4 2 3" xfId="10991" xr:uid="{29EC9604-FBF4-4703-9DD6-9FD171FD1C0C}"/>
    <cellStyle name="Output 2 3 2 4 2 3 2" xfId="19980" xr:uid="{0AFFF2ED-D232-4E2A-8859-197BB04D851E}"/>
    <cellStyle name="Output 2 3 2 4 2 3 2 2" xfId="39037" xr:uid="{023FD82D-9CC1-4C52-840D-AE9CAD698CFB}"/>
    <cellStyle name="Output 2 3 2 4 2 3 3" xfId="34523" xr:uid="{45B6286A-3CA3-44E7-A8AB-152DBACF5C97}"/>
    <cellStyle name="Output 2 3 2 4 2 4" xfId="14757" xr:uid="{EC22397E-B74F-43C1-A6EA-D33E8FDB0A9E}"/>
    <cellStyle name="Output 2 3 2 4 2 4 2" xfId="41076" xr:uid="{4648A376-A9FD-486B-8618-A5492A0EC662}"/>
    <cellStyle name="Output 2 3 2 4 2 5" xfId="28759" xr:uid="{80582435-75A4-4437-ADA2-12A784222DE8}"/>
    <cellStyle name="Output 2 3 2 4 2 6" xfId="55828" xr:uid="{28F72397-46D4-4F51-8D8A-ACA9B67EAE89}"/>
    <cellStyle name="Output 2 3 2 4 3" xfId="3860" xr:uid="{52CA762F-AA36-4BD2-BDB3-E364221832BD}"/>
    <cellStyle name="Output 2 3 2 4 3 2" xfId="39329" xr:uid="{F47187AE-35B6-4286-893A-A3F56EB4AAC0}"/>
    <cellStyle name="Output 2 3 2 4 4" xfId="24472" xr:uid="{D5C017C5-0B97-430A-B351-4C885D84DC90}"/>
    <cellStyle name="Output 2 3 2 4 5" xfId="49046" xr:uid="{F79B8027-7A62-44FA-BD19-6CB39A1BABA0}"/>
    <cellStyle name="Output 2 3 2 5" xfId="1426" xr:uid="{F750C772-B84E-4E64-A138-612DC2F090EF}"/>
    <cellStyle name="Output 2 3 2 5 2" xfId="5771" xr:uid="{7BBA35E8-BD66-42B1-B103-3A08C1D7A2D2}"/>
    <cellStyle name="Output 2 3 2 5 2 2" xfId="8357" xr:uid="{844C9D2D-24BD-491B-ABA2-87B1AE516C41}"/>
    <cellStyle name="Output 2 3 2 5 2 2 2" xfId="17346" xr:uid="{3BE5C0C9-8F7E-42AA-9EDC-16C6599509AA}"/>
    <cellStyle name="Output 2 3 2 5 2 2 2 2" xfId="42694" xr:uid="{5CD309BD-444A-4EB6-94CD-4C07B77361D4}"/>
    <cellStyle name="Output 2 3 2 5 2 2 3" xfId="43502" xr:uid="{50D7DFB0-8B55-476A-9309-8D31B74F0DDB}"/>
    <cellStyle name="Output 2 3 2 5 2 3" xfId="10994" xr:uid="{922410EF-7213-4BFD-A376-C7EE7D543DEB}"/>
    <cellStyle name="Output 2 3 2 5 2 3 2" xfId="19983" xr:uid="{6BF42856-FC4F-47C5-A7B2-F4DF56CF30EF}"/>
    <cellStyle name="Output 2 3 2 5 2 3 2 2" xfId="27787" xr:uid="{957F657B-562E-41C2-8261-10DF9224B908}"/>
    <cellStyle name="Output 2 3 2 5 2 3 3" xfId="32083" xr:uid="{6EEEEAA9-A519-4BA2-8404-EEE6B5AE24C0}"/>
    <cellStyle name="Output 2 3 2 5 2 4" xfId="14760" xr:uid="{1D93FD8D-9046-428C-B603-9E6166C245FD}"/>
    <cellStyle name="Output 2 3 2 5 2 4 2" xfId="27424" xr:uid="{E34DE65B-55B8-4738-9F23-0D1C3915A19E}"/>
    <cellStyle name="Output 2 3 2 5 2 5" xfId="33449" xr:uid="{DBE1D6C8-B656-46CB-A5C0-FCD3540E533D}"/>
    <cellStyle name="Output 2 3 2 5 2 6" xfId="57572" xr:uid="{AEAF5527-D8BC-4974-98F7-D8228A942AA9}"/>
    <cellStyle name="Output 2 3 2 5 3" xfId="3863" xr:uid="{D40061BA-6569-48F5-ACD6-F59F62FBFA46}"/>
    <cellStyle name="Output 2 3 2 5 3 2" xfId="28079" xr:uid="{5E0B208E-6498-49DF-A384-AF800FA16350}"/>
    <cellStyle name="Output 2 3 2 5 4" xfId="28880" xr:uid="{AABCE988-0285-40AE-BBE8-B0AE8727FD59}"/>
    <cellStyle name="Output 2 3 2 5 5" xfId="50790" xr:uid="{90D0D0A2-E12D-4EF0-90D2-6C0A6CBB967B}"/>
    <cellStyle name="Output 2 3 2 6" xfId="2042" xr:uid="{FC436E4F-6017-4303-B554-DDE11849FA1F}"/>
    <cellStyle name="Output 2 3 2 6 2" xfId="6350" xr:uid="{F0D0329A-F9D4-4515-A9E7-9B7331B28DF1}"/>
    <cellStyle name="Output 2 3 2 6 2 2" xfId="8936" xr:uid="{5F9EF434-BAC6-410E-8261-3947F58581C6}"/>
    <cellStyle name="Output 2 3 2 6 2 2 2" xfId="17925" xr:uid="{0BCBF81E-75FA-404E-8BB8-F929F79924FD}"/>
    <cellStyle name="Output 2 3 2 6 2 2 2 2" xfId="25514" xr:uid="{B76EC361-3AB9-4A1F-AC12-2DF46EB83000}"/>
    <cellStyle name="Output 2 3 2 6 2 2 3" xfId="41605" xr:uid="{BEB42003-9255-45EE-BF8C-BFD1A80D0782}"/>
    <cellStyle name="Output 2 3 2 6 2 3" xfId="11573" xr:uid="{3BDD7372-2B81-4267-BD4F-C06D8691FDBF}"/>
    <cellStyle name="Output 2 3 2 6 2 3 2" xfId="20562" xr:uid="{ED57264E-8C5C-4ED7-AE18-13445B86961E}"/>
    <cellStyle name="Output 2 3 2 6 2 3 2 2" xfId="29639" xr:uid="{B47EC941-DD4A-4C08-ACEE-CC77B3A9DD48}"/>
    <cellStyle name="Output 2 3 2 6 2 3 3" xfId="34552" xr:uid="{5BEE302A-48EF-4FD2-9933-E888026FC920}"/>
    <cellStyle name="Output 2 3 2 6 2 4" xfId="15339" xr:uid="{74F6CC84-B6CB-4EDA-AE78-05FA356BE4CD}"/>
    <cellStyle name="Output 2 3 2 6 2 4 2" xfId="43194" xr:uid="{257111BC-8967-45D6-9A4A-EA601FA7D3DF}"/>
    <cellStyle name="Output 2 3 2 6 2 5" xfId="36088" xr:uid="{6D3CAD6F-6748-489C-A9A1-6122CAEED092}"/>
    <cellStyle name="Output 2 3 2 6 2 6" xfId="53997" xr:uid="{26B2FAA5-8EC2-44DC-A077-8D136C526D29}"/>
    <cellStyle name="Output 2 3 2 6 3" xfId="4479" xr:uid="{F5FABAD1-E536-4C15-939D-1A8728AFA44E}"/>
    <cellStyle name="Output 2 3 2 6 3 2" xfId="25402" xr:uid="{7B885909-20BA-4E7A-9A91-54ECF9F3D2E4}"/>
    <cellStyle name="Output 2 3 2 6 4" xfId="23550" xr:uid="{42CA1551-9528-4109-BEFB-8BCA3A37D08F}"/>
    <cellStyle name="Output 2 3 2 6 5" xfId="47329" xr:uid="{8937C0E1-114B-4A7D-8775-A1F6496A1DFF}"/>
    <cellStyle name="Output 2 3 2 7" xfId="2853" xr:uid="{0F5364A3-EFAB-4E0A-B44B-9F196575892E}"/>
    <cellStyle name="Output 2 3 2 7 2" xfId="7003" xr:uid="{23AFAE48-5CDF-4C9D-AF26-52E2ABA91BEB}"/>
    <cellStyle name="Output 2 3 2 7 2 2" xfId="12132" xr:uid="{1D85C93D-F413-4717-A11D-37DBAF13E4B9}"/>
    <cellStyle name="Output 2 3 2 7 2 2 2" xfId="21121" xr:uid="{6AD0C4DA-0C4E-4E44-BBF3-A4706A726A8A}"/>
    <cellStyle name="Output 2 3 2 7 2 2 2 2" xfId="37367" xr:uid="{499DBF0C-71B8-47A4-9DCC-AFFCC73C12DF}"/>
    <cellStyle name="Output 2 3 2 7 2 2 3" xfId="36305" xr:uid="{82FE6312-70CC-48AE-AD5E-C68E1577138C}"/>
    <cellStyle name="Output 2 3 2 7 2 3" xfId="12946" xr:uid="{A720B394-D3F6-4321-8E46-0891D62367C9}"/>
    <cellStyle name="Output 2 3 2 7 2 3 2" xfId="21935" xr:uid="{DBE1EFC2-5D6A-4C42-8DA8-5522850DF057}"/>
    <cellStyle name="Output 2 3 2 7 2 3 2 2" xfId="25390" xr:uid="{E0E0AF64-CA74-463E-81FF-6CA3CB17CB20}"/>
    <cellStyle name="Output 2 3 2 7 2 3 3" xfId="39524" xr:uid="{C25ADBDA-EB5E-4E30-9DBC-047F77B70871}"/>
    <cellStyle name="Output 2 3 2 7 2 4" xfId="15992" xr:uid="{2D6FDACD-856A-4634-BBA7-D50778DB72E0}"/>
    <cellStyle name="Output 2 3 2 7 2 4 2" xfId="35817" xr:uid="{10B61B6C-B438-4FD0-8359-DE23CC7233D2}"/>
    <cellStyle name="Output 2 3 2 7 2 5" xfId="35447" xr:uid="{28831A49-B474-423E-A80B-988B77EDF4EA}"/>
    <cellStyle name="Output 2 3 2 7 3" xfId="9566" xr:uid="{C5E06280-BDA6-4F3A-A237-FB9794DA71D1}"/>
    <cellStyle name="Output 2 3 2 7 3 2" xfId="18555" xr:uid="{0B8F00B2-DD2A-4698-9C5E-56A0936E42EB}"/>
    <cellStyle name="Output 2 3 2 7 3 2 2" xfId="25919" xr:uid="{44196947-573B-4D50-9DA0-3B7EE7C86D44}"/>
    <cellStyle name="Output 2 3 2 7 3 3" xfId="28727" xr:uid="{74D91929-24B4-4A6D-BF74-80FC625633EF}"/>
    <cellStyle name="Output 2 3 2 7 4" xfId="39385" xr:uid="{D546915C-EC2D-41DB-AD1C-EFB766E17201}"/>
    <cellStyle name="Output 2 3 2 8" xfId="4786" xr:uid="{CF975856-586D-4AF8-ADFA-B45623B503A4}"/>
    <cellStyle name="Output 2 3 2 8 2" xfId="7372" xr:uid="{10D73EF6-54D6-4127-BD52-3AFCD8E6A448}"/>
    <cellStyle name="Output 2 3 2 8 2 2" xfId="16361" xr:uid="{79DA4A5B-74C2-4FFB-B0CE-27B7CC716C81}"/>
    <cellStyle name="Output 2 3 2 8 2 2 2" xfId="31242" xr:uid="{8FDCE630-8E88-4C99-9468-CB9DD65DDD1D}"/>
    <cellStyle name="Output 2 3 2 8 2 3" xfId="24577" xr:uid="{AA357D01-21B4-41FF-98C9-5E30B0BD6F81}"/>
    <cellStyle name="Output 2 3 2 8 3" xfId="10009" xr:uid="{01C227E6-C186-4B22-A339-E5FFFEE6D63E}"/>
    <cellStyle name="Output 2 3 2 8 3 2" xfId="18998" xr:uid="{4A005C77-AB64-49A0-8263-01DDDF6E8548}"/>
    <cellStyle name="Output 2 3 2 8 3 2 2" xfId="36204" xr:uid="{75B4B00A-7E4C-4B7E-9E0C-C4E0402AD8E0}"/>
    <cellStyle name="Output 2 3 2 8 3 3" xfId="41640" xr:uid="{4F07E48B-7BCF-4A3C-B47B-4BAA16EEDB26}"/>
    <cellStyle name="Output 2 3 2 8 4" xfId="13775" xr:uid="{DB1CE9EF-D7CC-43DA-A05F-4935B49E9910}"/>
    <cellStyle name="Output 2 3 2 8 4 2" xfId="27893" xr:uid="{C1C5FF85-1EA7-4697-93BF-C1FEEF9DB852}"/>
    <cellStyle name="Output 2 3 2 8 5" xfId="32575" xr:uid="{5DD4F45D-C8A8-4B95-9893-93DB4DF2CED0}"/>
    <cellStyle name="Output 2 3 2 9" xfId="6687" xr:uid="{E8E9F056-1CE5-4394-A270-CD740124CB5B}"/>
    <cellStyle name="Output 2 3 2 9 2" xfId="11893" xr:uid="{0B2B2E02-C098-4780-BF42-E9ECB09AB96A}"/>
    <cellStyle name="Output 2 3 2 9 2 2" xfId="20882" xr:uid="{ED1C81DC-1C84-4B27-90D2-939D1B2BA418}"/>
    <cellStyle name="Output 2 3 2 9 2 2 2" xfId="39115" xr:uid="{89B04C45-B65D-4BE9-BD3F-A94A2DCF1B35}"/>
    <cellStyle name="Output 2 3 2 9 2 3" xfId="31085" xr:uid="{C6C3E873-76BE-4581-AF8F-331B7C925166}"/>
    <cellStyle name="Output 2 3 2 9 3" xfId="15676" xr:uid="{3054D798-1A64-4D9F-B417-763521755840}"/>
    <cellStyle name="Output 2 3 2 9 3 2" xfId="42604" xr:uid="{B1297BB8-1C34-4EF5-AB9B-B328753FFB28}"/>
    <cellStyle name="Output 2 3 2 9 4" xfId="24888" xr:uid="{4C8F9D65-09D6-43C9-AB3E-2EFE7F56F839}"/>
    <cellStyle name="Output 2 3 20" xfId="44914" xr:uid="{1BB86AA4-9930-4940-BD79-EA21A2D0CC5E}"/>
    <cellStyle name="Output 2 3 20 2" xfId="50442" xr:uid="{9F4C2490-678C-4A32-AB9F-7072505AA9A9}"/>
    <cellStyle name="Output 2 3 20 2 2" xfId="57224" xr:uid="{03C45871-C8D7-4436-9049-8BA2046E553D}"/>
    <cellStyle name="Output 2 3 20 3" xfId="52044" xr:uid="{F4AEC8C8-153C-46C0-B8DF-ABBD528600E4}"/>
    <cellStyle name="Output 2 3 20 3 2" xfId="58825" xr:uid="{8A8DB018-CC54-4854-9058-6D11C90EF2D5}"/>
    <cellStyle name="Output 2 3 20 4" xfId="51678" xr:uid="{85736E37-D511-4AE4-BCB3-ED42CAA0F517}"/>
    <cellStyle name="Output 2 3 20 4 2" xfId="58459" xr:uid="{A26430E3-FD8B-456C-8ED8-A72D59931858}"/>
    <cellStyle name="Output 2 3 20 5" xfId="48559" xr:uid="{24B67A60-0749-4563-9809-93CDDC59B82C}"/>
    <cellStyle name="Output 2 3 20 5 2" xfId="55348" xr:uid="{841BC0FB-422F-47E1-B58B-15025F5A92EB}"/>
    <cellStyle name="Output 2 3 20 6" xfId="53634" xr:uid="{D087DDF1-80E4-4E68-AD5B-2DF15FECCDB9}"/>
    <cellStyle name="Output 2 3 20 7" xfId="46945" xr:uid="{B3FCBE97-48A5-4993-B2CF-03C75710EBD0}"/>
    <cellStyle name="Output 2 3 21" xfId="44912" xr:uid="{449367BA-9ED9-416E-A8C7-C19D238D1BA7}"/>
    <cellStyle name="Output 2 3 21 2" xfId="50611" xr:uid="{69C67ECD-86E5-4804-B11B-6ED9425DDDB9}"/>
    <cellStyle name="Output 2 3 21 2 2" xfId="57393" xr:uid="{5186343A-C862-47BF-AA3C-4050D07B0264}"/>
    <cellStyle name="Output 2 3 21 3" xfId="52425" xr:uid="{09779D5F-CA43-4228-BC21-3EDAB2028630}"/>
    <cellStyle name="Output 2 3 21 3 2" xfId="59206" xr:uid="{189868B0-F0D1-403E-B38C-3FC1F6C82526}"/>
    <cellStyle name="Output 2 3 21 4" xfId="48728" xr:uid="{D2205D22-1159-4AA4-A02A-483E68356F1C}"/>
    <cellStyle name="Output 2 3 21 4 2" xfId="55517" xr:uid="{6E9433B6-6E2B-4D01-B6E4-B2AC1DE32559}"/>
    <cellStyle name="Output 2 3 21 5" xfId="53803" xr:uid="{768730ED-9DFB-42FF-83D5-856403C78741}"/>
    <cellStyle name="Output 2 3 21 6" xfId="47114" xr:uid="{F32753F2-7462-477E-90AF-B4F0A9799A17}"/>
    <cellStyle name="Output 2 3 22" xfId="45055" xr:uid="{708C38B7-9525-449E-A4D5-40AE7B79DC72}"/>
    <cellStyle name="Output 2 3 22 2" xfId="50654" xr:uid="{94A4C429-CC2A-4986-BA59-8019EC4F3867}"/>
    <cellStyle name="Output 2 3 22 2 2" xfId="57436" xr:uid="{C74B6AB6-AD3D-4F6E-BBD8-FAC966F52D41}"/>
    <cellStyle name="Output 2 3 22 3" xfId="52465" xr:uid="{12629A1F-EC3B-450C-92D1-2C409BDBFDBE}"/>
    <cellStyle name="Output 2 3 22 3 2" xfId="59246" xr:uid="{B235A01A-A8D5-4807-9BAB-6913A755FF27}"/>
    <cellStyle name="Output 2 3 22 4" xfId="48771" xr:uid="{94E28DA8-2CF1-4163-B3D6-3BCF7A7F2577}"/>
    <cellStyle name="Output 2 3 22 4 2" xfId="55557" xr:uid="{0E6C87D0-52AD-4AB1-B425-F0E5D626CCCD}"/>
    <cellStyle name="Output 2 3 22 5" xfId="53843" xr:uid="{60533B02-A823-497A-A085-7D8B73F6591A}"/>
    <cellStyle name="Output 2 3 22 6" xfId="47157" xr:uid="{A0F5EE58-FDB0-408E-80C4-EA81D60F499C}"/>
    <cellStyle name="Output 2 3 23" xfId="45044" xr:uid="{D7D1FCC9-9B91-47AF-962D-FAB5986D7E0A}"/>
    <cellStyle name="Output 2 3 23 2" xfId="50670" xr:uid="{CC544FA4-4717-4E41-9B33-B0A377DC7333}"/>
    <cellStyle name="Output 2 3 23 2 2" xfId="57452" xr:uid="{B0DBF41C-D909-404E-AF99-5BB7F019225E}"/>
    <cellStyle name="Output 2 3 23 3" xfId="52481" xr:uid="{EDD4417A-BFBF-4518-8805-BE8630523E91}"/>
    <cellStyle name="Output 2 3 23 3 2" xfId="59262" xr:uid="{47279B0A-D16C-44F4-B20D-0985D8ED6B3D}"/>
    <cellStyle name="Output 2 3 23 4" xfId="48787" xr:uid="{90581E3C-F402-417F-8B81-C25767994D5C}"/>
    <cellStyle name="Output 2 3 23 4 2" xfId="55573" xr:uid="{87ADF99D-A0C1-4D88-88BA-625CA47F83D7}"/>
    <cellStyle name="Output 2 3 23 5" xfId="53859" xr:uid="{C4157B0C-BCDF-4052-A85B-641D0579AF77}"/>
    <cellStyle name="Output 2 3 23 6" xfId="47173" xr:uid="{C78225AF-384C-435E-93CD-101112195874}"/>
    <cellStyle name="Output 2 3 24" xfId="45076" xr:uid="{05916067-5C68-4F9A-A5D9-C70A2D5F6305}"/>
    <cellStyle name="Output 2 3 24 2" xfId="50737" xr:uid="{DAD59D44-C467-4152-9451-4B7F57883584}"/>
    <cellStyle name="Output 2 3 24 2 2" xfId="57519" xr:uid="{A2E83A68-DEDD-47E4-983C-FA4EF525D139}"/>
    <cellStyle name="Output 2 3 24 3" xfId="52546" xr:uid="{1D0E78D7-44ED-4A1C-8347-83A4AFB6A327}"/>
    <cellStyle name="Output 2 3 24 3 2" xfId="59327" xr:uid="{046926F5-991F-481D-AC8D-CAB2FAE1B91A}"/>
    <cellStyle name="Output 2 3 24 4" xfId="48844" xr:uid="{1B98C045-9BD3-45DA-BFFB-6881EA6802D5}"/>
    <cellStyle name="Output 2 3 24 4 2" xfId="55626" xr:uid="{2942A838-4EE1-4116-8804-E8F1DCA6F424}"/>
    <cellStyle name="Output 2 3 24 5" xfId="53924" xr:uid="{4FE8677D-13F4-4739-8125-7208F0150A95}"/>
    <cellStyle name="Output 2 3 24 6" xfId="47241" xr:uid="{5A14636F-0D2A-4452-9212-F12F5493408F}"/>
    <cellStyle name="Output 2 3 25" xfId="45164" xr:uid="{1606BC27-04FB-4D7C-BDFE-FB4883CACD0A}"/>
    <cellStyle name="Output 2 3 25 2" xfId="50767" xr:uid="{9639694C-9937-4873-B46E-2958F51CB768}"/>
    <cellStyle name="Output 2 3 25 2 2" xfId="57549" xr:uid="{5B4AA87B-B069-4D9D-82E3-F6B16CE8171B}"/>
    <cellStyle name="Output 2 3 25 3" xfId="52576" xr:uid="{3B8DE2CC-E375-4EE8-85DD-184F0CCA2216}"/>
    <cellStyle name="Output 2 3 25 3 2" xfId="59357" xr:uid="{14887FA2-B331-4A3E-9D10-828858B5D6DB}"/>
    <cellStyle name="Output 2 3 25 4" xfId="48866" xr:uid="{DB2C70C1-ED00-4CA2-8B0F-DB3DBBCF7432}"/>
    <cellStyle name="Output 2 3 25 4 2" xfId="55647" xr:uid="{8FA47ED3-46A0-4C51-A1E1-076220447442}"/>
    <cellStyle name="Output 2 3 25 5" xfId="53954" xr:uid="{ADB415D2-3218-4DA1-8C5A-FA8BDA5340EC}"/>
    <cellStyle name="Output 2 3 25 6" xfId="47271" xr:uid="{11FABF3F-599C-426C-81F1-390C34AB9AAB}"/>
    <cellStyle name="Output 2 3 26" xfId="45174" xr:uid="{FB995C18-0E1C-4842-9FC4-B6D264A7562D}"/>
    <cellStyle name="Output 2 3 26 2" xfId="50782" xr:uid="{89F67E11-884B-4F16-A05C-71FDA37EBA3B}"/>
    <cellStyle name="Output 2 3 26 2 2" xfId="57564" xr:uid="{BAED7717-6CAA-4BB9-9EA4-48CF4F074407}"/>
    <cellStyle name="Output 2 3 26 3" xfId="52591" xr:uid="{FB9DAA2D-2BFD-4CAD-9953-2ECB59454E92}"/>
    <cellStyle name="Output 2 3 26 3 2" xfId="59372" xr:uid="{5DB1EB3F-E365-4C9E-BF40-42B6FC559CB5}"/>
    <cellStyle name="Output 2 3 26 4" xfId="53969" xr:uid="{FFDC0BB3-BE22-4E36-BC23-12D86CCB7D28}"/>
    <cellStyle name="Output 2 3 26 5" xfId="47286" xr:uid="{EB9B4318-F924-45F3-A232-9EBB9F862D6E}"/>
    <cellStyle name="Output 2 3 27" xfId="45182" xr:uid="{339A75CF-352A-4E6E-BAC5-31BCADD7DAEF}"/>
    <cellStyle name="Output 2 3 27 2" xfId="55707" xr:uid="{ADB4376F-28AD-489B-863A-F1A470E0E9D8}"/>
    <cellStyle name="Output 2 3 27 3" xfId="48924" xr:uid="{1089A09A-5E05-4EB0-B4E7-F68107DFCF80}"/>
    <cellStyle name="Output 2 3 28" xfId="45275" xr:uid="{D96E3F16-344F-4393-B4C3-33D295D8B8EE}"/>
    <cellStyle name="Output 2 3 28 2" xfId="58238" xr:uid="{AC51ACBB-4A43-4186-856B-92FFED641F16}"/>
    <cellStyle name="Output 2 3 28 3" xfId="51456" xr:uid="{72C33057-D155-4E05-A398-74DA1BCCE7C3}"/>
    <cellStyle name="Output 2 3 29" xfId="45233" xr:uid="{6F765DBA-0127-4160-84BB-1EC2B7C26DD1}"/>
    <cellStyle name="Output 2 3 29 2" xfId="52603" xr:uid="{6B9DCA4F-90EF-42A4-BA00-B5C6617A2FBD}"/>
    <cellStyle name="Output 2 3 3" xfId="596" xr:uid="{62DA2552-9984-4657-9292-E56B2E19BEA8}"/>
    <cellStyle name="Output 2 3 3 2" xfId="4985" xr:uid="{84C02287-DD6C-468A-97AA-8C5F4BB01003}"/>
    <cellStyle name="Output 2 3 3 2 2" xfId="7571" xr:uid="{F184EB7B-C767-49EA-9713-052098EF412F}"/>
    <cellStyle name="Output 2 3 3 2 2 2" xfId="16560" xr:uid="{488F7774-438E-4B17-BE78-5FF2CC04D477}"/>
    <cellStyle name="Output 2 3 3 2 2 2 2" xfId="35188" xr:uid="{F9038D79-AB14-4A3D-BA6E-21B10D35239C}"/>
    <cellStyle name="Output 2 3 3 2 2 2 3" xfId="56353" xr:uid="{7018F166-C8BB-4D5B-A30E-3A41879AA764}"/>
    <cellStyle name="Output 2 3 3 2 2 3" xfId="42179" xr:uid="{826F8412-B678-4E2A-8CED-DB6846536C26}"/>
    <cellStyle name="Output 2 3 3 2 2 4" xfId="49571" xr:uid="{5C7B4DA0-C18A-42A8-9B0C-B3D4F8FBB9D8}"/>
    <cellStyle name="Output 2 3 3 2 3" xfId="10208" xr:uid="{D07E28B4-BB93-460A-9E5E-4829E73764F3}"/>
    <cellStyle name="Output 2 3 3 2 3 2" xfId="19197" xr:uid="{EFD521C2-6BDB-4E53-BB66-54DF1E6D2A7D}"/>
    <cellStyle name="Output 2 3 3 2 3 2 2" xfId="39670" xr:uid="{4ED0192E-D015-4FC7-B6C1-C22A6992ED4B}"/>
    <cellStyle name="Output 2 3 3 2 3 2 3" xfId="57804" xr:uid="{3DCB82CC-F899-484D-A299-0AD912FF772B}"/>
    <cellStyle name="Output 2 3 3 2 3 3" xfId="37774" xr:uid="{2C0EDD1D-7D54-4FED-98A7-F1D5972B9B5C}"/>
    <cellStyle name="Output 2 3 3 2 3 4" xfId="51022" xr:uid="{52F056B7-BE97-4653-9220-E7A076DCD546}"/>
    <cellStyle name="Output 2 3 3 2 4" xfId="13974" xr:uid="{353C3BE8-49E7-478E-8AB7-66A46B22640F}"/>
    <cellStyle name="Output 2 3 3 2 4 2" xfId="41183" xr:uid="{3256BB0D-09BB-41A3-94A5-058669556002}"/>
    <cellStyle name="Output 2 3 3 2 4 2 2" xfId="54498" xr:uid="{67C010CC-608A-43F2-B263-D50D23BB85F9}"/>
    <cellStyle name="Output 2 3 3 2 4 3" xfId="47688" xr:uid="{3B99B2AD-2061-4CBC-843D-9BF199211AC6}"/>
    <cellStyle name="Output 2 3 3 2 5" xfId="26602" xr:uid="{E19C640F-FF07-4FBF-9FB7-A5B94ED2AF5D}"/>
    <cellStyle name="Output 2 3 3 2 6" xfId="46080" xr:uid="{59150EC4-7AED-48D3-9A8C-020E6F640503}"/>
    <cellStyle name="Output 2 3 3 3" xfId="3033" xr:uid="{0D5FEFC0-5C67-4BA1-9178-5EC01AAABA26}"/>
    <cellStyle name="Output 2 3 3 3 2" xfId="37717" xr:uid="{586B750B-A967-4BD0-8CB6-673842B7018D}"/>
    <cellStyle name="Output 2 3 3 3 2 2" xfId="56761" xr:uid="{65330B14-A4DB-4FFD-A411-A0D6DD5282DD}"/>
    <cellStyle name="Output 2 3 3 3 2 3" xfId="49979" xr:uid="{121995BB-B979-4FC0-9751-0B38E35CA9D8}"/>
    <cellStyle name="Output 2 3 3 3 3" xfId="51129" xr:uid="{FE00AEFA-FB25-4568-B615-7DFD75B11715}"/>
    <cellStyle name="Output 2 3 3 3 3 2" xfId="57911" xr:uid="{1CE8FB92-9CD8-4730-A150-F86F825D0459}"/>
    <cellStyle name="Output 2 3 3 3 4" xfId="48096" xr:uid="{46477C64-E1AC-4BFF-A1BF-01F2F9E66C37}"/>
    <cellStyle name="Output 2 3 3 3 4 2" xfId="54888" xr:uid="{4BB150F7-988C-48C0-B8B0-B96BBF296832}"/>
    <cellStyle name="Output 2 3 3 3 5" xfId="53188" xr:uid="{B1AED24F-E0D8-478D-8741-28271463640D}"/>
    <cellStyle name="Output 2 3 3 3 6" xfId="46482" xr:uid="{402B430D-2C42-4703-9D2A-5C4F08013D48}"/>
    <cellStyle name="Output 2 3 3 4" xfId="33738" xr:uid="{2CB0F7F6-169F-494D-A2D0-322377A54B1B}"/>
    <cellStyle name="Output 2 3 3 4 2" xfId="55881" xr:uid="{5A1F03A8-AFCA-47D2-A072-FA0B4BB3A0C7}"/>
    <cellStyle name="Output 2 3 3 4 3" xfId="49099" xr:uid="{F65339DC-D720-49F4-89A5-340FB64BE5CB}"/>
    <cellStyle name="Output 2 3 3 5" xfId="44341" xr:uid="{34D6B4C5-8FF4-4709-9241-E59C29551DAA}"/>
    <cellStyle name="Output 2 3 3 5 2" xfId="57871" xr:uid="{A081777D-4CB7-41A4-8975-617976374DEF}"/>
    <cellStyle name="Output 2 3 3 5 3" xfId="51089" xr:uid="{4A4AAB18-8EAF-4085-A8EA-F0E55A065B26}"/>
    <cellStyle name="Output 2 3 3 6" xfId="45565" xr:uid="{987AD260-EE8C-4CDC-B2CF-85DB9ACE5034}"/>
    <cellStyle name="Output 2 3 3 6 2" xfId="54050" xr:uid="{D0F15B0E-6313-4A79-A5F6-387851B2E6DA}"/>
    <cellStyle name="Output 2 3 30" xfId="45366" xr:uid="{5A08C7F1-2734-45EB-A569-634AD3BFC904}"/>
    <cellStyle name="Output 2 3 31" xfId="45390" xr:uid="{553071BD-A7BB-4346-ABD5-F4683421512F}"/>
    <cellStyle name="Output 2 3 32" xfId="45414" xr:uid="{F1F5EAEC-7270-477A-980A-8580201D4483}"/>
    <cellStyle name="Output 2 3 33" xfId="45409" xr:uid="{5D2AA633-809C-470E-92D7-F465E1DDFF28}"/>
    <cellStyle name="Output 2 3 34" xfId="44256" xr:uid="{BBE0CFDF-27D8-4036-8F80-FFE455B322E7}"/>
    <cellStyle name="Output 2 3 35" xfId="44192" xr:uid="{B496A97F-07FF-4EBB-BB65-C223B49268A2}"/>
    <cellStyle name="Output 2 3 36" xfId="45461" xr:uid="{52971E97-742D-4CA8-90AB-4DF6A94DE865}"/>
    <cellStyle name="Output 2 3 4" xfId="941" xr:uid="{C963BB32-17CB-485A-B35E-C4C78151AA26}"/>
    <cellStyle name="Output 2 3 4 2" xfId="5306" xr:uid="{682B49CA-AEDC-4E70-B771-63450DFBE5CC}"/>
    <cellStyle name="Output 2 3 4 2 2" xfId="7892" xr:uid="{10F88EF4-B86A-4756-827D-091572498951}"/>
    <cellStyle name="Output 2 3 4 2 2 2" xfId="16881" xr:uid="{7A242986-DDC0-44D7-856D-AE89AB55A01B}"/>
    <cellStyle name="Output 2 3 4 2 2 2 2" xfId="39742" xr:uid="{13EBDCF2-C700-4BD0-9104-91D6216F6166}"/>
    <cellStyle name="Output 2 3 4 2 2 2 3" xfId="56412" xr:uid="{0E374FE1-4818-4874-A4A7-71932A5035D9}"/>
    <cellStyle name="Output 2 3 4 2 2 3" xfId="27514" xr:uid="{1517599E-37F2-4FF5-82EC-1B8A9AAA381C}"/>
    <cellStyle name="Output 2 3 4 2 2 4" xfId="49630" xr:uid="{1AC13DFA-DF47-4F14-9090-4D7C662AEB8D}"/>
    <cellStyle name="Output 2 3 4 2 3" xfId="10529" xr:uid="{B4CAF709-6FD1-4A4E-BA60-B8E9333B62CD}"/>
    <cellStyle name="Output 2 3 4 2 3 2" xfId="19518" xr:uid="{9CB6334E-E542-40FB-B702-542E4F1C34B9}"/>
    <cellStyle name="Output 2 3 4 2 3 2 2" xfId="30915" xr:uid="{FB02AE5B-AA05-4CEE-AECE-7CD75D5DE559}"/>
    <cellStyle name="Output 2 3 4 2 3 2 3" xfId="59004" xr:uid="{8C969637-2356-4418-A1F9-FA0EAAC93EFD}"/>
    <cellStyle name="Output 2 3 4 2 3 3" xfId="24235" xr:uid="{F9BEF524-C64B-461D-AC43-B0503A9B9845}"/>
    <cellStyle name="Output 2 3 4 2 3 4" xfId="52223" xr:uid="{AB193E1B-6760-4BF0-8024-BD36224A1488}"/>
    <cellStyle name="Output 2 3 4 2 4" xfId="14295" xr:uid="{92BCFB2D-7109-4B55-B80D-D4A56F07D534}"/>
    <cellStyle name="Output 2 3 4 2 4 2" xfId="32636" xr:uid="{DC5C32A5-DF4F-4A5E-89FC-3EFE2EA99663}"/>
    <cellStyle name="Output 2 3 4 2 4 2 2" xfId="54554" xr:uid="{3F267FFA-35AC-41F0-95C4-61DD3DB2578C}"/>
    <cellStyle name="Output 2 3 4 2 4 3" xfId="47747" xr:uid="{E9456BC9-661C-4446-BF71-677729FD1297}"/>
    <cellStyle name="Output 2 3 4 2 5" xfId="32140" xr:uid="{DE6B1549-1890-4EC4-9A92-FFC9806AA43D}"/>
    <cellStyle name="Output 2 3 4 2 6" xfId="46136" xr:uid="{32E3C567-7822-4851-AA34-E05BBEABC49F}"/>
    <cellStyle name="Output 2 3 4 3" xfId="3378" xr:uid="{109B8B05-7744-4C97-AD6A-1C3C1863E8BB}"/>
    <cellStyle name="Output 2 3 4 3 2" xfId="41411" xr:uid="{CB242338-325C-4A16-8AD8-3E7C61AF094F}"/>
    <cellStyle name="Output 2 3 4 3 2 2" xfId="56817" xr:uid="{BC02FB84-A084-4D3B-B157-03564B8A6D65}"/>
    <cellStyle name="Output 2 3 4 3 2 3" xfId="50035" xr:uid="{6EE636EA-3D3E-4A1E-885F-5ACE29330E1F}"/>
    <cellStyle name="Output 2 3 4 3 3" xfId="50927" xr:uid="{4F51DADE-785D-4E77-9A0A-27D66303A80A}"/>
    <cellStyle name="Output 2 3 4 3 3 2" xfId="57709" xr:uid="{7731FD32-B724-462D-83CB-C77188F06C21}"/>
    <cellStyle name="Output 2 3 4 3 4" xfId="48152" xr:uid="{D468FFA1-E111-4630-A783-8E295FA09D90}"/>
    <cellStyle name="Output 2 3 4 3 4 2" xfId="54944" xr:uid="{50D0B669-DBD8-4478-9BC4-7C988288446E}"/>
    <cellStyle name="Output 2 3 4 3 5" xfId="53244" xr:uid="{F706B99A-3DB8-425B-B609-4970257DDC75}"/>
    <cellStyle name="Output 2 3 4 3 6" xfId="46538" xr:uid="{8C02524A-6A9B-4303-B85A-CF50A565337C}"/>
    <cellStyle name="Output 2 3 4 4" xfId="38907" xr:uid="{15AFF713-0D9D-4A11-AE75-A2478207E7E4}"/>
    <cellStyle name="Output 2 3 4 4 2" xfId="55940" xr:uid="{7D0B0CE6-EB20-4AF3-8204-5022C9728B38}"/>
    <cellStyle name="Output 2 3 4 4 3" xfId="49158" xr:uid="{4C1D9CE1-3D4C-4207-87C5-82A71D59F86F}"/>
    <cellStyle name="Output 2 3 4 5" xfId="44361" xr:uid="{C42BE0B9-3737-4BD9-8F5C-0E940D0E1D56}"/>
    <cellStyle name="Output 2 3 4 5 2" xfId="58308" xr:uid="{F93966AB-49A6-48C6-BF8F-07B9EE7A19DA}"/>
    <cellStyle name="Output 2 3 4 5 3" xfId="51526" xr:uid="{33EA9052-3B80-4B37-9CD7-5038BB345B66}"/>
    <cellStyle name="Output 2 3 4 6" xfId="45624" xr:uid="{35AA905D-679D-489A-B3FE-6F652DE89587}"/>
    <cellStyle name="Output 2 3 4 6 2" xfId="54106" xr:uid="{565BDB64-34CB-4C16-B040-D9EA4411072C}"/>
    <cellStyle name="Output 2 3 5" xfId="1285" xr:uid="{81A3683A-2B99-446A-969D-F50C890BDA30}"/>
    <cellStyle name="Output 2 3 5 2" xfId="5630" xr:uid="{498804DB-DB1F-4C96-828F-A963C540EC86}"/>
    <cellStyle name="Output 2 3 5 2 2" xfId="8216" xr:uid="{CDCE02F5-E3E3-4263-B58C-24FD1458D753}"/>
    <cellStyle name="Output 2 3 5 2 2 2" xfId="17205" xr:uid="{2E6CD299-6A1B-4DAD-948A-4F4D8B4024E9}"/>
    <cellStyle name="Output 2 3 5 2 2 2 2" xfId="29524" xr:uid="{3981952C-9119-4C48-A897-F4ADA16D4F69}"/>
    <cellStyle name="Output 2 3 5 2 2 2 3" xfId="56431" xr:uid="{41F6FA3D-77EB-47E0-B5AF-2593C292BA32}"/>
    <cellStyle name="Output 2 3 5 2 2 3" xfId="33068" xr:uid="{84107BCB-00C9-44FC-B571-C3C32A7F91E2}"/>
    <cellStyle name="Output 2 3 5 2 2 4" xfId="49649" xr:uid="{9AACCBCA-2079-4C14-850F-B6043121C0C1}"/>
    <cellStyle name="Output 2 3 5 2 3" xfId="10853" xr:uid="{70E35F38-8371-4816-82F9-87EFCB2788F0}"/>
    <cellStyle name="Output 2 3 5 2 3 2" xfId="19842" xr:uid="{43A968A3-0473-4E82-8EF5-2281EAD33B96}"/>
    <cellStyle name="Output 2 3 5 2 3 2 2" xfId="38693" xr:uid="{4991CA19-1B4D-4578-8836-29FFB70D2BE7}"/>
    <cellStyle name="Output 2 3 5 2 3 2 3" xfId="58554" xr:uid="{623AAE4D-6993-4303-A407-B0DBE676A661}"/>
    <cellStyle name="Output 2 3 5 2 3 3" xfId="40233" xr:uid="{AFC7C5AF-699D-4E0B-BFDE-6E38B29AB0C3}"/>
    <cellStyle name="Output 2 3 5 2 3 4" xfId="51773" xr:uid="{82432C5A-C965-4099-A6D1-8C70D822DF2E}"/>
    <cellStyle name="Output 2 3 5 2 4" xfId="14619" xr:uid="{B5DCAD29-9BDF-45E6-AA68-1925084CFA92}"/>
    <cellStyle name="Output 2 3 5 2 4 2" xfId="35320" xr:uid="{3DBF6B68-CD4F-4372-AFA7-D32D7C905CBD}"/>
    <cellStyle name="Output 2 3 5 2 4 2 2" xfId="54570" xr:uid="{F70B613C-1C21-4EF9-B388-DFAB6756AC31}"/>
    <cellStyle name="Output 2 3 5 2 4 3" xfId="47766" xr:uid="{F46B2207-C8BA-47C5-B67D-ED6FF2E9B7E3}"/>
    <cellStyle name="Output 2 3 5 2 5" xfId="37488" xr:uid="{D16565BD-13E3-4E47-BBA7-864C2A40B785}"/>
    <cellStyle name="Output 2 3 5 2 6" xfId="46152" xr:uid="{741CF972-4EC2-48B3-88A3-85EFDDA56324}"/>
    <cellStyle name="Output 2 3 5 3" xfId="3722" xr:uid="{CE0D5E30-52B4-4CF9-A7D2-1A509BE291E0}"/>
    <cellStyle name="Output 2 3 5 3 2" xfId="27214" xr:uid="{A0596A97-9F90-478C-8049-2B1A57D6AAFE}"/>
    <cellStyle name="Output 2 3 5 3 2 2" xfId="56833" xr:uid="{C3199206-3280-49C2-A6E7-F0556B5090E9}"/>
    <cellStyle name="Output 2 3 5 3 2 3" xfId="50051" xr:uid="{C3C6643E-04B3-458B-A6C2-A06D2CC26855}"/>
    <cellStyle name="Output 2 3 5 3 3" xfId="51586" xr:uid="{DC6E9D26-FA5E-48F8-9A78-E80185A7E871}"/>
    <cellStyle name="Output 2 3 5 3 3 2" xfId="58368" xr:uid="{134CA72E-F89B-40F7-A8F9-0E7641BC34F6}"/>
    <cellStyle name="Output 2 3 5 3 4" xfId="48168" xr:uid="{2CF0C974-4ADC-4A6C-8F8F-A0EC0EB1408E}"/>
    <cellStyle name="Output 2 3 5 3 4 2" xfId="54960" xr:uid="{1598BE66-ABF4-4FB6-9111-C4EC2718182E}"/>
    <cellStyle name="Output 2 3 5 3 5" xfId="53260" xr:uid="{44A767B7-51A9-4E1D-9C21-F9D894CC8683}"/>
    <cellStyle name="Output 2 3 5 3 6" xfId="46554" xr:uid="{15FF8BE0-E754-481F-B2FA-0ABA5953EA8A}"/>
    <cellStyle name="Output 2 3 5 4" xfId="38071" xr:uid="{76928958-937E-47D8-842D-3D4A65762F87}"/>
    <cellStyle name="Output 2 3 5 4 2" xfId="55959" xr:uid="{C94FA994-0B02-432B-BB7D-F517B9F235B6}"/>
    <cellStyle name="Output 2 3 5 4 3" xfId="49177" xr:uid="{B4794E56-4A7A-4B8D-A5EB-667978D79C2A}"/>
    <cellStyle name="Output 2 3 5 5" xfId="44405" xr:uid="{61C4BFB2-B6DA-450C-BEDA-523B3AE9447B}"/>
    <cellStyle name="Output 2 3 5 5 2" xfId="55779" xr:uid="{9EE54848-CBA0-4EEE-AD7B-B00D09252B7F}"/>
    <cellStyle name="Output 2 3 5 5 3" xfId="48996" xr:uid="{720D1FAE-AF35-4E25-90D7-3D7AB880C031}"/>
    <cellStyle name="Output 2 3 5 6" xfId="45643" xr:uid="{BBBBF4BF-CBA0-4F26-9035-C62CF84BDD96}"/>
    <cellStyle name="Output 2 3 5 6 2" xfId="54122" xr:uid="{7B565358-DF64-44F1-AB26-AA5B4220310D}"/>
    <cellStyle name="Output 2 3 6" xfId="1632" xr:uid="{AC7CCA2B-5174-47BC-97A3-51A13AAE45A1}"/>
    <cellStyle name="Output 2 3 6 2" xfId="5968" xr:uid="{F225D87A-D135-41E2-B816-FDD192D363B7}"/>
    <cellStyle name="Output 2 3 6 2 2" xfId="8554" xr:uid="{58AD0BFC-AEFD-4A6F-9BB2-0600B0502392}"/>
    <cellStyle name="Output 2 3 6 2 2 2" xfId="17543" xr:uid="{CF31B51A-F538-4C8D-8ED5-B7A6A8E1F3E9}"/>
    <cellStyle name="Output 2 3 6 2 2 2 2" xfId="23431" xr:uid="{46B76DCE-5100-4671-97BF-AE2D4B18DE13}"/>
    <cellStyle name="Output 2 3 6 2 2 2 3" xfId="56467" xr:uid="{1A88F4FC-DBC5-4B92-8B1B-9FF24B371A1F}"/>
    <cellStyle name="Output 2 3 6 2 2 3" xfId="43777" xr:uid="{E28DA2C4-08D6-43C2-BC7C-3CA15AB1C0A5}"/>
    <cellStyle name="Output 2 3 6 2 2 4" xfId="49685" xr:uid="{498726FE-DD54-4F2F-B405-C4EF49692EA3}"/>
    <cellStyle name="Output 2 3 6 2 3" xfId="11191" xr:uid="{A6FB69B5-61A8-475C-AB0D-87BED66DAFBD}"/>
    <cellStyle name="Output 2 3 6 2 3 2" xfId="20180" xr:uid="{5A0106A9-4E02-4AD5-9703-DAA6E39DDF41}"/>
    <cellStyle name="Output 2 3 6 2 3 2 2" xfId="28132" xr:uid="{C1146394-90EC-4319-B672-EAEC2359A41E}"/>
    <cellStyle name="Output 2 3 6 2 3 2 3" xfId="55729" xr:uid="{D5AB143A-A6AD-47C7-B7F8-9AE9EE937397}"/>
    <cellStyle name="Output 2 3 6 2 3 3" xfId="34805" xr:uid="{25A62244-1699-4B60-AF7E-D55ABDDD8638}"/>
    <cellStyle name="Output 2 3 6 2 3 4" xfId="48946" xr:uid="{E4F05973-80A9-4B6F-A44C-973CD993E5EF}"/>
    <cellStyle name="Output 2 3 6 2 4" xfId="14957" xr:uid="{E3F64FE2-B12E-4DD3-A9EF-811D430D24FE}"/>
    <cellStyle name="Output 2 3 6 2 4 2" xfId="22546" xr:uid="{4D4A1A95-6CB9-451F-8B4B-E2BFD7369163}"/>
    <cellStyle name="Output 2 3 6 2 4 2 2" xfId="54606" xr:uid="{A4A8D7EC-9431-4081-BEB8-858E6A52F8F8}"/>
    <cellStyle name="Output 2 3 6 2 4 3" xfId="47802" xr:uid="{A4D7E394-6181-4FE0-9778-1B545258D7B5}"/>
    <cellStyle name="Output 2 3 6 2 5" xfId="33189" xr:uid="{BDDF6206-26FB-4525-B6F6-0275E627B473}"/>
    <cellStyle name="Output 2 3 6 2 6" xfId="46188" xr:uid="{1401D55F-091E-41B9-8A35-B1B5060F9F73}"/>
    <cellStyle name="Output 2 3 6 3" xfId="4069" xr:uid="{667702E8-AC8F-4445-B683-DFA3DF590E25}"/>
    <cellStyle name="Output 2 3 6 3 2" xfId="31026" xr:uid="{790173EE-5D68-41EA-A135-FA113007A375}"/>
    <cellStyle name="Output 2 3 6 3 2 2" xfId="56869" xr:uid="{4D3362DC-D55B-4FD2-AB8B-7275E026DC24}"/>
    <cellStyle name="Output 2 3 6 3 2 3" xfId="50087" xr:uid="{897AF65F-EC88-4AFC-841B-B784AAD0C007}"/>
    <cellStyle name="Output 2 3 6 3 3" xfId="52305" xr:uid="{D81B1E72-34F2-4410-A2B1-A8499D677207}"/>
    <cellStyle name="Output 2 3 6 3 3 2" xfId="59086" xr:uid="{6F8F4F48-45BA-41A0-8832-289BF9E5AA28}"/>
    <cellStyle name="Output 2 3 6 3 4" xfId="48204" xr:uid="{A45DF16D-90DA-47EB-ABD7-B412CFC52025}"/>
    <cellStyle name="Output 2 3 6 3 4 2" xfId="54996" xr:uid="{12D93A07-3397-49D9-815A-35365B65F2D2}"/>
    <cellStyle name="Output 2 3 6 3 5" xfId="53296" xr:uid="{A28C53FD-41C6-40A6-A577-84C9100C05C8}"/>
    <cellStyle name="Output 2 3 6 3 6" xfId="46590" xr:uid="{ECEEEE2F-4F21-4FE8-8F31-EAF71920CF43}"/>
    <cellStyle name="Output 2 3 6 4" xfId="38465" xr:uid="{63DE5083-3EAA-4594-84D0-3502ACDD79E1}"/>
    <cellStyle name="Output 2 3 6 4 2" xfId="55995" xr:uid="{DD5493A2-70F9-4037-BA6D-1730EF28810F}"/>
    <cellStyle name="Output 2 3 6 4 3" xfId="49213" xr:uid="{3DBA62F7-0142-432F-B7A9-76750E73C462}"/>
    <cellStyle name="Output 2 3 6 5" xfId="44373" xr:uid="{A321FD41-5B4F-40DA-90FB-0C6D765642DD}"/>
    <cellStyle name="Output 2 3 6 5 2" xfId="58967" xr:uid="{9876E8C7-4931-4DFD-991E-FE4DE83395AE}"/>
    <cellStyle name="Output 2 3 6 5 3" xfId="52186" xr:uid="{AEB38C96-6F3E-4FE8-BB4B-011C13F5DBC6}"/>
    <cellStyle name="Output 2 3 6 6" xfId="45679" xr:uid="{603AA63A-ED2F-43D7-9FE5-07AF28AA1CF8}"/>
    <cellStyle name="Output 2 3 6 6 2" xfId="54158" xr:uid="{180E4CD7-4959-499B-B696-9DDFB40056AE}"/>
    <cellStyle name="Output 2 3 7" xfId="1923" xr:uid="{777B7CFD-7C92-445A-9F2C-37C5ADCEB18D}"/>
    <cellStyle name="Output 2 3 7 2" xfId="6238" xr:uid="{7AFDB2B2-1D81-4D81-98AA-86DF4F23098B}"/>
    <cellStyle name="Output 2 3 7 2 2" xfId="8824" xr:uid="{C1FBEC47-BB40-4181-A5C5-7C210FE497F6}"/>
    <cellStyle name="Output 2 3 7 2 2 2" xfId="17813" xr:uid="{CB1DB022-896D-4E4A-9292-55AD393C2EA8}"/>
    <cellStyle name="Output 2 3 7 2 2 2 2" xfId="24008" xr:uid="{FBC277D9-0E6C-476A-99C2-1D7560CE878A}"/>
    <cellStyle name="Output 2 3 7 2 2 2 3" xfId="56503" xr:uid="{202D5FEA-5106-4662-B152-3BDF4606B106}"/>
    <cellStyle name="Output 2 3 7 2 2 3" xfId="37865" xr:uid="{671685B9-2AC6-45CC-B49B-7078E71A6480}"/>
    <cellStyle name="Output 2 3 7 2 2 4" xfId="49721" xr:uid="{F4825713-6851-4ADA-9923-6389C2EE1E25}"/>
    <cellStyle name="Output 2 3 7 2 3" xfId="11461" xr:uid="{9B646ED8-A6E7-4CFA-BB21-CDC3CE6487A5}"/>
    <cellStyle name="Output 2 3 7 2 3 2" xfId="20450" xr:uid="{3426C11A-7F87-44D9-A0D2-94BEAEE0FA19}"/>
    <cellStyle name="Output 2 3 7 2 3 2 2" xfId="24469" xr:uid="{FD88051E-70AD-4E84-80E7-88F992EC9A97}"/>
    <cellStyle name="Output 2 3 7 2 3 2 3" xfId="57627" xr:uid="{24E7DFC0-A9BA-49E6-B7F3-67EAE83744F0}"/>
    <cellStyle name="Output 2 3 7 2 3 3" xfId="35422" xr:uid="{00AD2568-1F40-4793-8011-5DEEFBDB72F6}"/>
    <cellStyle name="Output 2 3 7 2 3 4" xfId="50845" xr:uid="{E4E5522A-62BC-42E4-82C6-1F92B571F08B}"/>
    <cellStyle name="Output 2 3 7 2 4" xfId="15227" xr:uid="{094F9A18-4BB6-4F7E-A8A1-0CC63666D67E}"/>
    <cellStyle name="Output 2 3 7 2 4 2" xfId="31178" xr:uid="{10924B7E-DE97-4697-8F51-930ED5714E81}"/>
    <cellStyle name="Output 2 3 7 2 4 2 2" xfId="54642" xr:uid="{F6E54A18-9AF2-4342-8600-AE382748C899}"/>
    <cellStyle name="Output 2 3 7 2 4 3" xfId="47838" xr:uid="{916A82F8-5177-4709-B04A-67D403425187}"/>
    <cellStyle name="Output 2 3 7 2 5" xfId="37149" xr:uid="{E3115AA6-EB89-4749-8252-DDB1F789C1C4}"/>
    <cellStyle name="Output 2 3 7 2 6" xfId="46224" xr:uid="{164680C2-F7F5-47CE-BDEA-DA29177FFEE5}"/>
    <cellStyle name="Output 2 3 7 3" xfId="4360" xr:uid="{A0B90FD2-5ED1-4F88-9F0A-02AEA1CADBC6}"/>
    <cellStyle name="Output 2 3 7 3 2" xfId="22615" xr:uid="{DEC30434-DACB-41B5-BFE4-8A94A8DA4DF5}"/>
    <cellStyle name="Output 2 3 7 3 2 2" xfId="56905" xr:uid="{C498103D-D486-4452-BB14-55D159AC087C}"/>
    <cellStyle name="Output 2 3 7 3 2 3" xfId="50123" xr:uid="{3A3FA4F2-8137-4A46-8741-D3087E5B990B}"/>
    <cellStyle name="Output 2 3 7 3 3" xfId="49899" xr:uid="{2BD8FA99-001C-4D04-BF9E-5BA720E9EFF3}"/>
    <cellStyle name="Output 2 3 7 3 3 2" xfId="56681" xr:uid="{0D7CC919-EC44-4885-BA60-414CBD8EFB25}"/>
    <cellStyle name="Output 2 3 7 3 4" xfId="48240" xr:uid="{5D281700-71DE-42F8-8C18-98CB84B263E4}"/>
    <cellStyle name="Output 2 3 7 3 4 2" xfId="55032" xr:uid="{0B2D0B4E-D837-48FA-9C2C-A2CD860CC32B}"/>
    <cellStyle name="Output 2 3 7 3 5" xfId="53332" xr:uid="{3756CD4D-21B1-43AE-BE05-D2BDA28D7A9A}"/>
    <cellStyle name="Output 2 3 7 3 6" xfId="46626" xr:uid="{79B3F8BA-0CCA-48D7-9A57-5F676E5E54E3}"/>
    <cellStyle name="Output 2 3 7 4" xfId="37215" xr:uid="{FB73F9AE-446C-4DAC-B8C7-6011002E3AD9}"/>
    <cellStyle name="Output 2 3 7 4 2" xfId="56031" xr:uid="{22B8B9A0-795A-4A8A-91C3-FD57F8816C79}"/>
    <cellStyle name="Output 2 3 7 4 3" xfId="49249" xr:uid="{9B148DF3-D026-4BA4-99C5-7BA2F0A69425}"/>
    <cellStyle name="Output 2 3 7 5" xfId="44489" xr:uid="{E71BCFC4-1C0A-4C0E-9139-5E628DBCFE02}"/>
    <cellStyle name="Output 2 3 7 5 2" xfId="58101" xr:uid="{37FF5966-D82A-4554-BC0E-694F37EB0C67}"/>
    <cellStyle name="Output 2 3 7 5 3" xfId="51319" xr:uid="{BBED9512-E491-44CC-BBBC-A87ECC4E2572}"/>
    <cellStyle name="Output 2 3 7 6" xfId="45715" xr:uid="{57385DA6-C0C8-4A22-96CB-D09CC97CB97B}"/>
    <cellStyle name="Output 2 3 7 6 2" xfId="54194" xr:uid="{EA9B224C-6EA6-4FED-856A-7A778656B38A}"/>
    <cellStyle name="Output 2 3 8" xfId="2715" xr:uid="{EF549280-21E8-4281-B1E1-700FB3E42B62}"/>
    <cellStyle name="Output 2 3 8 2" xfId="6905" xr:uid="{25E86547-BE5D-473A-8AE2-88CE244CD4EB}"/>
    <cellStyle name="Output 2 3 8 2 2" xfId="12046" xr:uid="{7DB4D8FD-846C-4824-9EDC-F3379F0A696F}"/>
    <cellStyle name="Output 2 3 8 2 2 2" xfId="21035" xr:uid="{08FBEE63-44BC-489A-892B-AB37D7665BE2}"/>
    <cellStyle name="Output 2 3 8 2 2 2 2" xfId="33151" xr:uid="{77C5CA09-FDC6-41E8-8B89-E869E8EEDF66}"/>
    <cellStyle name="Output 2 3 8 2 2 2 3" xfId="56552" xr:uid="{78E8BE6C-FAF4-4A27-AC60-ACBDFB38BE25}"/>
    <cellStyle name="Output 2 3 8 2 2 3" xfId="37809" xr:uid="{F95C7CDA-35B5-4CE4-A675-B3F3967ADB8C}"/>
    <cellStyle name="Output 2 3 8 2 2 4" xfId="49770" xr:uid="{FEE19A9E-67F2-4BE3-85A2-79EC61241257}"/>
    <cellStyle name="Output 2 3 8 2 3" xfId="12866" xr:uid="{4A53743A-0CC5-4CB7-A97D-4ED779F4EE0B}"/>
    <cellStyle name="Output 2 3 8 2 3 2" xfId="21855" xr:uid="{7193C054-06B4-4E1E-A2C9-C952C0892D07}"/>
    <cellStyle name="Output 2 3 8 2 3 2 2" xfId="27619" xr:uid="{B0425298-7C90-4FC1-AEE0-72BC04910065}"/>
    <cellStyle name="Output 2 3 8 2 3 2 3" xfId="57578" xr:uid="{6ED7B519-2C7A-4BBD-BA11-DC1C1E22CE63}"/>
    <cellStyle name="Output 2 3 8 2 3 3" xfId="25444" xr:uid="{C1C09A1A-C258-4671-BAF2-A770C9BB6415}"/>
    <cellStyle name="Output 2 3 8 2 3 4" xfId="50796" xr:uid="{6AF684B9-0BE6-44CE-AEF5-F5258F112E42}"/>
    <cellStyle name="Output 2 3 8 2 4" xfId="15894" xr:uid="{5B96F1E6-8C4D-4662-9E9F-37260695DB84}"/>
    <cellStyle name="Output 2 3 8 2 4 2" xfId="39331" xr:uid="{A45EC376-B110-481A-B6F1-CE40F2A187A0}"/>
    <cellStyle name="Output 2 3 8 2 4 2 2" xfId="54688" xr:uid="{3F6CDE45-0148-46EF-BF51-B4CBD9C1F910}"/>
    <cellStyle name="Output 2 3 8 2 4 3" xfId="47887" xr:uid="{FB518B60-8E88-4C7D-8F22-EF2C93BAAEFC}"/>
    <cellStyle name="Output 2 3 8 2 5" xfId="32380" xr:uid="{EDD6B3D9-9FC2-45B2-A956-06AD8DC5EA6F}"/>
    <cellStyle name="Output 2 3 8 2 6" xfId="46273" xr:uid="{F8EEFE10-2B03-4CE5-B82D-7E960566B8DC}"/>
    <cellStyle name="Output 2 3 8 3" xfId="9476" xr:uid="{20008752-22E9-4BCB-AC12-CB02EA34E90F}"/>
    <cellStyle name="Output 2 3 8 3 2" xfId="18465" xr:uid="{ED53C980-F107-40B5-A15B-09114CB31E7E}"/>
    <cellStyle name="Output 2 3 8 3 2 2" xfId="34335" xr:uid="{83CB8A5A-5718-414E-930E-DC3AD6E1B459}"/>
    <cellStyle name="Output 2 3 8 3 2 2 2" xfId="56951" xr:uid="{3AC06F18-001C-4428-A40C-2329B598E08C}"/>
    <cellStyle name="Output 2 3 8 3 2 3" xfId="50169" xr:uid="{2953FAFF-7C4F-4DD2-AEF6-F98D122416D2}"/>
    <cellStyle name="Output 2 3 8 3 3" xfId="43175" xr:uid="{74CE905B-72D8-4ACE-A6B9-C8763588BBF0}"/>
    <cellStyle name="Output 2 3 8 3 3 2" xfId="58190" xr:uid="{9705F896-D287-4EE0-81FF-7CD0A3678083}"/>
    <cellStyle name="Output 2 3 8 3 3 3" xfId="51408" xr:uid="{568767AB-6835-40B4-8924-52F205189E8C}"/>
    <cellStyle name="Output 2 3 8 3 4" xfId="48286" xr:uid="{C1B23D91-4426-4A00-9709-E2B3A05879F0}"/>
    <cellStyle name="Output 2 3 8 3 4 2" xfId="55078" xr:uid="{1228BF64-1FAC-4DCB-8F8F-15525F8CEFF3}"/>
    <cellStyle name="Output 2 3 8 3 5" xfId="53378" xr:uid="{480BAE1E-E84D-4516-8E6C-4781054CD90A}"/>
    <cellStyle name="Output 2 3 8 3 6" xfId="46672" xr:uid="{F59D7D65-4EBD-4A11-997A-B933D963699E}"/>
    <cellStyle name="Output 2 3 8 4" xfId="29221" xr:uid="{90610B59-0552-446B-AE48-A848ED86697A}"/>
    <cellStyle name="Output 2 3 8 4 2" xfId="56080" xr:uid="{A80C71DA-85A8-4BE6-A9C7-B7B0CF7A8CD3}"/>
    <cellStyle name="Output 2 3 8 4 3" xfId="49298" xr:uid="{FDDB9E30-2C2C-425B-8941-E58B5D5BF159}"/>
    <cellStyle name="Output 2 3 8 5" xfId="44484" xr:uid="{03CB7ABC-CBA5-4901-97C0-2775F0A95760}"/>
    <cellStyle name="Output 2 3 8 5 2" xfId="58974" xr:uid="{57321201-0D35-4E0C-AC10-DAB934C4C5E6}"/>
    <cellStyle name="Output 2 3 8 5 3" xfId="52193" xr:uid="{1B422015-E32F-48C0-93B5-03861071AE5A}"/>
    <cellStyle name="Output 2 3 8 6" xfId="45764" xr:uid="{2367FC3A-C261-4380-BABD-92368C8F8266}"/>
    <cellStyle name="Output 2 3 8 6 2" xfId="54240" xr:uid="{76A69739-AB4F-453E-9BD6-81048B2FAD77}"/>
    <cellStyle name="Output 2 3 9" xfId="4661" xr:uid="{62FFB4E6-6C44-48F3-8DBA-A88A7C39E0C1}"/>
    <cellStyle name="Output 2 3 9 2" xfId="7247" xr:uid="{1C892F0F-35A4-4717-9002-4B7675036B7C}"/>
    <cellStyle name="Output 2 3 9 2 2" xfId="16236" xr:uid="{4EF089BB-020F-4436-B963-BA19EEEC44BA}"/>
    <cellStyle name="Output 2 3 9 2 2 2" xfId="32502" xr:uid="{A73A7663-538C-47CC-A934-230A3D32EAC9}"/>
    <cellStyle name="Output 2 3 9 2 2 2 2" xfId="56592" xr:uid="{EDA4B364-2F10-487B-B887-78EA40A5CD41}"/>
    <cellStyle name="Output 2 3 9 2 2 3" xfId="49810" xr:uid="{666AF259-FC70-491B-B041-8404171723F5}"/>
    <cellStyle name="Output 2 3 9 2 3" xfId="43174" xr:uid="{35B4C79E-E15F-49D9-8B3D-C533E2A92DEA}"/>
    <cellStyle name="Output 2 3 9 2 3 2" xfId="59050" xr:uid="{75AA6C01-D0C1-4CD0-95F7-BF3B984278FC}"/>
    <cellStyle name="Output 2 3 9 2 3 3" xfId="52269" xr:uid="{C7922EE1-C605-40C7-B49B-F36FEFDE5555}"/>
    <cellStyle name="Output 2 3 9 2 4" xfId="47927" xr:uid="{40419290-EA4F-4134-8F36-930B8EA3E6C0}"/>
    <cellStyle name="Output 2 3 9 2 4 2" xfId="54725" xr:uid="{866CE9CC-0132-45F2-B00F-5195674B1B32}"/>
    <cellStyle name="Output 2 3 9 2 5" xfId="46313" xr:uid="{2F720B5E-4D67-45C2-B871-442EBC16849A}"/>
    <cellStyle name="Output 2 3 9 3" xfId="9884" xr:uid="{32C81882-035F-4851-8005-55546A79D507}"/>
    <cellStyle name="Output 2 3 9 3 2" xfId="18873" xr:uid="{3EE4E385-505F-49F3-9B0B-E2B78E3D6642}"/>
    <cellStyle name="Output 2 3 9 3 2 2" xfId="37198" xr:uid="{D703800E-7C1F-4739-917D-F1BA83FAF246}"/>
    <cellStyle name="Output 2 3 9 3 2 2 2" xfId="56988" xr:uid="{81ED404C-1C18-4710-A3E3-5FFC50EDF35F}"/>
    <cellStyle name="Output 2 3 9 3 2 3" xfId="50206" xr:uid="{0B5EC29B-F8AA-4FBA-9794-E854430F3F47}"/>
    <cellStyle name="Output 2 3 9 3 3" xfId="26635" xr:uid="{87D9ED65-0108-4BC4-AF1C-0E2CDC1D752C}"/>
    <cellStyle name="Output 2 3 9 3 3 2" xfId="58264" xr:uid="{E953EE47-0CA0-4044-8E27-44CE18D63577}"/>
    <cellStyle name="Output 2 3 9 3 3 3" xfId="51482" xr:uid="{E025F803-B931-4732-A750-EAFEF62D83CA}"/>
    <cellStyle name="Output 2 3 9 3 4" xfId="48323" xr:uid="{1293693D-7C03-4A7D-9262-CC0D10085EE1}"/>
    <cellStyle name="Output 2 3 9 3 4 2" xfId="55115" xr:uid="{9FF41D2D-E65F-4365-A36B-0ACA6DD81CBC}"/>
    <cellStyle name="Output 2 3 9 3 5" xfId="53415" xr:uid="{8B68449B-C3FE-4DF8-9304-27EA256A7577}"/>
    <cellStyle name="Output 2 3 9 3 6" xfId="46709" xr:uid="{B2C4DD70-4394-4AD4-A337-8FBB66A9C28B}"/>
    <cellStyle name="Output 2 3 9 4" xfId="13650" xr:uid="{C4F7D5EA-1B0B-4799-AE9A-AF1A3826626C}"/>
    <cellStyle name="Output 2 3 9 4 2" xfId="43203" xr:uid="{37C2E1B7-9D45-4787-A4A0-0895E61B2FF9}"/>
    <cellStyle name="Output 2 3 9 4 2 2" xfId="56120" xr:uid="{84E373A1-AB01-4CC0-B92F-011E53DEB5A8}"/>
    <cellStyle name="Output 2 3 9 4 3" xfId="49338" xr:uid="{26001AD9-E4C9-4F5A-9E93-2F2EADDD614F}"/>
    <cellStyle name="Output 2 3 9 5" xfId="30133" xr:uid="{59E47AA2-FBA4-4778-9C3B-AE5AC66D9ED3}"/>
    <cellStyle name="Output 2 3 9 5 2" xfId="58998" xr:uid="{F13469D0-A287-41C8-9F54-74D3C05FEAFB}"/>
    <cellStyle name="Output 2 3 9 5 3" xfId="52217" xr:uid="{E2B4FF8F-5A79-470B-9D61-29751E4D2B7B}"/>
    <cellStyle name="Output 2 3 9 6" xfId="44544" xr:uid="{5BA9F6D9-056E-4CA1-9E61-5F3F7E0D606E}"/>
    <cellStyle name="Output 2 3 9 6 2" xfId="54277" xr:uid="{DAB0137A-CE04-44D5-ABE2-BF58A5CA3AEB}"/>
    <cellStyle name="Output 2 3 9 6 3" xfId="47464" xr:uid="{9AD4456D-5E88-49EC-8085-70B2E33EB477}"/>
    <cellStyle name="Output 2 3 9 7" xfId="45804" xr:uid="{E477FE96-F520-411B-AA1E-D7E44BCE9EB2}"/>
    <cellStyle name="Output 2 30" xfId="45255" xr:uid="{194F1C9A-4E22-4012-BC61-FAB84420157E}"/>
    <cellStyle name="Output 2 30 2" xfId="55760" xr:uid="{A403AE35-BB10-4838-AC3D-C54110A9D375}"/>
    <cellStyle name="Output 2 30 3" xfId="48977" xr:uid="{BD83C027-F354-4E91-A61F-D9450B72DBC9}"/>
    <cellStyle name="Output 2 31" xfId="45220" xr:uid="{4D371B44-065E-4B3B-9BB7-A77061E3B988}"/>
    <cellStyle name="Output 2 31 2" xfId="58430" xr:uid="{94421634-250D-4A8F-8D69-0F07DFFD6589}"/>
    <cellStyle name="Output 2 31 3" xfId="51649" xr:uid="{512C494D-6B9D-4409-A9C0-E8FABCFB97A5}"/>
    <cellStyle name="Output 2 32" xfId="45239" xr:uid="{AD3BC14C-810C-4B0F-A94C-9EFB9B7C0047}"/>
    <cellStyle name="Output 2 32 2" xfId="52620" xr:uid="{12378CDC-D701-46D3-98DC-F8AE09C91DEE}"/>
    <cellStyle name="Output 2 33" xfId="45322" xr:uid="{F6EE66D5-4337-47DD-8D56-B382433B84C2}"/>
    <cellStyle name="Output 2 34" xfId="45306" xr:uid="{E7139938-D193-4903-971A-D1760AA5A860}"/>
    <cellStyle name="Output 2 35" xfId="45312" xr:uid="{4CD52735-E48C-4B22-BF5A-FC8DCCCFB0AB}"/>
    <cellStyle name="Output 2 36" xfId="45382" xr:uid="{FAFDCD18-FCD6-4817-BF2D-7E7D79230666}"/>
    <cellStyle name="Output 2 37" xfId="44242" xr:uid="{2599A980-6C8F-4B1D-A927-D7A48AE0D842}"/>
    <cellStyle name="Output 2 38" xfId="44138" xr:uid="{89D1CE34-299A-4728-9313-4A8150DA34A5}"/>
    <cellStyle name="Output 2 39" xfId="45482" xr:uid="{1AD1B32D-D755-4110-A054-EC55CE59FA04}"/>
    <cellStyle name="Output 2 4" xfId="245" xr:uid="{1FEC4974-BEBC-4757-8947-BB18BBFCDDBE}"/>
    <cellStyle name="Output 2 4 10" xfId="6547" xr:uid="{58ED1D90-BF9F-474F-A7C6-8F1D1A57AB6B}"/>
    <cellStyle name="Output 2 4 10 2" xfId="11766" xr:uid="{C44118BF-32C3-4A65-A0A5-69D4153D0D75}"/>
    <cellStyle name="Output 2 4 10 2 2" xfId="20755" xr:uid="{7CBBABB0-5CF1-4376-BF6B-D02131B7B169}"/>
    <cellStyle name="Output 2 4 10 2 2 2" xfId="27129" xr:uid="{01D6E0AB-FB6A-4AC5-9EB3-8928A7A3C569}"/>
    <cellStyle name="Output 2 4 10 2 2 2 2" xfId="56634" xr:uid="{4CE04FB5-18A4-4041-ACE5-382727395983}"/>
    <cellStyle name="Output 2 4 10 2 2 3" xfId="49852" xr:uid="{E6188F6D-F572-4FAE-B4CE-87A74FA752D5}"/>
    <cellStyle name="Output 2 4 10 2 3" xfId="30968" xr:uid="{2B796D80-0C70-491A-A3AD-C73D27B8E1DB}"/>
    <cellStyle name="Output 2 4 10 2 3 2" xfId="57914" xr:uid="{9323340D-9B6F-4E99-8D7D-90F05674AA6C}"/>
    <cellStyle name="Output 2 4 10 2 3 3" xfId="51132" xr:uid="{0DBF0CE8-A153-4621-92E5-BF07806DE8AD}"/>
    <cellStyle name="Output 2 4 10 2 4" xfId="47969" xr:uid="{8DF05E74-8F29-4B9E-A240-0D085ED8F5B8}"/>
    <cellStyle name="Output 2 4 10 2 4 2" xfId="54767" xr:uid="{BC04C600-7FF1-425F-8CBC-1FA93065E631}"/>
    <cellStyle name="Output 2 4 10 2 5" xfId="46355" xr:uid="{FC9F71C9-B9BE-4742-A9D5-424AB4C71C8C}"/>
    <cellStyle name="Output 2 4 10 3" xfId="15536" xr:uid="{4FF2C1E0-D2AB-4440-A8A8-BFEBFBC408E9}"/>
    <cellStyle name="Output 2 4 10 3 2" xfId="28718" xr:uid="{7DE2448B-F0BE-49CC-8766-2297727A476D}"/>
    <cellStyle name="Output 2 4 10 3 2 2" xfId="57030" xr:uid="{BFF003AC-A418-4934-A758-77AC2CE298E0}"/>
    <cellStyle name="Output 2 4 10 3 2 3" xfId="50248" xr:uid="{66A8BFFE-19DE-43C2-ADD5-9CEB7669D048}"/>
    <cellStyle name="Output 2 4 10 3 3" xfId="48900" xr:uid="{6AEBEB0A-32AB-4341-A96A-605CEFB9C773}"/>
    <cellStyle name="Output 2 4 10 3 3 2" xfId="55681" xr:uid="{49CD2C5C-2639-4CE5-B9EE-4129612D65CA}"/>
    <cellStyle name="Output 2 4 10 3 4" xfId="48365" xr:uid="{C627380C-DE6D-4153-97D7-3B7984F95F08}"/>
    <cellStyle name="Output 2 4 10 3 4 2" xfId="55157" xr:uid="{7E31632F-A1EC-4802-A99A-8013C2C66ADA}"/>
    <cellStyle name="Output 2 4 10 3 5" xfId="53455" xr:uid="{04C34734-F7F5-4E7B-9CC4-7547C6482464}"/>
    <cellStyle name="Output 2 4 10 3 6" xfId="46751" xr:uid="{CB0CA6A1-5853-4E2C-B2AE-A4B7A7E805D0}"/>
    <cellStyle name="Output 2 4 10 4" xfId="28338" xr:uid="{274C7F84-9CAF-4AF8-B5F1-82DBF7AE0A0C}"/>
    <cellStyle name="Output 2 4 10 4 2" xfId="56162" xr:uid="{1EA66A96-1FB2-4D0A-8C19-16E477C5D595}"/>
    <cellStyle name="Output 2 4 10 4 3" xfId="49380" xr:uid="{4CB606C5-5E63-4CC3-A8ED-74337C8EC24D}"/>
    <cellStyle name="Output 2 4 10 5" xfId="44585" xr:uid="{35F6B551-0308-46DD-BB56-0AC09CC1EB37}"/>
    <cellStyle name="Output 2 4 10 5 2" xfId="58469" xr:uid="{B70E7D22-A89C-4BE7-A423-43F0C6EF745E}"/>
    <cellStyle name="Output 2 4 10 5 3" xfId="51688" xr:uid="{395A17BF-B33A-4360-B7BD-5EFEE2B6EB12}"/>
    <cellStyle name="Output 2 4 10 6" xfId="47500" xr:uid="{5582C974-FC44-4257-93F1-212285023CA7}"/>
    <cellStyle name="Output 2 4 10 6 2" xfId="54319" xr:uid="{0DCD4AB9-2955-47C0-84C5-F06EE52D2486}"/>
    <cellStyle name="Output 2 4 10 7" xfId="45892" xr:uid="{A5DE028F-BD8D-47B3-A66B-393ACEF97A29}"/>
    <cellStyle name="Output 2 4 11" xfId="9129" xr:uid="{9F6CEF3D-ECD0-418D-AE57-F44DB5DF553D}"/>
    <cellStyle name="Output 2 4 11 2" xfId="18118" xr:uid="{06B20B2B-FACC-4D68-B127-6B6B5E066ACD}"/>
    <cellStyle name="Output 2 4 11 2 2" xfId="32770" xr:uid="{6568611C-D339-492F-A558-E9286A3D4727}"/>
    <cellStyle name="Output 2 4 11 2 2 2" xfId="56673" xr:uid="{CA31035B-7E3E-4B90-A7E7-939FF8FEFDD5}"/>
    <cellStyle name="Output 2 4 11 2 2 3" xfId="49891" xr:uid="{AFC9D4B3-FA6D-4831-9B25-11C1021660CE}"/>
    <cellStyle name="Output 2 4 11 2 3" xfId="48969" xr:uid="{FBDB8360-ABDB-40FE-BC23-3B07BA8920BE}"/>
    <cellStyle name="Output 2 4 11 2 3 2" xfId="55752" xr:uid="{6C705AD0-05E9-456F-B866-99C814789F5C}"/>
    <cellStyle name="Output 2 4 11 2 4" xfId="48008" xr:uid="{7267005D-0B31-4A08-ABD6-B2FDB662CA25}"/>
    <cellStyle name="Output 2 4 11 2 4 2" xfId="54803" xr:uid="{3FFE1BBC-42E5-4A83-8C7D-E2CA43930164}"/>
    <cellStyle name="Output 2 4 11 2 5" xfId="46394" xr:uid="{06C9ABD0-5277-473A-958A-242FFB834BDC}"/>
    <cellStyle name="Output 2 4 11 3" xfId="29688" xr:uid="{7E3B3244-4EF2-47B8-B38F-631ED64E7266}"/>
    <cellStyle name="Output 2 4 11 3 2" xfId="50284" xr:uid="{BDBD6E8A-A1A0-4F1E-BCD0-9CE7E419056E}"/>
    <cellStyle name="Output 2 4 11 3 2 2" xfId="57066" xr:uid="{C5DDE0FE-D76A-4B2E-93C9-EDEA1B08F078}"/>
    <cellStyle name="Output 2 4 11 3 3" xfId="51114" xr:uid="{99750BB6-76F5-48FF-9D53-8DEACA9998D8}"/>
    <cellStyle name="Output 2 4 11 3 3 2" xfId="57896" xr:uid="{32B8E76F-BD2E-4A06-A522-0A4D30E6444E}"/>
    <cellStyle name="Output 2 4 11 3 4" xfId="48401" xr:uid="{230F90AE-FF48-4586-88ED-C2B1CF5EE4B2}"/>
    <cellStyle name="Output 2 4 11 3 4 2" xfId="55193" xr:uid="{522EB0DF-5131-4404-89F4-CE39332F1874}"/>
    <cellStyle name="Output 2 4 11 3 5" xfId="46787" xr:uid="{8E05BC47-53BD-4BB4-8D9C-8B35B1CA6284}"/>
    <cellStyle name="Output 2 4 11 4" xfId="44600" xr:uid="{A0A49B55-1607-4A81-A91F-E68D5D0C634E}"/>
    <cellStyle name="Output 2 4 11 4 2" xfId="56201" xr:uid="{766357AB-E9C6-4642-9D6F-D08DEB0E34C3}"/>
    <cellStyle name="Output 2 4 11 4 3" xfId="49419" xr:uid="{0714672B-18EC-4292-ACEA-5CFE866D962D}"/>
    <cellStyle name="Output 2 4 11 5" xfId="50938" xr:uid="{9BAFB3F8-C286-4A45-A629-5E601A00BD5F}"/>
    <cellStyle name="Output 2 4 11 5 2" xfId="57720" xr:uid="{1B1EA6DB-201A-46E9-8FD8-63FE418A351E}"/>
    <cellStyle name="Output 2 4 11 6" xfId="47539" xr:uid="{336A1C44-D678-4B6F-A384-104DE014C3B9}"/>
    <cellStyle name="Output 2 4 11 6 2" xfId="54355" xr:uid="{B6DC1E86-953A-4E50-A529-95D82E644A24}"/>
    <cellStyle name="Output 2 4 11 7" xfId="45928" xr:uid="{E38CBD08-1646-4160-A512-5C85879A096A}"/>
    <cellStyle name="Output 2 4 12" xfId="9716" xr:uid="{87A960D1-5A6C-43CE-B43C-735D165E996C}"/>
    <cellStyle name="Output 2 4 12 2" xfId="18705" xr:uid="{7EE6A5F8-BA04-4042-836A-65D66BCD54BB}"/>
    <cellStyle name="Output 2 4 12 2 2" xfId="38390" xr:uid="{063C44D6-CA2D-439C-92A6-27CAF4C359D4}"/>
    <cellStyle name="Output 2 4 12 2 2 2" xfId="56247" xr:uid="{A0ED61AB-B5F6-49EF-8788-B7A3F0BE5EEB}"/>
    <cellStyle name="Output 2 4 12 2 3" xfId="49465" xr:uid="{E23102CF-AA5E-4973-AB5D-35F01D83F856}"/>
    <cellStyle name="Output 2 4 12 3" xfId="34494" xr:uid="{9677EBCF-D48B-47DF-846F-9AAE8D9B714B}"/>
    <cellStyle name="Output 2 4 12 3 2" xfId="57716" xr:uid="{3911DF84-9F1E-4B6B-A8C3-816CD6ECEC98}"/>
    <cellStyle name="Output 2 4 12 3 3" xfId="50934" xr:uid="{2E72E28F-C07C-4AD6-B8D4-50870C6FFA57}"/>
    <cellStyle name="Output 2 4 12 4" xfId="44682" xr:uid="{767E21B8-A7B1-48F5-80B5-5B866A35570B}"/>
    <cellStyle name="Output 2 4 12 4 2" xfId="54395" xr:uid="{74B51ED5-4C72-455E-990A-F4C8F81788A9}"/>
    <cellStyle name="Output 2 4 12 4 3" xfId="47583" xr:uid="{993E901A-2E5A-40A3-8292-358872806EFD}"/>
    <cellStyle name="Output 2 4 12 5" xfId="45974" xr:uid="{1D21474C-E992-43B6-91D9-2125D5DF7B5B}"/>
    <cellStyle name="Output 2 4 13" xfId="2251" xr:uid="{413B8D6C-F871-4392-B40F-A970268F58D7}"/>
    <cellStyle name="Output 2 4 13 2" xfId="31376" xr:uid="{164F3080-8922-42E7-BB7E-1BE1EB3B54F5}"/>
    <cellStyle name="Output 2 4 13 2 2" xfId="56214" xr:uid="{96A3F2FA-D29B-4CDC-B941-37533DE58FEB}"/>
    <cellStyle name="Output 2 4 13 2 3" xfId="49432" xr:uid="{D5E2A785-4C7C-440A-8DE0-CA5A1C2DD446}"/>
    <cellStyle name="Output 2 4 13 3" xfId="44683" xr:uid="{9408512C-D7F8-48D8-A6BC-2EDA044A78D7}"/>
    <cellStyle name="Output 2 4 13 3 2" xfId="59040" xr:uid="{AE113519-3904-4FEB-9776-3E33191CA306}"/>
    <cellStyle name="Output 2 4 13 3 3" xfId="52259" xr:uid="{6370BC2E-3E27-4257-A810-A9DEB9DDB6CF}"/>
    <cellStyle name="Output 2 4 13 4" xfId="47552" xr:uid="{B95465EA-0DB0-4238-84CB-2391A9A8C0F9}"/>
    <cellStyle name="Output 2 4 13 4 2" xfId="54365" xr:uid="{9032753B-FC86-4524-B17F-DF7232EACB4D}"/>
    <cellStyle name="Output 2 4 13 5" xfId="45941" xr:uid="{B86401E3-DD46-4971-BC32-4159CF2BE483}"/>
    <cellStyle name="Output 2 4 14" xfId="13160" xr:uid="{85341E62-09CC-4B2C-9B93-99C5366E6BBA}"/>
    <cellStyle name="Output 2 4 14 2" xfId="24571" xr:uid="{5AA239EF-FFBB-4BB6-B275-4E86ED7831D8}"/>
    <cellStyle name="Output 2 4 14 2 2" xfId="57137" xr:uid="{274E390C-87B6-44D7-BB1D-B44C209DEF04}"/>
    <cellStyle name="Output 2 4 14 2 3" xfId="50355" xr:uid="{FE12F42A-D847-4229-8328-34B584A346DE}"/>
    <cellStyle name="Output 2 4 14 3" xfId="44765" xr:uid="{0E5B6273-E1EE-4CBB-A791-2911FE220AF5}"/>
    <cellStyle name="Output 2 4 14 3 2" xfId="57722" xr:uid="{9D0B0B71-0DE5-4C20-A7AA-32848A291477}"/>
    <cellStyle name="Output 2 4 14 3 3" xfId="50940" xr:uid="{8C6DC98B-B618-4BC3-BEB4-5D4B92E5CCB7}"/>
    <cellStyle name="Output 2 4 14 4" xfId="48472" xr:uid="{1DD84FF1-40C3-4327-A68C-EE50C323DDF2}"/>
    <cellStyle name="Output 2 4 14 4 2" xfId="55264" xr:uid="{03B60E91-5C16-4412-B99C-B51E1109FE2C}"/>
    <cellStyle name="Output 2 4 14 5" xfId="53550" xr:uid="{D57ED978-BE8F-4CE7-9283-1D582C08A140}"/>
    <cellStyle name="Output 2 4 14 6" xfId="46858" xr:uid="{8200603F-AE9A-4310-8590-AA5BCA9D6ABF}"/>
    <cellStyle name="Output 2 4 15" xfId="41340" xr:uid="{2651AD93-5E5A-40D7-80AC-04EF206E3AA2}"/>
    <cellStyle name="Output 2 4 15 2" xfId="44705" xr:uid="{D6D6C16B-AD86-4D5E-BEF2-79AEE56B2B5A}"/>
    <cellStyle name="Output 2 4 15 2 2" xfId="57210" xr:uid="{C6C97663-3FEF-41E7-A670-CA36B90ADA73}"/>
    <cellStyle name="Output 2 4 15 2 3" xfId="50428" xr:uid="{29493E87-3F65-419C-8BF4-DBC5C30B0406}"/>
    <cellStyle name="Output 2 4 15 3" xfId="52030" xr:uid="{3E9FD9C4-C57E-4954-BADB-019857662180}"/>
    <cellStyle name="Output 2 4 15 3 2" xfId="58811" xr:uid="{0C2DBCD5-CC5C-43ED-861D-314BBD4FFB1D}"/>
    <cellStyle name="Output 2 4 15 4" xfId="52173" xr:uid="{5E9442C1-EA49-482C-A404-F286DC77CA66}"/>
    <cellStyle name="Output 2 4 15 4 2" xfId="58954" xr:uid="{DE20D3E4-389C-4567-B50D-06DC86A1853D}"/>
    <cellStyle name="Output 2 4 15 5" xfId="48545" xr:uid="{94D96496-88D6-4A1A-95CC-1C251530F84A}"/>
    <cellStyle name="Output 2 4 15 5 2" xfId="55334" xr:uid="{20E4425E-3345-4AFF-A451-0385F8CFA87C}"/>
    <cellStyle name="Output 2 4 15 6" xfId="53620" xr:uid="{46552DBE-972B-48E6-90F8-C9DA648F77A0}"/>
    <cellStyle name="Output 2 4 15 7" xfId="46931" xr:uid="{14CCE9EE-22B4-4984-83B7-6F6D819AB56E}"/>
    <cellStyle name="Output 2 4 16" xfId="44816" xr:uid="{9791A911-4E1A-4526-8874-6E4FEE112452}"/>
    <cellStyle name="Output 2 4 16 2" xfId="50462" xr:uid="{B4BD7B4B-332A-42AE-A000-6EF3275B6695}"/>
    <cellStyle name="Output 2 4 16 2 2" xfId="57244" xr:uid="{6EF49679-DC0F-473E-B191-25A3C5F122EE}"/>
    <cellStyle name="Output 2 4 16 3" xfId="52064" xr:uid="{0D2C195A-D3F3-427B-AE83-25B9881156C0}"/>
    <cellStyle name="Output 2 4 16 3 2" xfId="58845" xr:uid="{8AC68348-3F2D-40D4-9718-77EA02B23B4F}"/>
    <cellStyle name="Output 2 4 16 4" xfId="51152" xr:uid="{8DC600EC-A54F-41F6-97CB-3703EB8BDB53}"/>
    <cellStyle name="Output 2 4 16 4 2" xfId="57934" xr:uid="{9BD173CC-3F97-4BD0-B7A1-8DA5C83036CE}"/>
    <cellStyle name="Output 2 4 16 5" xfId="48579" xr:uid="{492A9DF2-807E-4418-81D5-89A3DC073731}"/>
    <cellStyle name="Output 2 4 16 5 2" xfId="55368" xr:uid="{8EA1D8AF-DE4C-498F-810E-93D2609C23E4}"/>
    <cellStyle name="Output 2 4 16 6" xfId="53654" xr:uid="{86BA92F7-EFB1-403E-A314-43B4E1B52914}"/>
    <cellStyle name="Output 2 4 16 7" xfId="46965" xr:uid="{05E11575-CFBB-4180-9AA9-D8DCA2DB6BC3}"/>
    <cellStyle name="Output 2 4 17" xfId="44863" xr:uid="{684BFC32-4812-4DBE-ABBA-149AD4A34CFF}"/>
    <cellStyle name="Output 2 4 17 2" xfId="50490" xr:uid="{2A35FA7B-7724-407D-9895-9742ECE17028}"/>
    <cellStyle name="Output 2 4 17 2 2" xfId="57272" xr:uid="{9AB82322-0494-4F9F-BCAC-4B330C40B89A}"/>
    <cellStyle name="Output 2 4 17 3" xfId="52092" xr:uid="{8C39629B-33BF-4D24-9E0C-78C7D6B7786A}"/>
    <cellStyle name="Output 2 4 17 3 2" xfId="58873" xr:uid="{24CFE323-AC6F-4281-BB4D-6143A1F43B7F}"/>
    <cellStyle name="Output 2 4 17 4" xfId="50640" xr:uid="{66DAE06D-EC52-4BC3-84A5-D7311F4D2AA3}"/>
    <cellStyle name="Output 2 4 17 4 2" xfId="57422" xr:uid="{3B879554-8C09-4B1D-827C-4FFE5E91992C}"/>
    <cellStyle name="Output 2 4 17 5" xfId="48607" xr:uid="{6C15BEC2-10D0-4184-86E4-392612683FAE}"/>
    <cellStyle name="Output 2 4 17 5 2" xfId="55396" xr:uid="{56ED81A6-7546-4890-90A7-38CB81187B17}"/>
    <cellStyle name="Output 2 4 17 6" xfId="53682" xr:uid="{284D754E-4120-44D0-8593-04511533A229}"/>
    <cellStyle name="Output 2 4 17 7" xfId="46993" xr:uid="{575EF95C-C728-4EFF-AB04-1C31FC585119}"/>
    <cellStyle name="Output 2 4 18" xfId="44893" xr:uid="{566AA4AB-1CD9-4D5A-B7A7-6B10CA5B2E0D}"/>
    <cellStyle name="Output 2 4 18 2" xfId="50487" xr:uid="{61A6FF4F-FC57-4EBB-A5F7-9B595378B093}"/>
    <cellStyle name="Output 2 4 18 2 2" xfId="57269" xr:uid="{0BA5D49B-8A41-4939-A09B-D940179C693E}"/>
    <cellStyle name="Output 2 4 18 3" xfId="52089" xr:uid="{50D43847-0BED-4719-A19E-AF78F13A9F35}"/>
    <cellStyle name="Output 2 4 18 3 2" xfId="58870" xr:uid="{9887C401-6967-42E5-A83F-99C8BEE2C387}"/>
    <cellStyle name="Output 2 4 18 4" xfId="50954" xr:uid="{9C86FA5A-A971-45FF-B153-C3E554E1095E}"/>
    <cellStyle name="Output 2 4 18 4 2" xfId="57736" xr:uid="{CB73FF96-2033-4596-BCEA-1444920E7EA6}"/>
    <cellStyle name="Output 2 4 18 5" xfId="48604" xr:uid="{A9B1C245-717D-4083-9DB4-BC39E541D91E}"/>
    <cellStyle name="Output 2 4 18 5 2" xfId="55393" xr:uid="{0FDEADCD-DE12-40ED-998E-89992EB2E662}"/>
    <cellStyle name="Output 2 4 18 6" xfId="53679" xr:uid="{65B7D8C0-2CB2-4D29-BF14-1C00365842C0}"/>
    <cellStyle name="Output 2 4 18 7" xfId="46990" xr:uid="{CC669608-7BD6-4EFA-80D9-04D4F9AFFCB9}"/>
    <cellStyle name="Output 2 4 19" xfId="44933" xr:uid="{81985E8F-7C48-4DC1-9C44-6F5B2F58CBCC}"/>
    <cellStyle name="Output 2 4 19 2" xfId="50535" xr:uid="{4E50532A-096B-41D2-BCC6-59D1FE8B6DC6}"/>
    <cellStyle name="Output 2 4 19 2 2" xfId="57317" xr:uid="{34D7B433-DE55-4AE1-A1B0-6CB514483180}"/>
    <cellStyle name="Output 2 4 19 3" xfId="52137" xr:uid="{313F1D09-217A-465B-A31E-8AC7E323AF2F}"/>
    <cellStyle name="Output 2 4 19 3 2" xfId="58918" xr:uid="{75178EF1-7789-41AE-9852-72E1725763CA}"/>
    <cellStyle name="Output 2 4 19 4" xfId="48887" xr:uid="{FBA9E23A-4049-45AC-A466-7ADF905D9305}"/>
    <cellStyle name="Output 2 4 19 4 2" xfId="55668" xr:uid="{6E28A3B4-6DF0-4EF3-8BD8-71C6D8BF8D28}"/>
    <cellStyle name="Output 2 4 19 5" xfId="48652" xr:uid="{6C776B11-22F6-4ACC-81AA-0500B86B282A}"/>
    <cellStyle name="Output 2 4 19 5 2" xfId="55441" xr:uid="{8522D548-9A03-4F8D-9015-1FAD4452DBF8}"/>
    <cellStyle name="Output 2 4 19 6" xfId="53727" xr:uid="{8E41926C-30E8-4F15-B2E4-7FD9AEEA555F}"/>
    <cellStyle name="Output 2 4 19 7" xfId="47038" xr:uid="{BB597239-3D93-44C8-9A85-EF812C5690AB}"/>
    <cellStyle name="Output 2 4 2" xfId="383" xr:uid="{06C17827-3FFC-4667-A9E8-10B6986E04F2}"/>
    <cellStyle name="Output 2 4 2 10" xfId="9254" xr:uid="{BB095F10-7E88-4E84-888C-FA564CC4828F}"/>
    <cellStyle name="Output 2 4 2 10 2" xfId="18243" xr:uid="{9240A8C2-D7AE-4D4D-B9B3-90CD2A9BB583}"/>
    <cellStyle name="Output 2 4 2 10 2 2" xfId="29006" xr:uid="{9F593F60-315A-4316-8632-2E48779547B3}"/>
    <cellStyle name="Output 2 4 2 10 3" xfId="26310" xr:uid="{724E3711-9042-4BF2-8220-4F57245C5D17}"/>
    <cellStyle name="Output 2 4 2 11" xfId="9710" xr:uid="{23F68F9F-AE61-401E-A1BC-381CC0697528}"/>
    <cellStyle name="Output 2 4 2 11 2" xfId="18699" xr:uid="{030FE834-0769-49E8-98E8-CDAF7611A8F6}"/>
    <cellStyle name="Output 2 4 2 11 2 2" xfId="22923" xr:uid="{6E4A953C-BD5B-4ECD-8DA1-64DA00564CA5}"/>
    <cellStyle name="Output 2 4 2 11 3" xfId="44070" xr:uid="{0B63C015-53B2-4B91-B2D8-61254D15221E}"/>
    <cellStyle name="Output 2 4 2 12" xfId="2389" xr:uid="{1C0853A6-53ED-4B00-A4E6-F7CBFACEF2AC}"/>
    <cellStyle name="Output 2 4 2 12 2" xfId="33569" xr:uid="{4977CAAB-8E10-4988-9C01-E24C57FAE42C}"/>
    <cellStyle name="Output 2 4 2 13" xfId="13298" xr:uid="{A77FCF0E-9F84-43B5-806F-91E2F88ADAFA}"/>
    <cellStyle name="Output 2 4 2 13 2" xfId="25127" xr:uid="{A89B7F9F-7182-401A-9C4F-ED10D263B823}"/>
    <cellStyle name="Output 2 4 2 14" xfId="43986" xr:uid="{C138D247-7EB4-48D2-8383-38B033CD7D48}"/>
    <cellStyle name="Output 2 4 2 15" xfId="44327" xr:uid="{69E49A9B-6403-4F78-A3BB-777825E99B25}"/>
    <cellStyle name="Output 2 4 2 16" xfId="45508" xr:uid="{C442A605-DCEE-4DA7-861C-58C5D68BDBC2}"/>
    <cellStyle name="Output 2 4 2 2" xfId="732" xr:uid="{B4131062-563C-421A-8E7D-D8A18A6760EA}"/>
    <cellStyle name="Output 2 4 2 2 2" xfId="5108" xr:uid="{6AE47E93-4407-4767-A0BB-564961BCD0AA}"/>
    <cellStyle name="Output 2 4 2 2 2 2" xfId="7694" xr:uid="{FB016F8C-D741-4004-80C5-F94243B5BE93}"/>
    <cellStyle name="Output 2 4 2 2 2 2 2" xfId="16683" xr:uid="{A6950E24-DED9-46FB-A7D5-7091E8B08D80}"/>
    <cellStyle name="Output 2 4 2 2 2 2 2 2" xfId="36144" xr:uid="{CED99C43-1D10-46F1-9CBC-A41D8A24DABF}"/>
    <cellStyle name="Output 2 4 2 2 2 2 3" xfId="41992" xr:uid="{55EB7022-49BA-4166-A81B-BAF28918ED38}"/>
    <cellStyle name="Output 2 4 2 2 2 2 4" xfId="56296" xr:uid="{55873494-0B28-4FB8-9CF4-328A3ADB6AE7}"/>
    <cellStyle name="Output 2 4 2 2 2 3" xfId="10331" xr:uid="{DFD89D67-64DB-4D1C-8A72-748DC62CCBDD}"/>
    <cellStyle name="Output 2 4 2 2 2 3 2" xfId="19320" xr:uid="{40DB9B17-000D-4BCF-9F9B-94654F7D81B2}"/>
    <cellStyle name="Output 2 4 2 2 2 3 2 2" xfId="30384" xr:uid="{205B9EA1-2EC3-4A58-B0F9-73A90268A58B}"/>
    <cellStyle name="Output 2 4 2 2 2 3 3" xfId="40214" xr:uid="{E085F747-8D2C-4AF3-8416-74F80D92D1C1}"/>
    <cellStyle name="Output 2 4 2 2 2 4" xfId="14097" xr:uid="{C954A3FC-CDA1-4B1D-9A90-CB5CC9C12B8F}"/>
    <cellStyle name="Output 2 4 2 2 2 4 2" xfId="32809" xr:uid="{5AA72311-DFC4-42B9-8EA6-5658A8C5B151}"/>
    <cellStyle name="Output 2 4 2 2 2 5" xfId="25983" xr:uid="{E7650F40-373D-4DDD-9C93-7778BDC15F21}"/>
    <cellStyle name="Output 2 4 2 2 2 6" xfId="49514" xr:uid="{E68E39FC-9915-4C57-8954-80708743C342}"/>
    <cellStyle name="Output 2 4 2 2 3" xfId="3169" xr:uid="{11222C34-7DE7-492F-ADA2-8AC50FE483BE}"/>
    <cellStyle name="Output 2 4 2 2 3 2" xfId="43952" xr:uid="{0E007977-83B5-4DAA-BB59-D69B95851335}"/>
    <cellStyle name="Output 2 4 2 2 3 2 2" xfId="56424" xr:uid="{9C14B4B9-8150-4F40-BF59-06C2D669D339}"/>
    <cellStyle name="Output 2 4 2 2 3 3" xfId="49642" xr:uid="{1F0668AA-8462-4E9E-80B6-2E3825FFAFA6}"/>
    <cellStyle name="Output 2 4 2 2 4" xfId="23546" xr:uid="{8D921881-DAA2-4ED7-907C-79BB3829717C}"/>
    <cellStyle name="Output 2 4 2 2 4 2" xfId="54441" xr:uid="{B4C8CFE2-837D-44DC-A883-5B7BA7D61304}"/>
    <cellStyle name="Output 2 4 2 2 4 3" xfId="47631" xr:uid="{4AC11155-D7E4-42E1-B9F5-D8DB8A75745E}"/>
    <cellStyle name="Output 2 4 2 2 5" xfId="46023" xr:uid="{F0898144-6F98-418E-AEE0-1EFDC25E7D48}"/>
    <cellStyle name="Output 2 4 2 3" xfId="1077" xr:uid="{656AA217-D45F-48E0-BBB1-E735CD2205C0}"/>
    <cellStyle name="Output 2 4 2 3 2" xfId="5429" xr:uid="{03C33D8B-BE02-4933-BA3E-04AF78F39CE4}"/>
    <cellStyle name="Output 2 4 2 3 2 2" xfId="8015" xr:uid="{0750CE97-700A-4432-A2C1-6B93C0994B92}"/>
    <cellStyle name="Output 2 4 2 3 2 2 2" xfId="17004" xr:uid="{79C1005C-9EC7-4D1B-B85A-82A39AF98D0D}"/>
    <cellStyle name="Output 2 4 2 3 2 2 2 2" xfId="39662" xr:uid="{D9995141-736A-437A-ABAC-835AAF0B154C}"/>
    <cellStyle name="Output 2 4 2 3 2 2 3" xfId="37217" xr:uid="{6ED6063E-DAB9-450F-9215-D657811EA373}"/>
    <cellStyle name="Output 2 4 2 3 2 2 4" xfId="56704" xr:uid="{9329BB11-B65D-4BB6-BF37-9EC8BC0DA48C}"/>
    <cellStyle name="Output 2 4 2 3 2 3" xfId="10652" xr:uid="{0819D31D-2CDB-42F3-AADC-862D6B02F856}"/>
    <cellStyle name="Output 2 4 2 3 2 3 2" xfId="19641" xr:uid="{08B753DA-6FAB-4A65-BE34-4DF2EF0D5132}"/>
    <cellStyle name="Output 2 4 2 3 2 3 2 2" xfId="25031" xr:uid="{F4D2D67E-7291-4298-A201-BF4C191F1B35}"/>
    <cellStyle name="Output 2 4 2 3 2 3 3" xfId="22653" xr:uid="{87386AF0-7261-441C-A964-37764B377110}"/>
    <cellStyle name="Output 2 4 2 3 2 4" xfId="14418" xr:uid="{02FBE718-A5C0-4706-B59E-4FAEC3B1A04A}"/>
    <cellStyle name="Output 2 4 2 3 2 4 2" xfId="32456" xr:uid="{743458B7-F19F-47A7-904C-7E61CAEA2181}"/>
    <cellStyle name="Output 2 4 2 3 2 5" xfId="31693" xr:uid="{FC52D29B-8F89-42B7-BE80-8814E77F3603}"/>
    <cellStyle name="Output 2 4 2 3 2 6" xfId="49922" xr:uid="{458CC478-899C-4CA5-859D-35138B2B312A}"/>
    <cellStyle name="Output 2 4 2 3 3" xfId="3514" xr:uid="{8098A690-6D13-413F-B9A5-AB0AFF745A3D}"/>
    <cellStyle name="Output 2 4 2 3 3 2" xfId="25066" xr:uid="{E702E435-2AA6-4ACA-AE8E-8173C91C49BB}"/>
    <cellStyle name="Output 2 4 2 3 3 2 2" xfId="59071" xr:uid="{E7627D40-F6DB-4039-A74D-25050EF2CBD2}"/>
    <cellStyle name="Output 2 4 2 3 3 3" xfId="52290" xr:uid="{057869DE-88A1-4A40-91EA-FB0CD9F206CD}"/>
    <cellStyle name="Output 2 4 2 3 4" xfId="29662" xr:uid="{137D543F-305B-4ABF-B7BB-DF492FA303B1}"/>
    <cellStyle name="Output 2 4 2 3 4 2" xfId="54831" xr:uid="{C2677971-9F95-49A7-BAAA-7E0FB40D93AB}"/>
    <cellStyle name="Output 2 4 2 3 4 3" xfId="48039" xr:uid="{D53EF36D-278B-48DE-980D-2D27D814AF61}"/>
    <cellStyle name="Output 2 4 2 3 5" xfId="53131" xr:uid="{8B37577A-E1CF-4BEB-928B-216868175716}"/>
    <cellStyle name="Output 2 4 2 3 6" xfId="46425" xr:uid="{04D49AF9-41FD-4E0F-9F58-97411C1F1749}"/>
    <cellStyle name="Output 2 4 2 4" xfId="1421" xr:uid="{E8C5454E-0207-436C-9961-A8114754AFDF}"/>
    <cellStyle name="Output 2 4 2 4 2" xfId="5766" xr:uid="{CFECC1A5-48B8-4206-9F21-65A04FFD518F}"/>
    <cellStyle name="Output 2 4 2 4 2 2" xfId="8352" xr:uid="{04A62E5E-402C-4148-8A96-2BBBF60D7BA4}"/>
    <cellStyle name="Output 2 4 2 4 2 2 2" xfId="17341" xr:uid="{5D9DCD4F-531A-4714-89EC-BF9CCAB1F61A}"/>
    <cellStyle name="Output 2 4 2 4 2 2 2 2" xfId="41592" xr:uid="{64DFC7FB-4011-4639-A664-02A3715A3E24}"/>
    <cellStyle name="Output 2 4 2 4 2 2 3" xfId="42389" xr:uid="{A66ADF6E-B9D2-4AD0-B412-30F205C16199}"/>
    <cellStyle name="Output 2 4 2 4 2 3" xfId="10989" xr:uid="{4331C1A3-BBCA-4ADD-A1BB-67B9BDEBB386}"/>
    <cellStyle name="Output 2 4 2 4 2 3 2" xfId="19978" xr:uid="{4603EC87-C54C-4867-A623-55FADFA52F00}"/>
    <cellStyle name="Output 2 4 2 4 2 3 2 2" xfId="42884" xr:uid="{9B6F588B-91D6-4D03-A42B-9B42831BECB6}"/>
    <cellStyle name="Output 2 4 2 4 2 3 3" xfId="24097" xr:uid="{D2333C04-7656-4E69-BC3C-568165DDD1D8}"/>
    <cellStyle name="Output 2 4 2 4 2 4" xfId="14755" xr:uid="{227BDED1-B308-4AE5-B23E-C924B1CC4845}"/>
    <cellStyle name="Output 2 4 2 4 2 4 2" xfId="39473" xr:uid="{535A63A2-3D04-4072-8D0D-3201FF54523F}"/>
    <cellStyle name="Output 2 4 2 4 2 5" xfId="32337" xr:uid="{C4200B51-6188-49B2-A043-06024608A4F6}"/>
    <cellStyle name="Output 2 4 2 4 2 6" xfId="55824" xr:uid="{11EE9337-FBD1-4E72-BB09-207D20687D7B}"/>
    <cellStyle name="Output 2 4 2 4 3" xfId="3858" xr:uid="{F22A15AA-D7EE-4812-9F33-ABCAC50741C2}"/>
    <cellStyle name="Output 2 4 2 4 3 2" xfId="43177" xr:uid="{29FD9402-7CD6-4D37-A31C-389723EC0E6D}"/>
    <cellStyle name="Output 2 4 2 4 4" xfId="22511" xr:uid="{FF422AC7-8D82-49CB-ADAC-65683BFDE719}"/>
    <cellStyle name="Output 2 4 2 4 5" xfId="49042" xr:uid="{5B3C6AEA-D47F-4E93-9661-9B23A6F0BAAE}"/>
    <cellStyle name="Output 2 4 2 5" xfId="1473" xr:uid="{C3B510B4-10DA-4948-A1B8-9EFFCB9D4F52}"/>
    <cellStyle name="Output 2 4 2 5 2" xfId="5818" xr:uid="{E9C6FD72-0764-48DD-A6A5-5B7880422736}"/>
    <cellStyle name="Output 2 4 2 5 2 2" xfId="8404" xr:uid="{9003C737-6865-4595-B379-EC11665D4176}"/>
    <cellStyle name="Output 2 4 2 5 2 2 2" xfId="17393" xr:uid="{E2E64422-67B1-4F49-ADD5-F1589E92FAB6}"/>
    <cellStyle name="Output 2 4 2 5 2 2 2 2" xfId="34992" xr:uid="{9C3A1BF5-D979-4650-AF48-0AF40AD50175}"/>
    <cellStyle name="Output 2 4 2 5 2 2 3" xfId="24011" xr:uid="{FDE774E0-A53C-4544-B960-62AE5B297A27}"/>
    <cellStyle name="Output 2 4 2 5 2 3" xfId="11041" xr:uid="{5719C359-6E1B-4F1A-A177-FBBE50478DA7}"/>
    <cellStyle name="Output 2 4 2 5 2 3 2" xfId="20030" xr:uid="{CE3DCED4-C3FE-4D2D-980D-C40FA575EE60}"/>
    <cellStyle name="Output 2 4 2 5 2 3 2 2" xfId="37091" xr:uid="{BC847C2E-9EF7-4D3C-B1F5-B37FF63E0FCF}"/>
    <cellStyle name="Output 2 4 2 5 2 3 3" xfId="35078" xr:uid="{B548E127-6F1D-4B24-BACF-2A144F37C155}"/>
    <cellStyle name="Output 2 4 2 5 2 4" xfId="14807" xr:uid="{667CEE9A-442B-4364-BAF5-71F0630FFCB0}"/>
    <cellStyle name="Output 2 4 2 5 2 4 2" xfId="25528" xr:uid="{6A3F20FE-7FC9-4B14-8532-C49B3D4AACFB}"/>
    <cellStyle name="Output 2 4 2 5 2 5" xfId="43173" xr:uid="{84310BC0-7D7D-4E0C-86D6-564438A0FE1D}"/>
    <cellStyle name="Output 2 4 2 5 2 6" xfId="58968" xr:uid="{533D4869-2B4F-478D-B856-A91D8FEFF3BC}"/>
    <cellStyle name="Output 2 4 2 5 3" xfId="3910" xr:uid="{2B307CD3-A579-4D8C-97C5-FE3B7B614096}"/>
    <cellStyle name="Output 2 4 2 5 3 2" xfId="42441" xr:uid="{57F7715C-E19B-4A49-A9BB-5D949E02F471}"/>
    <cellStyle name="Output 2 4 2 5 4" xfId="28150" xr:uid="{D0CA5DC5-E084-46AE-97E7-B67D822F7014}"/>
    <cellStyle name="Output 2 4 2 5 5" xfId="52187" xr:uid="{CD46CA74-BFB7-406F-9B23-20488B42A104}"/>
    <cellStyle name="Output 2 4 2 6" xfId="2040" xr:uid="{4484C468-F50B-44C5-9C30-3F8E79D74B70}"/>
    <cellStyle name="Output 2 4 2 6 2" xfId="6348" xr:uid="{516C840E-F896-4113-ADB8-F659D07A6A64}"/>
    <cellStyle name="Output 2 4 2 6 2 2" xfId="8934" xr:uid="{CF5418D8-5A14-40ED-B99C-7FBCD6E29483}"/>
    <cellStyle name="Output 2 4 2 6 2 2 2" xfId="17923" xr:uid="{39CA0C37-AB18-4321-8B9A-E60D72332E5D}"/>
    <cellStyle name="Output 2 4 2 6 2 2 2 2" xfId="28810" xr:uid="{50E5DC5C-6AB5-4AA3-A14F-6E55FD53C82C}"/>
    <cellStyle name="Output 2 4 2 6 2 2 3" xfId="24210" xr:uid="{FE69B7B0-1704-43C2-8110-4DB6ED6DE1F6}"/>
    <cellStyle name="Output 2 4 2 6 2 3" xfId="11571" xr:uid="{9F9EABB8-174F-4E6E-B184-AACF0E33838F}"/>
    <cellStyle name="Output 2 4 2 6 2 3 2" xfId="20560" xr:uid="{8E87183F-DD90-4618-AAAF-3D2CD34CD6D6}"/>
    <cellStyle name="Output 2 4 2 6 2 3 2 2" xfId="33223" xr:uid="{320B80FA-182C-4E1F-B32B-24A065F7C35C}"/>
    <cellStyle name="Output 2 4 2 6 2 3 3" xfId="24127" xr:uid="{5EF6BC68-59F6-4416-9DAD-24ECB12B1E7C}"/>
    <cellStyle name="Output 2 4 2 6 2 4" xfId="15337" xr:uid="{832CAE4E-39D5-44C3-B476-B8D3A29E1F3A}"/>
    <cellStyle name="Output 2 4 2 6 2 4 2" xfId="25797" xr:uid="{3515E82D-537A-4A27-8FD6-D0F9F9C4D5C6}"/>
    <cellStyle name="Output 2 4 2 6 2 5" xfId="36916" xr:uid="{9348A27A-D8D8-4E76-AA58-7E3B2FA15B03}"/>
    <cellStyle name="Output 2 4 2 6 2 6" xfId="53993" xr:uid="{E673A015-C6C8-474B-A8D0-BA60ED803986}"/>
    <cellStyle name="Output 2 4 2 6 3" xfId="4477" xr:uid="{5FD5A7FC-8638-4909-B0AF-9011D912B4DB}"/>
    <cellStyle name="Output 2 4 2 6 3 2" xfId="29557" xr:uid="{B2EBDC93-D415-4DDC-957D-B3030EAC1B90}"/>
    <cellStyle name="Output 2 4 2 6 4" xfId="35075" xr:uid="{79FE87DA-EB77-4359-9C11-3E2F2A589910}"/>
    <cellStyle name="Output 2 4 2 6 5" xfId="47325" xr:uid="{9CE91160-B046-4931-A79C-9D9F24CBF326}"/>
    <cellStyle name="Output 2 4 2 7" xfId="2851" xr:uid="{28722FCB-AB39-46E3-A242-837C1E3E0FD4}"/>
    <cellStyle name="Output 2 4 2 7 2" xfId="7001" xr:uid="{CABB06D9-3C9C-439A-9B58-3E8F600E38FC}"/>
    <cellStyle name="Output 2 4 2 7 2 2" xfId="12130" xr:uid="{527DF9D0-DC7A-48A5-9E95-EC126C7EF945}"/>
    <cellStyle name="Output 2 4 2 7 2 2 2" xfId="21119" xr:uid="{3996984F-C904-480E-9085-246E9B4C3C7E}"/>
    <cellStyle name="Output 2 4 2 7 2 2 2 2" xfId="41213" xr:uid="{8E6D6871-A535-41F4-8E60-E6A7E60F43B3}"/>
    <cellStyle name="Output 2 4 2 7 2 2 3" xfId="37105" xr:uid="{C983B919-AF05-4E8C-A989-4A598D6626DB}"/>
    <cellStyle name="Output 2 4 2 7 2 3" xfId="12944" xr:uid="{00827966-4061-40FC-BF68-FC04508140A5}"/>
    <cellStyle name="Output 2 4 2 7 2 3 2" xfId="21933" xr:uid="{344CE4A1-512A-40E5-9111-C096BAD3FD9D}"/>
    <cellStyle name="Output 2 4 2 7 2 3 2 2" xfId="29576" xr:uid="{04D9E47B-17F8-429B-8DF8-1E21AC8C6A56}"/>
    <cellStyle name="Output 2 4 2 7 2 3 3" xfId="43371" xr:uid="{1091A84E-F1FB-423C-BB2F-F8CF28F6C27B}"/>
    <cellStyle name="Output 2 4 2 7 2 4" xfId="15990" xr:uid="{59CCFA3C-4898-433D-8C62-1FEF1266E89B}"/>
    <cellStyle name="Output 2 4 2 7 2 4 2" xfId="40420" xr:uid="{52BEAFC0-B4EB-4FD3-BD26-4C25898DA5DD}"/>
    <cellStyle name="Output 2 4 2 7 2 5" xfId="27513" xr:uid="{7F047C16-B543-403E-BECD-CFDBFD42D421}"/>
    <cellStyle name="Output 2 4 2 7 3" xfId="9564" xr:uid="{CA5D9251-FFF5-42CE-A616-A9D99073E226}"/>
    <cellStyle name="Output 2 4 2 7 3 2" xfId="18553" xr:uid="{9022494B-3F28-42F0-B238-B2241BBC2CC1}"/>
    <cellStyle name="Output 2 4 2 7 3 2 2" xfId="29216" xr:uid="{723102C5-4147-4E43-899C-65F63D2ABF9B}"/>
    <cellStyle name="Output 2 4 2 7 3 3" xfId="32305" xr:uid="{2A554905-E13C-46FB-A131-9E1C06469AA9}"/>
    <cellStyle name="Output 2 4 2 7 4" xfId="43232" xr:uid="{581FB7F7-EC37-48D4-A813-CD427E191547}"/>
    <cellStyle name="Output 2 4 2 8" xfId="4784" xr:uid="{931AB91F-2DE1-42C6-A077-E73FA95B6AE1}"/>
    <cellStyle name="Output 2 4 2 8 2" xfId="7370" xr:uid="{AAF77562-D227-4A20-BF47-5CFF8724CA03}"/>
    <cellStyle name="Output 2 4 2 8 2 2" xfId="16359" xr:uid="{451002D8-BF42-4EAB-807C-E87CBEAEDAC7}"/>
    <cellStyle name="Output 2 4 2 8 2 2 2" xfId="29843" xr:uid="{0FB71CE0-EE3E-4C53-833E-15A33DA841D9}"/>
    <cellStyle name="Output 2 4 2 8 2 3" xfId="22629" xr:uid="{24B5F125-D63E-43B3-81E1-B8581D89FF06}"/>
    <cellStyle name="Output 2 4 2 8 3" xfId="10007" xr:uid="{F2AF430F-BD98-4E82-AB26-F1FB617B9C31}"/>
    <cellStyle name="Output 2 4 2 8 3 2" xfId="18996" xr:uid="{B957141B-A13D-40DD-A682-CF6ADC5E09FD}"/>
    <cellStyle name="Output 2 4 2 8 3 2 2" xfId="37011" xr:uid="{5D9EB565-C3FF-47C8-844F-B6A9D509EC65}"/>
    <cellStyle name="Output 2 4 2 8 3 3" xfId="40217" xr:uid="{035104B7-318B-43CB-B019-6AB27EEA5E4A}"/>
    <cellStyle name="Output 2 4 2 8 4" xfId="13773" xr:uid="{A6098561-EE06-4ABE-9B24-F16139F03570}"/>
    <cellStyle name="Output 2 4 2 8 4 2" xfId="31337" xr:uid="{A4835129-E57C-4993-BAE9-29E25C3CCEF6}"/>
    <cellStyle name="Output 2 4 2 8 5" xfId="23457" xr:uid="{F3907CD1-EA72-49A8-9353-EBF2B04E08C5}"/>
    <cellStyle name="Output 2 4 2 9" xfId="6685" xr:uid="{14689EC8-FEFE-48AC-B412-35134FDDCB95}"/>
    <cellStyle name="Output 2 4 2 9 2" xfId="11891" xr:uid="{21E22CAE-00FC-4D03-88A2-7810BB30720A}"/>
    <cellStyle name="Output 2 4 2 9 2 2" xfId="20880" xr:uid="{8D28E588-DBF0-407A-8189-EC9E21E35166}"/>
    <cellStyle name="Output 2 4 2 9 2 2 2" xfId="42962" xr:uid="{8C5CED3D-0342-4574-A5B9-233A5275524B}"/>
    <cellStyle name="Output 2 4 2 9 2 3" xfId="27074" xr:uid="{7A408F97-4AB8-4C0E-BE58-38AA7563E8C8}"/>
    <cellStyle name="Output 2 4 2 9 3" xfId="15674" xr:uid="{48AE2FAF-8D42-46FC-A573-6AC86165E48A}"/>
    <cellStyle name="Output 2 4 2 9 3 2" xfId="25208" xr:uid="{8D30F918-20C7-4901-B158-09CF9BD47712}"/>
    <cellStyle name="Output 2 4 2 9 4" xfId="22983" xr:uid="{58357BE3-3303-4407-AF53-B45F9BDD9B68}"/>
    <cellStyle name="Output 2 4 20" xfId="44962" xr:uid="{9A88F895-F76F-4B80-BEC9-4C75EE6ED3E0}"/>
    <cellStyle name="Output 2 4 20 2" xfId="50553" xr:uid="{FA6C29AE-A451-4973-ABE0-9DAF3F6A19F4}"/>
    <cellStyle name="Output 2 4 20 2 2" xfId="57335" xr:uid="{1761183C-7E60-4F34-9C94-6A4F302050E5}"/>
    <cellStyle name="Output 2 4 20 3" xfId="52155" xr:uid="{EE49060C-2175-4AD9-A2D2-4B05F11FDA95}"/>
    <cellStyle name="Output 2 4 20 3 2" xfId="58936" xr:uid="{53F76B25-AD51-4CAE-AB37-87AB4BFB532B}"/>
    <cellStyle name="Output 2 4 20 4" xfId="48934" xr:uid="{A1E4C272-C9A0-4601-9D2F-1271DD1BB08C}"/>
    <cellStyle name="Output 2 4 20 4 2" xfId="55717" xr:uid="{E8A70D00-20C2-4D76-B48E-BF2BF577B9FC}"/>
    <cellStyle name="Output 2 4 20 5" xfId="48670" xr:uid="{E9F47421-AA51-4B1A-9581-41227E17F02D}"/>
    <cellStyle name="Output 2 4 20 5 2" xfId="55459" xr:uid="{B97947DF-C971-468A-AF20-6284DDBD17F5}"/>
    <cellStyle name="Output 2 4 20 6" xfId="53745" xr:uid="{FB321413-46B8-4CC8-8754-0910214708DB}"/>
    <cellStyle name="Output 2 4 20 7" xfId="47056" xr:uid="{1C4CA042-49E3-4E82-920E-156A47CA572B}"/>
    <cellStyle name="Output 2 4 21" xfId="44947" xr:uid="{BFE1F092-AF2B-4866-A683-4752F535818A}"/>
    <cellStyle name="Output 2 4 21 2" xfId="50609" xr:uid="{3671941F-A92C-44B0-B764-4F6FA0532201}"/>
    <cellStyle name="Output 2 4 21 2 2" xfId="57391" xr:uid="{482A2FBA-9275-4C56-A908-7C880FBAB89E}"/>
    <cellStyle name="Output 2 4 21 3" xfId="52423" xr:uid="{C6E20032-A265-409D-B0FE-396960DDCDB3}"/>
    <cellStyle name="Output 2 4 21 3 2" xfId="59204" xr:uid="{780B46E5-C5F7-4BC3-9078-D5C794C2C5FD}"/>
    <cellStyle name="Output 2 4 21 4" xfId="48726" xr:uid="{D62BF94F-BEFE-4A8D-943E-A4635C747E5D}"/>
    <cellStyle name="Output 2 4 21 4 2" xfId="55515" xr:uid="{1E90082D-6DD1-4107-8822-B52994FBF8F5}"/>
    <cellStyle name="Output 2 4 21 5" xfId="53801" xr:uid="{082F104F-C133-407E-AA0B-786FBDE0BFA4}"/>
    <cellStyle name="Output 2 4 21 6" xfId="47112" xr:uid="{D2541E0D-2E3F-4033-A30A-D46C009465AE}"/>
    <cellStyle name="Output 2 4 22" xfId="45059" xr:uid="{35DCD911-FDC6-476C-A4DE-CC5180E829F5}"/>
    <cellStyle name="Output 2 4 22 2" xfId="50658" xr:uid="{964C396B-6342-47E1-8F95-7BE03BBDA138}"/>
    <cellStyle name="Output 2 4 22 2 2" xfId="57440" xr:uid="{7FE26DF9-3F28-4403-A73D-37924754C6A3}"/>
    <cellStyle name="Output 2 4 22 3" xfId="52469" xr:uid="{1E616203-8874-4D75-9D45-BCD4FD5D4A5F}"/>
    <cellStyle name="Output 2 4 22 3 2" xfId="59250" xr:uid="{B9A9BC07-F8EF-444D-8C1F-50D66935849B}"/>
    <cellStyle name="Output 2 4 22 4" xfId="48775" xr:uid="{D86482E5-71B9-41E9-8977-63AF5BD25935}"/>
    <cellStyle name="Output 2 4 22 4 2" xfId="55561" xr:uid="{A642DF27-3B47-4637-9D4B-837FC4ECC57A}"/>
    <cellStyle name="Output 2 4 22 5" xfId="53847" xr:uid="{90DB9093-1970-429F-8378-37813C7EE10F}"/>
    <cellStyle name="Output 2 4 22 6" xfId="47161" xr:uid="{7B2483B2-FDAB-4F0D-A19D-B9B6C1188856}"/>
    <cellStyle name="Output 2 4 23" xfId="45018" xr:uid="{C5FC1125-3629-45C9-98A8-E01C1F3745F1}"/>
    <cellStyle name="Output 2 4 23 2" xfId="50674" xr:uid="{5B7AF50B-146C-4F4E-9E90-F3205167282B}"/>
    <cellStyle name="Output 2 4 23 2 2" xfId="57456" xr:uid="{9BB65AAB-1E37-445C-B0E0-20FAA9CA05D4}"/>
    <cellStyle name="Output 2 4 23 3" xfId="52485" xr:uid="{DF3E894B-824D-4AB1-9765-B3655EC977D6}"/>
    <cellStyle name="Output 2 4 23 3 2" xfId="59266" xr:uid="{6EB4A16B-247D-4172-9D1D-69B9159FE173}"/>
    <cellStyle name="Output 2 4 23 4" xfId="48791" xr:uid="{4C35A3AA-5B2D-460C-BBCF-E082B0FD222E}"/>
    <cellStyle name="Output 2 4 23 4 2" xfId="55577" xr:uid="{9D42F693-5136-4CB0-872C-A36804D6387D}"/>
    <cellStyle name="Output 2 4 23 5" xfId="53863" xr:uid="{D4E688F0-8A9C-4171-BA06-5381EE93B3F4}"/>
    <cellStyle name="Output 2 4 23 6" xfId="47177" xr:uid="{266D5CD1-2ECB-4740-B44D-4AFE42D5E1B5}"/>
    <cellStyle name="Output 2 4 24" xfId="45114" xr:uid="{CC7A02CC-CABD-4183-8B2C-D5D03B3BE459}"/>
    <cellStyle name="Output 2 4 24 2" xfId="50741" xr:uid="{22C3F748-537C-4CB5-946B-F7958CE0CB16}"/>
    <cellStyle name="Output 2 4 24 2 2" xfId="57523" xr:uid="{9B9105A1-A2C3-4DFC-911B-B43090F55D71}"/>
    <cellStyle name="Output 2 4 24 3" xfId="52550" xr:uid="{73173F5E-080C-445D-BC42-3397B08BFA65}"/>
    <cellStyle name="Output 2 4 24 3 2" xfId="59331" xr:uid="{1DBBB808-2836-4EA8-BF6D-F3524B5088CE}"/>
    <cellStyle name="Output 2 4 24 4" xfId="48848" xr:uid="{43EE80C5-360B-4521-8095-F47DAA68E116}"/>
    <cellStyle name="Output 2 4 24 4 2" xfId="55630" xr:uid="{E0FA52C1-3325-4BE4-A8F6-E64BD27D56D5}"/>
    <cellStyle name="Output 2 4 24 5" xfId="53928" xr:uid="{C66E1602-3D52-47AE-8400-C20689AD1580}"/>
    <cellStyle name="Output 2 4 24 6" xfId="47245" xr:uid="{0A7D7F77-E100-4F2A-9464-EA52D374D80D}"/>
    <cellStyle name="Output 2 4 25" xfId="45167" xr:uid="{6123BBF6-628E-467E-8091-303CBA4CC9FB}"/>
    <cellStyle name="Output 2 4 25 2" xfId="50771" xr:uid="{048033B5-B3BF-4A71-ACF3-52D9D2BF9FA4}"/>
    <cellStyle name="Output 2 4 25 2 2" xfId="57553" xr:uid="{45A24477-4F79-4A11-BC34-230AED4C0AEC}"/>
    <cellStyle name="Output 2 4 25 3" xfId="52580" xr:uid="{33B838A8-359D-4AE5-A6FA-1590ADB2B990}"/>
    <cellStyle name="Output 2 4 25 3 2" xfId="59361" xr:uid="{564BB8BF-DC53-47DF-A557-446DB07A2CBA}"/>
    <cellStyle name="Output 2 4 25 4" xfId="48869" xr:uid="{3496F9B3-45A5-4B32-B9C1-3A85B5772621}"/>
    <cellStyle name="Output 2 4 25 4 2" xfId="55650" xr:uid="{72BDC13C-5783-446C-93F1-A23BAB69EE21}"/>
    <cellStyle name="Output 2 4 25 5" xfId="53958" xr:uid="{4F6701EE-F8D0-4484-B7CC-C6C10D59BED7}"/>
    <cellStyle name="Output 2 4 25 6" xfId="47275" xr:uid="{F6918BC8-AA04-4C7E-9016-2D157678DBC8}"/>
    <cellStyle name="Output 2 4 26" xfId="45147" xr:uid="{C50B27C9-5EE3-48D8-A8E9-013B54A0A492}"/>
    <cellStyle name="Output 2 4 26 2" xfId="50785" xr:uid="{ADFF1A2A-04D8-47E7-B1E2-5218EBFAA3B4}"/>
    <cellStyle name="Output 2 4 26 2 2" xfId="57567" xr:uid="{4553888E-98BB-45F9-970C-250D796255D0}"/>
    <cellStyle name="Output 2 4 26 3" xfId="52594" xr:uid="{6167768A-174A-4471-8222-DB0DE44B6EA5}"/>
    <cellStyle name="Output 2 4 26 3 2" xfId="59375" xr:uid="{6C04C26B-71BF-44B9-8107-08A574D07198}"/>
    <cellStyle name="Output 2 4 26 4" xfId="53972" xr:uid="{EF133726-7AF1-4383-A77C-99FF9AB6E040}"/>
    <cellStyle name="Output 2 4 26 5" xfId="47289" xr:uid="{E9A38813-8D28-41D8-B712-C35D7BFF84FC}"/>
    <cellStyle name="Output 2 4 27" xfId="45180" xr:uid="{3DF8AFAB-53A4-4CCD-9147-6AFD1AB40C06}"/>
    <cellStyle name="Output 2 4 27 2" xfId="55734" xr:uid="{8280A6D1-3E7C-4710-9AF6-85C66A13D519}"/>
    <cellStyle name="Output 2 4 27 3" xfId="48951" xr:uid="{833343D6-03EC-4E0A-B1D1-DB5A733617E7}"/>
    <cellStyle name="Output 2 4 28" xfId="45248" xr:uid="{B8DF448F-2BA7-4FBB-A99A-7A82E6CD50E3}"/>
    <cellStyle name="Output 2 4 28 2" xfId="57592" xr:uid="{04681B08-9EE7-4167-AAD8-369881DF6EBA}"/>
    <cellStyle name="Output 2 4 28 3" xfId="50810" xr:uid="{640A5D21-4AD1-4668-BD68-67703AEB2870}"/>
    <cellStyle name="Output 2 4 29" xfId="45252" xr:uid="{E5C29253-75FB-4DB3-9375-D31F91A39C49}"/>
    <cellStyle name="Output 2 4 29 2" xfId="52612" xr:uid="{C492BCAE-9FDD-4FCD-950C-C7EC24EA18F4}"/>
    <cellStyle name="Output 2 4 3" xfId="594" xr:uid="{D4E335B8-A3D2-49B9-99B9-E3725B5A1866}"/>
    <cellStyle name="Output 2 4 3 2" xfId="4983" xr:uid="{E1613910-F70F-4372-89FF-DA6B456547F1}"/>
    <cellStyle name="Output 2 4 3 2 2" xfId="7569" xr:uid="{B1156DF1-A18B-46DB-87DD-EB4F05C74305}"/>
    <cellStyle name="Output 2 4 3 2 2 2" xfId="16558" xr:uid="{489106AF-10EB-4F2F-963D-249FE000F065}"/>
    <cellStyle name="Output 2 4 3 2 2 2 2" xfId="27254" xr:uid="{99DBCC0E-129D-40D2-B668-11BD72B6130C}"/>
    <cellStyle name="Output 2 4 3 2 2 2 3" xfId="56357" xr:uid="{E4B6A441-9D9F-4D41-B725-478BEC6E0855}"/>
    <cellStyle name="Output 2 4 3 2 2 3" xfId="24783" xr:uid="{9D7D52F7-F3D9-4D32-BC66-F456D78375DD}"/>
    <cellStyle name="Output 2 4 3 2 2 4" xfId="49575" xr:uid="{63D69A31-C28D-4489-8435-E6082032C894}"/>
    <cellStyle name="Output 2 4 3 2 3" xfId="10206" xr:uid="{60A9D8DE-110F-4B19-A85D-08A5D0E0CBEE}"/>
    <cellStyle name="Output 2 4 3 2 3 2" xfId="19195" xr:uid="{C2E77741-7531-4A0D-B814-A11A84FD8BB3}"/>
    <cellStyle name="Output 2 4 3 2 3 2 2" xfId="43517" xr:uid="{C1BF710E-EF13-4309-AA74-24808D15C172}"/>
    <cellStyle name="Output 2 4 3 2 3 2 3" xfId="58504" xr:uid="{88A7679B-6328-415F-9C3B-C9F6FC4C2C55}"/>
    <cellStyle name="Output 2 4 3 2 3 3" xfId="32211" xr:uid="{9E5835FA-8CB3-4175-8934-E54A7C7E91CE}"/>
    <cellStyle name="Output 2 4 3 2 3 4" xfId="51723" xr:uid="{1D128FE9-1E25-444D-BAE6-A114D604475D}"/>
    <cellStyle name="Output 2 4 3 2 4" xfId="13972" xr:uid="{FBC41046-C8DA-4199-AA28-6FC43718682C}"/>
    <cellStyle name="Output 2 4 3 2 4 2" xfId="39580" xr:uid="{D28EF043-CD21-43B2-A073-4788E713B198}"/>
    <cellStyle name="Output 2 4 3 2 4 2 2" xfId="54502" xr:uid="{6691F392-0A8C-4822-946D-2924EC59BCB0}"/>
    <cellStyle name="Output 2 4 3 2 4 3" xfId="47692" xr:uid="{7F7870DA-8C14-4795-9F16-8DFBDB0E09CD}"/>
    <cellStyle name="Output 2 4 3 2 5" xfId="30680" xr:uid="{4251C008-D24C-486C-A9CD-4E617D61CDF9}"/>
    <cellStyle name="Output 2 4 3 2 6" xfId="46084" xr:uid="{E2B9702C-AC5F-4088-8690-3ACAC161066D}"/>
    <cellStyle name="Output 2 4 3 3" xfId="3031" xr:uid="{490D3E8A-4753-407F-AA97-6C5EE7F5FEE3}"/>
    <cellStyle name="Output 2 4 3 3 2" xfId="41563" xr:uid="{6E684270-AB77-4031-A8D7-95C5F63B879D}"/>
    <cellStyle name="Output 2 4 3 3 2 2" xfId="56765" xr:uid="{75B5C53D-BA03-46AE-81B2-BA179899CD30}"/>
    <cellStyle name="Output 2 4 3 3 2 3" xfId="49983" xr:uid="{9E0D3AF2-B8AF-4632-A23D-7326AD0BBBEF}"/>
    <cellStyle name="Output 2 4 3 3 3" xfId="49006" xr:uid="{4C0EF1E4-B774-4208-967B-8A2E460E1CFC}"/>
    <cellStyle name="Output 2 4 3 3 3 2" xfId="55789" xr:uid="{17F8A808-B820-4486-9019-3F244EB5E7BA}"/>
    <cellStyle name="Output 2 4 3 3 4" xfId="48100" xr:uid="{4318DD5C-3342-48B4-AACF-81BE48801F54}"/>
    <cellStyle name="Output 2 4 3 3 4 2" xfId="54892" xr:uid="{278B615E-C65D-44A4-83F7-E16BD865DB3A}"/>
    <cellStyle name="Output 2 4 3 3 5" xfId="53192" xr:uid="{8F55D9D7-E21D-4C5D-830A-FC7197F0036F}"/>
    <cellStyle name="Output 2 4 3 3 6" xfId="46486" xr:uid="{2D761A4A-DC76-4F4A-94DE-32EFF112157D}"/>
    <cellStyle name="Output 2 4 3 4" xfId="38189" xr:uid="{1374F048-79CC-4A7C-BAE6-88531A0098EE}"/>
    <cellStyle name="Output 2 4 3 4 2" xfId="55885" xr:uid="{E142B836-C65C-4D63-8036-80CB6043A4F8}"/>
    <cellStyle name="Output 2 4 3 4 3" xfId="49103" xr:uid="{679EC5A8-7097-4823-86E7-C0D228CA1A8C}"/>
    <cellStyle name="Output 2 4 3 5" xfId="44345" xr:uid="{A0B7C2B7-E9CD-46D7-9F71-83995D1BAA54}"/>
    <cellStyle name="Output 2 4 3 5 2" xfId="55687" xr:uid="{AA2EF7CC-FAB6-443A-B169-C080280A6A51}"/>
    <cellStyle name="Output 2 4 3 5 3" xfId="48906" xr:uid="{811B230E-16C6-433F-8942-5388A15DFDEB}"/>
    <cellStyle name="Output 2 4 3 6" xfId="45569" xr:uid="{899C0F17-07C1-44D1-9C4B-A1297FB99902}"/>
    <cellStyle name="Output 2 4 3 6 2" xfId="54054" xr:uid="{7D620AE8-3C47-4C8F-ACD1-B75A2B278D1E}"/>
    <cellStyle name="Output 2 4 30" xfId="45370" xr:uid="{48357CCA-4046-4027-AC82-A3876E239800}"/>
    <cellStyle name="Output 2 4 31" xfId="45394" xr:uid="{FE49215F-1680-4B08-A37A-EA74C1E215F7}"/>
    <cellStyle name="Output 2 4 32" xfId="45418" xr:uid="{4DC97A8C-EF9D-4741-B8C2-BC3A6E7A3598}"/>
    <cellStyle name="Output 2 4 33" xfId="45419" xr:uid="{5C4DCBC9-5084-43FF-B823-219BCEB0E7B4}"/>
    <cellStyle name="Output 2 4 34" xfId="44258" xr:uid="{1413F34A-0A85-419D-BB6A-513EF2A0BA7A}"/>
    <cellStyle name="Output 2 4 35" xfId="44196" xr:uid="{AB4BDD50-06F0-42FD-9E34-E17A1DBB02FD}"/>
    <cellStyle name="Output 2 4 36" xfId="45472" xr:uid="{0076A24D-C28A-458B-9823-08372527766E}"/>
    <cellStyle name="Output 2 4 4" xfId="939" xr:uid="{63B953C3-AA32-4745-A18D-4D2995433546}"/>
    <cellStyle name="Output 2 4 4 2" xfId="5304" xr:uid="{5319B47D-23E0-40A1-A068-078E2D8654A2}"/>
    <cellStyle name="Output 2 4 4 2 2" xfId="7890" xr:uid="{CB056612-2E5A-4B44-88CE-4DAFB68B0E5E}"/>
    <cellStyle name="Output 2 4 4 2 2 2" xfId="16879" xr:uid="{1C9969A9-2420-4D3C-9C65-B0C059BAC309}"/>
    <cellStyle name="Output 2 4 4 2 2 2 2" xfId="43589" xr:uid="{0D1BF219-755F-42E3-AC1D-1CB7600ECEF1}"/>
    <cellStyle name="Output 2 4 4 2 2 2 3" xfId="56416" xr:uid="{F34ED3C7-C064-49DF-8B03-D2054EE791DD}"/>
    <cellStyle name="Output 2 4 4 2 2 3" xfId="28292" xr:uid="{450ED21C-5AF5-4962-B5FE-8BFBBED69131}"/>
    <cellStyle name="Output 2 4 4 2 2 4" xfId="49634" xr:uid="{680C7D2A-0154-4C55-9640-DF9D6079AFB5}"/>
    <cellStyle name="Output 2 4 4 2 3" xfId="10527" xr:uid="{CF1B75F3-6C90-4D29-8469-2A43D6BA6F7F}"/>
    <cellStyle name="Output 2 4 4 2 3 2" xfId="19516" xr:uid="{CE2BD0AE-E1E6-424F-B069-4F58B230785B}"/>
    <cellStyle name="Output 2 4 4 2 3 2 2" xfId="26777" xr:uid="{6E89683B-638F-4F2E-A3D2-952A7510B5D0}"/>
    <cellStyle name="Output 2 4 4 2 3 2 3" xfId="58002" xr:uid="{E0C308A7-56A4-4ED7-9B5B-51AB6E445B7A}"/>
    <cellStyle name="Output 2 4 4 2 3 3" xfId="34878" xr:uid="{1D3882BF-D270-4076-A88F-2F5FF9867E30}"/>
    <cellStyle name="Output 2 4 4 2 3 4" xfId="51220" xr:uid="{F38098BC-5781-42FD-9BC8-073EB3B00803}"/>
    <cellStyle name="Output 2 4 4 2 4" xfId="14293" xr:uid="{7B2B3BA6-5A93-4125-A7B9-6B5D7B1A2B40}"/>
    <cellStyle name="Output 2 4 4 2 4 2" xfId="23518" xr:uid="{9BCECFBF-C003-42F3-AF8C-0BB3BE2F8CB2}"/>
    <cellStyle name="Output 2 4 4 2 4 2 2" xfId="54558" xr:uid="{9A7CC150-3A10-430F-80D6-80BBA189FAEE}"/>
    <cellStyle name="Output 2 4 4 2 4 3" xfId="47751" xr:uid="{6A00939F-098D-49DB-ACFD-89D86A65707E}"/>
    <cellStyle name="Output 2 4 4 2 5" xfId="30826" xr:uid="{CD2A0AB7-D24C-4C2B-9D4B-DB255C935FB8}"/>
    <cellStyle name="Output 2 4 4 2 6" xfId="46140" xr:uid="{285F8CDB-EBA3-4491-99F6-3F872AB656CE}"/>
    <cellStyle name="Output 2 4 4 3" xfId="3376" xr:uid="{5B458E1F-1484-4EA4-AB53-A4E5CE8BDD7A}"/>
    <cellStyle name="Output 2 4 4 3 2" xfId="39791" xr:uid="{B75E5099-30BD-4C9F-BF35-E2E7BC034965}"/>
    <cellStyle name="Output 2 4 4 3 2 2" xfId="56821" xr:uid="{73098D49-B771-45DD-A6B4-32D604356BC7}"/>
    <cellStyle name="Output 2 4 4 3 2 3" xfId="50039" xr:uid="{FD2B1141-72A9-4D86-AD0E-DDAFCBD086C3}"/>
    <cellStyle name="Output 2 4 4 3 3" xfId="51652" xr:uid="{B31BF298-5604-4B28-859F-7F391170D2E4}"/>
    <cellStyle name="Output 2 4 4 3 3 2" xfId="58433" xr:uid="{D8D9D0AC-894A-48AE-A36E-F99CAEE4F526}"/>
    <cellStyle name="Output 2 4 4 3 4" xfId="48156" xr:uid="{B4BB5AE4-98E4-4AA6-9F31-2529910FEAC9}"/>
    <cellStyle name="Output 2 4 4 3 4 2" xfId="54948" xr:uid="{AC2D6336-481A-4A7C-B360-E5BB3D59E65D}"/>
    <cellStyle name="Output 2 4 4 3 5" xfId="53248" xr:uid="{11ABFED9-542E-4C21-BFDD-A2C8B5FB0B33}"/>
    <cellStyle name="Output 2 4 4 3 6" xfId="46542" xr:uid="{CEEE4FC7-5F9D-473A-B5BD-B6CDB5DF347A}"/>
    <cellStyle name="Output 2 4 4 4" xfId="42754" xr:uid="{85AAB11B-0EEC-4E07-B115-4905C444EAD0}"/>
    <cellStyle name="Output 2 4 4 4 2" xfId="55944" xr:uid="{01796BE8-3117-4EB9-9C85-CE55E0733149}"/>
    <cellStyle name="Output 2 4 4 4 3" xfId="49162" xr:uid="{B086AC10-9AB2-4893-9098-9FC0132D6A4B}"/>
    <cellStyle name="Output 2 4 4 5" xfId="44360" xr:uid="{90FDD848-467B-4E01-B00E-B3A995EB8EA3}"/>
    <cellStyle name="Output 2 4 4 5 2" xfId="57854" xr:uid="{B8BCB148-2AEE-4844-AC46-520A9CBFCA29}"/>
    <cellStyle name="Output 2 4 4 5 3" xfId="51072" xr:uid="{8EC631C8-BA5D-4B52-B63A-EBE738382742}"/>
    <cellStyle name="Output 2 4 4 6" xfId="45628" xr:uid="{A0424102-EEA5-433D-A748-65DD1368A9CC}"/>
    <cellStyle name="Output 2 4 4 6 2" xfId="54110" xr:uid="{B76549BB-ACBE-4EAE-9587-05D72A4DCCA1}"/>
    <cellStyle name="Output 2 4 5" xfId="1283" xr:uid="{DE0315BD-A2E1-48C8-8EA6-AD855C1ACECD}"/>
    <cellStyle name="Output 2 4 5 2" xfId="5628" xr:uid="{B1181EE8-A4F3-4B47-B36E-5B8E5C1856BF}"/>
    <cellStyle name="Output 2 4 5 2 2" xfId="8214" xr:uid="{8440F1F8-000E-491D-8E0B-4627334A07D0}"/>
    <cellStyle name="Output 2 4 5 2 2 2" xfId="17203" xr:uid="{EE746086-180F-4CF1-947C-98C8DF0C3670}"/>
    <cellStyle name="Output 2 4 5 2 2 2 2" xfId="33101" xr:uid="{0C946078-ADCE-4F35-8042-AF974047188B}"/>
    <cellStyle name="Output 2 4 5 2 2 2 3" xfId="56435" xr:uid="{6EA1C696-3082-469B-B33E-90B07CDBCC9C}"/>
    <cellStyle name="Output 2 4 5 2 2 3" xfId="37507" xr:uid="{A216A52F-4927-493C-85CD-188390E26708}"/>
    <cellStyle name="Output 2 4 5 2 2 4" xfId="49653" xr:uid="{AEAD42E0-87C8-4092-8E12-E91776314755}"/>
    <cellStyle name="Output 2 4 5 2 3" xfId="10851" xr:uid="{8C3DEAF1-2465-45BD-914B-46CCD6CA22E9}"/>
    <cellStyle name="Output 2 4 5 2 3 2" xfId="19840" xr:uid="{0EE00F7C-654C-4E11-903D-16D2FA517DB6}"/>
    <cellStyle name="Output 2 4 5 2 3 2 2" xfId="42540" xr:uid="{7C288B95-4789-4702-A09D-82059A381308}"/>
    <cellStyle name="Output 2 4 5 2 3 2 3" xfId="58160" xr:uid="{02608FE4-814E-43A6-84A4-9C2726C6AE48}"/>
    <cellStyle name="Output 2 4 5 2 3 3" xfId="34670" xr:uid="{0D2959A6-4D95-4A4C-AB2D-29C97AC1F824}"/>
    <cellStyle name="Output 2 4 5 2 3 4" xfId="51378" xr:uid="{8C6E18A5-4083-4C77-86AE-0535714D057D}"/>
    <cellStyle name="Output 2 4 5 2 4" xfId="14617" xr:uid="{860AE1EB-4F91-4F97-ABA7-E089ACBE0132}"/>
    <cellStyle name="Output 2 4 5 2 4 2" xfId="27386" xr:uid="{D0CAF4E7-9BF9-4E6F-BB20-84D4AB23E4D7}"/>
    <cellStyle name="Output 2 4 5 2 4 2 2" xfId="54574" xr:uid="{54B9EAF6-59FF-4D5A-B5A6-EB8795D8A57C}"/>
    <cellStyle name="Output 2 4 5 2 4 3" xfId="47770" xr:uid="{8A0E3B77-6313-4F90-99B1-09F77DD61D1A}"/>
    <cellStyle name="Output 2 4 5 2 5" xfId="41334" xr:uid="{1D941FE6-8E34-4421-A3AA-7133F4C702E4}"/>
    <cellStyle name="Output 2 4 5 2 6" xfId="46156" xr:uid="{2D20242C-E65A-408D-825F-5752C1DB73E6}"/>
    <cellStyle name="Output 2 4 5 3" xfId="3720" xr:uid="{A1F2C5EB-3BA0-4DDF-A0B2-A85FDDDCE75D}"/>
    <cellStyle name="Output 2 4 5 3 2" xfId="28020" xr:uid="{578A6148-6EC1-49A0-8F09-88E940BA83BD}"/>
    <cellStyle name="Output 2 4 5 3 2 2" xfId="56837" xr:uid="{44645301-813F-4F90-9515-3BBF7074C404}"/>
    <cellStyle name="Output 2 4 5 3 2 3" xfId="50055" xr:uid="{419C83EC-0106-43AA-9B05-FB7E3BB4B109}"/>
    <cellStyle name="Output 2 4 5 3 3" xfId="51188" xr:uid="{17E348F6-47E1-427A-AC9F-A7D22D7F3F6C}"/>
    <cellStyle name="Output 2 4 5 3 3 2" xfId="57970" xr:uid="{2E5558E4-52D0-4306-AC82-B97414D7CBA8}"/>
    <cellStyle name="Output 2 4 5 3 4" xfId="48172" xr:uid="{14BE1724-6478-4FE5-9926-3A3EBC4350F6}"/>
    <cellStyle name="Output 2 4 5 3 4 2" xfId="54964" xr:uid="{2617C49A-F1EF-460E-BDF5-56316CA4A565}"/>
    <cellStyle name="Output 2 4 5 3 5" xfId="53264" xr:uid="{B43B8562-3580-432D-B388-990357BCB3A4}"/>
    <cellStyle name="Output 2 4 5 3 6" xfId="46558" xr:uid="{D3375C25-AD67-45E5-A349-AD63D5A602B0}"/>
    <cellStyle name="Output 2 4 5 4" xfId="41917" xr:uid="{C3CDFE7F-0F98-468B-BEC8-B5F36E517F7E}"/>
    <cellStyle name="Output 2 4 5 4 2" xfId="55963" xr:uid="{E45DC39A-4B26-4372-9FFD-9D6239AAFA8C}"/>
    <cellStyle name="Output 2 4 5 4 3" xfId="49181" xr:uid="{8896BA50-6B2C-463B-BA05-4A223F972989}"/>
    <cellStyle name="Output 2 4 5 5" xfId="44403" xr:uid="{514C497E-85C7-4B19-9825-8EAC2A60A7CE}"/>
    <cellStyle name="Output 2 4 5 5 2" xfId="55952" xr:uid="{32BAE780-6DAF-42F2-9032-B21B73DBF336}"/>
    <cellStyle name="Output 2 4 5 5 3" xfId="49170" xr:uid="{9D7FA8B5-250A-4801-BC51-CE9AA1578CFF}"/>
    <cellStyle name="Output 2 4 5 6" xfId="45647" xr:uid="{DF5220CD-1E42-42CC-9A58-3CD8AEB1F12C}"/>
    <cellStyle name="Output 2 4 5 6 2" xfId="54126" xr:uid="{DF94766B-2D22-43D1-9B67-4402CB1AA12E}"/>
    <cellStyle name="Output 2 4 6" xfId="1694" xr:uid="{BC798312-FB3D-4313-B110-09A3FDF6467A}"/>
    <cellStyle name="Output 2 4 6 2" xfId="6020" xr:uid="{B4EA679E-0038-418A-9E29-D5B3AD23F895}"/>
    <cellStyle name="Output 2 4 6 2 2" xfId="8606" xr:uid="{8268FCAF-B9E9-4169-8ABA-E24F416024C9}"/>
    <cellStyle name="Output 2 4 6 2 2 2" xfId="17595" xr:uid="{7B231A17-8726-40DD-9B39-007FD836E76E}"/>
    <cellStyle name="Output 2 4 6 2 2 2 2" xfId="37334" xr:uid="{62156895-53C0-4E2E-AADD-A0F04233F740}"/>
    <cellStyle name="Output 2 4 6 2 2 2 3" xfId="56471" xr:uid="{3B35DCBB-2944-4322-8C83-E83147180228}"/>
    <cellStyle name="Output 2 4 6 2 2 3" xfId="38310" xr:uid="{2C9292D3-43DB-48C5-A02A-D79EC8CD7851}"/>
    <cellStyle name="Output 2 4 6 2 2 4" xfId="49689" xr:uid="{EBD68B56-3FF8-418F-8F30-606F57B3DBB3}"/>
    <cellStyle name="Output 2 4 6 2 3" xfId="11243" xr:uid="{F3D08E89-17C9-4719-AA31-26C077486E58}"/>
    <cellStyle name="Output 2 4 6 2 3 2" xfId="20232" xr:uid="{98459850-A878-4D38-BE33-C35E55262A56}"/>
    <cellStyle name="Output 2 4 6 2 3 2 2" xfId="42699" xr:uid="{9F7178E3-90D1-4081-8E72-C0B4D7B48C6B}"/>
    <cellStyle name="Output 2 4 6 2 3 2 3" xfId="58442" xr:uid="{91E239E4-347B-4D0F-8D29-9C5E8A9613AF}"/>
    <cellStyle name="Output 2 4 6 2 3 3" xfId="31122" xr:uid="{8EC5B569-9D3E-4E29-B520-F6A44A75A03A}"/>
    <cellStyle name="Output 2 4 6 2 3 4" xfId="51661" xr:uid="{1D6BF33C-32D5-4745-AAF7-0E107E64B276}"/>
    <cellStyle name="Output 2 4 6 2 4" xfId="15009" xr:uid="{68DFC9F9-2138-424C-AA57-D652E84F1776}"/>
    <cellStyle name="Output 2 4 6 2 4 2" xfId="28180" xr:uid="{14DD969B-3E86-42C6-9D89-861F5799FEFE}"/>
    <cellStyle name="Output 2 4 6 2 4 2 2" xfId="54610" xr:uid="{8160EA55-72B0-406F-B463-1242389263A8}"/>
    <cellStyle name="Output 2 4 6 2 4 3" xfId="47806" xr:uid="{8ED73F76-EA11-4E43-BC33-FA8D3A6372F3}"/>
    <cellStyle name="Output 2 4 6 2 5" xfId="29741" xr:uid="{BC869F79-6CC0-458D-8699-A01C4CB90419}"/>
    <cellStyle name="Output 2 4 6 2 6" xfId="46192" xr:uid="{B6EB2BBC-86B7-4AC5-A885-3F31D26D582C}"/>
    <cellStyle name="Output 2 4 6 3" xfId="4131" xr:uid="{01E6D1A4-8CBB-469B-91FB-1C128A41E369}"/>
    <cellStyle name="Output 2 4 6 3 2" xfId="35940" xr:uid="{8D6AFF2C-2E48-4F21-A912-030C3DF407E3}"/>
    <cellStyle name="Output 2 4 6 3 2 2" xfId="56873" xr:uid="{9C4396E5-0FB0-4B98-B1CD-570F7AD756D5}"/>
    <cellStyle name="Output 2 4 6 3 2 3" xfId="50091" xr:uid="{B3C74F15-9BF5-4A23-8E91-A2FE17812FE3}"/>
    <cellStyle name="Output 2 4 6 3 3" xfId="51592" xr:uid="{D772FAEA-CDE1-4FC3-A719-D7969F76EAFC}"/>
    <cellStyle name="Output 2 4 6 3 3 2" xfId="58374" xr:uid="{000E4BA1-7998-4E05-988E-208BC09DCDDF}"/>
    <cellStyle name="Output 2 4 6 3 4" xfId="48208" xr:uid="{D6ABC00B-F7EC-4D9D-A0DC-1244E890489B}"/>
    <cellStyle name="Output 2 4 6 3 4 2" xfId="55000" xr:uid="{E0D89937-AE15-4454-90C6-DDCB7E565D5A}"/>
    <cellStyle name="Output 2 4 6 3 5" xfId="53300" xr:uid="{F3CDE68C-F74B-4F91-8DFC-F52B8D67B56C}"/>
    <cellStyle name="Output 2 4 6 3 6" xfId="46594" xr:uid="{327792BF-9ED3-448E-9682-04AC8467D7CC}"/>
    <cellStyle name="Output 2 4 6 4" xfId="42569" xr:uid="{4AC47D62-F572-41E6-A522-87BB430B588C}"/>
    <cellStyle name="Output 2 4 6 4 2" xfId="55999" xr:uid="{3819E492-CB35-4A3C-A0A7-EB48F28C594E}"/>
    <cellStyle name="Output 2 4 6 4 3" xfId="49217" xr:uid="{4698989C-9B04-430A-B8D9-391A6F355685}"/>
    <cellStyle name="Output 2 4 6 5" xfId="44444" xr:uid="{BECB0BF2-3134-4D4E-B72E-69185C1A53A8}"/>
    <cellStyle name="Output 2 4 6 5 2" xfId="58376" xr:uid="{CEC20316-91E9-47AE-A7DC-4B70930466D3}"/>
    <cellStyle name="Output 2 4 6 5 3" xfId="51594" xr:uid="{720E1998-EAFA-455B-A119-AFEE2D3A6B9B}"/>
    <cellStyle name="Output 2 4 6 6" xfId="45683" xr:uid="{A735E6C3-EA98-49F3-8785-5385A972B510}"/>
    <cellStyle name="Output 2 4 6 6 2" xfId="54162" xr:uid="{21E33176-6F6F-469E-85CE-BA3382DBC4C7}"/>
    <cellStyle name="Output 2 4 7" xfId="1924" xr:uid="{2C75EA00-167D-4251-BBE6-3415628B3D0F}"/>
    <cellStyle name="Output 2 4 7 2" xfId="6239" xr:uid="{9AAF2B79-570C-4C1E-8013-6DCBFDA7FA1F}"/>
    <cellStyle name="Output 2 4 7 2 2" xfId="8825" xr:uid="{945724F4-0C6A-4F68-B371-94AE5B948A1D}"/>
    <cellStyle name="Output 2 4 7 2 2 2" xfId="17814" xr:uid="{A0C9E384-3E42-4754-B8A3-2118484B1303}"/>
    <cellStyle name="Output 2 4 7 2 2 2 2" xfId="26234" xr:uid="{BD691925-61B1-4C92-B181-199401E83DCE}"/>
    <cellStyle name="Output 2 4 7 2 2 2 3" xfId="56507" xr:uid="{19EE735D-E6CB-4BF3-9B08-4F11294DFD42}"/>
    <cellStyle name="Output 2 4 7 2 2 3" xfId="25428" xr:uid="{BA059582-9BB7-491E-A9A4-C52912037447}"/>
    <cellStyle name="Output 2 4 7 2 2 4" xfId="49725" xr:uid="{C4B2A83A-CBF5-4542-92A9-AA6EDED5058D}"/>
    <cellStyle name="Output 2 4 7 2 3" xfId="11462" xr:uid="{7B90C83F-1800-4F7B-8773-E1D65E17315C}"/>
    <cellStyle name="Output 2 4 7 2 3 2" xfId="20451" xr:uid="{066926D6-3C78-4489-B53F-D5C6117A9BA0}"/>
    <cellStyle name="Output 2 4 7 2 3 2 2" xfId="32455" xr:uid="{98DD72CE-E969-431D-A28E-6428FD89D023}"/>
    <cellStyle name="Output 2 4 7 2 3 2 3" xfId="59043" xr:uid="{F6B3B82A-8A1D-4F77-B77A-59A4EA7FFFB1}"/>
    <cellStyle name="Output 2 4 7 2 3 3" xfId="23969" xr:uid="{786469B5-F75A-4832-A231-A2BB2AFBEC25}"/>
    <cellStyle name="Output 2 4 7 2 3 4" xfId="52262" xr:uid="{81D17C0A-9B4D-4531-999B-628CDD2DE98D}"/>
    <cellStyle name="Output 2 4 7 2 4" xfId="15228" xr:uid="{9D2B1986-45FA-4124-989D-192987678DDB}"/>
    <cellStyle name="Output 2 4 7 2 4 2" xfId="40587" xr:uid="{FAD51A25-0DF2-4FC5-ACD2-6B9617F87911}"/>
    <cellStyle name="Output 2 4 7 2 4 2 2" xfId="54646" xr:uid="{F0159EDA-667B-4D90-B258-6C824A2949B8}"/>
    <cellStyle name="Output 2 4 7 2 4 3" xfId="47842" xr:uid="{6B2D232E-9339-45C1-954E-90002D42229C}"/>
    <cellStyle name="Output 2 4 7 2 5" xfId="27343" xr:uid="{EE4B9B79-3517-40DC-B1DB-6A498DEB4CD4}"/>
    <cellStyle name="Output 2 4 7 2 6" xfId="46228" xr:uid="{D66AAA45-003A-4347-91BD-ED4CE30CD2D4}"/>
    <cellStyle name="Output 2 4 7 3" xfId="4361" xr:uid="{874CC346-48F0-40B2-87E2-2F2147FE3399}"/>
    <cellStyle name="Output 2 4 7 3 2" xfId="23433" xr:uid="{C992317E-3C7A-4139-B307-AF7C7EBB3C2D}"/>
    <cellStyle name="Output 2 4 7 3 2 2" xfId="56909" xr:uid="{2012A4FF-0D7C-4163-B0DE-B3B6A986FE40}"/>
    <cellStyle name="Output 2 4 7 3 2 3" xfId="50127" xr:uid="{8E3A3E2C-ACE2-4656-AE7F-2BE71F899FDA}"/>
    <cellStyle name="Output 2 4 7 3 3" xfId="48908" xr:uid="{D32B6D41-A428-4808-BA8D-A08DC5045E4C}"/>
    <cellStyle name="Output 2 4 7 3 3 2" xfId="55689" xr:uid="{EA14BB31-3580-4A15-8A1D-B12491688450}"/>
    <cellStyle name="Output 2 4 7 3 4" xfId="48244" xr:uid="{A3D347BE-7023-4A65-9760-240A23AC4672}"/>
    <cellStyle name="Output 2 4 7 3 4 2" xfId="55036" xr:uid="{0504E277-701F-40E4-B1C8-3241FE239B4A}"/>
    <cellStyle name="Output 2 4 7 3 5" xfId="53336" xr:uid="{548CEAC4-0B45-4A81-A9A5-6E5B65311625}"/>
    <cellStyle name="Output 2 4 7 3 6" xfId="46630" xr:uid="{535B52F4-7A20-4FB1-935D-83E86A30807C}"/>
    <cellStyle name="Output 2 4 7 4" xfId="27409" xr:uid="{95172384-C724-4EC7-AAA3-8E9E4F02E944}"/>
    <cellStyle name="Output 2 4 7 4 2" xfId="56035" xr:uid="{5CAE015C-6B90-4192-8D18-11FDD323E873}"/>
    <cellStyle name="Output 2 4 7 4 3" xfId="49253" xr:uid="{214A7C5C-9C7E-4673-A2BA-43165C24D26E}"/>
    <cellStyle name="Output 2 4 7 5" xfId="44493" xr:uid="{1EC92C21-7759-46DD-B95B-5DBB026AA54F}"/>
    <cellStyle name="Output 2 4 7 5 2" xfId="57631" xr:uid="{9EB915E8-E7D3-49ED-8F52-3A31368EE738}"/>
    <cellStyle name="Output 2 4 7 5 3" xfId="50849" xr:uid="{51AB96C1-C971-42C2-8C71-E344C0DF4F68}"/>
    <cellStyle name="Output 2 4 7 6" xfId="45719" xr:uid="{8A98A6C6-0E53-43FE-BDB3-221314CB9DA0}"/>
    <cellStyle name="Output 2 4 7 6 2" xfId="54198" xr:uid="{7CFDE2E8-DBDB-41DC-B213-1BC22EF0A791}"/>
    <cellStyle name="Output 2 4 8" xfId="2713" xr:uid="{D444776E-1EE1-4047-86AC-578173A16CCF}"/>
    <cellStyle name="Output 2 4 8 2" xfId="6903" xr:uid="{A6B49FEF-9B7F-49DB-9FB3-DC76A2BD0767}"/>
    <cellStyle name="Output 2 4 8 2 2" xfId="12044" xr:uid="{DAE37854-540D-4CD6-BB4D-07F301C44911}"/>
    <cellStyle name="Output 2 4 8 2 2 2" xfId="21033" xr:uid="{E421ADBB-27D2-4855-A637-58EE9FB77315}"/>
    <cellStyle name="Output 2 4 8 2 2 2 2" xfId="22234" xr:uid="{762380B0-EC97-4CFF-BB01-C19E2FEC1AC4}"/>
    <cellStyle name="Output 2 4 8 2 2 2 3" xfId="56556" xr:uid="{91EAD671-01F5-4529-A883-E599D3A97F86}"/>
    <cellStyle name="Output 2 4 8 2 2 3" xfId="32246" xr:uid="{B8DE8E1C-D145-43F1-835F-A44E9A0C0A59}"/>
    <cellStyle name="Output 2 4 8 2 2 4" xfId="49774" xr:uid="{8E1B68C8-55EC-4EF2-966C-B21DEE0E1470}"/>
    <cellStyle name="Output 2 4 8 2 3" xfId="12864" xr:uid="{4FDC8FB3-5283-4043-8C2E-1A5E66628F60}"/>
    <cellStyle name="Output 2 4 8 2 3 2" xfId="21853" xr:uid="{F3A1F13F-8C2D-484A-A15E-6C3DF3604661}"/>
    <cellStyle name="Output 2 4 8 2 3 2 2" xfId="28381" xr:uid="{A257CF57-54A0-49A0-8B3C-BE602418A5BA}"/>
    <cellStyle name="Output 2 4 8 2 3 2 3" xfId="58667" xr:uid="{56C32CED-DE7A-498E-BB85-BB796A23C59E}"/>
    <cellStyle name="Output 2 4 8 2 3 3" xfId="28740" xr:uid="{F359E09D-1353-425D-8DA9-3E94C1938A0F}"/>
    <cellStyle name="Output 2 4 8 2 3 4" xfId="51886" xr:uid="{A54FA5F4-3CE5-4338-9A47-88C2C81EACAA}"/>
    <cellStyle name="Output 2 4 8 2 4" xfId="15892" xr:uid="{DAA87B5B-BA08-4B38-81D3-BA8D5D480164}"/>
    <cellStyle name="Output 2 4 8 2 4 2" xfId="43179" xr:uid="{56C30D49-0942-4CDF-BF88-16A6449E5D4A}"/>
    <cellStyle name="Output 2 4 8 2 4 2 2" xfId="54692" xr:uid="{3F5CAEBD-064F-4DD7-8209-067483FC4140}"/>
    <cellStyle name="Output 2 4 8 2 4 3" xfId="47891" xr:uid="{AC6EF32F-BC6A-4A58-B83B-3C37DCC3C44A}"/>
    <cellStyle name="Output 2 4 8 2 5" xfId="23262" xr:uid="{4EE1F0BB-4023-4831-AF7D-D8BB0CA00818}"/>
    <cellStyle name="Output 2 4 8 2 6" xfId="46277" xr:uid="{9387A248-792F-4351-BE93-E34B4BD9DB61}"/>
    <cellStyle name="Output 2 4 8 3" xfId="9474" xr:uid="{84C2A77B-EF85-402C-93AB-B764FE1A8A33}"/>
    <cellStyle name="Output 2 4 8 3 2" xfId="18463" xr:uid="{586A52E7-D14F-420F-969B-906C34343A5E}"/>
    <cellStyle name="Output 2 4 8 3 2 2" xfId="24172" xr:uid="{998F68D4-6940-478B-ACA7-DF1846120AFC}"/>
    <cellStyle name="Output 2 4 8 3 2 2 2" xfId="56955" xr:uid="{8B7D1C19-9A1E-498B-9404-7BCEC3104A31}"/>
    <cellStyle name="Output 2 4 8 3 2 3" xfId="50173" xr:uid="{0D52BFCF-F246-4E44-984E-97F1489F2751}"/>
    <cellStyle name="Output 2 4 8 3 3" xfId="25778" xr:uid="{6FCD7622-5883-4BB1-B862-968BFF4CDC01}"/>
    <cellStyle name="Output 2 4 8 3 3 2" xfId="57729" xr:uid="{1984D7E5-702B-483A-B750-875B6A346BC3}"/>
    <cellStyle name="Output 2 4 8 3 3 3" xfId="50947" xr:uid="{660079AB-A5CE-45A0-80E8-2A19FEAFB5F6}"/>
    <cellStyle name="Output 2 4 8 3 4" xfId="48290" xr:uid="{46CC3ED4-4AD3-4EE0-A114-9044BEAEACE1}"/>
    <cellStyle name="Output 2 4 8 3 4 2" xfId="55082" xr:uid="{CDD9E75E-D7AA-4C2A-8330-5774D1288BC5}"/>
    <cellStyle name="Output 2 4 8 3 5" xfId="53382" xr:uid="{97476CF1-630C-4001-BE04-053F1F4B2DEC}"/>
    <cellStyle name="Output 2 4 8 3 6" xfId="46676" xr:uid="{4561E2D7-4CD3-48C9-AEDF-60F3CDA161AB}"/>
    <cellStyle name="Output 2 4 8 4" xfId="32798" xr:uid="{81F076C3-3A29-4E41-944C-0D0A3F02663F}"/>
    <cellStyle name="Output 2 4 8 4 2" xfId="56084" xr:uid="{BED6B9FC-A955-4D28-A83F-F9BE8944D82B}"/>
    <cellStyle name="Output 2 4 8 4 3" xfId="49302" xr:uid="{A1C2E692-5B1A-413A-91CB-860B8EBA9C74}"/>
    <cellStyle name="Output 2 4 8 5" xfId="44494" xr:uid="{B8463A37-12F2-4007-86DB-8C318F8EFF88}"/>
    <cellStyle name="Output 2 4 8 5 2" xfId="57591" xr:uid="{3072F578-5C05-4F2B-A551-C68241C15EEC}"/>
    <cellStyle name="Output 2 4 8 5 3" xfId="50809" xr:uid="{2624AA13-B762-4DB9-83E6-B9877CADA47C}"/>
    <cellStyle name="Output 2 4 8 6" xfId="45768" xr:uid="{D82A1096-3A2B-402B-9A20-BFE3BACABA31}"/>
    <cellStyle name="Output 2 4 8 6 2" xfId="54244" xr:uid="{2EA7B5F9-F86B-48C9-876A-3DCA97265013}"/>
    <cellStyle name="Output 2 4 9" xfId="4659" xr:uid="{2F7D9A36-67E6-4005-B638-63F8C1F6C853}"/>
    <cellStyle name="Output 2 4 9 2" xfId="7245" xr:uid="{65A4E8D5-5EDB-46D0-8D86-43F6B2800D4F}"/>
    <cellStyle name="Output 2 4 9 2 2" xfId="16234" xr:uid="{D63474AB-E554-4D45-880A-644D1081DADA}"/>
    <cellStyle name="Output 2 4 9 2 2 2" xfId="23384" xr:uid="{C448C43F-43D6-4A90-9F38-D66DCD3097C0}"/>
    <cellStyle name="Output 2 4 9 2 2 2 2" xfId="56596" xr:uid="{43D5E0A2-3F75-481B-8D19-E0C1607125C0}"/>
    <cellStyle name="Output 2 4 9 2 2 3" xfId="49814" xr:uid="{FE5C035A-56CB-4731-BA57-E4467611AECC}"/>
    <cellStyle name="Output 2 4 9 2 3" xfId="25777" xr:uid="{79B7182A-6D89-46B2-BC70-BDCF8E7B93B6}"/>
    <cellStyle name="Output 2 4 9 2 3 2" xfId="58362" xr:uid="{03A7D13C-12DE-4F88-9E1B-CADAF119DF66}"/>
    <cellStyle name="Output 2 4 9 2 3 3" xfId="51580" xr:uid="{2542DDAD-D0CA-4C06-99F1-0F2BA9476F03}"/>
    <cellStyle name="Output 2 4 9 2 4" xfId="47931" xr:uid="{34D4CD54-EFB3-4CF4-AA01-6B0ED25399BB}"/>
    <cellStyle name="Output 2 4 9 2 4 2" xfId="54729" xr:uid="{4FC1D02D-3705-46F2-B783-C66A7B6C8B35}"/>
    <cellStyle name="Output 2 4 9 2 5" xfId="46317" xr:uid="{648B2A2C-2FD3-4823-B894-EBC4B6DC2DDD}"/>
    <cellStyle name="Output 2 4 9 3" xfId="9882" xr:uid="{D6027365-E6E9-412A-B7AC-139AA799EF9A}"/>
    <cellStyle name="Output 2 4 9 3 2" xfId="18871" xr:uid="{69B48F8B-9918-44A8-932C-730280708B1A}"/>
    <cellStyle name="Output 2 4 9 3 2 2" xfId="41044" xr:uid="{1A85FC69-350A-4677-AB9F-E7E5170B8CCE}"/>
    <cellStyle name="Output 2 4 9 3 2 2 2" xfId="56992" xr:uid="{F56F7586-216E-4442-BE76-3806C865E291}"/>
    <cellStyle name="Output 2 4 9 3 2 3" xfId="50210" xr:uid="{1309627A-132D-40CE-BBF5-E6EB40E4F1FE}"/>
    <cellStyle name="Output 2 4 9 3 3" xfId="22448" xr:uid="{A886FFD4-4B73-499C-8151-776018A5806F}"/>
    <cellStyle name="Output 2 4 9 3 3 2" xfId="58259" xr:uid="{5F1C8590-B540-4F61-969D-9F61C6E9543E}"/>
    <cellStyle name="Output 2 4 9 3 3 3" xfId="51477" xr:uid="{408C7060-4CBB-45AF-AD8F-243597AB729B}"/>
    <cellStyle name="Output 2 4 9 3 4" xfId="48327" xr:uid="{97842E57-08F9-4FF7-82FE-D297DFA7B18C}"/>
    <cellStyle name="Output 2 4 9 3 4 2" xfId="55119" xr:uid="{7B1E1832-AF0C-421D-8862-959B5567C4B2}"/>
    <cellStyle name="Output 2 4 9 3 5" xfId="53419" xr:uid="{E9196481-0564-4A13-837F-E0F3E96033FF}"/>
    <cellStyle name="Output 2 4 9 3 6" xfId="46713" xr:uid="{1CAC9629-66BA-417E-9A21-974461AB84BC}"/>
    <cellStyle name="Output 2 4 9 4" xfId="13648" xr:uid="{C5ED7F82-5BF6-41AB-84BB-196551B80D5E}"/>
    <cellStyle name="Output 2 4 9 4 2" xfId="25806" xr:uid="{C9F042CB-2F1F-48F5-A761-7478A61C1ACA}"/>
    <cellStyle name="Output 2 4 9 4 2 2" xfId="56124" xr:uid="{1A35AED0-1310-4B47-94AC-795D60AB6898}"/>
    <cellStyle name="Output 2 4 9 4 3" xfId="49342" xr:uid="{2FCA456A-774A-478E-94FB-CF50B70F9159}"/>
    <cellStyle name="Output 2 4 9 5" xfId="33775" xr:uid="{D9C44A08-153D-4D93-9EE9-0B3DEDEEDC5B}"/>
    <cellStyle name="Output 2 4 9 5 2" xfId="57590" xr:uid="{A4008F54-C62A-4AC9-9E8B-74B58EB9D592}"/>
    <cellStyle name="Output 2 4 9 5 3" xfId="50808" xr:uid="{E44C50BE-4A80-472C-B066-392654C57856}"/>
    <cellStyle name="Output 2 4 9 6" xfId="44542" xr:uid="{95088EB3-C39E-4D9C-8C7C-8A68DBD7AB6B}"/>
    <cellStyle name="Output 2 4 9 6 2" xfId="54281" xr:uid="{C3E32014-22BF-4010-BD05-0F4ADC0F01B5}"/>
    <cellStyle name="Output 2 4 9 6 3" xfId="47468" xr:uid="{BB3F5D84-C0BA-4E64-9C05-057E8EF2F0E8}"/>
    <cellStyle name="Output 2 4 9 7" xfId="45808" xr:uid="{83DAEE29-71FB-43BE-8C9C-8B36E8C55CCB}"/>
    <cellStyle name="Output 2 5" xfId="226" xr:uid="{81E18E0D-D13C-444B-A3CC-146DD921F97E}"/>
    <cellStyle name="Output 2 5 10" xfId="9110" xr:uid="{4C6798FA-6F78-41DA-A221-277B6E0825EE}"/>
    <cellStyle name="Output 2 5 10 2" xfId="18099" xr:uid="{F4447530-D048-4508-BDE2-BB1E17738105}"/>
    <cellStyle name="Output 2 5 10 2 2" xfId="32634" xr:uid="{4AC83A4A-4C67-466B-A58D-1269F609E82A}"/>
    <cellStyle name="Output 2 5 10 3" xfId="22417" xr:uid="{B65ACDDC-D51C-46A4-AC7F-5C576D35DD40}"/>
    <cellStyle name="Output 2 5 11" xfId="12715" xr:uid="{8BC3F2C3-961A-4523-958D-4CDC12AFBBC2}"/>
    <cellStyle name="Output 2 5 11 2" xfId="21704" xr:uid="{279A84F8-DDCD-4542-820E-3C49D1F206FD}"/>
    <cellStyle name="Output 2 5 11 2 2" xfId="38106" xr:uid="{5F7E6F06-3605-44EF-88EA-D4457E4EECEB}"/>
    <cellStyle name="Output 2 5 11 3" xfId="33268" xr:uid="{1FF94B18-A071-4FC0-A4D9-0F4269C5F7A4}"/>
    <cellStyle name="Output 2 5 12" xfId="2232" xr:uid="{963C5F39-C5D7-4B62-9E0F-1536596A9533}"/>
    <cellStyle name="Output 2 5 12 2" xfId="29746" xr:uid="{0A858171-3FF2-4A27-A58D-C937A83968E6}"/>
    <cellStyle name="Output 2 5 13" xfId="13141" xr:uid="{065F2DB9-577F-446C-BD0D-3DCAFBA4D9E6}"/>
    <cellStyle name="Output 2 5 13 2" xfId="24441" xr:uid="{84527EEE-2ECE-4710-8CC4-D9F5286135BB}"/>
    <cellStyle name="Output 2 5 14" xfId="38646" xr:uid="{43756FAA-A3F8-4129-9BEA-BB064D45C8B6}"/>
    <cellStyle name="Output 2 5 15" xfId="44290" xr:uid="{DD068E98-B9C1-4129-A6D8-E3C38790B756}"/>
    <cellStyle name="Output 2 5 16" xfId="45531" xr:uid="{8BF4576E-71BE-4D61-B27C-0C86449759E3}"/>
    <cellStyle name="Output 2 5 2" xfId="575" xr:uid="{384EBCCE-5E6C-49C7-8F4C-F51DBD63C2BA}"/>
    <cellStyle name="Output 2 5 2 2" xfId="4964" xr:uid="{57751316-3111-4D9F-B32E-A4A573E89127}"/>
    <cellStyle name="Output 2 5 2 2 2" xfId="7550" xr:uid="{CE2C5EC5-DBBA-46D6-90D2-DD8DA11D16E8}"/>
    <cellStyle name="Output 2 5 2 2 2 2" xfId="16539" xr:uid="{AFFD1417-73B2-493B-AAB9-D0E9B6CAF79C}"/>
    <cellStyle name="Output 2 5 2 2 2 2 2" xfId="27099" xr:uid="{E3603D67-6D07-4DF5-B2D5-1423387E063C}"/>
    <cellStyle name="Output 2 5 2 2 2 3" xfId="24647" xr:uid="{94CEB7B5-D7DC-4AC6-B422-94AE0A46D4BC}"/>
    <cellStyle name="Output 2 5 2 2 2 4" xfId="56319" xr:uid="{4D953E13-5FF2-41DA-8765-980389F1E827}"/>
    <cellStyle name="Output 2 5 2 2 3" xfId="10187" xr:uid="{48DB0542-1003-42BA-8F52-25DA7E3F4B36}"/>
    <cellStyle name="Output 2 5 2 2 3 2" xfId="19176" xr:uid="{CD2BA5DF-2628-4BD0-8E29-FA202A9639A7}"/>
    <cellStyle name="Output 2 5 2 2 3 2 2" xfId="43392" xr:uid="{19CFC287-D239-4439-9535-0181F56F066D}"/>
    <cellStyle name="Output 2 5 2 2 3 3" xfId="40114" xr:uid="{0B8BA9DF-A189-4E5F-AA0C-03F4E42ACAA6}"/>
    <cellStyle name="Output 2 5 2 2 4" xfId="13953" xr:uid="{D62EED3B-F7A1-488F-8AE1-637DA8C675C3}"/>
    <cellStyle name="Output 2 5 2 2 4 2" xfId="39457" xr:uid="{708AA080-2693-417C-83CE-1EC2F33D1A7B}"/>
    <cellStyle name="Output 2 5 2 2 5" xfId="29412" xr:uid="{1F3F6CBE-2B3B-43AD-90ED-EDA91AB29C67}"/>
    <cellStyle name="Output 2 5 2 2 6" xfId="49537" xr:uid="{5DA3AF50-A157-41F0-83F4-39571F050F59}"/>
    <cellStyle name="Output 2 5 2 3" xfId="3012" xr:uid="{AA10FBCB-C214-48CA-BBE1-D7F174415104}"/>
    <cellStyle name="Output 2 5 2 3 2" xfId="41272" xr:uid="{EDF85E30-1EC9-49C6-9412-21FCA857CC25}"/>
    <cellStyle name="Output 2 5 2 3 2 2" xfId="58422" xr:uid="{78641B6B-B7B4-4960-91BD-F6668D841BAD}"/>
    <cellStyle name="Output 2 5 2 3 3" xfId="51641" xr:uid="{D03A9018-B7CC-418F-9A7B-A0605181CB23}"/>
    <cellStyle name="Output 2 5 2 4" xfId="38059" xr:uid="{9E706DC3-0B3C-4FB3-8CD2-1D4C5849E5F4}"/>
    <cellStyle name="Output 2 5 2 4 2" xfId="54464" xr:uid="{DC0742BF-3A32-431B-BC72-7F575D8C8C33}"/>
    <cellStyle name="Output 2 5 2 4 3" xfId="47654" xr:uid="{FEC75A25-94A3-43BB-9B08-B1EC455587B5}"/>
    <cellStyle name="Output 2 5 2 5" xfId="46046" xr:uid="{7BAD0196-8900-43A8-B704-F51C32D9C02A}"/>
    <cellStyle name="Output 2 5 3" xfId="920" xr:uid="{0DC91324-68A2-4CB3-AF37-405747CD9AE0}"/>
    <cellStyle name="Output 2 5 3 2" xfId="5285" xr:uid="{52B91709-CE41-4195-9F81-636E246632DF}"/>
    <cellStyle name="Output 2 5 3 2 2" xfId="7871" xr:uid="{58D73BBC-E579-45D8-B396-04F7FD807AC6}"/>
    <cellStyle name="Output 2 5 3 2 2 2" xfId="16860" xr:uid="{8ACCE6F1-CF94-4D3C-8764-A5F20CF77A23}"/>
    <cellStyle name="Output 2 5 3 2 2 2 2" xfId="29260" xr:uid="{5EFC2660-5CBA-474D-A2E3-F871C7272A3D}"/>
    <cellStyle name="Output 2 5 3 2 2 3" xfId="28172" xr:uid="{C114DC51-1A1F-4FD1-870D-E09B1143989B}"/>
    <cellStyle name="Output 2 5 3 2 2 4" xfId="56727" xr:uid="{E3489E3F-7A53-49D2-870D-E60E48BDAE3B}"/>
    <cellStyle name="Output 2 5 3 2 3" xfId="10508" xr:uid="{046FFE5C-7B26-404F-B187-FB7B53FAF022}"/>
    <cellStyle name="Output 2 5 3 2 3 2" xfId="19497" xr:uid="{D5978051-F594-4B2B-AD1B-0AAAF2A9CE47}"/>
    <cellStyle name="Output 2 5 3 2 3 2 2" xfId="26204" xr:uid="{2E2AB77E-691E-4C8B-9AF4-59EA569554EF}"/>
    <cellStyle name="Output 2 5 3 2 3 3" xfId="31919" xr:uid="{2EC55E92-231C-4790-B611-9D33C55AF69B}"/>
    <cellStyle name="Output 2 5 3 2 4" xfId="14274" xr:uid="{F792F3B7-85AD-45CE-9DDA-5C10217E4B71}"/>
    <cellStyle name="Output 2 5 3 2 4 2" xfId="23388" xr:uid="{E591438C-3F3F-4BE9-9A4C-184F59F856FE}"/>
    <cellStyle name="Output 2 5 3 2 5" xfId="30450" xr:uid="{B4C31B8D-482A-4D42-BE59-2A4CB7A54C0D}"/>
    <cellStyle name="Output 2 5 3 2 6" xfId="49945" xr:uid="{EC7CD153-3DDF-4D5A-B639-12A04873E9ED}"/>
    <cellStyle name="Output 2 5 3 3" xfId="3357" xr:uid="{94D16F86-3A15-4AEF-BBB2-0EB75AAF5686}"/>
    <cellStyle name="Output 2 5 3 3 2" xfId="24361" xr:uid="{7F153F6A-5342-4BC5-95FB-7AEBFF59A3BF}"/>
    <cellStyle name="Output 2 5 3 3 2 2" xfId="58260" xr:uid="{0EB2FCAA-741A-4CDE-A373-FB255CC020BB}"/>
    <cellStyle name="Output 2 5 3 3 3" xfId="51478" xr:uid="{15AF00C8-CC8D-4AFF-844B-8540A0FB89B6}"/>
    <cellStyle name="Output 2 5 3 4" xfId="34716" xr:uid="{4F04B1C3-5A27-4711-9005-0807BA0404D7}"/>
    <cellStyle name="Output 2 5 3 4 2" xfId="54854" xr:uid="{65A880AA-C3AA-49DF-83E9-75D6455E117C}"/>
    <cellStyle name="Output 2 5 3 4 3" xfId="48062" xr:uid="{D966F5B8-1C5E-424F-A6AB-9CFFCE942C33}"/>
    <cellStyle name="Output 2 5 3 5" xfId="53154" xr:uid="{8FAEEB35-729E-4771-A753-B8A4E209C2B1}"/>
    <cellStyle name="Output 2 5 3 6" xfId="46448" xr:uid="{D8C4A6DB-DD65-496D-B800-72E5743F0D5B}"/>
    <cellStyle name="Output 2 5 4" xfId="1264" xr:uid="{B8F174AC-1F81-4FD4-A0F6-CF426F337BB1}"/>
    <cellStyle name="Output 2 5 4 2" xfId="5609" xr:uid="{2C2E6C7A-8A4A-4A84-B5C0-3F76A261FB4D}"/>
    <cellStyle name="Output 2 5 4 2 2" xfId="8195" xr:uid="{625C38F8-AA84-4DC8-B9F0-0C54C30D1810}"/>
    <cellStyle name="Output 2 5 4 2 2 2" xfId="17184" xr:uid="{E20BCC9B-B2A2-4630-9E02-F8EB7778E85F}"/>
    <cellStyle name="Output 2 5 4 2 2 2 2" xfId="42822" xr:uid="{7434B3A4-A7DD-4DC2-BF0F-E4F029B4B1CE}"/>
    <cellStyle name="Output 2 5 4 2 2 3" xfId="37754" xr:uid="{F9E70065-7366-4F58-B572-8FE54EB2A49E}"/>
    <cellStyle name="Output 2 5 4 2 3" xfId="10832" xr:uid="{EDC2C247-A399-4031-84C7-6F2CBE653776}"/>
    <cellStyle name="Output 2 5 4 2 3 2" xfId="19821" xr:uid="{F8BC0A69-5138-4D47-A4ED-D685BC684279}"/>
    <cellStyle name="Output 2 5 4 2 3 2 2" xfId="35921" xr:uid="{03CB7409-6ABA-4900-A465-A28BB6ECF8D8}"/>
    <cellStyle name="Output 2 5 4 2 3 3" xfId="26663" xr:uid="{988FF8F2-0FDA-403C-8E9F-EF67B7F23370}"/>
    <cellStyle name="Output 2 5 4 2 4" xfId="14598" xr:uid="{BF245A4E-684C-4578-AD55-BE9BD6B04CEC}"/>
    <cellStyle name="Output 2 5 4 2 4 2" xfId="27248" xr:uid="{C7DA55F1-13B4-4842-A04D-0037D5C9FBDD}"/>
    <cellStyle name="Output 2 5 4 2 5" xfId="41458" xr:uid="{48E23A55-C550-4956-A7F1-A4746AE298B9}"/>
    <cellStyle name="Output 2 5 4 2 6" xfId="55847" xr:uid="{5292A1D2-6D54-47FE-B099-4667304E9E33}"/>
    <cellStyle name="Output 2 5 4 3" xfId="3701" xr:uid="{325599A7-7AF6-46E6-BA67-36B62C2078F2}"/>
    <cellStyle name="Output 2 5 4 3 2" xfId="27890" xr:uid="{059C2B3C-71C6-454C-BB19-D60856E7191A}"/>
    <cellStyle name="Output 2 5 4 4" xfId="25161" xr:uid="{C29A4640-79F0-4BB6-A464-B10EAAA20596}"/>
    <cellStyle name="Output 2 5 4 5" xfId="49065" xr:uid="{6CA95F96-B3F7-437A-B601-E3E3814DD5A9}"/>
    <cellStyle name="Output 2 5 5" xfId="1611" xr:uid="{F9A5A45D-F97B-4AE2-A906-8512B1C1D31A}"/>
    <cellStyle name="Output 2 5 5 2" xfId="5954" xr:uid="{AA16B6B1-C69E-44BE-A653-00E20A759CDF}"/>
    <cellStyle name="Output 2 5 5 2 2" xfId="8540" xr:uid="{9DF43387-596A-4D4D-80C4-8EAC36C2E29B}"/>
    <cellStyle name="Output 2 5 5 2 2 2" xfId="17529" xr:uid="{A545ACD8-0BD8-49DF-A001-5E5FDEAE1132}"/>
    <cellStyle name="Output 2 5 5 2 2 2 2" xfId="37982" xr:uid="{695FC7B0-411C-4A5F-8274-D25F946D77B7}"/>
    <cellStyle name="Output 2 5 5 2 2 3" xfId="29763" xr:uid="{BD0C9522-FD2B-4A02-8A99-470940FDA9D8}"/>
    <cellStyle name="Output 2 5 5 2 3" xfId="11177" xr:uid="{F2E9AD0C-B58D-4037-8846-F53D6AE8F5A1}"/>
    <cellStyle name="Output 2 5 5 2 3 2" xfId="20166" xr:uid="{780303C3-2AC1-4944-809B-273D1E433EC3}"/>
    <cellStyle name="Output 2 5 5 2 3 2 2" xfId="22790" xr:uid="{605FC312-3213-4367-A517-149F414A9AF5}"/>
    <cellStyle name="Output 2 5 5 2 3 3" xfId="34547" xr:uid="{1FEBE486-8B6B-40B1-A06A-CBD881335CF9}"/>
    <cellStyle name="Output 2 5 5 2 4" xfId="14943" xr:uid="{C98C93A3-2846-4E02-A763-4D36C7DBF6C5}"/>
    <cellStyle name="Output 2 5 5 2 4 2" xfId="33127" xr:uid="{84AFE74A-880F-46F9-8264-659A477E4B26}"/>
    <cellStyle name="Output 2 5 5 2 5" xfId="31684" xr:uid="{709B3D1D-F8AF-47C5-9CA5-150209EE1EBC}"/>
    <cellStyle name="Output 2 5 5 2 6" xfId="57797" xr:uid="{27BCC7EE-7FFA-4E80-87F7-6653882A7AA2}"/>
    <cellStyle name="Output 2 5 5 3" xfId="4048" xr:uid="{6F16680A-0FFB-4184-9750-34D6DF0A6B85}"/>
    <cellStyle name="Output 2 5 5 3 2" xfId="43468" xr:uid="{F0241848-B19E-4466-8EB5-130DA7F936E3}"/>
    <cellStyle name="Output 2 5 5 4" xfId="42088" xr:uid="{8EC0FB5D-2392-4201-A8A4-BC6CB677D379}"/>
    <cellStyle name="Output 2 5 5 5" xfId="51015" xr:uid="{37FF51ED-E77A-4B6A-9C00-F7CE7CEC8981}"/>
    <cellStyle name="Output 2 5 6" xfId="1710" xr:uid="{57A17602-11D1-48F4-842B-A9D06F8B4D65}"/>
    <cellStyle name="Output 2 5 6 2" xfId="6036" xr:uid="{ADC70515-272B-4388-91C5-93569B4671BB}"/>
    <cellStyle name="Output 2 5 6 2 2" xfId="8622" xr:uid="{B42C2511-44CB-4723-A317-89946B353605}"/>
    <cellStyle name="Output 2 5 6 2 2 2" xfId="17611" xr:uid="{5A7A43B0-D2B1-41FE-854A-A164DDA35E30}"/>
    <cellStyle name="Output 2 5 6 2 2 2 2" xfId="31726" xr:uid="{FBC8866F-4C1E-4833-94F6-35675EC51F6C}"/>
    <cellStyle name="Output 2 5 6 2 2 3" xfId="32893" xr:uid="{47A3A4BD-5443-4650-8618-1F83CFB0A2DD}"/>
    <cellStyle name="Output 2 5 6 2 3" xfId="11259" xr:uid="{4D5DFD40-C6D0-4506-8093-4EB1803B20B0}"/>
    <cellStyle name="Output 2 5 6 2 3 2" xfId="20248" xr:uid="{747C1AB4-23D9-4709-997E-1ED0074A0587}"/>
    <cellStyle name="Output 2 5 6 2 3 2 2" xfId="37524" xr:uid="{988FC3E0-61D2-4685-9442-3B1AF09332C9}"/>
    <cellStyle name="Output 2 5 6 2 3 3" xfId="27470" xr:uid="{29C8C2A4-986C-4C24-969F-66A658EC5631}"/>
    <cellStyle name="Output 2 5 6 2 4" xfId="15025" xr:uid="{3605F36B-CFAB-4E7E-95B5-AD4595FF6B45}"/>
    <cellStyle name="Output 2 5 6 2 4 2" xfId="39495" xr:uid="{E4FCB322-4AE9-4391-9886-6989397529D0}"/>
    <cellStyle name="Output 2 5 6 2 5" xfId="29750" xr:uid="{E7E850A2-5ECA-4CBE-AF6D-1E52D5F5A69C}"/>
    <cellStyle name="Output 2 5 6 2 6" xfId="54016" xr:uid="{4F3D36AD-8B88-45DB-9B8C-4E56069C4AF8}"/>
    <cellStyle name="Output 2 5 6 3" xfId="4147" xr:uid="{FD928B87-3C8B-4826-BD56-EEC6AE0FE533}"/>
    <cellStyle name="Output 2 5 6 3 2" xfId="26437" xr:uid="{06488BDF-257A-4653-B325-D6EC0B3BEC10}"/>
    <cellStyle name="Output 2 5 6 4" xfId="37489" xr:uid="{B14E99FD-6EC2-45A1-ACDE-606F1B8DE351}"/>
    <cellStyle name="Output 2 5 6 5" xfId="47348" xr:uid="{8EA56B07-0397-4DF0-B7B4-4FB2E78990BE}"/>
    <cellStyle name="Output 2 5 7" xfId="2694" xr:uid="{A3E5C26C-2790-41DE-BB7D-8BF825B8ACE4}"/>
    <cellStyle name="Output 2 5 7 2" xfId="6884" xr:uid="{FE801D4E-5EA3-4106-8156-81C6E626B4D6}"/>
    <cellStyle name="Output 2 5 7 2 2" xfId="12025" xr:uid="{F92D1C10-61AE-4015-9B70-AA41EC16BEE8}"/>
    <cellStyle name="Output 2 5 7 2 2 2" xfId="21014" xr:uid="{D26A6AA4-0C8A-46D8-ACC9-BD09A152A582}"/>
    <cellStyle name="Output 2 5 7 2 2 2 2" xfId="31987" xr:uid="{E53B423D-4DAB-4ADE-9DC4-28A3022110B9}"/>
    <cellStyle name="Output 2 5 7 2 2 3" xfId="40234" xr:uid="{2AE3A92A-A974-4A3A-94BD-22796B88765E}"/>
    <cellStyle name="Output 2 5 7 2 3" xfId="12848" xr:uid="{783C7791-09C0-4382-BD10-90038012DB61}"/>
    <cellStyle name="Output 2 5 7 2 3 2" xfId="21837" xr:uid="{276314EC-5A5C-4A15-B597-92979B7E6C23}"/>
    <cellStyle name="Output 2 5 7 2 3 2 2" xfId="26489" xr:uid="{7B56CC25-E268-41A4-988F-10968E6B7745}"/>
    <cellStyle name="Output 2 5 7 2 3 3" xfId="33518" xr:uid="{3B9E065C-2E0B-4897-B07F-FD37C97CA4BD}"/>
    <cellStyle name="Output 2 5 7 2 4" xfId="15873" xr:uid="{4B30C37F-7CA2-4889-B9CA-081CBF332841}"/>
    <cellStyle name="Output 2 5 7 2 4 2" xfId="43048" xr:uid="{9F80B058-0FBB-4599-A5C2-80049AE62E3C}"/>
    <cellStyle name="Output 2 5 7 2 5" xfId="34355" xr:uid="{A5A11DEF-25F7-48BC-AC47-CD9AD5D4984D}"/>
    <cellStyle name="Output 2 5 7 3" xfId="9455" xr:uid="{F8290723-6DA0-47D1-94B1-7A5374A2A375}"/>
    <cellStyle name="Output 2 5 7 3 2" xfId="18444" xr:uid="{9E06381C-99F7-4A70-A40B-E314A2E87E50}"/>
    <cellStyle name="Output 2 5 7 3 2 2" xfId="23879" xr:uid="{5AE8B9A5-A67A-47F9-A7A2-E5E70FD7A391}"/>
    <cellStyle name="Output 2 5 7 3 3" xfId="25648" xr:uid="{0C90B3FC-0C23-4061-9CD9-636FC8160D7B}"/>
    <cellStyle name="Output 2 5 7 4" xfId="32662" xr:uid="{0EDDE6EA-0613-4358-9A7A-2439AD848C6E}"/>
    <cellStyle name="Output 2 5 8" xfId="4640" xr:uid="{55847B65-E7B5-4785-B90C-3ED712282044}"/>
    <cellStyle name="Output 2 5 8 2" xfId="7226" xr:uid="{21FE23ED-AD3D-410D-964E-BA07D6A91883}"/>
    <cellStyle name="Output 2 5 8 2 2" xfId="16215" xr:uid="{D275C8BD-A202-484F-8628-113B17BD1652}"/>
    <cellStyle name="Output 2 5 8 2 2 2" xfId="40339" xr:uid="{841812A0-6CB9-41B6-B318-5B7C99E78EB6}"/>
    <cellStyle name="Output 2 5 8 2 3" xfId="25647" xr:uid="{078DF4D8-5D4C-46B1-9CD2-CDF65D52E396}"/>
    <cellStyle name="Output 2 5 8 3" xfId="9863" xr:uid="{78F5F534-B854-4270-B97E-4F4C3818AC41}"/>
    <cellStyle name="Output 2 5 8 3 2" xfId="18852" xr:uid="{330914AF-BE79-4242-80FE-5BB3FE71A36E}"/>
    <cellStyle name="Output 2 5 8 3 2 2" xfId="40907" xr:uid="{B810E741-5DA8-4FD6-9ED7-25D4F1679139}"/>
    <cellStyle name="Output 2 5 8 3 3" xfId="40289" xr:uid="{36F7D21E-F4FD-4A6F-8DAA-887915BF55F4}"/>
    <cellStyle name="Output 2 5 8 4" xfId="13629" xr:uid="{BDA98665-575C-486E-88E4-1B262AB586ED}"/>
    <cellStyle name="Output 2 5 8 4 2" xfId="25674" xr:uid="{8F2A7FB9-400F-4318-B39B-2FB0BBB0B325}"/>
    <cellStyle name="Output 2 5 8 5" xfId="33645" xr:uid="{032913F6-C4C6-4508-AA8A-FC958F997D80}"/>
    <cellStyle name="Output 2 5 9" xfId="6528" xr:uid="{63A9AD11-8084-4E5D-96B4-1216A8BD4457}"/>
    <cellStyle name="Output 2 5 9 2" xfId="11747" xr:uid="{9AC69279-EB22-48DE-99E7-014B42690EE1}"/>
    <cellStyle name="Output 2 5 9 2 2" xfId="20736" xr:uid="{13FFB965-78B0-4F2B-919C-6AF62759E024}"/>
    <cellStyle name="Output 2 5 9 2 2 2" xfId="28555" xr:uid="{101A18FC-5FC5-49A8-8FB8-2692009ED198}"/>
    <cellStyle name="Output 2 5 9 2 3" xfId="27660" xr:uid="{302542F9-C646-46B8-B0B8-1D55FFA95789}"/>
    <cellStyle name="Output 2 5 9 3" xfId="15517" xr:uid="{40C7D182-2429-484F-B087-7FC4F909237D}"/>
    <cellStyle name="Output 2 5 9 3 2" xfId="26549" xr:uid="{B20B2096-DF95-4CB8-BE5A-07CBA76B311A}"/>
    <cellStyle name="Output 2 5 9 4" xfId="28215" xr:uid="{2F74147D-F0E6-4AEF-ADA9-04F7BCBECDE9}"/>
    <cellStyle name="Output 2 6" xfId="364" xr:uid="{5C2CF5FD-A946-428A-A79D-47F733F1FE6B}"/>
    <cellStyle name="Output 2 6 10" xfId="9235" xr:uid="{0390AC41-43B0-41E1-B82C-421C8072A2E8}"/>
    <cellStyle name="Output 2 6 10 2" xfId="18224" xr:uid="{DA086161-1D2E-4D47-9980-C45D595C261A}"/>
    <cellStyle name="Output 2 6 10 2 2" xfId="28876" xr:uid="{F19A035E-80B7-4F48-B01C-869B4EBEA761}"/>
    <cellStyle name="Output 2 6 10 3" xfId="24972" xr:uid="{E302A0C0-A735-42E7-96CD-A806E042246A}"/>
    <cellStyle name="Output 2 6 11" xfId="9825" xr:uid="{A4FEAC58-E150-4F65-802A-5E94E2DA4A35}"/>
    <cellStyle name="Output 2 6 11 2" xfId="18814" xr:uid="{D62E5628-A8C7-4D3A-8E5F-B66783DAEA21}"/>
    <cellStyle name="Output 2 6 11 2 2" xfId="40053" xr:uid="{186BA3B3-B144-4AEF-B08F-426FBDF734EF}"/>
    <cellStyle name="Output 2 6 11 3" xfId="26930" xr:uid="{38962B6C-457F-4D60-8577-46F71FC9EEC1}"/>
    <cellStyle name="Output 2 6 12" xfId="2370" xr:uid="{AAD1E3C9-AABD-4E14-A3F1-68E2FDFB0E06}"/>
    <cellStyle name="Output 2 6 12 2" xfId="36809" xr:uid="{28E6164D-3C73-4066-BE62-4B10BBD82EF3}"/>
    <cellStyle name="Output 2 6 13" xfId="13279" xr:uid="{A7C82159-EF59-45B2-9C32-248AB30AD779}"/>
    <cellStyle name="Output 2 6 13 2" xfId="41344" xr:uid="{654120CA-92A2-4727-B43E-407331467801}"/>
    <cellStyle name="Output 2 6 14" xfId="43500" xr:uid="{28A4756D-4D4B-4C0D-94E5-148C9E808FFB}"/>
    <cellStyle name="Output 2 6 15" xfId="44274" xr:uid="{0BE289CD-9105-438C-8147-D2BE723D09DC}"/>
    <cellStyle name="Output 2 6 16" xfId="45546" xr:uid="{6ECBA636-22FE-4013-BD0F-F30E8F57F7C8}"/>
    <cellStyle name="Output 2 6 2" xfId="713" xr:uid="{B20FDFF8-B800-402D-93EE-19C7DF441B8F}"/>
    <cellStyle name="Output 2 6 2 2" xfId="5089" xr:uid="{89417E67-3B04-451C-81C7-44EE29091C13}"/>
    <cellStyle name="Output 2 6 2 2 2" xfId="7675" xr:uid="{29161C3F-CEDE-4203-94A9-CCA8853B0205}"/>
    <cellStyle name="Output 2 6 2 2 2 2" xfId="16664" xr:uid="{E970D96F-5DC6-459C-B748-72BC483E3335}"/>
    <cellStyle name="Output 2 6 2 2 2 2 2" xfId="37594" xr:uid="{ABF17D16-8096-4FF6-BA9B-6725935DB1C3}"/>
    <cellStyle name="Output 2 6 2 2 2 3" xfId="41862" xr:uid="{2B6E3F21-2FDB-49E9-887A-08AEE46CE86B}"/>
    <cellStyle name="Output 2 6 2 2 2 4" xfId="56334" xr:uid="{A76FAC92-C2BA-47C7-8DF5-DCB0ABC4D6AA}"/>
    <cellStyle name="Output 2 6 2 2 3" xfId="10312" xr:uid="{467C3B7A-057D-4EDC-9919-A47F5B57BC12}"/>
    <cellStyle name="Output 2 6 2 2 3 2" xfId="19301" xr:uid="{A66D356D-34D6-4B26-B16B-4470556D0593}"/>
    <cellStyle name="Output 2 6 2 2 3 2 2" xfId="30261" xr:uid="{9881A90F-1657-4146-8FED-C7EBEF3660DE}"/>
    <cellStyle name="Output 2 6 2 2 3 3" xfId="44037" xr:uid="{8B6A8C57-D7DC-4E1D-8190-5BC354BE7140}"/>
    <cellStyle name="Output 2 6 2 2 4" xfId="14078" xr:uid="{F0FA08BF-6F59-44C5-A32E-3FE5CE937E98}"/>
    <cellStyle name="Output 2 6 2 2 4 2" xfId="32667" xr:uid="{7213E397-64D2-49C3-9010-23E673DC0FB0}"/>
    <cellStyle name="Output 2 6 2 2 5" xfId="25939" xr:uid="{7A429D4F-BC18-4F26-B950-B34161291C19}"/>
    <cellStyle name="Output 2 6 2 2 6" xfId="49552" xr:uid="{6FE84DD6-E0A5-4D7B-9012-58D789F13FDE}"/>
    <cellStyle name="Output 2 6 2 3" xfId="3150" xr:uid="{41C4249B-E8B4-4A0B-A450-A66DB9C12A23}"/>
    <cellStyle name="Output 2 6 2 3 2" xfId="43385" xr:uid="{4A016E8A-C308-485F-BE98-8120E9847D7A}"/>
    <cellStyle name="Output 2 6 2 3 2 2" xfId="57598" xr:uid="{13B79812-3C5E-44AB-8F6E-6C6744F0919F}"/>
    <cellStyle name="Output 2 6 2 3 3" xfId="50816" xr:uid="{94969040-6A39-4F05-B1F2-6B0E7100BDDF}"/>
    <cellStyle name="Output 2 6 2 4" xfId="23416" xr:uid="{13600382-5463-4ECA-B828-A7611CA92074}"/>
    <cellStyle name="Output 2 6 2 4 2" xfId="54479" xr:uid="{7587930E-41F1-4498-A444-11D39949890E}"/>
    <cellStyle name="Output 2 6 2 4 3" xfId="47669" xr:uid="{0A0F372C-B862-4407-B811-CA0D783138C9}"/>
    <cellStyle name="Output 2 6 2 5" xfId="46061" xr:uid="{E7CFEB03-7412-497B-BC1D-CA63233D2D8A}"/>
    <cellStyle name="Output 2 6 3" xfId="1058" xr:uid="{EE6E3DE6-005E-4371-834A-93AB5BDAD9DB}"/>
    <cellStyle name="Output 2 6 3 2" xfId="5410" xr:uid="{F7E35958-55AE-4062-89E0-D26514D65507}"/>
    <cellStyle name="Output 2 6 3 2 2" xfId="7996" xr:uid="{7327962B-DFA1-4D83-BF8E-C11B5B7321A0}"/>
    <cellStyle name="Output 2 6 3 2 2 2" xfId="16985" xr:uid="{AB5C501B-9A44-406B-886E-D5E9A799EC7C}"/>
    <cellStyle name="Output 2 6 3 2 2 2 2" xfId="39494" xr:uid="{3D0D7C7F-7C65-499F-9EEE-DCDC2938F114}"/>
    <cellStyle name="Output 2 6 3 2 2 3" xfId="37080" xr:uid="{9F6B664E-AE62-42BB-8DBB-203E4C247EB0}"/>
    <cellStyle name="Output 2 6 3 2 2 4" xfId="56742" xr:uid="{87033EC6-5AF6-4BE6-8415-7B8ACE5E5B18}"/>
    <cellStyle name="Output 2 6 3 2 3" xfId="10633" xr:uid="{06DB9196-A7D4-4884-BC01-D7C74DB4D90B}"/>
    <cellStyle name="Output 2 6 3 2 3 2" xfId="19622" xr:uid="{B6408476-43E1-4B4E-BFDC-55A6F1832BDD}"/>
    <cellStyle name="Output 2 6 3 2 3 2 2" xfId="24946" xr:uid="{7012A1EF-DE28-4C89-A4A3-2A8ED00CB2A2}"/>
    <cellStyle name="Output 2 6 3 2 3 3" xfId="34820" xr:uid="{3BB273EA-E461-4B05-9B7C-94CF2D2F7CBC}"/>
    <cellStyle name="Output 2 6 3 2 4" xfId="14399" xr:uid="{06E6EF88-1A10-42D6-93C1-E198A05F86E5}"/>
    <cellStyle name="Output 2 6 3 2 4 2" xfId="29847" xr:uid="{7A76C8CA-366E-4347-AE6B-5721593F98D8}"/>
    <cellStyle name="Output 2 6 3 2 5" xfId="31716" xr:uid="{4577B695-34DD-4970-8BDE-08D4945DD5D7}"/>
    <cellStyle name="Output 2 6 3 2 6" xfId="49960" xr:uid="{016AF2E3-9445-4AF6-A3AE-B9F99EA54AF9}"/>
    <cellStyle name="Output 2 6 3 3" xfId="3495" xr:uid="{D289E311-8917-47AF-A1EF-5F6049177AD0}"/>
    <cellStyle name="Output 2 6 3 3 2" xfId="29625" xr:uid="{69FF6135-CD8E-4835-9B50-9C0B0782986B}"/>
    <cellStyle name="Output 2 6 3 3 2 2" xfId="58100" xr:uid="{940D8602-1E6F-4E7B-9E7E-E6038FDAB2AF}"/>
    <cellStyle name="Output 2 6 3 3 3" xfId="51318" xr:uid="{4D71CB1F-7E4B-4210-A51B-A3D6639FF62F}"/>
    <cellStyle name="Output 2 6 3 4" xfId="22391" xr:uid="{9E98B454-4175-4B6E-BDD1-21C2750092A9}"/>
    <cellStyle name="Output 2 6 3 4 2" xfId="54869" xr:uid="{A745E597-38CA-48EB-831B-D8AE70521B0D}"/>
    <cellStyle name="Output 2 6 3 4 3" xfId="48077" xr:uid="{CD62A806-B959-444C-B82B-7AE710D0D13A}"/>
    <cellStyle name="Output 2 6 3 5" xfId="53169" xr:uid="{F74B51BC-90C2-476C-B1CB-F08FA886D35D}"/>
    <cellStyle name="Output 2 6 3 6" xfId="46463" xr:uid="{78B83A40-716D-4F74-94E3-2A3CF76EC8D3}"/>
    <cellStyle name="Output 2 6 4" xfId="1402" xr:uid="{D03EB81C-6F1A-46AD-BEB9-6648898606C4}"/>
    <cellStyle name="Output 2 6 4 2" xfId="5747" xr:uid="{099884E2-E433-4357-9872-54A5730CD9C7}"/>
    <cellStyle name="Output 2 6 4 2 2" xfId="8333" xr:uid="{320A89CD-4437-4FC1-B44E-89216ABDF3DE}"/>
    <cellStyle name="Output 2 6 4 2 2 2" xfId="17322" xr:uid="{C801A976-B99F-4B35-AC67-B9CA012392D8}"/>
    <cellStyle name="Output 2 6 4 2 2 2 2" xfId="41299" xr:uid="{7977B67F-ABD4-42E4-B749-3E70A75F4D13}"/>
    <cellStyle name="Output 2 6 4 2 2 3" xfId="42110" xr:uid="{C69D5F5F-FE55-4B91-AF9C-4E6F887387F8}"/>
    <cellStyle name="Output 2 6 4 2 3" xfId="10970" xr:uid="{F5483B4F-EC0D-40AB-BA31-B7E5F66A75AE}"/>
    <cellStyle name="Output 2 6 4 2 3 2" xfId="19959" xr:uid="{FADED5CE-4676-4466-8F8A-202F06044F67}"/>
    <cellStyle name="Output 2 6 4 2 3 2 2" xfId="40160" xr:uid="{7E0943CA-2F03-4382-BA7D-77BAF707953F}"/>
    <cellStyle name="Output 2 6 4 2 3 3" xfId="40541" xr:uid="{55513912-B729-423B-8A8C-3C6E20FE3BF7}"/>
    <cellStyle name="Output 2 6 4 2 4" xfId="14736" xr:uid="{AB231ADC-B80A-4D3F-9337-0043879FFA86}"/>
    <cellStyle name="Output 2 6 4 2 4 2" xfId="39336" xr:uid="{DC211132-DE30-4CE2-B83C-04F7C4ADC99C}"/>
    <cellStyle name="Output 2 6 4 2 5" xfId="30664" xr:uid="{A6D86ACE-8707-469A-98F5-EAD4EE4AD330}"/>
    <cellStyle name="Output 2 6 4 2 6" xfId="55862" xr:uid="{239AF3E3-0FF2-4920-8368-46C3E3718A87}"/>
    <cellStyle name="Output 2 6 4 3" xfId="3839" xr:uid="{FC5D6E35-5D6A-4E7C-A028-71A84E0316D5}"/>
    <cellStyle name="Output 2 6 4 3 2" xfId="43046" xr:uid="{40881380-B84A-4B96-953A-31DBCF1FB79F}"/>
    <cellStyle name="Output 2 6 4 4" xfId="25505" xr:uid="{AA29F547-12C9-4D7B-86EC-D9C98ABD7370}"/>
    <cellStyle name="Output 2 6 4 5" xfId="49080" xr:uid="{151E1359-3F18-4869-86BA-523657AADB99}"/>
    <cellStyle name="Output 2 6 5" xfId="1715" xr:uid="{B1F76F1F-7D4D-4056-A8E8-5BF346CA60ED}"/>
    <cellStyle name="Output 2 6 5 2" xfId="6041" xr:uid="{E9C7E8FD-7C7D-41AC-BAA5-31CFEB4317B2}"/>
    <cellStyle name="Output 2 6 5 2 2" xfId="8627" xr:uid="{1674D044-7C8D-4631-B764-373E3D800042}"/>
    <cellStyle name="Output 2 6 5 2 2 2" xfId="17616" xr:uid="{1638F92A-0DB2-4980-B429-8A7707CE0DC1}"/>
    <cellStyle name="Output 2 6 5 2 2 2 2" xfId="36508" xr:uid="{95A4B303-8F3F-400A-978B-DA8DB1242A31}"/>
    <cellStyle name="Output 2 6 5 2 2 3" xfId="34006" xr:uid="{8D7482FD-94BC-4504-858A-B8705C0DC87B}"/>
    <cellStyle name="Output 2 6 5 2 3" xfId="11264" xr:uid="{828DB503-C677-41BD-A145-0A69C0EBD979}"/>
    <cellStyle name="Output 2 6 5 2 3 2" xfId="20253" xr:uid="{67F211FC-477B-424A-AA35-44CA125877ED}"/>
    <cellStyle name="Output 2 6 5 2 3 2 2" xfId="38640" xr:uid="{9F46DE36-53CC-445A-8CC7-058D08D5DD47}"/>
    <cellStyle name="Output 2 6 5 2 3 3" xfId="23968" xr:uid="{33BCB6E7-3377-4E27-BF9F-669B440ECF7E}"/>
    <cellStyle name="Output 2 6 5 2 4" xfId="15030" xr:uid="{9094F506-A409-41C2-B331-3D9A90409FA0}"/>
    <cellStyle name="Output 2 6 5 2 4 2" xfId="27449" xr:uid="{488C52DB-AF40-45B6-9EFE-1484E575A81E}"/>
    <cellStyle name="Output 2 6 5 2 5" xfId="40395" xr:uid="{8C06B94A-E127-405A-A42A-4F2B76407653}"/>
    <cellStyle name="Output 2 6 5 2 6" xfId="57625" xr:uid="{86D3E6EA-3BAE-4AC8-B7C9-6A2FC30AF1AB}"/>
    <cellStyle name="Output 2 6 5 3" xfId="4152" xr:uid="{56DADC2E-5931-4F79-8D41-CA4ACFD8817B}"/>
    <cellStyle name="Output 2 6 5 3 2" xfId="26782" xr:uid="{AEB481D0-16E6-45E5-9773-5979A26CEF13}"/>
    <cellStyle name="Output 2 6 5 4" xfId="29529" xr:uid="{63D2EEA5-BA44-474F-9155-33FB45FFAAA5}"/>
    <cellStyle name="Output 2 6 5 5" xfId="50843" xr:uid="{2921796C-398D-47E9-B309-37BE9B9DE137}"/>
    <cellStyle name="Output 2 6 6" xfId="2021" xr:uid="{40A20B48-C26B-4C19-BC4A-21557311D4F3}"/>
    <cellStyle name="Output 2 6 6 2" xfId="6329" xr:uid="{4106F5C3-46A1-4B96-9554-D3DD8853D4D5}"/>
    <cellStyle name="Output 2 6 6 2 2" xfId="8915" xr:uid="{64B5B4CE-9B2C-4A2E-BA00-14124D461885}"/>
    <cellStyle name="Output 2 6 6 2 2 2" xfId="17904" xr:uid="{FB531475-C5A0-4056-B91C-B350F4C18BD9}"/>
    <cellStyle name="Output 2 6 6 2 2 2 2" xfId="42434" xr:uid="{8027154E-FA02-4793-9E6F-C00425055C5B}"/>
    <cellStyle name="Output 2 6 6 2 2 3" xfId="23707" xr:uid="{A8E9B497-737C-424F-B8C6-B5BA0932621B}"/>
    <cellStyle name="Output 2 6 6 2 3" xfId="11552" xr:uid="{C587A6ED-36EC-4FA3-9952-072511CF5F61}"/>
    <cellStyle name="Output 2 6 6 2 3 2" xfId="20541" xr:uid="{DA3AECB2-4471-435B-9A0E-90C64C7D2A37}"/>
    <cellStyle name="Output 2 6 6 2 3 2 2" xfId="36632" xr:uid="{5CA9D874-062C-48C3-BB66-3BA8FA6CA4E5}"/>
    <cellStyle name="Output 2 6 6 2 3 3" xfId="40566" xr:uid="{BD8D8158-D512-484B-92CF-A0FB2BBB06E9}"/>
    <cellStyle name="Output 2 6 6 2 4" xfId="15318" xr:uid="{2A0205F7-141D-4E41-85C8-2D3DE9DF0977}"/>
    <cellStyle name="Output 2 6 6 2 4 2" xfId="25867" xr:uid="{0B977BB4-5879-4DD1-87D2-E115764B428C}"/>
    <cellStyle name="Output 2 6 6 2 5" xfId="35750" xr:uid="{D9AC75D4-EF8A-497E-A76A-B0E5F0E21E56}"/>
    <cellStyle name="Output 2 6 6 2 6" xfId="54031" xr:uid="{9ADF0613-831A-46CF-A1BE-6FC80310FE1E}"/>
    <cellStyle name="Output 2 6 6 3" xfId="4458" xr:uid="{081DAEFC-134B-438E-9A7F-B829272B850E}"/>
    <cellStyle name="Output 2 6 6 3 2" xfId="23174" xr:uid="{DADF48CC-269B-4A11-9141-AFE6FE50B4FA}"/>
    <cellStyle name="Output 2 6 6 4" xfId="22105" xr:uid="{A58D3A71-D5B0-4AFE-BDA6-179066D67AF7}"/>
    <cellStyle name="Output 2 6 6 5" xfId="47363" xr:uid="{A6962C29-D5F5-4D6E-AF33-20FD12269BD2}"/>
    <cellStyle name="Output 2 6 7" xfId="2832" xr:uid="{0E14B39C-E4DC-4031-801A-9ECC6110E11E}"/>
    <cellStyle name="Output 2 6 7 2" xfId="6982" xr:uid="{DBCD9FF9-6361-4876-9F57-37A852086658}"/>
    <cellStyle name="Output 2 6 7 2 2" xfId="12111" xr:uid="{32A048AB-D85C-4B98-B94E-D9F9A3C7D2F0}"/>
    <cellStyle name="Output 2 6 7 2 2 2" xfId="21100" xr:uid="{268C7A86-127F-4D52-AF64-E6505E2BF776}"/>
    <cellStyle name="Output 2 6 7 2 2 2 2" xfId="41057" xr:uid="{208AC200-2AC0-4C5E-97FE-A009F0EC3667}"/>
    <cellStyle name="Output 2 6 7 2 2 3" xfId="36973" xr:uid="{5C076C1F-3B9D-4D37-A5CE-BECBBE6182E4}"/>
    <cellStyle name="Output 2 6 7 2 3" xfId="12928" xr:uid="{C22FDBF7-8FE4-4A9B-A9DA-9CB36D902FF2}"/>
    <cellStyle name="Output 2 6 7 2 3 2" xfId="21917" xr:uid="{5FDC8FA1-1FEA-48F5-A66E-D131374E89FC}"/>
    <cellStyle name="Output 2 6 7 2 3 2 2" xfId="29525" xr:uid="{29949139-0905-4B66-A017-F2926DDE31C4}"/>
    <cellStyle name="Output 2 6 7 2 3 3" xfId="31583" xr:uid="{859C22BC-AA49-4810-A1A8-FC9B61EE392D}"/>
    <cellStyle name="Output 2 6 7 2 4" xfId="15971" xr:uid="{FD095127-75A5-49BF-B16B-D421673E3112}"/>
    <cellStyle name="Output 2 6 7 2 4 2" xfId="40675" xr:uid="{15426553-FF64-47B7-9C76-EA875596E726}"/>
    <cellStyle name="Output 2 6 7 2 5" xfId="27352" xr:uid="{5B260217-E331-4FBB-937E-68E8FC7F1B45}"/>
    <cellStyle name="Output 2 6 7 3" xfId="9545" xr:uid="{792AA561-D8A8-421D-B1F6-D0F535F3AC75}"/>
    <cellStyle name="Output 2 6 7 3 2" xfId="18534" xr:uid="{02401ADC-2512-4E99-BC8F-782C898851E5}"/>
    <cellStyle name="Output 2 6 7 3 2 2" xfId="29079" xr:uid="{8D793AB7-D464-4D2D-9F61-453190EF7163}"/>
    <cellStyle name="Output 2 6 7 3 3" xfId="32393" xr:uid="{35FF1351-7BAC-4F13-87FE-86C59F3E065F}"/>
    <cellStyle name="Output 2 6 7 4" xfId="43097" xr:uid="{A1FE7AC0-309D-4648-9695-AE23B01E79FA}"/>
    <cellStyle name="Output 2 6 8" xfId="4765" xr:uid="{B5BE826C-FA93-4350-897A-C7C839DAB119}"/>
    <cellStyle name="Output 2 6 8 2" xfId="7351" xr:uid="{33AE4E97-876F-49FC-93FD-839B6F7C33BB}"/>
    <cellStyle name="Output 2 6 8 2 2" xfId="16340" xr:uid="{1EA6EF83-5EA0-4726-99DF-6E32E8BB56C7}"/>
    <cellStyle name="Output 2 6 8 2 2 2" xfId="32172" xr:uid="{C4288BDD-1614-4466-AEB8-825ADE4213B0}"/>
    <cellStyle name="Output 2 6 8 2 3" xfId="22475" xr:uid="{8B1E9938-F078-4F59-A843-61AA67FEC814}"/>
    <cellStyle name="Output 2 6 8 3" xfId="9988" xr:uid="{B44DF1F1-935A-433D-9069-EFC69DEE5B5B}"/>
    <cellStyle name="Output 2 6 8 3 2" xfId="18977" xr:uid="{ADDEEA9A-E2FE-40ED-A157-EE47E0635D1E}"/>
    <cellStyle name="Output 2 6 8 3 2 2" xfId="36880" xr:uid="{A0B5E105-AF70-4D4B-9FDB-4619750D04C9}"/>
    <cellStyle name="Output 2 6 8 3 3" xfId="44040" xr:uid="{49D96C9C-1C42-4848-84B6-02906F540663}"/>
    <cellStyle name="Output 2 6 8 4" xfId="13754" xr:uid="{90BC4D6C-2BB3-4E29-8A49-ACBEEBDA05E0}"/>
    <cellStyle name="Output 2 6 8 4 2" xfId="29718" xr:uid="{1B02B287-3B50-4027-837F-A26BDEACE75B}"/>
    <cellStyle name="Output 2 6 8 5" xfId="23327" xr:uid="{306A3EBB-CEE9-4247-A3CC-09B14AEED771}"/>
    <cellStyle name="Output 2 6 9" xfId="6666" xr:uid="{F3793193-4E2B-479C-B04B-BBCF22D91779}"/>
    <cellStyle name="Output 2 6 9 2" xfId="11872" xr:uid="{062D196D-14C9-4BFD-88A2-B36860A62896}"/>
    <cellStyle name="Output 2 6 9 2 2" xfId="20861" xr:uid="{4BE8A3A3-D771-4595-9B39-32E281BA05BD}"/>
    <cellStyle name="Output 2 6 9 2 2 2" xfId="42833" xr:uid="{261E70D0-6164-43D4-BD18-B9CA8E463195}"/>
    <cellStyle name="Output 2 6 9 2 3" xfId="35678" xr:uid="{060DC33D-768B-4FF0-A90C-C651DCFBCF4F}"/>
    <cellStyle name="Output 2 6 9 3" xfId="15655" xr:uid="{E3357F85-7B67-4767-9083-7E6F47C7F3D0}"/>
    <cellStyle name="Output 2 6 9 3 2" xfId="27484" xr:uid="{46D84316-3E6E-4C24-8346-AE5DE8FE20D8}"/>
    <cellStyle name="Output 2 6 9 4" xfId="23727" xr:uid="{C87D4AC6-84D6-4C6E-9ADD-FD0E39B51952}"/>
    <cellStyle name="Output 2 7" xfId="490" xr:uid="{937F285B-1FFA-468F-83D0-DB106B2228D0}"/>
    <cellStyle name="Output 2 7 10" xfId="44266" xr:uid="{121AE6F1-0D39-418B-B6F5-316E433E6C85}"/>
    <cellStyle name="Output 2 7 11" xfId="45597" xr:uid="{625A6B0B-36C5-4AE0-96AF-7652F1E94624}"/>
    <cellStyle name="Output 2 7 2" xfId="839" xr:uid="{BB1DBDC5-BEE2-4796-85F6-DC7C705BFF68}"/>
    <cellStyle name="Output 2 7 2 2" xfId="5208" xr:uid="{5DDC5020-BABD-472F-9EA2-2390D7173D34}"/>
    <cellStyle name="Output 2 7 2 2 2" xfId="7794" xr:uid="{0712FE4C-D9CB-42F8-B436-6F2A6F72751A}"/>
    <cellStyle name="Output 2 7 2 2 2 2" xfId="16783" xr:uid="{FE762592-6B58-4843-B32F-C63177C5A5AD}"/>
    <cellStyle name="Output 2 7 2 2 2 2 2" xfId="41728" xr:uid="{F50F3FDF-EC31-4F54-B0E3-182BCDAEABE3}"/>
    <cellStyle name="Output 2 7 2 2 2 3" xfId="25450" xr:uid="{CADA2416-0FAC-4DE4-85CE-FE32F48795D2}"/>
    <cellStyle name="Output 2 7 2 2 2 4" xfId="56385" xr:uid="{4824C6AC-7EFC-45DD-AD0D-0283D6B1653C}"/>
    <cellStyle name="Output 2 7 2 2 3" xfId="10431" xr:uid="{E635C8D8-F0B0-4DD2-A79B-9553F4B322B1}"/>
    <cellStyle name="Output 2 7 2 2 3 2" xfId="19420" xr:uid="{11416B95-AEF3-4E66-8ADA-F2E5987FC0F6}"/>
    <cellStyle name="Output 2 7 2 2 3 2 2" xfId="27177" xr:uid="{78C628F0-8A9D-4B19-9A4B-20CFFB20A613}"/>
    <cellStyle name="Output 2 7 2 2 3 3" xfId="31079" xr:uid="{1F1052CA-A28E-442B-B5EA-F9546FE5235A}"/>
    <cellStyle name="Output 2 7 2 2 4" xfId="14197" xr:uid="{AA42E9B2-430B-456E-A181-D7F209BA832B}"/>
    <cellStyle name="Output 2 7 2 2 4 2" xfId="25186" xr:uid="{46056986-693B-4706-AC68-199EF9C6E376}"/>
    <cellStyle name="Output 2 7 2 2 5" xfId="42995" xr:uid="{4B9AC49A-5CB7-403C-A2B8-D516E6B596B0}"/>
    <cellStyle name="Output 2 7 2 2 6" xfId="49603" xr:uid="{8C28F736-3445-4CE2-A11C-8538B8A2E0BA}"/>
    <cellStyle name="Output 2 7 2 3" xfId="3276" xr:uid="{A1571DE8-829A-4A0A-A46F-B444FAB87A05}"/>
    <cellStyle name="Output 2 7 2 3 2" xfId="35159" xr:uid="{F593449E-0DA1-4BB1-ADFD-B51AF16ED240}"/>
    <cellStyle name="Output 2 7 2 3 2 2" xfId="58295" xr:uid="{FC54A62F-1F9F-4D9E-94BF-8A7BD280F7FE}"/>
    <cellStyle name="Output 2 7 2 3 3" xfId="51513" xr:uid="{A3D53123-4A26-4DB5-B539-A80410026A0B}"/>
    <cellStyle name="Output 2 7 2 4" xfId="27742" xr:uid="{21A66CF6-8F5A-477F-92AC-872F55FCAFC1}"/>
    <cellStyle name="Output 2 7 2 4 2" xfId="54527" xr:uid="{D3A01D3B-D672-469E-AE03-5E47DF367E9C}"/>
    <cellStyle name="Output 2 7 2 4 3" xfId="47720" xr:uid="{492E68AA-6ADD-4CEC-8A0B-B6255AF5C6F3}"/>
    <cellStyle name="Output 2 7 2 5" xfId="46109" xr:uid="{3DFB809B-21CB-4B1D-AA89-F8586FA29D8A}"/>
    <cellStyle name="Output 2 7 3" xfId="1184" xr:uid="{371284D0-2922-4C3B-828B-3E7D08A06A8E}"/>
    <cellStyle name="Output 2 7 3 2" xfId="5529" xr:uid="{6A5A4323-5167-4E85-A94C-F8AA5289D82D}"/>
    <cellStyle name="Output 2 7 3 2 2" xfId="8115" xr:uid="{71E7B254-8817-4E55-988D-17932E9E2912}"/>
    <cellStyle name="Output 2 7 3 2 2 2" xfId="17104" xr:uid="{0B4CBE0D-F596-4707-9804-C411BEA02290}"/>
    <cellStyle name="Output 2 7 3 2 2 2 2" xfId="25817" xr:uid="{85205E8E-E4A0-4CCC-A884-66C9339B09E6}"/>
    <cellStyle name="Output 2 7 3 2 2 3" xfId="24574" xr:uid="{2EFB0B27-ABD1-4953-88FF-46D34322E02C}"/>
    <cellStyle name="Output 2 7 3 2 2 4" xfId="56790" xr:uid="{DE2CF14A-0BA6-4A1D-9A25-4D7CC0E5981D}"/>
    <cellStyle name="Output 2 7 3 2 3" xfId="10752" xr:uid="{58EACF78-43E5-42E3-98CC-31CEB518E2A8}"/>
    <cellStyle name="Output 2 7 3 2 3 2" xfId="19741" xr:uid="{6F112998-D215-4714-A8A9-5F358734B6AB}"/>
    <cellStyle name="Output 2 7 3 2 3 2 2" xfId="36215" xr:uid="{7E0B8BD8-CDCB-4601-9250-92E8CA3109BB}"/>
    <cellStyle name="Output 2 7 3 2 3 3" xfId="34457" xr:uid="{EB5CD8F7-FF42-4329-8437-9A3BFE23564B}"/>
    <cellStyle name="Output 2 7 3 2 4" xfId="14518" xr:uid="{918062F8-F186-4BC3-A47F-E8BC5CE4826B}"/>
    <cellStyle name="Output 2 7 3 2 4 2" xfId="34562" xr:uid="{C5532785-2626-4A3D-BF66-CAAAC75EF6D9}"/>
    <cellStyle name="Output 2 7 3 2 5" xfId="24691" xr:uid="{56328AE4-72B8-4C94-B6B1-301190D6BDDF}"/>
    <cellStyle name="Output 2 7 3 2 6" xfId="50008" xr:uid="{25CC1462-366C-43C7-95CE-AED3FDAFA4FD}"/>
    <cellStyle name="Output 2 7 3 3" xfId="3621" xr:uid="{FE66DE5E-A6D5-4936-8204-9D9D35443B5B}"/>
    <cellStyle name="Output 2 7 3 3 2" xfId="27529" xr:uid="{A93C5F9C-8241-457C-B9D4-36F8DF684AA6}"/>
    <cellStyle name="Output 2 7 3 3 2 2" xfId="58950" xr:uid="{83D18A71-5CC7-4A24-AA7B-8E31E32EA86B}"/>
    <cellStyle name="Output 2 7 3 3 3" xfId="52169" xr:uid="{6045C052-DC73-4C11-828B-E22F5B747DA5}"/>
    <cellStyle name="Output 2 7 3 4" xfId="32943" xr:uid="{822FC1A3-A245-4FC6-B71F-A8B5ECE39EA8}"/>
    <cellStyle name="Output 2 7 3 4 2" xfId="54917" xr:uid="{465D1C57-6182-407F-A4FF-A7C1B45F6998}"/>
    <cellStyle name="Output 2 7 3 4 3" xfId="48125" xr:uid="{D27A777E-EF55-4099-A9B4-AF99D42C3FF0}"/>
    <cellStyle name="Output 2 7 3 5" xfId="53217" xr:uid="{3AD14843-48B5-4ACA-9E56-DC8AD5E2B113}"/>
    <cellStyle name="Output 2 7 3 6" xfId="46511" xr:uid="{0815234A-A4F8-443B-BE79-C1FA5A5CBEA0}"/>
    <cellStyle name="Output 2 7 4" xfId="1528" xr:uid="{40108275-CFEA-45B3-B3A8-DA2C71D4D27A}"/>
    <cellStyle name="Output 2 7 4 2" xfId="5873" xr:uid="{50D8D938-52C4-4F0F-B975-1F304CC33614}"/>
    <cellStyle name="Output 2 7 4 2 2" xfId="8459" xr:uid="{1E6D6F6A-6B82-42CE-B635-1107D6BCA7EE}"/>
    <cellStyle name="Output 2 7 4 2 2 2" xfId="17448" xr:uid="{10484B83-A960-45CC-967F-31C573399758}"/>
    <cellStyle name="Output 2 7 4 2 2 2 2" xfId="26928" xr:uid="{1251B3D3-0C81-40FD-A660-64B770BBB56D}"/>
    <cellStyle name="Output 2 7 4 2 2 3" xfId="25810" xr:uid="{A6549F66-D963-4FF1-BFB3-DE510C72C2FE}"/>
    <cellStyle name="Output 2 7 4 2 3" xfId="11096" xr:uid="{DFD089B4-85DA-4CC8-B398-E3346E3122B4}"/>
    <cellStyle name="Output 2 7 4 2 3 2" xfId="20085" xr:uid="{A6DA4215-3620-4DEA-9BE2-41698CF3DE68}"/>
    <cellStyle name="Output 2 7 4 2 3 2 2" xfId="41315" xr:uid="{7F4FF726-38BB-4F90-9F59-8855C60C365D}"/>
    <cellStyle name="Output 2 7 4 2 3 3" xfId="34267" xr:uid="{DF6AB3D9-4A29-4B97-9DF9-16753ACCBCE2}"/>
    <cellStyle name="Output 2 7 4 2 4" xfId="14862" xr:uid="{02C4F620-A611-47FE-8986-070EAF72CE68}"/>
    <cellStyle name="Output 2 7 4 2 4 2" xfId="28995" xr:uid="{3DF49BDE-33BA-4514-A1B3-F788E137D6EE}"/>
    <cellStyle name="Output 2 7 4 2 5" xfId="26153" xr:uid="{D438608F-C32E-4138-8D2E-E8375AD386BE}"/>
    <cellStyle name="Output 2 7 4 2 6" xfId="55913" xr:uid="{0CF824A0-A190-4274-8E88-B72E34663821}"/>
    <cellStyle name="Output 2 7 4 3" xfId="3965" xr:uid="{B8762F79-F36A-4D01-91EF-919C89A3E3CA}"/>
    <cellStyle name="Output 2 7 4 3 2" xfId="32409" xr:uid="{C7A379AC-338F-4D6E-9F97-A006997067C0}"/>
    <cellStyle name="Output 2 7 4 4" xfId="32125" xr:uid="{543BC987-F97A-4F13-AA97-5119E6B3D705}"/>
    <cellStyle name="Output 2 7 4 5" xfId="49131" xr:uid="{3C29EFEE-0C3F-4561-AE71-F60DC5F1771F}"/>
    <cellStyle name="Output 2 7 5" xfId="1840" xr:uid="{DCEF169C-5471-4C46-A828-0314F19636D6}"/>
    <cellStyle name="Output 2 7 5 2" xfId="6156" xr:uid="{DFB517CC-0809-4A4E-898C-C0C559041038}"/>
    <cellStyle name="Output 2 7 5 2 2" xfId="8742" xr:uid="{1E5F1746-7EAA-4CF3-AF91-194DBE70632B}"/>
    <cellStyle name="Output 2 7 5 2 2 2" xfId="17731" xr:uid="{41C86375-9A37-41D8-ABF9-52D305074AD0}"/>
    <cellStyle name="Output 2 7 5 2 2 2 2" xfId="31605" xr:uid="{BA1A5460-EE54-4995-A245-E5F66E6023C5}"/>
    <cellStyle name="Output 2 7 5 2 2 3" xfId="35209" xr:uid="{41661500-F132-4D8D-8DFA-0826C97504B6}"/>
    <cellStyle name="Output 2 7 5 2 3" xfId="11379" xr:uid="{B71DB161-64F4-4C36-91E9-42AE5B60B66F}"/>
    <cellStyle name="Output 2 7 5 2 3 2" xfId="20368" xr:uid="{1294A2AB-3D4A-420B-A22C-E5FDE951CF70}"/>
    <cellStyle name="Output 2 7 5 2 3 2 2" xfId="29350" xr:uid="{18F1AE6F-E546-46BE-9568-57F11634B41E}"/>
    <cellStyle name="Output 2 7 5 2 3 3" xfId="41518" xr:uid="{DB6FDB43-D90A-432D-BF3E-DA38553BC644}"/>
    <cellStyle name="Output 2 7 5 2 4" xfId="15145" xr:uid="{24C4F961-FEBC-42D4-8C5F-68F540CC1F01}"/>
    <cellStyle name="Output 2 7 5 2 4 2" xfId="33814" xr:uid="{D107EA0C-3B6A-4CCE-BE23-CD67B53F597B}"/>
    <cellStyle name="Output 2 7 5 2 5" xfId="42681" xr:uid="{394BAD89-6EB0-4519-8719-E9761030B8A2}"/>
    <cellStyle name="Output 2 7 5 2 6" xfId="59127" xr:uid="{D97D2352-9136-4AF8-89A5-90A11460E081}"/>
    <cellStyle name="Output 2 7 5 3" xfId="4277" xr:uid="{2DDF7F4C-20AF-45FD-BD3B-D43A4C12BA7E}"/>
    <cellStyle name="Output 2 7 5 3 2" xfId="24992" xr:uid="{CE72AFF4-3312-4492-A10E-FA72FF222319}"/>
    <cellStyle name="Output 2 7 5 4" xfId="42645" xr:uid="{EB424011-0CD7-4DBE-8EA2-6E456CD3DB45}"/>
    <cellStyle name="Output 2 7 5 5" xfId="52346" xr:uid="{ED9F63DA-9FE8-412F-8D75-476E7B2219B0}"/>
    <cellStyle name="Output 2 7 6" xfId="2147" xr:uid="{1C6C2B15-1BC6-4A1A-9FBB-50D17DBEF6F3}"/>
    <cellStyle name="Output 2 7 6 2" xfId="6448" xr:uid="{DDFF6D10-318A-485E-8410-2E8DFF859E98}"/>
    <cellStyle name="Output 2 7 6 2 2" xfId="9034" xr:uid="{5458CB82-6D63-4EDA-8E68-506BDB2B2041}"/>
    <cellStyle name="Output 2 7 6 2 2 2" xfId="18023" xr:uid="{CE62B1D9-9CEF-46AE-A9B6-8AED7B2ADA76}"/>
    <cellStyle name="Output 2 7 6 2 2 2 2" xfId="29499" xr:uid="{B73D980D-4804-46D7-B45E-74817F7FF1D2}"/>
    <cellStyle name="Output 2 7 6 2 2 3" xfId="22715" xr:uid="{12CC0ED1-D87B-4E45-984D-243CE20136AC}"/>
    <cellStyle name="Output 2 7 6 2 3" xfId="11671" xr:uid="{CD147EA8-14D7-48AD-BDD2-446A4D8A9F9D}"/>
    <cellStyle name="Output 2 7 6 2 3 2" xfId="20660" xr:uid="{CE6D4D9D-6928-497A-A742-1EF63FA2A2CE}"/>
    <cellStyle name="Output 2 7 6 2 3 2 2" xfId="25933" xr:uid="{69937B46-97AC-4608-8A89-F9817F15BFCD}"/>
    <cellStyle name="Output 2 7 6 2 3 3" xfId="38925" xr:uid="{2A6A6C95-640D-4B2F-978B-A66E1E85FFF6}"/>
    <cellStyle name="Output 2 7 6 2 4" xfId="15437" xr:uid="{E171A653-762C-4E9D-ACBE-E9E23CEFD646}"/>
    <cellStyle name="Output 2 7 6 2 4 2" xfId="32555" xr:uid="{C8CC8079-DEF0-4365-9006-D3D781B3F696}"/>
    <cellStyle name="Output 2 7 6 2 5" xfId="38817" xr:uid="{D525E377-5DBA-4660-B2B8-DE916800A1A2}"/>
    <cellStyle name="Output 2 7 6 2 6" xfId="54079" xr:uid="{E9C985C2-F589-4F9B-ADF5-9CED7D1778E2}"/>
    <cellStyle name="Output 2 7 6 3" xfId="4584" xr:uid="{226A6703-ACE5-4394-AF10-B9042B411174}"/>
    <cellStyle name="Output 2 7 6 3 2" xfId="22411" xr:uid="{2FE06F34-3799-48C0-BC7E-14A565E09B3E}"/>
    <cellStyle name="Output 2 7 6 4" xfId="43473" xr:uid="{76384DE5-34E8-40F5-990D-290D180A0654}"/>
    <cellStyle name="Output 2 7 6 5" xfId="47402" xr:uid="{69E23617-25FF-438F-9E6A-A3725D7DD5CA}"/>
    <cellStyle name="Output 2 7 7" xfId="4884" xr:uid="{97B67CF2-E686-4F7B-8873-402EF5A9006A}"/>
    <cellStyle name="Output 2 7 7 2" xfId="7470" xr:uid="{BAF5173B-168C-422E-8917-A59562DFC9E3}"/>
    <cellStyle name="Output 2 7 7 2 2" xfId="16459" xr:uid="{FB21A23A-F795-4405-A023-13AF8CACB525}"/>
    <cellStyle name="Output 2 7 7 2 2 2" xfId="34072" xr:uid="{1C681EF1-5073-41A6-B717-81F580E427CA}"/>
    <cellStyle name="Output 2 7 7 2 3" xfId="28493" xr:uid="{430AA5BF-6FD9-4693-8060-A54673ED5AD2}"/>
    <cellStyle name="Output 2 7 7 3" xfId="10107" xr:uid="{6D29BEA6-A59E-4006-8A54-86B2FA1D7519}"/>
    <cellStyle name="Output 2 7 7 3 2" xfId="19096" xr:uid="{BD322C0A-46E9-4DF0-A69A-4010D640C4DC}"/>
    <cellStyle name="Output 2 7 7 3 2 2" xfId="33126" xr:uid="{238329A5-D981-4BB0-B2E6-169D4237CA4E}"/>
    <cellStyle name="Output 2 7 7 3 3" xfId="31075" xr:uid="{17B1AACF-E893-4B8B-B611-5FCAA8E16B7F}"/>
    <cellStyle name="Output 2 7 7 4" xfId="13873" xr:uid="{017589B5-975A-45C1-888F-7B84BFD693C6}"/>
    <cellStyle name="Output 2 7 7 4 2" xfId="33236" xr:uid="{9BAF0B21-87E1-4F3A-9C75-0EFDB5759978}"/>
    <cellStyle name="Output 2 7 7 5" xfId="23364" xr:uid="{50B9884E-290F-4AB5-A965-8EB2D6C61178}"/>
    <cellStyle name="Output 2 7 8" xfId="2496" xr:uid="{C6AD1EF9-1B1C-4A91-A5CB-F3EB8C8D979D}"/>
    <cellStyle name="Output 2 7 8 2" xfId="38788" xr:uid="{CDDDA132-9672-4673-A558-9708D7260D7F}"/>
    <cellStyle name="Output 2 7 9" xfId="31678" xr:uid="{47F275AA-493F-43AB-ACB0-14B2A6CFD94A}"/>
    <cellStyle name="Output 2 8" xfId="209" xr:uid="{928D64C3-E764-4A3C-8254-666D5BFB17D7}"/>
    <cellStyle name="Output 2 8 2" xfId="2562" xr:uid="{C7B08055-6025-4AA0-A949-F832B0A5EBBC}"/>
    <cellStyle name="Output 2 8 2 2" xfId="6803" xr:uid="{E9353C44-5BB1-4D21-AE3C-D1AA116A3B18}"/>
    <cellStyle name="Output 2 8 2 2 2" xfId="15792" xr:uid="{7FACBE9A-7931-4205-85CB-50D1F1DC5ED6}"/>
    <cellStyle name="Output 2 8 2 2 2 2" xfId="28296" xr:uid="{7EDDABE4-994C-442E-BF44-F6F3D4C8ED4D}"/>
    <cellStyle name="Output 2 8 2 2 2 3" xfId="56373" xr:uid="{CE7AF4BF-24AD-4DDF-9490-624D702F0BF2}"/>
    <cellStyle name="Output 2 8 2 2 3" xfId="36117" xr:uid="{CB0E2CAC-2E7F-4C32-8FCF-051EC5158FCE}"/>
    <cellStyle name="Output 2 8 2 2 4" xfId="49591" xr:uid="{D167EE77-584B-487B-80F5-7208D2356E46}"/>
    <cellStyle name="Output 2 8 2 3" xfId="9373" xr:uid="{1128356F-E132-40B2-8189-6C6B5451A5AC}"/>
    <cellStyle name="Output 2 8 2 3 2" xfId="18362" xr:uid="{ECB0C896-2FB0-4FA4-968D-8E74BCEDF294}"/>
    <cellStyle name="Output 2 8 2 3 2 2" xfId="26835" xr:uid="{D7B09131-A611-4A2D-A1C1-97AB75B1704A}"/>
    <cellStyle name="Output 2 8 2 3 2 3" xfId="59032" xr:uid="{7B3DA342-9014-4FCA-99F5-363E9F181CA6}"/>
    <cellStyle name="Output 2 8 2 3 3" xfId="39544" xr:uid="{77E18ED0-A87E-4B7F-AFDF-2BB6FDB520E1}"/>
    <cellStyle name="Output 2 8 2 3 4" xfId="52251" xr:uid="{23154325-0D53-41EB-88E5-B9E7F7A4C501}"/>
    <cellStyle name="Output 2 8 2 4" xfId="13416" xr:uid="{442E8622-5A1D-479C-90EB-71A9CE742815}"/>
    <cellStyle name="Output 2 8 2 4 2" xfId="34580" xr:uid="{0F0F7C16-DE92-421F-934F-6396B9A1CF85}"/>
    <cellStyle name="Output 2 8 2 4 2 2" xfId="54515" xr:uid="{D99B2488-6165-47A6-BAD0-5738E8436F06}"/>
    <cellStyle name="Output 2 8 2 4 3" xfId="47708" xr:uid="{48936D94-79F2-44EC-B88D-8736740150B8}"/>
    <cellStyle name="Output 2 8 2 5" xfId="28049" xr:uid="{7B02A19A-924E-4CFF-8C1E-7E401FD92282}"/>
    <cellStyle name="Output 2 8 2 6" xfId="46097" xr:uid="{B4BC5F91-4F28-4B5E-AEED-5F4189FB05D5}"/>
    <cellStyle name="Output 2 8 3" xfId="2677" xr:uid="{7D71C8A9-4EA5-45DB-9106-1B4066AFA394}"/>
    <cellStyle name="Output 2 8 3 2" xfId="28954" xr:uid="{4DADD899-2B58-4BFC-8DF9-B6BC9A74D85B}"/>
    <cellStyle name="Output 2 8 3 2 2" xfId="56778" xr:uid="{023409A1-E53B-48FB-ACD1-315278D7B2E5}"/>
    <cellStyle name="Output 2 8 3 2 3" xfId="49996" xr:uid="{B45EDBBD-8704-412D-A063-B645A2380377}"/>
    <cellStyle name="Output 2 8 3 3" xfId="51629" xr:uid="{19209BA6-E2AE-483E-8AF1-B93767E482B1}"/>
    <cellStyle name="Output 2 8 3 3 2" xfId="58410" xr:uid="{71FB2B60-D723-48E9-8145-F0F55DDBDCE9}"/>
    <cellStyle name="Output 2 8 3 4" xfId="48113" xr:uid="{B0641F2D-3C9E-4954-9317-4CEDD70B36E4}"/>
    <cellStyle name="Output 2 8 3 4 2" xfId="54905" xr:uid="{0571DB87-53D6-4644-B1CD-DBB7CD033180}"/>
    <cellStyle name="Output 2 8 3 5" xfId="53205" xr:uid="{AA315F50-0CDA-4FD1-8B4D-67F85AE85409}"/>
    <cellStyle name="Output 2 8 3 6" xfId="46499" xr:uid="{EC7B9AD4-78D6-4CF9-A207-C459E92D7F3A}"/>
    <cellStyle name="Output 2 8 4" xfId="40429" xr:uid="{B2221D59-81EE-4F61-B031-74372274126D}"/>
    <cellStyle name="Output 2 8 4 2" xfId="55901" xr:uid="{77EEA384-8A77-42B6-B993-41E43E5380FE}"/>
    <cellStyle name="Output 2 8 4 3" xfId="49119" xr:uid="{16E4E1FD-43F7-4F0B-9748-CC32533DD62C}"/>
    <cellStyle name="Output 2 8 5" xfId="44382" xr:uid="{1ADBE1AE-6374-45C2-B790-F2256CF106D9}"/>
    <cellStyle name="Output 2 8 5 2" xfId="58494" xr:uid="{7D287FB2-F12F-40FB-8628-E0966A3BBCD2}"/>
    <cellStyle name="Output 2 8 5 3" xfId="51713" xr:uid="{3BE15E60-A154-44EC-ABF9-B7B26A5088CA}"/>
    <cellStyle name="Output 2 8 6" xfId="45585" xr:uid="{BBD9E8CF-3114-409B-8C0E-8D8C23BFE364}"/>
    <cellStyle name="Output 2 8 6 2" xfId="54067" xr:uid="{1532D8A4-4F53-4527-BF78-E2ED30F793E0}"/>
    <cellStyle name="Output 2 9" xfId="558" xr:uid="{BA2E9422-A388-4E20-8424-2ABAAEC1CB8B}"/>
    <cellStyle name="Output 2 9 2" xfId="4949" xr:uid="{67CE2265-E2E1-4704-AE73-F2232186D8E8}"/>
    <cellStyle name="Output 2 9 2 2" xfId="7535" xr:uid="{D0A3F216-A01A-4388-B9F8-F3EE380C6E0E}"/>
    <cellStyle name="Output 2 9 2 2 2" xfId="16524" xr:uid="{67176B53-BB11-4B71-8D36-B32AC556521E}"/>
    <cellStyle name="Output 2 9 2 2 2 2" xfId="23380" xr:uid="{F6B85F4F-05B9-4681-BA0F-2694C9F2E41B}"/>
    <cellStyle name="Output 2 9 2 2 2 3" xfId="56448" xr:uid="{8613137F-520A-4F6A-B01D-AB82FA6042AB}"/>
    <cellStyle name="Output 2 9 2 2 3" xfId="38066" xr:uid="{D982A0D2-5BED-4AC1-ADB3-79D5C69A1114}"/>
    <cellStyle name="Output 2 9 2 2 4" xfId="49666" xr:uid="{F783245C-3BA5-4E48-9FAA-5F979A99197B}"/>
    <cellStyle name="Output 2 9 2 3" xfId="10172" xr:uid="{9462686B-2218-48EA-ABC0-5A462BC063E8}"/>
    <cellStyle name="Output 2 9 2 3 2" xfId="19161" xr:uid="{0AAAC59F-CC7D-49CB-91EB-6A7AB862EFAF}"/>
    <cellStyle name="Output 2 9 2 3 2 2" xfId="41032" xr:uid="{B64F1188-AC00-40F8-B830-F58F2D290124}"/>
    <cellStyle name="Output 2 9 2 3 2 3" xfId="57612" xr:uid="{3FB56344-7F89-46F8-A2A6-AB925D740FA3}"/>
    <cellStyle name="Output 2 9 2 3 3" xfId="26415" xr:uid="{C389FF51-2CBC-4997-BCA4-078E30504451}"/>
    <cellStyle name="Output 2 9 2 3 4" xfId="50830" xr:uid="{30440647-AE8C-4387-8393-455225D73433}"/>
    <cellStyle name="Output 2 9 2 4" xfId="13938" xr:uid="{A14B9449-8E21-4410-BD10-9F2504A4FBC4}"/>
    <cellStyle name="Output 2 9 2 4 2" xfId="37077" xr:uid="{062F77E6-ADAE-41D3-8F99-F634C8A0EC28}"/>
    <cellStyle name="Output 2 9 2 4 2 2" xfId="54587" xr:uid="{13377712-2CD1-469C-B223-2BF224BAC642}"/>
    <cellStyle name="Output 2 9 2 4 3" xfId="47783" xr:uid="{C0848CBF-578B-41B8-B2A0-9F024FCEF6DC}"/>
    <cellStyle name="Output 2 9 2 5" xfId="43366" xr:uid="{41AC1FA5-4231-4E3D-8FF1-FD9FBE3A0186}"/>
    <cellStyle name="Output 2 9 2 6" xfId="46169" xr:uid="{10484DB2-B1D6-4D76-A91D-7CD53B80627B}"/>
    <cellStyle name="Output 2 9 3" xfId="2995" xr:uid="{96D67795-AE95-4505-B141-44E523BAAB64}"/>
    <cellStyle name="Output 2 9 3 2" xfId="37283" xr:uid="{61547297-92E4-480F-A4C2-B8EA6F6ED5B8}"/>
    <cellStyle name="Output 2 9 3 2 2" xfId="56850" xr:uid="{F64F0CA5-8D69-4268-8198-6206CCF3AF52}"/>
    <cellStyle name="Output 2 9 3 2 3" xfId="50068" xr:uid="{F6DD9F76-DCB8-43D9-B35C-5C9B73E020D9}"/>
    <cellStyle name="Output 2 9 3 3" xfId="51413" xr:uid="{BE30C137-DCEF-4F50-B7AF-B4444C336EEE}"/>
    <cellStyle name="Output 2 9 3 3 2" xfId="58195" xr:uid="{74D2BB41-5BDA-4C6F-B8AC-91D46BDDC3A2}"/>
    <cellStyle name="Output 2 9 3 4" xfId="48185" xr:uid="{C38B95AE-8730-4E39-B54E-963190B6AA5E}"/>
    <cellStyle name="Output 2 9 3 4 2" xfId="54977" xr:uid="{49062771-3B59-4DA1-BC71-68B4595130E6}"/>
    <cellStyle name="Output 2 9 3 5" xfId="53277" xr:uid="{0BC87115-771F-4E90-ADB5-960D12C9C862}"/>
    <cellStyle name="Output 2 9 3 6" xfId="46571" xr:uid="{E191F779-D1DD-47CC-AAD7-88F3D4F670E6}"/>
    <cellStyle name="Output 2 9 4" xfId="38698" xr:uid="{8E8E3954-93F9-4494-9D13-952A7A562D58}"/>
    <cellStyle name="Output 2 9 4 2" xfId="55976" xr:uid="{2B67AE82-D03A-4938-A33D-A85D77917FD0}"/>
    <cellStyle name="Output 2 9 4 3" xfId="49194" xr:uid="{606FD72C-9E44-4EE1-8524-9616F7E10C6D}"/>
    <cellStyle name="Output 2 9 5" xfId="44406" xr:uid="{6563C53A-9131-4E5B-AA5E-2A0772D9273E}"/>
    <cellStyle name="Output 2 9 5 2" xfId="57773" xr:uid="{A93C97BC-D848-4676-B254-4520599C1FB5}"/>
    <cellStyle name="Output 2 9 5 3" xfId="50991" xr:uid="{DC893DD1-5C05-44C8-A3CC-4A78320584AA}"/>
    <cellStyle name="Output 2 9 6" xfId="45660" xr:uid="{DD4ACD70-8346-4A7D-8B92-4E922C0FCA8C}"/>
    <cellStyle name="Output 2 9 6 2" xfId="54139" xr:uid="{FD19BC36-894E-4BCF-820B-23CC6D58F18A}"/>
    <cellStyle name="Output 3" xfId="120" xr:uid="{70C5B8A8-B172-4ED8-ACFD-38715A9C6552}"/>
    <cellStyle name="Output 3 10" xfId="906" xr:uid="{85FE26A8-ED56-4F25-BF18-A6EA64369F7F}"/>
    <cellStyle name="Output 3 10 2" xfId="5273" xr:uid="{321E1909-D0F3-4E65-A6C8-8AF5995AD994}"/>
    <cellStyle name="Output 3 10 2 2" xfId="7859" xr:uid="{1968F3F7-FBC2-425C-B34F-5E620064CAAE}"/>
    <cellStyle name="Output 3 10 2 2 2" xfId="16848" xr:uid="{FFBDA09A-B022-4D6C-8C41-EC3C26599091}"/>
    <cellStyle name="Output 3 10 2 2 2 2" xfId="31584" xr:uid="{6BE699D0-AAE4-4E77-AD3C-DC93E870D357}"/>
    <cellStyle name="Output 3 10 2 2 2 3" xfId="56617" xr:uid="{B7E38E69-962E-4D8A-8041-27B05C4AA127}"/>
    <cellStyle name="Output 3 10 2 2 3" xfId="24760" xr:uid="{938F55C3-6034-4DE7-84AD-85DD7FE9BE6D}"/>
    <cellStyle name="Output 3 10 2 2 4" xfId="49835" xr:uid="{F1E88DE0-FF1B-4182-919F-C4FDB15810A5}"/>
    <cellStyle name="Output 3 10 2 3" xfId="10496" xr:uid="{9A8E8E3D-8A4A-4A71-ABC8-E4DC2952A935}"/>
    <cellStyle name="Output 3 10 2 3 2" xfId="19485" xr:uid="{0F817CA1-A6AA-4E5D-A62E-2982283F2443}"/>
    <cellStyle name="Output 3 10 2 3 2 2" xfId="28710" xr:uid="{572F89EC-6DBB-4E1F-8055-134B4F6D1A2C}"/>
    <cellStyle name="Output 3 10 2 3 2 3" xfId="57850" xr:uid="{0C841B59-61E6-4CA1-83DA-644D3DB70624}"/>
    <cellStyle name="Output 3 10 2 3 3" xfId="26382" xr:uid="{6E01169D-B82B-49E5-A579-98EA294EC2FD}"/>
    <cellStyle name="Output 3 10 2 3 4" xfId="51068" xr:uid="{93BF8769-59D2-4ECC-AF4F-4B8841E48A09}"/>
    <cellStyle name="Output 3 10 2 4" xfId="14262" xr:uid="{9B16A26E-BC90-40CC-AD90-B40B5C2193CE}"/>
    <cellStyle name="Output 3 10 2 4 2" xfId="38708" xr:uid="{8AABF7F7-E767-4211-9E31-11F285EAF916}"/>
    <cellStyle name="Output 3 10 2 4 2 2" xfId="54750" xr:uid="{7B61190D-A23A-494E-A6E4-7A44C32CC475}"/>
    <cellStyle name="Output 3 10 2 4 3" xfId="47952" xr:uid="{A18633BF-C501-407D-B487-F0EB10F5B622}"/>
    <cellStyle name="Output 3 10 2 5" xfId="36337" xr:uid="{1C7710EF-FCD0-4ED1-94C2-DF4A9DF229F6}"/>
    <cellStyle name="Output 3 10 2 6" xfId="46338" xr:uid="{71158C2C-E941-4524-B1D8-1DC957A370A2}"/>
    <cellStyle name="Output 3 10 3" xfId="3343" xr:uid="{5672A8A2-7A3D-4DD8-9E7F-ECBF0475697D}"/>
    <cellStyle name="Output 3 10 3 2" xfId="43992" xr:uid="{5F6AD970-9D6F-458C-9A1C-C276919A0D0C}"/>
    <cellStyle name="Output 3 10 3 2 2" xfId="57013" xr:uid="{28C4B3ED-EDC7-4C09-84CA-8DEC7143E42E}"/>
    <cellStyle name="Output 3 10 3 2 3" xfId="50231" xr:uid="{9C18B32C-A070-49B4-853B-8F805D35FA12}"/>
    <cellStyle name="Output 3 10 3 3" xfId="52355" xr:uid="{C5EB30DA-8BE8-4B51-9DED-B3905C8B69DA}"/>
    <cellStyle name="Output 3 10 3 3 2" xfId="59136" xr:uid="{64FF55B5-5D09-4C8C-A887-3AC3B4A5E6A9}"/>
    <cellStyle name="Output 3 10 3 4" xfId="48348" xr:uid="{25498E7F-FB1D-4FF6-9C99-EE09F325E520}"/>
    <cellStyle name="Output 3 10 3 4 2" xfId="55140" xr:uid="{84C2AD30-BAFF-416E-AA80-05FAA770B528}"/>
    <cellStyle name="Output 3 10 3 5" xfId="53438" xr:uid="{EA2552F9-57A6-4B54-B2A5-CAA74F4F861E}"/>
    <cellStyle name="Output 3 10 3 6" xfId="46734" xr:uid="{84B347BC-73C6-4BC4-AAFB-E3AAC69EF61B}"/>
    <cellStyle name="Output 3 10 4" xfId="29245" xr:uid="{D71BC0B2-730F-4D88-8464-D5ABB98E2E54}"/>
    <cellStyle name="Output 3 10 4 2" xfId="56145" xr:uid="{15313E48-93BF-4C00-8273-213230D3155C}"/>
    <cellStyle name="Output 3 10 4 3" xfId="49363" xr:uid="{6AA5D545-C351-4A11-9B6D-64E3D8E4780B}"/>
    <cellStyle name="Output 3 10 5" xfId="44527" xr:uid="{BC58E2D5-9762-4C2D-9D9F-C19BCC39B457}"/>
    <cellStyle name="Output 3 10 5 2" xfId="58026" xr:uid="{1C600F8C-AC54-496D-A1D2-1B2DDE6FCB3B}"/>
    <cellStyle name="Output 3 10 5 3" xfId="51244" xr:uid="{F9DAA58C-3FB2-459D-AAB6-995F25674F30}"/>
    <cellStyle name="Output 3 10 6" xfId="47483" xr:uid="{E9B2C374-66F2-4659-AFD7-577B8159409E}"/>
    <cellStyle name="Output 3 10 6 2" xfId="54302" xr:uid="{A7338A9F-3EED-4DF3-B3D5-651FE1AC8D87}"/>
    <cellStyle name="Output 3 10 7" xfId="45875" xr:uid="{000F069F-367A-47EB-ADD5-26CB67810BAC}"/>
    <cellStyle name="Output 3 11" xfId="1250" xr:uid="{CD2A624A-3955-4438-A1F7-B9F9A73E8290}"/>
    <cellStyle name="Output 3 11 2" xfId="5595" xr:uid="{151F91CE-BC3E-4657-9427-85EECEB1B3FB}"/>
    <cellStyle name="Output 3 11 2 2" xfId="8181" xr:uid="{01F089F6-A015-4AE6-BD81-E2560106BEEA}"/>
    <cellStyle name="Output 3 11 2 2 2" xfId="17170" xr:uid="{EA37C916-945E-4BD1-883F-D2FE8D6FABF9}"/>
    <cellStyle name="Output 3 11 2 2 2 2" xfId="25224" xr:uid="{0FEED6BD-98D2-445F-9613-2DAD55CA4594}"/>
    <cellStyle name="Output 3 11 2 2 2 3" xfId="56656" xr:uid="{E9111810-88D2-4A74-92BA-D4DD1B13A261}"/>
    <cellStyle name="Output 3 11 2 2 3" xfId="30280" xr:uid="{E989CCAB-291B-4AC8-939E-36BC728FB5DB}"/>
    <cellStyle name="Output 3 11 2 2 4" xfId="49874" xr:uid="{5F4268F3-4B3E-4B66-8AF7-B92A6FDDF3D6}"/>
    <cellStyle name="Output 3 11 2 3" xfId="10818" xr:uid="{BE3D13E1-A3E6-4C09-BFCA-563D8F51AA5F}"/>
    <cellStyle name="Output 3 11 2 3 2" xfId="19807" xr:uid="{CA4B380D-58F8-44C9-86FD-BDD483FEEAED}"/>
    <cellStyle name="Output 3 11 2 3 2 2" xfId="26580" xr:uid="{9C6F41E4-DDDB-43D1-82B6-2D8E835D548D}"/>
    <cellStyle name="Output 3 11 2 3 2 3" xfId="57882" xr:uid="{A6380220-E3FC-41BB-A2A4-87B676B9177B}"/>
    <cellStyle name="Output 3 11 2 3 3" xfId="32202" xr:uid="{5D6BF9A2-98AF-4892-90A2-711E677BEDF0}"/>
    <cellStyle name="Output 3 11 2 3 4" xfId="51100" xr:uid="{52F652A9-0853-4EA5-9F70-C7EF118DB736}"/>
    <cellStyle name="Output 3 11 2 4" xfId="14584" xr:uid="{F10FA4D4-7B94-4189-ACD6-6986249B6197}"/>
    <cellStyle name="Output 3 11 2 4 2" xfId="24637" xr:uid="{119D6854-BE80-4E32-BCF3-66A3B19010FA}"/>
    <cellStyle name="Output 3 11 2 4 2 2" xfId="54786" xr:uid="{5EF7663A-2C4B-4A00-80D1-7F29A815E037}"/>
    <cellStyle name="Output 3 11 2 4 3" xfId="47991" xr:uid="{B23F8297-14F2-4744-AF26-0958C9A17627}"/>
    <cellStyle name="Output 3 11 2 5" xfId="40089" xr:uid="{096D4DD9-A975-4AEB-ACED-E7D384C2EE6B}"/>
    <cellStyle name="Output 3 11 2 6" xfId="46377" xr:uid="{31CE4A0D-A14A-46F8-AC70-B3F18B454F44}"/>
    <cellStyle name="Output 3 11 3" xfId="3687" xr:uid="{042CD74E-B454-4164-B14F-17009AF7AEFB}"/>
    <cellStyle name="Output 3 11 3 2" xfId="22518" xr:uid="{60D571FB-930D-4217-A0B1-A47953623AD6}"/>
    <cellStyle name="Output 3 11 3 2 2" xfId="57049" xr:uid="{D89BCD60-B86B-44AC-932B-CB3485CD9BEE}"/>
    <cellStyle name="Output 3 11 3 2 3" xfId="50267" xr:uid="{E8B739B1-AD63-4CB2-859A-545F204887BD}"/>
    <cellStyle name="Output 3 11 3 3" xfId="51612" xr:uid="{992F2707-2CAD-4A1E-9DD7-72F60A1DCA2E}"/>
    <cellStyle name="Output 3 11 3 3 2" xfId="58393" xr:uid="{BEFC7743-9691-4AFD-8E66-AEDB89D8224F}"/>
    <cellStyle name="Output 3 11 3 4" xfId="48384" xr:uid="{BBA18880-35BB-409E-9012-5C583D656FCE}"/>
    <cellStyle name="Output 3 11 3 4 2" xfId="55176" xr:uid="{43871F26-6615-48CC-B50E-6169BDD94661}"/>
    <cellStyle name="Output 3 11 3 5" xfId="46770" xr:uid="{93180BFD-7622-4F3E-BC9F-28670F11B8A6}"/>
    <cellStyle name="Output 3 11 4" xfId="42506" xr:uid="{9D1AC12F-19AA-44DE-BA8B-F0CC459123BB}"/>
    <cellStyle name="Output 3 11 4 2" xfId="56184" xr:uid="{44D70A54-FB79-426E-8890-8B8EA4249187}"/>
    <cellStyle name="Output 3 11 4 3" xfId="49402" xr:uid="{0E96DAE0-B5C4-4D8B-9715-0CDA24A447E8}"/>
    <cellStyle name="Output 3 11 5" xfId="44573" xr:uid="{41466810-2F2A-4E7F-A38A-0E5FB9ED0283}"/>
    <cellStyle name="Output 3 11 5 2" xfId="58326" xr:uid="{E507E6D6-4ED2-4BCB-9B4E-A2A86ADB7FF1}"/>
    <cellStyle name="Output 3 11 5 3" xfId="51544" xr:uid="{F57F1122-C24D-4B14-B49A-FBE4F970B166}"/>
    <cellStyle name="Output 3 11 6" xfId="47522" xr:uid="{8F1AD30A-9F2E-4887-9262-ED8465FF46D9}"/>
    <cellStyle name="Output 3 11 6 2" xfId="54338" xr:uid="{D38E777C-4422-4DB7-A899-84D3B50B88FB}"/>
    <cellStyle name="Output 3 11 7" xfId="45911" xr:uid="{162ECA0A-A6BB-4E6E-83F5-B70CB32A5755}"/>
    <cellStyle name="Output 3 12" xfId="1811" xr:uid="{030C92C2-CDFC-4F7B-AE73-CF5915F56E65}"/>
    <cellStyle name="Output 3 12 2" xfId="6128" xr:uid="{13DC0C33-1EF8-4560-8718-856B07CB84FC}"/>
    <cellStyle name="Output 3 12 2 2" xfId="8714" xr:uid="{DD2F5844-29CF-4B65-931A-A9AC8B778B68}"/>
    <cellStyle name="Output 3 12 2 2 2" xfId="17703" xr:uid="{544714C3-BDBC-41E0-AA27-2269AFFD37A8}"/>
    <cellStyle name="Output 3 12 2 2 2 2" xfId="32599" xr:uid="{4726AEB8-B8E2-4DBD-AC8B-C17992F7C804}"/>
    <cellStyle name="Output 3 12 2 2 3" xfId="43041" xr:uid="{AC43F292-B6BB-4199-9821-78B1A79E6A2D}"/>
    <cellStyle name="Output 3 12 2 2 4" xfId="56277" xr:uid="{395E9AC0-5680-4CDC-8B1A-5352E59B8573}"/>
    <cellStyle name="Output 3 12 2 3" xfId="11351" xr:uid="{7133FFF5-175D-403A-9324-71A9B685D70B}"/>
    <cellStyle name="Output 3 12 2 3 2" xfId="20340" xr:uid="{3D95197A-162F-4183-9E7A-0B246615FC5F}"/>
    <cellStyle name="Output 3 12 2 3 2 2" xfId="37067" xr:uid="{B998A8F0-9CA2-4D66-A1A8-BDBC0D208AE5}"/>
    <cellStyle name="Output 3 12 2 3 3" xfId="27663" xr:uid="{CA1AD44D-9AF5-478E-A341-F3BAF6793A8F}"/>
    <cellStyle name="Output 3 12 2 4" xfId="15117" xr:uid="{0A7D5683-7F76-423F-9DDF-8CB0EFF7629E}"/>
    <cellStyle name="Output 3 12 2 4 2" xfId="34962" xr:uid="{6BB92C3B-4D89-4034-ACCC-D526F87CCB3F}"/>
    <cellStyle name="Output 3 12 2 5" xfId="43530" xr:uid="{426E88EE-1888-4837-A631-0F7CE4BFAF2D}"/>
    <cellStyle name="Output 3 12 2 6" xfId="49495" xr:uid="{2E6ED119-097C-47E7-831C-127108FA93C7}"/>
    <cellStyle name="Output 3 12 3" xfId="4248" xr:uid="{E1E45256-430E-48E5-BC41-60697AC5C59F}"/>
    <cellStyle name="Output 3 12 3 2" xfId="39413" xr:uid="{F25810C9-8891-45A6-AA1D-15616D6C53FB}"/>
    <cellStyle name="Output 3 12 3 2 2" xfId="57917" xr:uid="{7EA2FCB2-3AFA-4CF3-809E-C7F9A61159AB}"/>
    <cellStyle name="Output 3 12 3 3" xfId="51135" xr:uid="{5DAA7F25-DDFA-472A-AFD0-7F7A7704534C}"/>
    <cellStyle name="Output 3 12 4" xfId="34087" xr:uid="{93D33D73-1AA7-4FC6-8D1B-172C8B809151}"/>
    <cellStyle name="Output 3 12 4 2" xfId="54423" xr:uid="{76811BFE-8FF8-4547-A5CB-8ED5C6C2309A}"/>
    <cellStyle name="Output 3 12 4 3" xfId="47612" xr:uid="{5583FCED-B3FD-442F-9A0F-3E6AF0BAFDA5}"/>
    <cellStyle name="Output 3 12 5" xfId="44670" xr:uid="{6832E7E1-2739-4C56-9AD1-C57811F55452}"/>
    <cellStyle name="Output 3 12 6" xfId="46004" xr:uid="{A6703A15-5516-4106-AFEE-F591B85203C4}"/>
    <cellStyle name="Output 3 13" xfId="1584" xr:uid="{6A8F4B90-133D-482A-B51F-E38DC0C49193}"/>
    <cellStyle name="Output 3 13 2" xfId="5929" xr:uid="{D817445D-7BCC-496B-9E89-381EB6A520F3}"/>
    <cellStyle name="Output 3 13 2 2" xfId="8515" xr:uid="{2046C0C0-B974-4FB2-808B-95106F41B998}"/>
    <cellStyle name="Output 3 13 2 2 2" xfId="17504" xr:uid="{ADDFDC61-83C5-4F20-A54A-8D4035A8F6E2}"/>
    <cellStyle name="Output 3 13 2 2 2 2" xfId="40612" xr:uid="{DB9579D4-134A-4D59-A8E8-2D7874CB8BAF}"/>
    <cellStyle name="Output 3 13 2 2 3" xfId="39845" xr:uid="{D9AE1D13-DAA7-4652-8DCA-EAB8D78E620F}"/>
    <cellStyle name="Output 3 13 2 2 4" xfId="56691" xr:uid="{C791D399-9B62-44BA-B10E-989FDCADABC2}"/>
    <cellStyle name="Output 3 13 2 3" xfId="11152" xr:uid="{8463CC23-83E7-4696-95C8-BCF8C95CA70E}"/>
    <cellStyle name="Output 3 13 2 3 2" xfId="20141" xr:uid="{53595DB3-541E-4A4E-BC6F-34399A68542B}"/>
    <cellStyle name="Output 3 13 2 3 2 2" xfId="40719" xr:uid="{BF19FF7A-D16F-4219-AFB6-5882B265FFFC}"/>
    <cellStyle name="Output 3 13 2 3 3" xfId="38954" xr:uid="{DED1644D-13B4-4201-9706-160060460363}"/>
    <cellStyle name="Output 3 13 2 4" xfId="14918" xr:uid="{FFF727D0-2882-4903-BBEF-98C2FBD8FE7F}"/>
    <cellStyle name="Output 3 13 2 4 2" xfId="34188" xr:uid="{D0B4A8F0-ADFB-45BB-9FDC-E3C8AE532176}"/>
    <cellStyle name="Output 3 13 2 5" xfId="25536" xr:uid="{601404C3-3E3E-4CEA-B104-944900E51522}"/>
    <cellStyle name="Output 3 13 2 6" xfId="49909" xr:uid="{08A56811-9B28-43F5-B0CF-969F98F83296}"/>
    <cellStyle name="Output 3 13 3" xfId="4021" xr:uid="{4C5D8283-D1E2-4A34-8F0E-E09F42788AB3}"/>
    <cellStyle name="Output 3 13 3 2" xfId="23695" xr:uid="{648C8247-D0B3-41FF-AE2E-9B303506814C}"/>
    <cellStyle name="Output 3 13 3 2 2" xfId="58476" xr:uid="{6B5D3C83-1C4A-40C4-AB06-7F6DDAB23D11}"/>
    <cellStyle name="Output 3 13 3 3" xfId="51695" xr:uid="{54345067-9160-44D4-8F38-72E06D831A6E}"/>
    <cellStyle name="Output 3 13 4" xfId="36848" xr:uid="{E9749C0D-4A1B-4681-9917-A5D72AB08DA1}"/>
    <cellStyle name="Output 3 13 4 2" xfId="54818" xr:uid="{3F0F40BA-952A-439F-970F-9CCFBA5EDE78}"/>
    <cellStyle name="Output 3 13 4 3" xfId="48026" xr:uid="{80FB4344-1BAD-4F92-B514-6338DAF5E5AF}"/>
    <cellStyle name="Output 3 13 5" xfId="44674" xr:uid="{F29958FB-F2F7-4757-B8F6-03CF4365DBBD}"/>
    <cellStyle name="Output 3 13 6" xfId="46412" xr:uid="{312B0908-50FF-4AD3-BAD9-794871BEFA81}"/>
    <cellStyle name="Output 3 14" xfId="2583" xr:uid="{402F1F43-94B3-4011-967E-B438261F7E9D}"/>
    <cellStyle name="Output 3 14 2" xfId="6824" xr:uid="{4C811AB0-0B90-473C-918B-049BFD0C2E51}"/>
    <cellStyle name="Output 3 14 2 2" xfId="15813" xr:uid="{E204B0FC-E935-4AB5-AC12-2D1F3D8C7DA8}"/>
    <cellStyle name="Output 3 14 2 2 2" xfId="27635" xr:uid="{EE1914E9-4EEB-4F54-8A5A-88EA9B79D41D}"/>
    <cellStyle name="Output 3 14 2 2 3" xfId="57165" xr:uid="{5DA47DAF-A9D5-4C04-B6C9-A18721594A3D}"/>
    <cellStyle name="Output 3 14 2 3" xfId="22859" xr:uid="{08E7B4B7-C86A-4718-9934-7369531F0054}"/>
    <cellStyle name="Output 3 14 2 4" xfId="50383" xr:uid="{8B62E373-B42B-4F12-B678-E9F924350891}"/>
    <cellStyle name="Output 3 14 3" xfId="9394" xr:uid="{0614DE8D-6283-45D8-85BA-9124ABEFD3C6}"/>
    <cellStyle name="Output 3 14 3 2" xfId="18383" xr:uid="{FFDDC806-633E-4EFC-B8E2-7C5562CC9CC9}"/>
    <cellStyle name="Output 3 14 3 2 2" xfId="27088" xr:uid="{B6DE5055-D59E-4798-9F07-D6C0BFC42B38}"/>
    <cellStyle name="Output 3 14 3 2 3" xfId="55676" xr:uid="{34B8AB76-C303-47BC-BCCE-C12605146006}"/>
    <cellStyle name="Output 3 14 3 3" xfId="41270" xr:uid="{337C4F00-7976-4D39-BFC8-58E3BD34E339}"/>
    <cellStyle name="Output 3 14 3 4" xfId="48895" xr:uid="{3BB34EAE-5AA6-4FDF-ACF5-4D8B1317DEC1}"/>
    <cellStyle name="Output 3 14 4" xfId="13437" xr:uid="{C1CECD30-6623-498D-8138-E1303FFE87BC}"/>
    <cellStyle name="Output 3 14 4 2" xfId="33457" xr:uid="{54559CFB-28D1-41F0-A19C-1552D7D69D3E}"/>
    <cellStyle name="Output 3 14 4 2 2" xfId="55292" xr:uid="{C29F8F18-6684-4F44-B1A8-C8088A562D41}"/>
    <cellStyle name="Output 3 14 4 3" xfId="48500" xr:uid="{0356824E-8211-4F4F-B78C-D9CD471C119D}"/>
    <cellStyle name="Output 3 14 5" xfId="27387" xr:uid="{94A97206-BF17-4612-A538-777ECD63CC81}"/>
    <cellStyle name="Output 3 14 5 2" xfId="53578" xr:uid="{AA8FB1F3-B616-43CE-BA1D-DA99205666F2}"/>
    <cellStyle name="Output 3 14 6" xfId="44753" xr:uid="{860F7C9E-6B31-4699-9106-0428D3F16230}"/>
    <cellStyle name="Output 3 14 7" xfId="46886" xr:uid="{28B00657-0D47-4FD8-AA00-304FC8A2780F}"/>
    <cellStyle name="Output 3 15" xfId="6514" xr:uid="{7594ACA4-0741-458C-B484-BBB58FCD6EA3}"/>
    <cellStyle name="Output 3 15 2" xfId="11735" xr:uid="{8FE59B66-5FDF-4395-AE5D-3FCCCA206C53}"/>
    <cellStyle name="Output 3 15 2 2" xfId="20724" xr:uid="{819A632E-6BCB-4386-B848-05B30D2DB63B}"/>
    <cellStyle name="Output 3 15 2 2 2" xfId="31230" xr:uid="{D58F10F0-F5A4-4992-8E3D-079EE1E6B6AD}"/>
    <cellStyle name="Output 3 15 2 2 3" xfId="57160" xr:uid="{E1FEA4C4-01DA-476B-8159-BEAEC6F2C260}"/>
    <cellStyle name="Output 3 15 2 3" xfId="24299" xr:uid="{D84F7791-0066-4151-957B-DCF432C2EAFA}"/>
    <cellStyle name="Output 3 15 2 4" xfId="50378" xr:uid="{5102466E-E783-4A47-B8D5-AFAB402E8AAC}"/>
    <cellStyle name="Output 3 15 3" xfId="15503" xr:uid="{E55ED577-7870-4590-B06B-EA619A3A2248}"/>
    <cellStyle name="Output 3 15 3 2" xfId="31809" xr:uid="{0BC588C2-4263-4D91-B348-861F04173E04}"/>
    <cellStyle name="Output 3 15 3 2 2" xfId="58761" xr:uid="{F50EC540-F566-4ACC-822B-856807BA2A77}"/>
    <cellStyle name="Output 3 15 3 3" xfId="51980" xr:uid="{A223B902-C3ED-4684-8FF5-DCEB92069DE2}"/>
    <cellStyle name="Output 3 15 4" xfId="22873" xr:uid="{B057B659-6B9D-425F-BE58-315DE4565905}"/>
    <cellStyle name="Output 3 15 4 2" xfId="58324" xr:uid="{8BC0E990-BC69-4521-846E-D0CDE47D1497}"/>
    <cellStyle name="Output 3 15 4 3" xfId="51542" xr:uid="{D6ED6C4E-447F-4407-8BD7-7706C232335E}"/>
    <cellStyle name="Output 3 15 5" xfId="44711" xr:uid="{1B2EA36D-5FA0-4969-A8C5-23ABC4FB6198}"/>
    <cellStyle name="Output 3 15 5 2" xfId="55287" xr:uid="{CD1A648E-5CC7-4E66-A760-604AF5EDBFC7}"/>
    <cellStyle name="Output 3 15 5 3" xfId="48495" xr:uid="{6AE4FB11-7552-4C16-BAFA-91B782EE7CE9}"/>
    <cellStyle name="Output 3 15 6" xfId="53573" xr:uid="{C8BA603C-2AE8-4C4A-AF82-43C24BA9C5D1}"/>
    <cellStyle name="Output 3 15 7" xfId="46881" xr:uid="{B28467AE-08CD-4C29-A903-6EDDC8688424}"/>
    <cellStyle name="Output 3 16" xfId="9098" xr:uid="{DD6AA7D4-A9DE-40C8-B361-A4DB5D5ECA82}"/>
    <cellStyle name="Output 3 16 2" xfId="18087" xr:uid="{A1D0D624-9616-4FA9-AD36-366796AD508E}"/>
    <cellStyle name="Output 3 16 2 2" xfId="29974" xr:uid="{06D5D7FF-44D3-4CC9-85C1-406AD1E62D6C}"/>
    <cellStyle name="Output 3 16 2 2 2" xfId="57093" xr:uid="{681F08AC-E769-4A35-8174-182244FFBF2F}"/>
    <cellStyle name="Output 3 16 2 3" xfId="50311" xr:uid="{CBB5D514-F44B-4ACA-BBD2-03215A0F36F6}"/>
    <cellStyle name="Output 3 16 3" xfId="26134" xr:uid="{41D13620-4AB6-426B-952B-3491445959AA}"/>
    <cellStyle name="Output 3 16 3 2" xfId="58698" xr:uid="{300049DE-F48D-48F9-BB5E-7D87A5933935}"/>
    <cellStyle name="Output 3 16 3 3" xfId="51917" xr:uid="{E3536766-56E5-4BA5-9C05-C271F32BE31F}"/>
    <cellStyle name="Output 3 16 4" xfId="44819" xr:uid="{9F9A2A82-912B-4408-B076-A8A6F838CC11}"/>
    <cellStyle name="Output 3 16 4 2" xfId="59114" xr:uid="{CA9B2BFF-307B-4239-931B-349F54F5F483}"/>
    <cellStyle name="Output 3 16 4 3" xfId="52333" xr:uid="{0E96A8BA-91F9-472D-A5C3-5970DC9F7DF1}"/>
    <cellStyle name="Output 3 16 5" xfId="48428" xr:uid="{20F9845B-0BFD-49A3-A990-0DABB3AAE488}"/>
    <cellStyle name="Output 3 16 5 2" xfId="55220" xr:uid="{341FF15A-88DF-4D4B-A183-0A581EAEF8E8}"/>
    <cellStyle name="Output 3 16 6" xfId="53506" xr:uid="{16E2B6D5-2E83-463C-B8A0-365F876A9A0C}"/>
    <cellStyle name="Output 3 16 7" xfId="46814" xr:uid="{95B645B4-5A2D-43E9-A5F6-008637521E08}"/>
    <cellStyle name="Output 3 17" xfId="9832" xr:uid="{1A92CFBA-2C0E-4C1E-A418-506254335F07}"/>
    <cellStyle name="Output 3 17 2" xfId="18821" xr:uid="{44648E13-253C-4D47-92F7-675E06DF21F2}"/>
    <cellStyle name="Output 3 17 2 2" xfId="23381" xr:uid="{8B83541D-43F9-4E3D-A5FB-A6EA82FD8D4C}"/>
    <cellStyle name="Output 3 17 2 2 2" xfId="57161" xr:uid="{3B8071CB-4C7B-4EA7-856C-561F1754E51A}"/>
    <cellStyle name="Output 3 17 2 3" xfId="50379" xr:uid="{71BA545C-6B94-4152-8741-CCC3E77C5D5E}"/>
    <cellStyle name="Output 3 17 3" xfId="26695" xr:uid="{9BD86C63-7AC9-48A5-98E6-CD583C3FD663}"/>
    <cellStyle name="Output 3 17 3 2" xfId="58762" xr:uid="{A698F8E3-2602-4587-A67D-A1A8846D0A86}"/>
    <cellStyle name="Output 3 17 3 3" xfId="51981" xr:uid="{2ACBE191-7D80-4CBF-9CA1-0C485A5C96DF}"/>
    <cellStyle name="Output 3 17 4" xfId="44846" xr:uid="{0E15125F-2B9C-4141-9A72-0FDFF82B591A}"/>
    <cellStyle name="Output 3 17 4 2" xfId="57906" xr:uid="{5AAAC041-5149-4DE2-B377-6440AB2B3D39}"/>
    <cellStyle name="Output 3 17 4 3" xfId="51124" xr:uid="{52C7AF21-3135-44BA-9540-6962AD86AE82}"/>
    <cellStyle name="Output 3 17 5" xfId="48496" xr:uid="{BCEA63A9-EF19-4785-B5C7-B1E1C6E02B9F}"/>
    <cellStyle name="Output 3 17 5 2" xfId="55288" xr:uid="{19054B91-DEA3-4BA0-8028-7370CFA2EA12}"/>
    <cellStyle name="Output 3 17 6" xfId="53574" xr:uid="{E4E42820-62F1-4686-AC4C-89797647DFD4}"/>
    <cellStyle name="Output 3 17 7" xfId="46882" xr:uid="{F25B90AC-24E6-43B7-BC99-B185A9D3988F}"/>
    <cellStyle name="Output 3 18" xfId="2218" xr:uid="{7D6EB56A-7FC1-4523-82B8-4A9279757BDF}"/>
    <cellStyle name="Output 3 18 2" xfId="26797" xr:uid="{176BB484-509A-4FDF-99BF-EFB3FD902C89}"/>
    <cellStyle name="Output 3 18 2 2" xfId="57256" xr:uid="{3DE37F81-855F-4635-9EBE-DDA30B15C198}"/>
    <cellStyle name="Output 3 18 2 3" xfId="50474" xr:uid="{7963C97C-AA08-42B8-B319-99291338D16E}"/>
    <cellStyle name="Output 3 18 3" xfId="44878" xr:uid="{B5DB13F8-00DC-463F-A132-6B75E35498E5}"/>
    <cellStyle name="Output 3 18 3 2" xfId="58857" xr:uid="{6158071E-5A6B-415F-A57D-E7AAD17379C4}"/>
    <cellStyle name="Output 3 18 3 3" xfId="52076" xr:uid="{42B0DB46-512F-4EAE-BF94-3C657916B40B}"/>
    <cellStyle name="Output 3 18 4" xfId="51525" xr:uid="{3AC3A304-A917-44FF-8145-01A761D54F83}"/>
    <cellStyle name="Output 3 18 4 2" xfId="58307" xr:uid="{F456F6F8-3904-4023-9B16-CE1172736320}"/>
    <cellStyle name="Output 3 18 5" xfId="48591" xr:uid="{3F38EB37-7B03-4BA2-B930-0465600E739D}"/>
    <cellStyle name="Output 3 18 5 2" xfId="55380" xr:uid="{CB46AAE6-A5D8-4202-8C32-D57393DC9AC3}"/>
    <cellStyle name="Output 3 18 6" xfId="53666" xr:uid="{80591DD7-A0C5-4BB2-A03A-2066BD76F1D2}"/>
    <cellStyle name="Output 3 18 7" xfId="46977" xr:uid="{4C01CC45-4656-4981-A39C-394743752F37}"/>
    <cellStyle name="Output 3 19" xfId="13127" xr:uid="{896D0FA7-13BC-4BE9-9CA9-69D14325E7F7}"/>
    <cellStyle name="Output 3 19 2" xfId="27773" xr:uid="{22D1DEE5-73C6-455B-B306-9D6AE847476B}"/>
    <cellStyle name="Output 3 19 2 2" xfId="57286" xr:uid="{B971BC44-FF8A-47DF-8951-439B142F2D3E}"/>
    <cellStyle name="Output 3 19 2 3" xfId="50504" xr:uid="{926C4F19-B9E1-48D3-AF38-4C2983791F84}"/>
    <cellStyle name="Output 3 19 3" xfId="44966" xr:uid="{1FF3CA50-62CC-4FB6-970F-F47E9333E579}"/>
    <cellStyle name="Output 3 19 3 2" xfId="58887" xr:uid="{036B2DB2-9B29-489A-AEDA-702FC035108D}"/>
    <cellStyle name="Output 3 19 3 3" xfId="52106" xr:uid="{395E34BC-0D2E-4896-8C7A-E38EF6536EAC}"/>
    <cellStyle name="Output 3 19 4" xfId="48881" xr:uid="{A6AF152E-2D00-4863-8902-4435A40A13B0}"/>
    <cellStyle name="Output 3 19 4 2" xfId="55662" xr:uid="{97EB714D-2F45-4ACB-8BEB-2C6A748677BA}"/>
    <cellStyle name="Output 3 19 5" xfId="48621" xr:uid="{C313E2E3-2D00-4A52-97B2-8B19316823A7}"/>
    <cellStyle name="Output 3 19 5 2" xfId="55410" xr:uid="{056F3062-B731-4D55-B555-0D562ADE4C63}"/>
    <cellStyle name="Output 3 19 6" xfId="53696" xr:uid="{A3046D95-FD89-4350-9527-88935CCE1C37}"/>
    <cellStyle name="Output 3 19 7" xfId="47007" xr:uid="{9EC9A37C-9695-4BC4-94A7-BD3BB1A3A93F}"/>
    <cellStyle name="Output 3 2" xfId="156" xr:uid="{72B2B735-97C4-49EF-AB9F-8218BE27FF84}"/>
    <cellStyle name="Output 3 2 10" xfId="1967" xr:uid="{08EDC91A-7C7E-4FBC-9126-4DDCAAF4B9ED}"/>
    <cellStyle name="Output 3 2 10 2" xfId="6275" xr:uid="{437E361E-B36D-4EB9-8343-D953D445AE1C}"/>
    <cellStyle name="Output 3 2 10 2 2" xfId="8861" xr:uid="{27C8179C-D1AC-4DC0-8947-52928DB3F5FE}"/>
    <cellStyle name="Output 3 2 10 2 2 2" xfId="17850" xr:uid="{417E7417-5DEA-4EFB-AA2E-2AFE1284FA59}"/>
    <cellStyle name="Output 3 2 10 2 2 2 2" xfId="25773" xr:uid="{E1D25244-361E-4B68-85C1-77BB81550D60}"/>
    <cellStyle name="Output 3 2 10 2 2 3" xfId="28983" xr:uid="{6F49731C-8A61-4410-AED0-8FD8443C57DA}"/>
    <cellStyle name="Output 3 2 10 2 3" xfId="11498" xr:uid="{E32AFF62-6C26-4498-A1B8-6C7D008E3405}"/>
    <cellStyle name="Output 3 2 10 2 3 2" xfId="20487" xr:uid="{EA910AA7-C189-4FA4-838C-C72E35BF450D}"/>
    <cellStyle name="Output 3 2 10 2 3 2 2" xfId="23604" xr:uid="{79568292-E0C8-41F5-AE9B-F16CA3789A58}"/>
    <cellStyle name="Output 3 2 10 2 3 3" xfId="40498" xr:uid="{43D28C67-B699-406A-B2E7-4DC5BE23073F}"/>
    <cellStyle name="Output 3 2 10 2 4" xfId="15264" xr:uid="{813D9511-6DF2-4200-9C76-13362A604590}"/>
    <cellStyle name="Output 3 2 10 2 4 2" xfId="33328" xr:uid="{C7109D8F-B6FD-4780-B5A9-5A029E6234EE}"/>
    <cellStyle name="Output 3 2 10 2 5" xfId="28383" xr:uid="{DD970719-EACC-4DF5-B1FB-3DA74CF117BA}"/>
    <cellStyle name="Output 3 2 10 3" xfId="4404" xr:uid="{E5F765A9-0FB1-4398-B8FA-1CF548391A48}"/>
    <cellStyle name="Output 3 2 10 3 2" xfId="38435" xr:uid="{7D18CBEB-E306-4DAC-9CEF-7E9294D397BA}"/>
    <cellStyle name="Output 3 2 10 4" xfId="32387" xr:uid="{5B1E6F75-AE59-45E1-AA61-04B096D51561}"/>
    <cellStyle name="Output 3 2 11" xfId="2690" xr:uid="{885320CD-7E5D-4982-9D09-63343F19816D}"/>
    <cellStyle name="Output 3 2 11 2" xfId="6880" xr:uid="{E5389F86-0F29-47D6-B613-0F7BC1644CB9}"/>
    <cellStyle name="Output 3 2 11 2 2" xfId="15869" xr:uid="{4B43C7C0-CD9C-45C2-8151-02648FCFC365}"/>
    <cellStyle name="Output 3 2 11 2 2 2" xfId="28948" xr:uid="{E0DDBD54-9D20-4035-9D73-9967CE17089C}"/>
    <cellStyle name="Output 3 2 11 2 3" xfId="35621" xr:uid="{0D3FF958-AB16-4BF3-87BD-EDE08ECEC77A}"/>
    <cellStyle name="Output 3 2 11 3" xfId="9451" xr:uid="{8D83316C-7D55-4D42-ABCB-D2608297BD85}"/>
    <cellStyle name="Output 3 2 11 3 2" xfId="18440" xr:uid="{BADCC06A-B89F-42B3-81C6-212208F5791E}"/>
    <cellStyle name="Output 3 2 11 3 2 2" xfId="26929" xr:uid="{869C2743-C44D-46A0-959F-FC50933028D9}"/>
    <cellStyle name="Output 3 2 11 3 3" xfId="32522" xr:uid="{7D5699C5-4DC1-47BF-A4D5-B740C42512B8}"/>
    <cellStyle name="Output 3 2 11 4" xfId="13489" xr:uid="{8F29CF61-3A47-4FDC-A597-3E205D0819F4}"/>
    <cellStyle name="Output 3 2 11 4 2" xfId="36986" xr:uid="{CB11502B-47EB-42C6-835D-A8E7D0B1E2D3}"/>
    <cellStyle name="Output 3 2 11 5" xfId="35068" xr:uid="{0B9FB778-278C-44AB-B330-6BC967C8CA89}"/>
    <cellStyle name="Output 3 2 12" xfId="6612" xr:uid="{B17223C4-06A5-4FE4-94E5-E4A769976610}"/>
    <cellStyle name="Output 3 2 12 2" xfId="11818" xr:uid="{8BA39B02-414A-4A86-9E8A-7CBD38D678E2}"/>
    <cellStyle name="Output 3 2 12 2 2" xfId="20807" xr:uid="{B3764A36-4772-4A0B-AAE1-D73E25059E30}"/>
    <cellStyle name="Output 3 2 12 2 2 2" xfId="39593" xr:uid="{7A4DD60A-4871-4A62-A452-03AAEC5789C5}"/>
    <cellStyle name="Output 3 2 12 2 3" xfId="36182" xr:uid="{F2A9609E-C5A7-4DB5-8AF9-F91CF16E892D}"/>
    <cellStyle name="Output 3 2 12 3" xfId="15601" xr:uid="{E66E640E-2ED8-45CF-AE0E-2D0E31FC4A8D}"/>
    <cellStyle name="Output 3 2 12 3 2" xfId="22759" xr:uid="{866A3989-FC8B-488B-859E-06095F0AEE59}"/>
    <cellStyle name="Output 3 2 12 4" xfId="41844" xr:uid="{C3AC50C2-3888-41E2-B3D5-442133FD6A03}"/>
    <cellStyle name="Output 3 2 13" xfId="9181" xr:uid="{E50D3F04-7AE1-4925-BC0E-00C4D8CC8D93}"/>
    <cellStyle name="Output 3 2 13 2" xfId="18170" xr:uid="{D2F4C9DF-8FDF-4BBE-AAE3-A408D9F24EF2}"/>
    <cellStyle name="Output 3 2 13 2 2" xfId="36688" xr:uid="{2E2B2DA4-9198-4769-938F-280F310F2C4E}"/>
    <cellStyle name="Output 3 2 13 3" xfId="29003" xr:uid="{6FDDE7FA-1FF6-4D0A-9DFF-48677FC53E8D}"/>
    <cellStyle name="Output 3 2 14" xfId="9773" xr:uid="{1269A4AE-00B3-4496-810F-EF4A12A35ED3}"/>
    <cellStyle name="Output 3 2 14 2" xfId="18762" xr:uid="{FB1C2938-0756-4AA7-9A00-472D2A9EC261}"/>
    <cellStyle name="Output 3 2 14 2 2" xfId="37515" xr:uid="{20834FD1-1E76-40F0-ABD7-3AD5DB13DF24}"/>
    <cellStyle name="Output 3 2 14 3" xfId="35706" xr:uid="{D3AC159A-E0DE-4E0F-ABC3-E8B744011BBF}"/>
    <cellStyle name="Output 3 2 15" xfId="2316" xr:uid="{B41072EA-2B15-4CAF-AB7C-F6037C6FC7F3}"/>
    <cellStyle name="Output 3 2 15 2" xfId="23897" xr:uid="{A8FCF916-7599-4346-A78E-50398601844D}"/>
    <cellStyle name="Output 3 2 16" xfId="13225" xr:uid="{875DC758-32A9-439D-9C39-4076C3B1314A}"/>
    <cellStyle name="Output 3 2 16 2" xfId="30410" xr:uid="{72E1CE31-01AE-423B-B0F2-DF8D9ED40D1E}"/>
    <cellStyle name="Output 3 2 17" xfId="43570" xr:uid="{F153FF39-DD35-4B54-B584-47B2FB26A1E3}"/>
    <cellStyle name="Output 3 2 18" xfId="44296" xr:uid="{C3B74545-474F-42C1-BF8C-F1A793D0EDED}"/>
    <cellStyle name="Output 3 2 19" xfId="45525" xr:uid="{3730E3DD-7E6F-47C2-959D-222F4B1BBDC8}"/>
    <cellStyle name="Output 3 2 2" xfId="332" xr:uid="{5527D7B6-7DBC-443D-BBEC-798F22497FFC}"/>
    <cellStyle name="Output 3 2 2 10" xfId="6634" xr:uid="{EE0859D3-38F8-42E4-B74B-9D98D3A00C77}"/>
    <cellStyle name="Output 3 2 2 10 2" xfId="11840" xr:uid="{D59FE710-F614-4A85-9271-0A752BC05AF7}"/>
    <cellStyle name="Output 3 2 2 10 2 2" xfId="20829" xr:uid="{4779ACAF-C8A0-4E1A-8EC5-C9A89915B750}"/>
    <cellStyle name="Output 3 2 2 10 2 2 2" xfId="28461" xr:uid="{CE700EE4-0A75-441B-877F-F02064CEA0D3}"/>
    <cellStyle name="Output 3 2 2 10 2 3" xfId="22926" xr:uid="{21DBBA4D-0661-4673-8028-AD5509C7BB0D}"/>
    <cellStyle name="Output 3 2 2 10 3" xfId="15623" xr:uid="{FD75E6EA-7B74-4450-834C-70FA90601493}"/>
    <cellStyle name="Output 3 2 2 10 3 2" xfId="32839" xr:uid="{78E657A1-5879-4229-84F2-AB7292B5140E}"/>
    <cellStyle name="Output 3 2 2 10 4" xfId="25691" xr:uid="{5722FC6C-0B55-45BB-9576-B00220F0AF75}"/>
    <cellStyle name="Output 3 2 2 11" xfId="9203" xr:uid="{DF88822C-3B02-4A03-BAEF-F472FB87EB1D}"/>
    <cellStyle name="Output 3 2 2 11 2" xfId="18192" xr:uid="{9EE2EA99-2CCD-4B9A-8841-8B405051F5A0}"/>
    <cellStyle name="Output 3 2 2 11 2 2" xfId="38838" xr:uid="{932FEB98-4575-4F69-BA3E-BD6383AF3081}"/>
    <cellStyle name="Output 3 2 2 11 3" xfId="33830" xr:uid="{E6892A37-8ED3-43A2-8DDF-D3774F05252D}"/>
    <cellStyle name="Output 3 2 2 12" xfId="9767" xr:uid="{67C890FA-000D-467A-AC1A-13593FE85B56}"/>
    <cellStyle name="Output 3 2 2 12 2" xfId="18756" xr:uid="{8C321F48-1B79-44DB-9A75-1920E844AE61}"/>
    <cellStyle name="Output 3 2 2 12 2 2" xfId="43597" xr:uid="{F4CB5959-0052-4270-8144-743C61619E49}"/>
    <cellStyle name="Output 3 2 2 12 3" xfId="37532" xr:uid="{32D866CD-4A80-40C4-A60D-28A05468C174}"/>
    <cellStyle name="Output 3 2 2 13" xfId="2338" xr:uid="{9CA5901F-6F27-4D76-AAE7-A115FE9B93D2}"/>
    <cellStyle name="Output 3 2 2 13 2" xfId="43763" xr:uid="{26A385A9-9502-43B2-8F63-36658CF0B646}"/>
    <cellStyle name="Output 3 2 2 14" xfId="13247" xr:uid="{6C2EA978-F864-406F-8CC0-C61F6867E318}"/>
    <cellStyle name="Output 3 2 2 14 2" xfId="41507" xr:uid="{954AFBA5-79FA-4292-B64C-CD0A3BF3F911}"/>
    <cellStyle name="Output 3 2 2 15" xfId="37169" xr:uid="{57AB8DF4-2A51-4B10-A5D4-851D8AF7DE96}"/>
    <cellStyle name="Output 3 2 2 16" xfId="46040" xr:uid="{CF02D35E-78B8-465C-9046-BBDFAEF5863B}"/>
    <cellStyle name="Output 3 2 2 2" xfId="464" xr:uid="{85A9FC69-2699-4152-8BFE-40F66D01F3E0}"/>
    <cellStyle name="Output 3 2 2 2 10" xfId="9328" xr:uid="{C4E5811F-DC87-4432-A5A0-3E8946B40A19}"/>
    <cellStyle name="Output 3 2 2 2 10 2" xfId="18317" xr:uid="{2AE2C4A2-BEB1-44AC-AEB3-075B89B1C5E3}"/>
    <cellStyle name="Output 3 2 2 2 10 2 2" xfId="34299" xr:uid="{35275117-E543-49FB-9148-9DB19FA36AA7}"/>
    <cellStyle name="Output 3 2 2 2 10 3" xfId="42023" xr:uid="{21A7089B-7EE9-403E-8C4E-E8144527629B}"/>
    <cellStyle name="Output 3 2 2 2 11" xfId="12700" xr:uid="{D1C32DB7-E2EC-47AF-81A8-079B59E7C493}"/>
    <cellStyle name="Output 3 2 2 2 11 2" xfId="21689" xr:uid="{624B8320-3E98-438D-AAF0-815AC6DFD52D}"/>
    <cellStyle name="Output 3 2 2 2 11 2 2" xfId="35416" xr:uid="{B2D5E76E-69CA-4BB4-9637-B3D8FC6BFE70}"/>
    <cellStyle name="Output 3 2 2 2 11 3" xfId="26357" xr:uid="{80F68C5E-33A6-4C0D-94CE-8FD2114DAC5D}"/>
    <cellStyle name="Output 3 2 2 2 12" xfId="2470" xr:uid="{FC1D6D20-E45E-41B8-A584-E2EAE201A460}"/>
    <cellStyle name="Output 3 2 2 2 12 2" xfId="41243" xr:uid="{2501541A-F985-4CBA-87AC-1F6839EC659B}"/>
    <cellStyle name="Output 3 2 2 2 13" xfId="13379" xr:uid="{75884436-EB8C-4727-B3C8-54A22B2C09CD}"/>
    <cellStyle name="Output 3 2 2 2 13 2" xfId="43226" xr:uid="{2E07C063-C27A-43B6-83A2-799A639D9A66}"/>
    <cellStyle name="Output 3 2 2 2 14" xfId="29105" xr:uid="{460D9154-93A9-4573-854C-26D8FF4FCF48}"/>
    <cellStyle name="Output 3 2 2 2 15" xfId="49531" xr:uid="{1D50B487-832D-4764-A654-3B71A6A31E68}"/>
    <cellStyle name="Output 3 2 2 2 2" xfId="813" xr:uid="{1D4DABE9-3BEE-441E-85BD-71B349110FF3}"/>
    <cellStyle name="Output 3 2 2 2 2 2" xfId="5182" xr:uid="{23C8DA88-8D2C-461D-8A25-9CD50B54D873}"/>
    <cellStyle name="Output 3 2 2 2 2 2 2" xfId="7768" xr:uid="{1DCE368F-3321-4B47-B8B6-BBBE4E4736C1}"/>
    <cellStyle name="Output 3 2 2 2 2 2 2 2" xfId="16757" xr:uid="{29A5A308-2780-4CB7-9AAE-B4CFC7C39282}"/>
    <cellStyle name="Output 3 2 2 2 2 2 2 2 2" xfId="37476" xr:uid="{EA9F7AF7-6A67-43F1-99EA-F52FA034840C}"/>
    <cellStyle name="Output 3 2 2 2 2 2 2 3" xfId="26312" xr:uid="{1EADAD2C-6C2A-4F30-9211-B721E003343A}"/>
    <cellStyle name="Output 3 2 2 2 2 2 3" xfId="10405" xr:uid="{680423FB-ECCF-4055-BF63-5B050BC63AF2}"/>
    <cellStyle name="Output 3 2 2 2 2 2 3 2" xfId="19394" xr:uid="{A1D6598E-963C-40C2-8B67-EAA572678801}"/>
    <cellStyle name="Output 3 2 2 2 2 2 3 2 2" xfId="42959" xr:uid="{39590D99-3094-4CDE-8BCC-E77A4E121C10}"/>
    <cellStyle name="Output 3 2 2 2 2 2 3 3" xfId="41520" xr:uid="{6BF721F0-AB87-451C-9999-300C21D9ABE5}"/>
    <cellStyle name="Output 3 2 2 2 2 2 4" xfId="14171" xr:uid="{924CCF32-2B18-4AA6-8565-8C02F89BB6CA}"/>
    <cellStyle name="Output 3 2 2 2 2 2 4 2" xfId="22154" xr:uid="{60A98AB2-1B1E-4360-9CC5-75FB819A80B4}"/>
    <cellStyle name="Output 3 2 2 2 2 2 5" xfId="34784" xr:uid="{6684C19A-65D8-4A3D-AED4-272EBF7D0B4E}"/>
    <cellStyle name="Output 3 2 2 2 2 3" xfId="3250" xr:uid="{A98AF317-D88B-4D84-AEDA-F9729AF5387E}"/>
    <cellStyle name="Output 3 2 2 2 2 3 2" xfId="39151" xr:uid="{91912FBF-923B-4BEA-8A57-049BC1E2A7FA}"/>
    <cellStyle name="Output 3 2 2 2 2 4" xfId="25531" xr:uid="{B477226A-594B-41D4-A665-36058F2B1966}"/>
    <cellStyle name="Output 3 2 2 2 2 5" xfId="56313" xr:uid="{C630648F-5AD1-469B-81B6-80C71618570C}"/>
    <cellStyle name="Output 3 2 2 2 3" xfId="1158" xr:uid="{319045E1-F186-4147-B88D-5810DEA483D4}"/>
    <cellStyle name="Output 3 2 2 2 3 2" xfId="5503" xr:uid="{1BB34DF4-5A66-4AB9-97AE-EBBC04686456}"/>
    <cellStyle name="Output 3 2 2 2 3 2 2" xfId="8089" xr:uid="{8A4DFDE2-4FD5-4C6D-BD74-D9B5C5511B51}"/>
    <cellStyle name="Output 3 2 2 2 3 2 2 2" xfId="17078" xr:uid="{9C4263C4-6A45-40CC-B2B8-E860D94BA9F8}"/>
    <cellStyle name="Output 3 2 2 2 3 2 2 2 2" xfId="22625" xr:uid="{3EF43C44-2AAB-405C-9CA9-B21916233D9C}"/>
    <cellStyle name="Output 3 2 2 2 3 2 2 3" xfId="27726" xr:uid="{4BD199B2-10F6-4797-8BF0-E2A5DD8C7A72}"/>
    <cellStyle name="Output 3 2 2 2 3 2 3" xfId="10726" xr:uid="{A71235F3-78CE-4D18-A7DF-928502FAAE99}"/>
    <cellStyle name="Output 3 2 2 2 3 2 3 2" xfId="19715" xr:uid="{8C0B4B32-8FF5-4B6E-8A4C-DFB4233C5AE7}"/>
    <cellStyle name="Output 3 2 2 2 3 2 3 2 2" xfId="29930" xr:uid="{85D98BEB-B478-4E55-8901-C6AA86E49F1A}"/>
    <cellStyle name="Output 3 2 2 2 3 2 3 3" xfId="26652" xr:uid="{8187BB84-0372-430C-824D-58C781446A78}"/>
    <cellStyle name="Output 3 2 2 2 3 2 4" xfId="14492" xr:uid="{3609A064-0E94-465A-BD15-481C28587D26}"/>
    <cellStyle name="Output 3 2 2 2 3 2 4 2" xfId="23846" xr:uid="{95128688-59CB-4EEA-858B-F936BC903C80}"/>
    <cellStyle name="Output 3 2 2 2 3 2 5" xfId="27841" xr:uid="{241F753C-187F-43F5-BB49-B2D7C68946A0}"/>
    <cellStyle name="Output 3 2 2 2 3 3" xfId="3595" xr:uid="{3AEEA48F-7F9F-4036-8C67-1579926B7680}"/>
    <cellStyle name="Output 3 2 2 2 3 3 2" xfId="43351" xr:uid="{2400F67B-3E63-4D51-B1A7-0CEA4519601B}"/>
    <cellStyle name="Output 3 2 2 2 3 4" xfId="37123" xr:uid="{E06BE2B2-3698-4484-9291-2A3D45C4264D}"/>
    <cellStyle name="Output 3 2 2 2 4" xfId="1502" xr:uid="{AB58D280-90E8-4ABD-B0A8-0E9A8D6DCB98}"/>
    <cellStyle name="Output 3 2 2 2 4 2" xfId="5847" xr:uid="{95ED3E85-AE46-42BB-8794-5B46CC4D9F66}"/>
    <cellStyle name="Output 3 2 2 2 4 2 2" xfId="8433" xr:uid="{F037E2C3-FF3C-42DB-BDED-56B49BE49797}"/>
    <cellStyle name="Output 3 2 2 2 4 2 2 2" xfId="17422" xr:uid="{2DD7F031-1DD3-4F68-A976-599D5C52B800}"/>
    <cellStyle name="Output 3 2 2 2 4 2 2 2 2" xfId="43252" xr:uid="{29260763-71E8-4CE7-9F0F-49897D676780}"/>
    <cellStyle name="Output 3 2 2 2 4 2 2 3" xfId="22616" xr:uid="{EEE7FC15-4A5A-41A0-8799-B389C28A22C6}"/>
    <cellStyle name="Output 3 2 2 2 4 2 3" xfId="11070" xr:uid="{679639D6-0FB1-4E59-A8B9-5E06CA2DD00F}"/>
    <cellStyle name="Output 3 2 2 2 4 2 3 2" xfId="20059" xr:uid="{92CB75C0-B223-48A4-BA2C-2666228433EA}"/>
    <cellStyle name="Output 3 2 2 2 4 2 3 2 2" xfId="38481" xr:uid="{BB81511D-9C5B-41EE-9DB7-F0DBE65E31A2}"/>
    <cellStyle name="Output 3 2 2 2 4 2 3 3" xfId="34395" xr:uid="{C4F425DB-6790-449E-A0EB-D208ECF53EE9}"/>
    <cellStyle name="Output 3 2 2 2 4 2 4" xfId="14836" xr:uid="{6F3A00DA-4A3C-4B1C-A375-A19B527D5D67}"/>
    <cellStyle name="Output 3 2 2 2 4 2 4 2" xfId="35902" xr:uid="{A241751F-689E-4372-8FAF-D4459A2BCFB8}"/>
    <cellStyle name="Output 3 2 2 2 4 2 5" xfId="23022" xr:uid="{CE229442-6481-4F17-B4E1-7C39429548AD}"/>
    <cellStyle name="Output 3 2 2 2 4 3" xfId="3939" xr:uid="{70D974F3-1EC9-432C-9591-45029724A93F}"/>
    <cellStyle name="Output 3 2 2 2 4 3 2" xfId="36826" xr:uid="{6803C76A-BB50-4519-BBE0-D6BFF27F4D6D}"/>
    <cellStyle name="Output 3 2 2 2 4 4" xfId="29388" xr:uid="{B91FEF13-8C2C-434B-8154-968D002A7E0C}"/>
    <cellStyle name="Output 3 2 2 2 5" xfId="175" xr:uid="{8B9E8115-E125-4661-89E7-FD4240D67134}"/>
    <cellStyle name="Output 3 2 2 2 5 2" xfId="2573" xr:uid="{6B24B751-1296-4F85-8A82-534E20147CBA}"/>
    <cellStyle name="Output 3 2 2 2 5 2 2" xfId="6814" xr:uid="{4674C5A7-35E1-4C82-865E-BC7C36BC5944}"/>
    <cellStyle name="Output 3 2 2 2 5 2 2 2" xfId="15803" xr:uid="{933C3DF6-5268-4EE7-B1E3-2D1A5FC477E9}"/>
    <cellStyle name="Output 3 2 2 2 5 2 2 2 2" xfId="38534" xr:uid="{62119FDD-DBB7-499E-8690-E98ABE98B34D}"/>
    <cellStyle name="Output 3 2 2 2 5 2 2 3" xfId="43162" xr:uid="{78F69C2B-2CA2-4DA2-B913-84108EEB4595}"/>
    <cellStyle name="Output 3 2 2 2 5 2 3" xfId="9384" xr:uid="{08D59ECF-A224-4B79-91CE-FBE1AB8686A3}"/>
    <cellStyle name="Output 3 2 2 2 5 2 3 2" xfId="18373" xr:uid="{022BDE25-C2B7-43F4-8FE1-BC97C55DE11D}"/>
    <cellStyle name="Output 3 2 2 2 5 2 3 2 2" xfId="38052" xr:uid="{7E62B1D9-CF6F-4116-A8AD-987A26886EFE}"/>
    <cellStyle name="Output 3 2 2 2 5 2 3 3" xfId="32991" xr:uid="{E5059B84-2138-4DD6-BC33-C046FF0A0192}"/>
    <cellStyle name="Output 3 2 2 2 5 2 4" xfId="13427" xr:uid="{26405689-E62E-48CA-9F51-7E2CF7760352}"/>
    <cellStyle name="Output 3 2 2 2 5 2 4 2" xfId="29658" xr:uid="{643610B3-C26E-4693-B1FD-6E2DD59BA73A}"/>
    <cellStyle name="Output 3 2 2 2 5 2 5" xfId="38323" xr:uid="{CC4ADBF0-81BC-4D99-8752-18426FE03FE1}"/>
    <cellStyle name="Output 3 2 2 2 5 3" xfId="2643" xr:uid="{117C246B-358F-4F00-925E-ABC6B166774A}"/>
    <cellStyle name="Output 3 2 2 2 5 3 2" xfId="29681" xr:uid="{1E848B9D-2BD0-4B33-A1C1-9212CC291C86}"/>
    <cellStyle name="Output 3 2 2 2 5 4" xfId="30870" xr:uid="{8FC45CD1-4455-42AE-86DA-0BDF1F5189FB}"/>
    <cellStyle name="Output 3 2 2 2 6" xfId="2121" xr:uid="{A9F4AAD1-6D2C-4A92-AE25-D95190CE4450}"/>
    <cellStyle name="Output 3 2 2 2 6 2" xfId="6422" xr:uid="{254BC34D-B78D-4765-AAF0-05DE1EE03016}"/>
    <cellStyle name="Output 3 2 2 2 6 2 2" xfId="9008" xr:uid="{6784E949-5AD7-45C8-A168-F14DF649C2E5}"/>
    <cellStyle name="Output 3 2 2 2 6 2 2 2" xfId="17997" xr:uid="{7DEDAD9F-FFB8-40F2-94DC-0FB2911B034D}"/>
    <cellStyle name="Output 3 2 2 2 6 2 2 2 2" xfId="32047" xr:uid="{919E7FDE-936E-4E03-9D2E-0AF311833E43}"/>
    <cellStyle name="Output 3 2 2 2 6 2 2 3" xfId="30757" xr:uid="{3492B9FF-D571-41A0-A757-525FCA8541B7}"/>
    <cellStyle name="Output 3 2 2 2 6 2 3" xfId="11645" xr:uid="{D1FA9247-3411-458C-9018-93E07919BB55}"/>
    <cellStyle name="Output 3 2 2 2 6 2 3 2" xfId="20634" xr:uid="{D4AD052F-C501-49C0-A752-D8DE683C4CED}"/>
    <cellStyle name="Output 3 2 2 2 6 2 3 2 2" xfId="22840" xr:uid="{8C4A5940-D92C-40B4-A845-FA377D574BEE}"/>
    <cellStyle name="Output 3 2 2 2 6 2 3 3" xfId="34703" xr:uid="{9C23BC91-B562-47B8-9C9F-4C96E9013178}"/>
    <cellStyle name="Output 3 2 2 2 6 2 4" xfId="15411" xr:uid="{4DC5C96B-E646-463F-AA98-2A719488094F}"/>
    <cellStyle name="Output 3 2 2 2 6 2 4 2" xfId="32001" xr:uid="{922BE2A3-3909-4EEC-BAD7-5F7BBC812660}"/>
    <cellStyle name="Output 3 2 2 2 6 2 5" xfId="41271" xr:uid="{49EA673E-821C-4C49-BBA1-139A6F8CE6EE}"/>
    <cellStyle name="Output 3 2 2 2 6 3" xfId="4558" xr:uid="{59F58D5B-32CD-4BD2-AC96-AB72D1912EF1}"/>
    <cellStyle name="Output 3 2 2 2 6 3 2" xfId="31685" xr:uid="{2140DBD5-7B94-46F8-8A75-34DE60191147}"/>
    <cellStyle name="Output 3 2 2 2 6 4" xfId="28471" xr:uid="{17F4ACA6-B8E6-4B97-A44A-7FD8A6BB8C65}"/>
    <cellStyle name="Output 3 2 2 2 7" xfId="2931" xr:uid="{65181193-CF70-457D-9992-EE2DE6227587}"/>
    <cellStyle name="Output 3 2 2 2 7 2" xfId="7081" xr:uid="{0A453101-883A-40DA-BD78-74C0751148A0}"/>
    <cellStyle name="Output 3 2 2 2 7 2 2" xfId="12207" xr:uid="{A65199AC-C527-48AC-ADDB-3722ABE7BB5D}"/>
    <cellStyle name="Output 3 2 2 2 7 2 2 2" xfId="21196" xr:uid="{ED68FF1B-268D-414C-85BF-F4A49DDDFDF1}"/>
    <cellStyle name="Output 3 2 2 2 7 2 2 2 2" xfId="28884" xr:uid="{39A85D4A-FCF2-4AF7-A08A-6F5AA0DAB09B}"/>
    <cellStyle name="Output 3 2 2 2 7 2 2 3" xfId="26735" xr:uid="{B959889C-DFFD-43B8-9433-2EE7EE31D6F9}"/>
    <cellStyle name="Output 3 2 2 2 7 2 3" xfId="13001" xr:uid="{6CD0136C-63FA-4B3B-9BA0-16CBE085CB93}"/>
    <cellStyle name="Output 3 2 2 2 7 2 3 2" xfId="21990" xr:uid="{6B322F14-72BE-4331-8FAE-CF7500452E54}"/>
    <cellStyle name="Output 3 2 2 2 7 2 3 2 2" xfId="27270" xr:uid="{6019240B-7FCB-43E6-ADCE-8A5BD0C09FCA}"/>
    <cellStyle name="Output 3 2 2 2 7 2 3 3" xfId="41886" xr:uid="{5A4FEBA7-E452-46D3-8369-2945E8747FDD}"/>
    <cellStyle name="Output 3 2 2 2 7 2 4" xfId="16070" xr:uid="{B40758E2-DFBE-4349-B59A-3D3850C09FED}"/>
    <cellStyle name="Output 3 2 2 2 7 2 4 2" xfId="26925" xr:uid="{9991E565-F033-43C4-AFA1-3DDA42EE4618}"/>
    <cellStyle name="Output 3 2 2 2 7 2 5" xfId="28905" xr:uid="{C79672B7-3DB8-41F5-A7F6-369415ACD5C4}"/>
    <cellStyle name="Output 3 2 2 2 7 3" xfId="9644" xr:uid="{42B26C67-AD0D-4DC7-9FB0-BC85CBDE8D16}"/>
    <cellStyle name="Output 3 2 2 2 7 3 2" xfId="18633" xr:uid="{21CA530C-2D20-48C6-8563-7C52CE559B13}"/>
    <cellStyle name="Output 3 2 2 2 7 3 2 2" xfId="29780" xr:uid="{13380F71-F6E7-4154-81A0-3C4D22083F93}"/>
    <cellStyle name="Output 3 2 2 2 7 3 3" xfId="26020" xr:uid="{EEFEE32F-0B07-47CB-B97B-51A9CBD8FA36}"/>
    <cellStyle name="Output 3 2 2 2 7 4" xfId="33598" xr:uid="{73D765BF-14D5-4CA2-80CE-D86A2BA3BA8B}"/>
    <cellStyle name="Output 3 2 2 2 8" xfId="4858" xr:uid="{0F3CCA80-3557-4578-967F-4E6692CABA69}"/>
    <cellStyle name="Output 3 2 2 2 8 2" xfId="7444" xr:uid="{D498409B-A348-41D9-9F99-A7619BDD687C}"/>
    <cellStyle name="Output 3 2 2 2 8 2 2" xfId="16433" xr:uid="{8DD8A8F5-E10F-48D2-9E41-8AFA046DDD96}"/>
    <cellStyle name="Output 3 2 2 2 8 2 2 2" xfId="23779" xr:uid="{581A3E3E-FBBD-4469-9131-D8C4FA6AAEF3}"/>
    <cellStyle name="Output 3 2 2 2 8 2 3" xfId="27463" xr:uid="{F26C9E4F-2137-4032-AEF0-674E740CB9AB}"/>
    <cellStyle name="Output 3 2 2 2 8 3" xfId="10081" xr:uid="{6EC5003E-27A8-4F64-AF6A-AED53BE8FF52}"/>
    <cellStyle name="Output 3 2 2 2 8 3 2" xfId="19070" xr:uid="{B7EBC68C-B4CC-475D-AC91-CC177128BC2A}"/>
    <cellStyle name="Output 3 2 2 2 8 3 2 2" xfId="41525" xr:uid="{BDCD139F-AE33-413D-B752-7F392804C9DD}"/>
    <cellStyle name="Output 3 2 2 2 8 3 3" xfId="41515" xr:uid="{2F91BE40-5694-4A90-94C2-2CFCF74CA8E3}"/>
    <cellStyle name="Output 3 2 2 2 8 4" xfId="13847" xr:uid="{0C3974DB-44EC-4A2C-BE54-E1F9DA8A52FF}"/>
    <cellStyle name="Output 3 2 2 2 8 4 2" xfId="30445" xr:uid="{07A62385-89FD-45AC-8529-33A370FE16B5}"/>
    <cellStyle name="Output 3 2 2 2 8 5" xfId="34485" xr:uid="{0110549B-0F46-4720-98D4-6CF8CF5AA02D}"/>
    <cellStyle name="Output 3 2 2 2 9" xfId="6766" xr:uid="{F395BA56-1E20-458D-8051-EB937E1B8306}"/>
    <cellStyle name="Output 3 2 2 2 9 2" xfId="11965" xr:uid="{2163D800-CF87-4F52-B842-FFCFE9DF9584}"/>
    <cellStyle name="Output 3 2 2 2 9 2 2" xfId="20954" xr:uid="{2B86707A-A0A1-4518-8C39-84687D9C9379}"/>
    <cellStyle name="Output 3 2 2 2 9 2 2 2" xfId="38511" xr:uid="{9987F90D-5393-4315-9B5B-E052C6F41AAC}"/>
    <cellStyle name="Output 3 2 2 2 9 2 3" xfId="40368" xr:uid="{D652D085-9856-4422-A3D5-5349DC0D98DE}"/>
    <cellStyle name="Output 3 2 2 2 9 3" xfId="15755" xr:uid="{5569CBD6-55E9-4DA2-9ACC-87DD09E07A69}"/>
    <cellStyle name="Output 3 2 2 2 9 3 2" xfId="37026" xr:uid="{3B786BDD-4BBA-4291-97F3-3DEFDDA1E9C0}"/>
    <cellStyle name="Output 3 2 2 2 9 4" xfId="35721" xr:uid="{A173AC34-AA07-489D-97DD-3BCC02F78108}"/>
    <cellStyle name="Output 3 2 2 3" xfId="681" xr:uid="{C599F4FB-B6DC-4E78-925F-5AB7576AE614}"/>
    <cellStyle name="Output 3 2 2 3 2" xfId="5057" xr:uid="{54698FC1-85F1-4A04-AB40-AB86A0DC4043}"/>
    <cellStyle name="Output 3 2 2 3 2 2" xfId="7643" xr:uid="{D4B50918-581B-4D20-A3C8-C7902AA1E1A2}"/>
    <cellStyle name="Output 3 2 2 3 2 2 2" xfId="16632" xr:uid="{9A7C9395-79EC-4B54-A64A-74EBF3E639A3}"/>
    <cellStyle name="Output 3 2 2 3 2 2 2 2" xfId="28683" xr:uid="{DAEF309F-F674-46A9-9A8E-9A704E8A3B4A}"/>
    <cellStyle name="Output 3 2 2 3 2 2 3" xfId="29690" xr:uid="{D38E4108-F9BC-4924-8480-45D95BDCC43F}"/>
    <cellStyle name="Output 3 2 2 3 2 3" xfId="10280" xr:uid="{FA06A820-1FB7-4C1A-946F-B0BADB616E45}"/>
    <cellStyle name="Output 3 2 2 3 2 3 2" xfId="19269" xr:uid="{DAA067EA-ED5E-4AF6-9D6F-4D7FBBF8A4EC}"/>
    <cellStyle name="Output 3 2 2 3 2 3 2 2" xfId="27126" xr:uid="{D19329DC-9739-4C15-9476-882B3B637031}"/>
    <cellStyle name="Output 3 2 2 3 2 3 3" xfId="25229" xr:uid="{EE6E6CEF-CBFE-486E-A17C-BFD47C0808DE}"/>
    <cellStyle name="Output 3 2 2 3 2 4" xfId="14046" xr:uid="{17DC1843-7989-41A1-97A9-57261D1810B5}"/>
    <cellStyle name="Output 3 2 2 3 2 4 2" xfId="29882" xr:uid="{4C574F4A-5A10-49B9-AD7F-2F65FDBFED27}"/>
    <cellStyle name="Output 3 2 2 3 2 5" xfId="40840" xr:uid="{FCB41700-CAB1-4724-B03C-5BA04196767C}"/>
    <cellStyle name="Output 3 2 2 3 2 6" xfId="58477" xr:uid="{C4C4343F-1BC0-4A89-9271-2201B5D4882B}"/>
    <cellStyle name="Output 3 2 2 3 3" xfId="3118" xr:uid="{97D4EB49-67C8-4BD0-86CB-82B4150B79E6}"/>
    <cellStyle name="Output 3 2 2 3 3 2" xfId="37131" xr:uid="{8DA2F413-47E2-4D4C-83A8-8BBE237AA698}"/>
    <cellStyle name="Output 3 2 2 3 4" xfId="33267" xr:uid="{56CCB938-87F8-4E40-AB99-78B750077BF0}"/>
    <cellStyle name="Output 3 2 2 3 5" xfId="51696" xr:uid="{AB11D872-7B7A-4BD8-92C1-DA8ED4B6BFC5}"/>
    <cellStyle name="Output 3 2 2 4" xfId="1026" xr:uid="{3A1570F5-2803-4AE5-99AC-52812E4AD532}"/>
    <cellStyle name="Output 3 2 2 4 2" xfId="5378" xr:uid="{537F83E5-2D85-417A-BCD9-3858E8740DA0}"/>
    <cellStyle name="Output 3 2 2 4 2 2" xfId="7964" xr:uid="{C8C6DFF0-2C8A-4163-8656-F7FBE6E63C16}"/>
    <cellStyle name="Output 3 2 2 4 2 2 2" xfId="16953" xr:uid="{7144375C-0614-4AA1-8279-5BA2DF312145}"/>
    <cellStyle name="Output 3 2 2 4 2 2 2 2" xfId="36236" xr:uid="{BFDDFB4D-D2BE-45B8-8A43-FC7853D91398}"/>
    <cellStyle name="Output 3 2 2 4 2 2 3" xfId="24532" xr:uid="{DA1986EA-8CE6-44A1-8E5C-9982CD172A1C}"/>
    <cellStyle name="Output 3 2 2 4 2 3" xfId="10601" xr:uid="{DB7C73C4-9E17-4134-8AD1-2CBE889EAB73}"/>
    <cellStyle name="Output 3 2 2 4 2 3 2" xfId="19590" xr:uid="{906FDD81-BCC5-49B5-93C9-EFA3256FDF0F}"/>
    <cellStyle name="Output 3 2 2 4 2 3 2 2" xfId="33752" xr:uid="{E9A84DA0-2A48-4C91-8FE0-0F238D5CBC2A}"/>
    <cellStyle name="Output 3 2 2 4 2 3 3" xfId="26532" xr:uid="{0AA890E4-998F-48D1-8965-26610BAE0496}"/>
    <cellStyle name="Output 3 2 2 4 2 4" xfId="14367" xr:uid="{CB128D7C-19D6-4500-AB79-B9DD6633D81E}"/>
    <cellStyle name="Output 3 2 2 4 2 4 2" xfId="35618" xr:uid="{446D4694-F239-46DE-B5D1-3FBEC0434422}"/>
    <cellStyle name="Output 3 2 2 4 2 5" xfId="35093" xr:uid="{982F611D-D3B2-4AAF-936B-DEA2C3077FF1}"/>
    <cellStyle name="Output 3 2 2 4 2 6" xfId="54458" xr:uid="{2B55D457-59E4-4639-B57A-1EF1FB25262F}"/>
    <cellStyle name="Output 3 2 2 4 3" xfId="3463" xr:uid="{53734FC5-7725-4350-95A5-95D9175F08E1}"/>
    <cellStyle name="Output 3 2 2 4 3 2" xfId="38501" xr:uid="{1722918D-C14D-4F29-BDB5-3ACF8EE732DD}"/>
    <cellStyle name="Output 3 2 2 4 4" xfId="38430" xr:uid="{45653070-94B6-4B4C-9883-822E64ED5193}"/>
    <cellStyle name="Output 3 2 2 4 5" xfId="47648" xr:uid="{522AB8F7-FA3A-4B5D-9E40-9FA491A93153}"/>
    <cellStyle name="Output 3 2 2 5" xfId="1370" xr:uid="{E58DCD06-FE61-4F3B-9364-4B26B224DE42}"/>
    <cellStyle name="Output 3 2 2 5 2" xfId="5715" xr:uid="{E123AAE9-8822-44B6-B942-80201339B788}"/>
    <cellStyle name="Output 3 2 2 5 2 2" xfId="8301" xr:uid="{45F194A0-1D23-499D-AE95-4A773B006FC6}"/>
    <cellStyle name="Output 3 2 2 5 2 2 2" xfId="17290" xr:uid="{87FF7E46-73C9-40DD-9D46-7842B7BB5A83}"/>
    <cellStyle name="Output 3 2 2 5 2 2 2 2" xfId="23048" xr:uid="{74039FC5-C105-4429-ADF1-9D68C8A6FFD8}"/>
    <cellStyle name="Output 3 2 2 5 2 2 3" xfId="30072" xr:uid="{B96DD0E3-D40A-42F5-B0D1-E1DAED4C157D}"/>
    <cellStyle name="Output 3 2 2 5 2 3" xfId="10938" xr:uid="{E91B46DB-9FE6-4485-85B8-69898637FB5F}"/>
    <cellStyle name="Output 3 2 2 5 2 3 2" xfId="19927" xr:uid="{AAF8AEDA-04A9-4CAB-8BE3-347139EEDBBB}"/>
    <cellStyle name="Output 3 2 2 5 2 3 2 2" xfId="36510" xr:uid="{3D860512-F664-4C29-AA64-D5F82F511FB3}"/>
    <cellStyle name="Output 3 2 2 5 2 3 3" xfId="26634" xr:uid="{0F16DBA4-5063-4543-AF5C-FC27AFB54859}"/>
    <cellStyle name="Output 3 2 2 5 2 4" xfId="14704" xr:uid="{144959BA-1EE9-42C9-ADF0-4A5986BBC7D5}"/>
    <cellStyle name="Output 3 2 2 5 2 4 2" xfId="37588" xr:uid="{5E85FF5E-D029-42F4-B961-C03529406018}"/>
    <cellStyle name="Output 3 2 2 5 2 5" xfId="39556" xr:uid="{772E57C9-1D4A-4323-8F9F-1224B9DA3A1B}"/>
    <cellStyle name="Output 3 2 2 5 3" xfId="3807" xr:uid="{E23F50F2-BB57-491F-9E7A-E8B34358FF45}"/>
    <cellStyle name="Output 3 2 2 5 3 2" xfId="41745" xr:uid="{8CF0A7C9-84D8-4B46-8612-976CBAD9FA47}"/>
    <cellStyle name="Output 3 2 2 5 4" xfId="37448" xr:uid="{2546BA44-D13D-4BAC-815F-64453A4273FD}"/>
    <cellStyle name="Output 3 2 2 6" xfId="1701" xr:uid="{61734167-9ED6-4506-A254-1F4D4C3BF9B3}"/>
    <cellStyle name="Output 3 2 2 6 2" xfId="6027" xr:uid="{22B46FCB-5972-4980-8FCD-0BDBE554E9D3}"/>
    <cellStyle name="Output 3 2 2 6 2 2" xfId="8613" xr:uid="{98EC9692-D729-463D-AF27-A06E392DCEF1}"/>
    <cellStyle name="Output 3 2 2 6 2 2 2" xfId="17602" xr:uid="{5F4D219B-DB5F-419C-893F-610B45BCA940}"/>
    <cellStyle name="Output 3 2 2 6 2 2 2 2" xfId="32856" xr:uid="{F52F95DD-BA9C-4F15-9B67-28E72C2D32E1}"/>
    <cellStyle name="Output 3 2 2 6 2 2 3" xfId="41026" xr:uid="{A3177B60-4DDA-43CA-B33B-84313F377C3D}"/>
    <cellStyle name="Output 3 2 2 6 2 3" xfId="11250" xr:uid="{B7FD9675-2FCC-412B-A29A-E04A90F7EBD1}"/>
    <cellStyle name="Output 3 2 2 6 2 3 2" xfId="20239" xr:uid="{CB40942D-7219-4434-A486-32A63D7EE6B4}"/>
    <cellStyle name="Output 3 2 2 6 2 3 2 2" xfId="23974" xr:uid="{0D4225C5-18DF-474E-BA59-9D8EEFABFEFF}"/>
    <cellStyle name="Output 3 2 2 6 2 3 3" xfId="44093" xr:uid="{AD835AB8-5EC1-44D1-AF5A-223622B965E0}"/>
    <cellStyle name="Output 3 2 2 6 2 4" xfId="15016" xr:uid="{B043A271-F2BA-4BB9-8CF0-6F2FB93CF013}"/>
    <cellStyle name="Output 3 2 2 6 2 4 2" xfId="24833" xr:uid="{D6887341-814D-4BCF-A3F9-2FA69383FFD3}"/>
    <cellStyle name="Output 3 2 2 6 2 5" xfId="22222" xr:uid="{2F611397-147E-45E7-8555-7125F3A53DB0}"/>
    <cellStyle name="Output 3 2 2 6 3" xfId="4138" xr:uid="{1D33310D-7A91-4BAF-96A6-4A879B04E0D1}"/>
    <cellStyle name="Output 3 2 2 6 3 2" xfId="31967" xr:uid="{0F10768A-EA42-4F0C-B2DA-0EF24165E7F6}"/>
    <cellStyle name="Output 3 2 2 6 4" xfId="23939" xr:uid="{B9EF30AE-26D0-4049-88D7-1C2F4696309A}"/>
    <cellStyle name="Output 3 2 2 7" xfId="1989" xr:uid="{3D7C6708-478A-4F44-97BB-923E4E93557F}"/>
    <cellStyle name="Output 3 2 2 7 2" xfId="6297" xr:uid="{40CD96CA-94F5-45DA-BB70-60F6A3610D67}"/>
    <cellStyle name="Output 3 2 2 7 2 2" xfId="8883" xr:uid="{69B6B8D7-031C-4A43-A5F5-23ADA5272A1F}"/>
    <cellStyle name="Output 3 2 2 7 2 2 2" xfId="17872" xr:uid="{C0E22F63-D406-4020-BE87-44E0AB1CD772}"/>
    <cellStyle name="Output 3 2 2 7 2 2 2 2" xfId="30253" xr:uid="{69D14EEF-AA2E-4B8C-8349-393DA3A9EBF0}"/>
    <cellStyle name="Output 3 2 2 7 2 2 3" xfId="33806" xr:uid="{76222615-0B72-4FB8-B8F2-E78DA4332557}"/>
    <cellStyle name="Output 3 2 2 7 2 3" xfId="11520" xr:uid="{7C219606-CD0B-4453-BA68-2FE9DF7928A0}"/>
    <cellStyle name="Output 3 2 2 7 2 3 2" xfId="20509" xr:uid="{7BD97BAA-522C-4184-8FAB-FA136BDD4BB8}"/>
    <cellStyle name="Output 3 2 2 7 2 3 2 2" xfId="42297" xr:uid="{D32E7C63-668A-4291-9E28-FDC279A3C717}"/>
    <cellStyle name="Output 3 2 2 7 2 3 3" xfId="26708" xr:uid="{7ADD8C95-3DC4-4B12-85F1-01602A3DCFEF}"/>
    <cellStyle name="Output 3 2 2 7 2 4" xfId="15286" xr:uid="{852BC6C3-ADCE-42B9-A325-A58E076A18B9}"/>
    <cellStyle name="Output 3 2 2 7 2 4 2" xfId="40753" xr:uid="{576D0722-49AB-49ED-9E9E-C721D16C472A}"/>
    <cellStyle name="Output 3 2 2 7 2 5" xfId="33218" xr:uid="{3102D9BC-3260-465A-913E-76C254F996AB}"/>
    <cellStyle name="Output 3 2 2 7 3" xfId="4426" xr:uid="{0BD102E1-B815-4022-B0FA-E82F097D3D73}"/>
    <cellStyle name="Output 3 2 2 7 3 2" xfId="43426" xr:uid="{D7C4F23F-173F-4344-9B42-BA124E560CC5}"/>
    <cellStyle name="Output 3 2 2 7 4" xfId="37617" xr:uid="{2910BF45-EC42-4F26-9334-998B2490DFE2}"/>
    <cellStyle name="Output 3 2 2 8" xfId="2800" xr:uid="{8ED4DFAA-D2EA-402E-B8B3-85AB041883CB}"/>
    <cellStyle name="Output 3 2 2 8 2" xfId="6950" xr:uid="{62CD8A77-FB84-4E02-A0BA-B54EBB0C67F4}"/>
    <cellStyle name="Output 3 2 2 8 2 2" xfId="12079" xr:uid="{7A724748-D8D4-488D-ABBD-2640A9A1B57B}"/>
    <cellStyle name="Output 3 2 2 8 2 2 2" xfId="21068" xr:uid="{2177EC39-43A3-4FBC-B751-E51930334FE9}"/>
    <cellStyle name="Output 3 2 2 8 2 2 2 2" xfId="22726" xr:uid="{C9A8EF7F-6F8B-49E2-98B3-53FDF4B965CF}"/>
    <cellStyle name="Output 3 2 2 8 2 2 3" xfId="25187" xr:uid="{275F87ED-9933-4E5B-B88C-798F65E14BE0}"/>
    <cellStyle name="Output 3 2 2 8 2 3" xfId="12901" xr:uid="{CCB09A8E-C3E3-4079-BAD0-A1EBF3730134}"/>
    <cellStyle name="Output 3 2 2 8 2 3 2" xfId="21890" xr:uid="{19BFE360-7345-4BD5-B2DF-C77CA1C4A164}"/>
    <cellStyle name="Output 3 2 2 8 2 3 2 2" xfId="42496" xr:uid="{C497F0B0-1DD8-4840-A1B4-849C97A1CAFF}"/>
    <cellStyle name="Output 3 2 2 8 2 3 3" xfId="41986" xr:uid="{01CD0F46-6F74-4A7E-BB2B-9664866021A3}"/>
    <cellStyle name="Output 3 2 2 8 2 4" xfId="15939" xr:uid="{CB67086B-ED73-4611-B22F-3FC9AECBAD59}"/>
    <cellStyle name="Output 3 2 2 8 2 4 2" xfId="35505" xr:uid="{35BC2459-DE2E-4E28-96E1-4AA454270355}"/>
    <cellStyle name="Output 3 2 2 8 2 5" xfId="32589" xr:uid="{50AEF495-49F3-465E-ACEE-7342CFBC69B9}"/>
    <cellStyle name="Output 3 2 2 8 3" xfId="9513" xr:uid="{2506E11F-5FAE-42E6-A6C9-332C2B96A83D}"/>
    <cellStyle name="Output 3 2 2 8 3 2" xfId="18502" xr:uid="{13AE91DB-7D7C-41FB-BF38-82AEE5F19E17}"/>
    <cellStyle name="Output 3 2 2 8 3 2 2" xfId="43651" xr:uid="{F77DE46C-DAF2-483E-8C06-FC593AE32987}"/>
    <cellStyle name="Output 3 2 2 8 3 3" xfId="34024" xr:uid="{4D2DCDE9-F9FF-4C99-A54B-3C24241AF26A}"/>
    <cellStyle name="Output 3 2 2 8 4" xfId="36746" xr:uid="{60904A7A-65C3-419A-916E-E0100A30FD84}"/>
    <cellStyle name="Output 3 2 2 9" xfId="4733" xr:uid="{89C8BAB1-FDE8-4357-9B11-6F08786A1ECD}"/>
    <cellStyle name="Output 3 2 2 9 2" xfId="7319" xr:uid="{D90D33B6-4419-45DD-908F-8EBECB316C32}"/>
    <cellStyle name="Output 3 2 2 9 2 2" xfId="16308" xr:uid="{C6EAF142-8E80-4166-8E9D-DB7A2A691DD5}"/>
    <cellStyle name="Output 3 2 2 9 2 2 2" xfId="34764" xr:uid="{69978F54-1B6B-439B-934B-83A6D255DAA4}"/>
    <cellStyle name="Output 3 2 2 9 2 3" xfId="37955" xr:uid="{FD7CF86A-D66B-4B4F-A5EF-D836B6CD985D}"/>
    <cellStyle name="Output 3 2 2 9 3" xfId="9956" xr:uid="{6F6C6D4F-D51C-412F-ACB7-C2D65695DCD3}"/>
    <cellStyle name="Output 3 2 2 9 3 2" xfId="18945" xr:uid="{2654367C-4D90-47DD-84F1-AF429EF7B374}"/>
    <cellStyle name="Output 3 2 2 9 3 2 2" xfId="42892" xr:uid="{628F5778-A6C7-4A1A-B9B7-2C71F4A75BDD}"/>
    <cellStyle name="Output 3 2 2 9 3 3" xfId="34495" xr:uid="{6F5898BF-3A1D-4851-B199-882A06E47CEF}"/>
    <cellStyle name="Output 3 2 2 9 4" xfId="13722" xr:uid="{4B382BDD-051C-4F9D-BECA-DFF37DD0B1AE}"/>
    <cellStyle name="Output 3 2 2 9 4 2" xfId="32064" xr:uid="{71B4FA48-785A-45A5-A0ED-6ECB99F45D9B}"/>
    <cellStyle name="Output 3 2 2 9 5" xfId="25530" xr:uid="{25FFDA8F-4FD0-4E19-B551-A608DB7F94D3}"/>
    <cellStyle name="Output 3 2 3" xfId="442" xr:uid="{09D36AB9-8DE0-4CB3-87E0-584D186EDD72}"/>
    <cellStyle name="Output 3 2 3 10" xfId="9306" xr:uid="{AB66E84B-F75D-439B-A44C-033C79BAC691}"/>
    <cellStyle name="Output 3 2 3 10 2" xfId="18295" xr:uid="{8A99B6CF-CE46-4CCD-9F2A-6F8015A99302}"/>
    <cellStyle name="Output 3 2 3 10 2 2" xfId="23082" xr:uid="{58779031-CB86-44A7-815E-6F4C87000B5F}"/>
    <cellStyle name="Output 3 2 3 10 3" xfId="23366" xr:uid="{CC26B34D-7BCB-4D32-8BF1-A705FA3B9B13}"/>
    <cellStyle name="Output 3 2 3 11" xfId="12233" xr:uid="{289D8630-8576-498C-AE10-DFABF9865FF8}"/>
    <cellStyle name="Output 3 2 3 11 2" xfId="21222" xr:uid="{FCAFDFD9-3CC8-4119-8937-24AA1B1D4207}"/>
    <cellStyle name="Output 3 2 3 11 2 2" xfId="31461" xr:uid="{C5658ED4-5F07-45DF-B93D-E44C96A41AD1}"/>
    <cellStyle name="Output 3 2 3 11 3" xfId="32161" xr:uid="{F48EE0CD-AAD7-4FEA-8DD6-2BF6E6F19252}"/>
    <cellStyle name="Output 3 2 3 12" xfId="2448" xr:uid="{6074B41F-FF8D-4828-9269-DC47C5C4366B}"/>
    <cellStyle name="Output 3 2 3 12 2" xfId="30324" xr:uid="{AEFA3C77-D08D-489A-A611-8DE6175A215C}"/>
    <cellStyle name="Output 3 2 3 13" xfId="13357" xr:uid="{2FC94BBB-00E9-47D1-8B2A-03B0620AD689}"/>
    <cellStyle name="Output 3 2 3 13 2" xfId="38303" xr:uid="{6B7E3C4D-5510-4E34-BF81-11E1E4E91C6C}"/>
    <cellStyle name="Output 3 2 3 14" xfId="24564" xr:uid="{FBB275E4-0D64-45EF-BA65-563185DB10CD}"/>
    <cellStyle name="Output 3 2 3 15" xfId="46442" xr:uid="{850C3703-1E0E-48CA-99A6-D1F4E4BC56CF}"/>
    <cellStyle name="Output 3 2 3 2" xfId="791" xr:uid="{7830D99A-FBD0-4B68-810E-9C336C428FED}"/>
    <cellStyle name="Output 3 2 3 2 2" xfId="5160" xr:uid="{CE993555-9D60-431C-9A7E-D2F60A6D08D2}"/>
    <cellStyle name="Output 3 2 3 2 2 2" xfId="7746" xr:uid="{2D8F9DAF-C199-48A9-A1AD-97E57B013359}"/>
    <cellStyle name="Output 3 2 3 2 2 2 2" xfId="16735" xr:uid="{B7C3B850-C160-42E9-B376-62AD3A18A5BE}"/>
    <cellStyle name="Output 3 2 3 2 2 2 2 2" xfId="31795" xr:uid="{4A0CC095-6AD2-46FC-8B45-D3F5EEFE73DD}"/>
    <cellStyle name="Output 3 2 3 2 2 2 3" xfId="35461" xr:uid="{08154C62-2C90-47F9-9C01-9BB4D600747B}"/>
    <cellStyle name="Output 3 2 3 2 2 3" xfId="10383" xr:uid="{DD9CAE98-4354-4988-AA77-D885E0E65318}"/>
    <cellStyle name="Output 3 2 3 2 2 3 2" xfId="19372" xr:uid="{7A729E12-9617-47ED-82D1-03CA0CF133C6}"/>
    <cellStyle name="Output 3 2 3 2 2 3 2 2" xfId="37871" xr:uid="{1E1BED71-215B-4027-B89D-B105BC3F4ED7}"/>
    <cellStyle name="Output 3 2 3 2 2 3 3" xfId="43911" xr:uid="{07F43C5D-1288-416E-9E66-1382F60C48D6}"/>
    <cellStyle name="Output 3 2 3 2 2 4" xfId="14149" xr:uid="{2070F58E-AB34-424B-A125-5D204B2CE6F0}"/>
    <cellStyle name="Output 3 2 3 2 2 4 2" xfId="34157" xr:uid="{18404931-686A-47AA-9592-6BA2D23A03CE}"/>
    <cellStyle name="Output 3 2 3 2 2 5" xfId="34173" xr:uid="{DF845BA1-0291-4ECB-9F05-143AE6324A55}"/>
    <cellStyle name="Output 3 2 3 2 2 6" xfId="56721" xr:uid="{94C037ED-F49B-427B-89D9-BCEB4220A26F}"/>
    <cellStyle name="Output 3 2 3 2 3" xfId="3228" xr:uid="{C1A6BB27-BF43-41C0-AF44-401B9110D7AB}"/>
    <cellStyle name="Output 3 2 3 2 3 2" xfId="38678" xr:uid="{4F469077-5895-47C2-A5B1-4A142F3C12F6}"/>
    <cellStyle name="Output 3 2 3 2 4" xfId="33041" xr:uid="{1CB5CD23-3B3D-4492-9C8F-1B61321F8919}"/>
    <cellStyle name="Output 3 2 3 2 5" xfId="49939" xr:uid="{14E5E2E3-1F2F-4BAF-88E2-9BF77DD9B2D3}"/>
    <cellStyle name="Output 3 2 3 3" xfId="1136" xr:uid="{69576AE6-DA9C-402A-94BD-37F8B4F78B5F}"/>
    <cellStyle name="Output 3 2 3 3 2" xfId="5481" xr:uid="{8DCB2195-F368-46DD-9497-5711953BA754}"/>
    <cellStyle name="Output 3 2 3 3 2 2" xfId="8067" xr:uid="{1D64E869-8A26-4CE6-B9E0-1F42CBA301F2}"/>
    <cellStyle name="Output 3 2 3 3 2 2 2" xfId="17056" xr:uid="{6A8FF20F-0BE9-4BB8-BD4E-18C439DF266B}"/>
    <cellStyle name="Output 3 2 3 3 2 2 2 2" xfId="41416" xr:uid="{46531C8E-18E9-4EC9-A88E-B2713C84125F}"/>
    <cellStyle name="Output 3 2 3 3 2 2 3" xfId="39064" xr:uid="{092E552B-95B7-4C75-B5B9-9FA2D7A7C785}"/>
    <cellStyle name="Output 3 2 3 3 2 3" xfId="10704" xr:uid="{D334440A-1274-4558-AB4F-4069520C324B}"/>
    <cellStyle name="Output 3 2 3 3 2 3 2" xfId="19693" xr:uid="{70A3BC48-C199-445F-91B9-50337CA902D1}"/>
    <cellStyle name="Output 3 2 3 3 2 3 2 2" xfId="27806" xr:uid="{F07DF3C5-4D77-487B-B441-C1D83D3C7A9B}"/>
    <cellStyle name="Output 3 2 3 3 2 3 3" xfId="40560" xr:uid="{8019EBFA-B25F-49A5-9AF6-53A022B0F5BF}"/>
    <cellStyle name="Output 3 2 3 3 2 4" xfId="14470" xr:uid="{884D563F-5FA4-4797-A157-545C57D36619}"/>
    <cellStyle name="Output 3 2 3 3 2 4 2" xfId="36355" xr:uid="{0F05738C-0B50-42AD-AD9B-E19CB397006B}"/>
    <cellStyle name="Output 3 2 3 3 2 5" xfId="43801" xr:uid="{36D6F9D4-324F-4677-A5F0-F1424008CABB}"/>
    <cellStyle name="Output 3 2 3 3 2 6" xfId="57847" xr:uid="{72EF37AF-021F-43E9-B84F-F131FAA26139}"/>
    <cellStyle name="Output 3 2 3 3 3" xfId="3573" xr:uid="{43D1C6F0-A8E7-4165-BB7E-429B81CDB7B2}"/>
    <cellStyle name="Output 3 2 3 3 3 2" xfId="38239" xr:uid="{156A3CF8-63B0-4EF8-9C93-A2293B5AB7F9}"/>
    <cellStyle name="Output 3 2 3 3 4" xfId="31427" xr:uid="{365A4980-0477-423B-A5E3-DE6D941230AF}"/>
    <cellStyle name="Output 3 2 3 3 5" xfId="51065" xr:uid="{80837AA8-28BA-4C84-9FC1-70D31A815849}"/>
    <cellStyle name="Output 3 2 3 4" xfId="1480" xr:uid="{13B0A7F2-404D-466E-91FB-FC2EDE1F97E9}"/>
    <cellStyle name="Output 3 2 3 4 2" xfId="5825" xr:uid="{35B35F5F-7EC3-48B9-B853-A8E66041A7A0}"/>
    <cellStyle name="Output 3 2 3 4 2 2" xfId="8411" xr:uid="{5CC2CDD4-A4FE-478C-8D48-F0BBDE6E5A37}"/>
    <cellStyle name="Output 3 2 3 4 2 2 2" xfId="17400" xr:uid="{CEBBD7C0-7917-4E29-8133-0F70E82BAF3B}"/>
    <cellStyle name="Output 3 2 3 4 2 2 2 2" xfId="38156" xr:uid="{0C2F66AF-313F-4106-8E1E-76EF02CFE716}"/>
    <cellStyle name="Output 3 2 3 4 2 2 3" xfId="41407" xr:uid="{DD878617-1ACD-46FF-B8FF-E6F317730E71}"/>
    <cellStyle name="Output 3 2 3 4 2 3" xfId="11048" xr:uid="{B6209DE0-265F-493B-A3EE-79F466C8BE11}"/>
    <cellStyle name="Output 3 2 3 4 2 3 2" xfId="20037" xr:uid="{00DCF04F-DECC-4CA6-ACC6-636BB082FE05}"/>
    <cellStyle name="Output 3 2 3 4 2 3 2 2" xfId="32795" xr:uid="{9D93410E-D6EB-4855-948A-41D417CDD2B2}"/>
    <cellStyle name="Output 3 2 3 4 2 3 3" xfId="32080" xr:uid="{F6EEBA49-A193-4AE3-9A6F-3A1D63A14883}"/>
    <cellStyle name="Output 3 2 3 4 2 4" xfId="14814" xr:uid="{C5A4FC8F-A912-472C-A0BB-0471D2AE39BF}"/>
    <cellStyle name="Output 3 2 3 4 2 4 2" xfId="27827" xr:uid="{2832B1B7-6B07-451D-B3B0-3337999C56B6}"/>
    <cellStyle name="Output 3 2 3 4 2 5" xfId="27276" xr:uid="{F724B9FB-B695-4B9A-B8B2-A4B480A6D4A3}"/>
    <cellStyle name="Output 3 2 3 4 2 6" xfId="54848" xr:uid="{2C263DDC-2697-4279-AD1A-9578DE100A23}"/>
    <cellStyle name="Output 3 2 3 4 3" xfId="3917" xr:uid="{36F9DB70-632B-4F6F-B24A-A8D225447B08}"/>
    <cellStyle name="Output 3 2 3 4 3 2" xfId="39707" xr:uid="{24128F97-DC56-44B2-92E7-9CE54A6CB449}"/>
    <cellStyle name="Output 3 2 3 4 4" xfId="24867" xr:uid="{CF3DFAA6-AC0C-4A2B-B4C0-455805156545}"/>
    <cellStyle name="Output 3 2 3 4 5" xfId="48056" xr:uid="{BF130E9D-689B-4897-86DA-6B428A376898}"/>
    <cellStyle name="Output 3 2 3 5" xfId="1307" xr:uid="{1B0646BF-7222-4D91-BDC0-7ABA9BA41B9A}"/>
    <cellStyle name="Output 3 2 3 5 2" xfId="5652" xr:uid="{63B54A90-46A7-4613-9DF8-B8ED786876D1}"/>
    <cellStyle name="Output 3 2 3 5 2 2" xfId="8238" xr:uid="{369A7625-7A72-43CE-A859-130D7352BDC7}"/>
    <cellStyle name="Output 3 2 3 5 2 2 2" xfId="17227" xr:uid="{F56D5D9B-093D-4758-B0EF-887399ED0716}"/>
    <cellStyle name="Output 3 2 3 5 2 2 2 2" xfId="40028" xr:uid="{993258FB-AF9D-47DB-8A84-ED793F61F783}"/>
    <cellStyle name="Output 3 2 3 5 2 2 3" xfId="41342" xr:uid="{E5F9D6E1-1478-419C-AB2A-42DB5C6F1237}"/>
    <cellStyle name="Output 3 2 3 5 2 3" xfId="10875" xr:uid="{E1DB6844-85AB-466B-8EE8-5EBCA919C6A1}"/>
    <cellStyle name="Output 3 2 3 5 2 3 2" xfId="19864" xr:uid="{DAB74C4A-16DD-45B6-801D-67BACC250C21}"/>
    <cellStyle name="Output 3 2 3 5 2 3 2 2" xfId="39166" xr:uid="{B253D53B-39B5-47C0-83A3-EA5828AC7FA3}"/>
    <cellStyle name="Output 3 2 3 5 2 3 3" xfId="26507" xr:uid="{74202884-6152-476E-BA7C-D5F91B2FB4AD}"/>
    <cellStyle name="Output 3 2 3 5 2 4" xfId="14641" xr:uid="{77BA6507-26EC-4261-9C81-1A21473C6338}"/>
    <cellStyle name="Output 3 2 3 5 2 4 2" xfId="25014" xr:uid="{B44087D6-5762-4B98-A574-198285500F11}"/>
    <cellStyle name="Output 3 2 3 5 2 5" xfId="28888" xr:uid="{DBCB274C-DA16-4875-AA02-0991F756506F}"/>
    <cellStyle name="Output 3 2 3 5 3" xfId="3744" xr:uid="{7305C459-5921-40EF-B619-DBC6F5BA5465}"/>
    <cellStyle name="Output 3 2 3 5 3 2" xfId="22914" xr:uid="{FC245247-3E14-449D-8250-E96218AA81E0}"/>
    <cellStyle name="Output 3 2 3 5 4" xfId="43161" xr:uid="{1D245C33-8A85-4F28-9363-11B5C9CF21AF}"/>
    <cellStyle name="Output 3 2 3 5 5" xfId="53148" xr:uid="{8A0F0425-8F8E-4803-9765-29D904A4A3AA}"/>
    <cellStyle name="Output 3 2 3 6" xfId="2099" xr:uid="{6B98619C-CA2F-4ABB-9BF0-D9E903E758C8}"/>
    <cellStyle name="Output 3 2 3 6 2" xfId="6400" xr:uid="{3627843F-DCAB-4243-BF5D-B9896FFFB03A}"/>
    <cellStyle name="Output 3 2 3 6 2 2" xfId="8986" xr:uid="{E4AEFD83-E808-47A8-9113-8930F9DD53E5}"/>
    <cellStyle name="Output 3 2 3 6 2 2 2" xfId="17975" xr:uid="{834093D8-B339-4FB8-B136-BF01B8ECDEE9}"/>
    <cellStyle name="Output 3 2 3 6 2 2 2 2" xfId="22147" xr:uid="{A45DA7E9-3C2A-4DF2-B20D-530CFA17C86C}"/>
    <cellStyle name="Output 3 2 3 6 2 2 3" xfId="42499" xr:uid="{C168DA1F-206B-4B4B-B9AE-53A216DCAC53}"/>
    <cellStyle name="Output 3 2 3 6 2 3" xfId="11623" xr:uid="{05AE2783-A17E-4857-A499-3A8D60A0CC83}"/>
    <cellStyle name="Output 3 2 3 6 2 3 2" xfId="20612" xr:uid="{91728E3D-A7BD-499D-A865-8E5A2474956D}"/>
    <cellStyle name="Output 3 2 3 6 2 3 2 2" xfId="27089" xr:uid="{8170075F-3AAF-43C2-9E7E-57E78A0BA5EA}"/>
    <cellStyle name="Output 3 2 3 6 2 3 3" xfId="35122" xr:uid="{7D5CE9E0-5B1C-4577-86E6-693D58A9031E}"/>
    <cellStyle name="Output 3 2 3 6 2 4" xfId="15389" xr:uid="{FFB0F97B-7298-4EEA-871B-9CF20C2D9590}"/>
    <cellStyle name="Output 3 2 3 6 2 4 2" xfId="35936" xr:uid="{9C33B854-4984-43A1-8560-97330312D4FE}"/>
    <cellStyle name="Output 3 2 3 6 2 5" xfId="30370" xr:uid="{8A66B5F6-B765-41F3-B682-D145D4DDCD08}"/>
    <cellStyle name="Output 3 2 3 6 3" xfId="4536" xr:uid="{B7F337CE-356B-43A7-A304-0B937596925C}"/>
    <cellStyle name="Output 3 2 3 6 3 2" xfId="43284" xr:uid="{1C4F4A82-CB64-493A-9BF2-B7C83BA347C2}"/>
    <cellStyle name="Output 3 2 3 6 4" xfId="24084" xr:uid="{943776ED-9F6A-4061-8488-57372B1710BA}"/>
    <cellStyle name="Output 3 2 3 7" xfId="2909" xr:uid="{CB45FB1A-C30C-4719-89A5-BC833B30A07E}"/>
    <cellStyle name="Output 3 2 3 7 2" xfId="7059" xr:uid="{DF13C117-6E3B-4DEB-950E-8C8CEBAC898B}"/>
    <cellStyle name="Output 3 2 3 7 2 2" xfId="12185" xr:uid="{41EB4F40-4F25-4FAE-9E89-CECD3708ACF6}"/>
    <cellStyle name="Output 3 2 3 7 2 2 2" xfId="21174" xr:uid="{38C73569-0807-43FF-ABB3-E4CA6D9ACA49}"/>
    <cellStyle name="Output 3 2 3 7 2 2 2 2" xfId="42905" xr:uid="{671A9B7A-A7B0-4FBD-AA06-140913350FB8}"/>
    <cellStyle name="Output 3 2 3 7 2 2 3" xfId="26979" xr:uid="{EFC64B47-1D91-45C2-83D9-2E9DDCBB1952}"/>
    <cellStyle name="Output 3 2 3 7 2 3" xfId="12987" xr:uid="{B8E8CAE2-2607-4B79-840E-00B802C8BFA5}"/>
    <cellStyle name="Output 3 2 3 7 2 3 2" xfId="21976" xr:uid="{B650C3DC-5423-4A80-8706-643C9DFDBDEE}"/>
    <cellStyle name="Output 3 2 3 7 2 3 2 2" xfId="39991" xr:uid="{6FCBB0CE-F4FC-4B54-B4E2-07FCF10B9608}"/>
    <cellStyle name="Output 3 2 3 7 2 3 3" xfId="26476" xr:uid="{C455AA6B-99A6-4EDB-8759-585CB31FE807}"/>
    <cellStyle name="Output 3 2 3 7 2 4" xfId="16048" xr:uid="{A005C767-939C-45A7-938D-C96F08C977BB}"/>
    <cellStyle name="Output 3 2 3 7 2 4 2" xfId="40952" xr:uid="{5DB51D96-60A9-482F-8B9D-FE85071915D1}"/>
    <cellStyle name="Output 3 2 3 7 2 5" xfId="36761" xr:uid="{3D530CF0-7710-4992-A38A-6F70398B8807}"/>
    <cellStyle name="Output 3 2 3 7 3" xfId="9622" xr:uid="{2AC84B0A-50DA-4D01-B2F2-5A1F76FCD1C1}"/>
    <cellStyle name="Output 3 2 3 7 3 2" xfId="18611" xr:uid="{BE79C225-4426-428C-A302-09A351508BC8}"/>
    <cellStyle name="Output 3 2 3 7 3 2 2" xfId="25524" xr:uid="{57D11B30-2378-4CFD-ABD5-B70AF88569FB}"/>
    <cellStyle name="Output 3 2 3 7 3 3" xfId="42106" xr:uid="{C72A706B-C0F2-4208-B0A2-1155533024D3}"/>
    <cellStyle name="Output 3 2 3 7 4" xfId="33125" xr:uid="{76B03D47-B1C5-4095-9BC6-4547CE07D7B8}"/>
    <cellStyle name="Output 3 2 3 8" xfId="4836" xr:uid="{8CFA7B0B-405A-4061-B44C-3F55F9FEF63A}"/>
    <cellStyle name="Output 3 2 3 8 2" xfId="7422" xr:uid="{CA2A8E0A-F11C-4AE6-9207-16821BF3E06F}"/>
    <cellStyle name="Output 3 2 3 8 2 2" xfId="16411" xr:uid="{114AA779-EAAD-465C-B154-926BA8EB58D9}"/>
    <cellStyle name="Output 3 2 3 8 2 2 2" xfId="36207" xr:uid="{D42410BA-BB32-4DAE-9C29-4C4AF1CC51D6}"/>
    <cellStyle name="Output 3 2 3 8 2 3" xfId="28308" xr:uid="{AA38DDE8-BEAA-41B2-8AE2-B26A206BD8D1}"/>
    <cellStyle name="Output 3 2 3 8 3" xfId="10059" xr:uid="{57CCFCC0-2E6E-4F65-A35C-6EB409A84931}"/>
    <cellStyle name="Output 3 2 3 8 3 2" xfId="19048" xr:uid="{E3241189-5B04-45FB-95FE-1A8A81C87998}"/>
    <cellStyle name="Output 3 2 3 8 3 2 2" xfId="30426" xr:uid="{88C8FB85-4D9E-4192-9DD3-410A22341450}"/>
    <cellStyle name="Output 3 2 3 8 3 3" xfId="43914" xr:uid="{E48139F5-EE95-4F48-AD4B-498DE9D4CB4D}"/>
    <cellStyle name="Output 3 2 3 8 4" xfId="13825" xr:uid="{FBDD7999-F41C-433C-8902-646FF87CFFA2}"/>
    <cellStyle name="Output 3 2 3 8 4 2" xfId="25973" xr:uid="{33EF35BF-7C2B-47AD-9C51-70A305021601}"/>
    <cellStyle name="Output 3 2 3 8 5" xfId="37304" xr:uid="{3355109E-491A-49DF-929E-CA23CFF97815}"/>
    <cellStyle name="Output 3 2 3 9" xfId="6744" xr:uid="{235DBA8A-FA25-40C5-A535-EC9BB247CBCB}"/>
    <cellStyle name="Output 3 2 3 9 2" xfId="11943" xr:uid="{83F95F3E-BF61-4B21-A310-F7C051AEB0DC}"/>
    <cellStyle name="Output 3 2 3 9 2 2" xfId="20932" xr:uid="{46536B5A-8345-4EA4-9EA2-FA523AFE49E4}"/>
    <cellStyle name="Output 3 2 3 9 2 2 2" xfId="42283" xr:uid="{0295E567-180A-4B49-A231-86412DDB995A}"/>
    <cellStyle name="Output 3 2 3 9 2 3" xfId="42783" xr:uid="{3F372BC5-543E-4579-BAB0-3B739B42A874}"/>
    <cellStyle name="Output 3 2 3 9 3" xfId="15733" xr:uid="{054445BB-3333-4CD3-81CA-7A1581D09C62}"/>
    <cellStyle name="Output 3 2 3 9 3 2" xfId="31333" xr:uid="{FA4EBB87-C290-41C7-9832-6C3F801F76F4}"/>
    <cellStyle name="Output 3 2 3 9 4" xfId="22173" xr:uid="{5DEA1EF5-C636-4335-A8E2-328ED612E635}"/>
    <cellStyle name="Output 3 2 4" xfId="539" xr:uid="{BD317CB4-BB02-4A9B-97F1-D11822378213}"/>
    <cellStyle name="Output 3 2 4 10" xfId="49059" xr:uid="{0EF17B2E-C95C-43F2-A9CF-85EAE4801D4A}"/>
    <cellStyle name="Output 3 2 4 2" xfId="888" xr:uid="{EEFE4564-E3FA-463F-B087-7472CBCC510F}"/>
    <cellStyle name="Output 3 2 4 2 2" xfId="5257" xr:uid="{3EF9640B-BECB-4DE6-BCEA-0A71A03B06DC}"/>
    <cellStyle name="Output 3 2 4 2 2 2" xfId="7843" xr:uid="{4EFB4BB5-0F39-4727-88D9-1EB8092C1A24}"/>
    <cellStyle name="Output 3 2 4 2 2 2 2" xfId="16832" xr:uid="{5AA190B9-A29C-40F1-A3B9-5F84AF051403}"/>
    <cellStyle name="Output 3 2 4 2 2 2 2 2" xfId="37010" xr:uid="{34F5B19F-C9C7-43FF-9880-6E67A294EABA}"/>
    <cellStyle name="Output 3 2 4 2 2 2 3" xfId="29032" xr:uid="{887BE590-E14C-459C-9687-7981965CFAF0}"/>
    <cellStyle name="Output 3 2 4 2 2 3" xfId="10480" xr:uid="{E9B8978B-A8F9-4819-9FD2-E889F7FD11F2}"/>
    <cellStyle name="Output 3 2 4 2 2 3 2" xfId="19469" xr:uid="{2505F3E1-3FE8-425B-A2FB-FB056A03CA8E}"/>
    <cellStyle name="Output 3 2 4 2 2 3 2 2" xfId="26073" xr:uid="{BBB3D1E4-3B98-48C3-BFDA-11E16C5FE822}"/>
    <cellStyle name="Output 3 2 4 2 2 3 3" xfId="33363" xr:uid="{C3CEE661-AB4C-434F-A12D-C41F3FB8C50C}"/>
    <cellStyle name="Output 3 2 4 2 2 4" xfId="14246" xr:uid="{B2210CDC-2D09-4E80-9246-A7F1AB8716FC}"/>
    <cellStyle name="Output 3 2 4 2 2 4 2" xfId="38657" xr:uid="{2F5EB4D9-1EB8-42B2-8F32-A6037AD7D954}"/>
    <cellStyle name="Output 3 2 4 2 2 5" xfId="23587" xr:uid="{3A5C4407-72C2-4D2C-ADE8-EE4898B966AA}"/>
    <cellStyle name="Output 3 2 4 2 3" xfId="3325" xr:uid="{F64A4AFF-2E05-4BD1-AD5F-EA65D4817626}"/>
    <cellStyle name="Output 3 2 4 2 3 2" xfId="30453" xr:uid="{9102B73B-7134-4A48-8431-2F93171818CE}"/>
    <cellStyle name="Output 3 2 4 2 4" xfId="38274" xr:uid="{FE2BA57A-6577-4426-A8F1-F96E81C6D997}"/>
    <cellStyle name="Output 3 2 4 2 5" xfId="55841" xr:uid="{F476F4EE-6051-4681-A504-14090A77DE99}"/>
    <cellStyle name="Output 3 2 4 3" xfId="1233" xr:uid="{9075B73B-3FAA-475C-8ABB-7F28E14EC7C0}"/>
    <cellStyle name="Output 3 2 4 3 2" xfId="5578" xr:uid="{ECAAC89C-E6E4-4925-B329-30F8F8B1B687}"/>
    <cellStyle name="Output 3 2 4 3 2 2" xfId="8164" xr:uid="{E708F48A-4D1E-4A0B-A61E-7880BDDD8BF7}"/>
    <cellStyle name="Output 3 2 4 3 2 2 2" xfId="17153" xr:uid="{0619821C-5CBB-4A57-BC58-3F5C52372B11}"/>
    <cellStyle name="Output 3 2 4 3 2 2 2 2" xfId="35435" xr:uid="{89C5B918-B563-4646-A0D0-E1C5A32945B5}"/>
    <cellStyle name="Output 3 2 4 3 2 2 3" xfId="41090" xr:uid="{217E5D61-3014-4FFE-9A64-E1954675DC64}"/>
    <cellStyle name="Output 3 2 4 3 2 3" xfId="10801" xr:uid="{A2EDEFAC-795D-44AA-BC5A-30B9E883396A}"/>
    <cellStyle name="Output 3 2 4 3 2 3 2" xfId="19790" xr:uid="{7A0EC2D0-75FD-440C-B240-280063303370}"/>
    <cellStyle name="Output 3 2 4 3 2 3 2 2" xfId="43490" xr:uid="{7EE175C3-946D-40C0-9DE9-ACF673B31C9B}"/>
    <cellStyle name="Output 3 2 4 3 2 3 3" xfId="32004" xr:uid="{37B7E000-899D-4FC0-9D48-363429E354EC}"/>
    <cellStyle name="Output 3 2 4 3 2 4" xfId="14567" xr:uid="{932A5030-B631-4A43-ADE2-8C8C5B6B036F}"/>
    <cellStyle name="Output 3 2 4 3 2 4 2" xfId="41902" xr:uid="{73B08405-4DCF-4341-9E8E-A1BC6B8E393F}"/>
    <cellStyle name="Output 3 2 4 3 2 5" xfId="41168" xr:uid="{BCC79EBD-085B-4CFF-904F-74E0C9AB3258}"/>
    <cellStyle name="Output 3 2 4 3 3" xfId="3670" xr:uid="{0FF52A4F-8192-42A1-842A-A292C04C475E}"/>
    <cellStyle name="Output 3 2 4 3 3 2" xfId="37487" xr:uid="{4F51D9BE-4DB7-44F9-9D5E-5EEB8661D792}"/>
    <cellStyle name="Output 3 2 4 3 4" xfId="31168" xr:uid="{7CF073D8-38CB-4654-BEF6-675D01D5B87F}"/>
    <cellStyle name="Output 3 2 4 4" xfId="1577" xr:uid="{589F6FAB-53CA-46D4-AAC1-DEC8C01ECA0E}"/>
    <cellStyle name="Output 3 2 4 4 2" xfId="5922" xr:uid="{C83FC857-2C12-4B80-A85F-CD046955C315}"/>
    <cellStyle name="Output 3 2 4 4 2 2" xfId="8508" xr:uid="{9CA33552-4E42-4713-8F83-F508F1A956AF}"/>
    <cellStyle name="Output 3 2 4 4 2 2 2" xfId="17497" xr:uid="{4CFC649A-51E2-45E1-82F0-A61BC2B6EE77}"/>
    <cellStyle name="Output 3 2 4 4 2 2 2 2" xfId="37897" xr:uid="{58B158A7-0E04-4AA6-BAEB-412EFA409CB6}"/>
    <cellStyle name="Output 3 2 4 4 2 2 3" xfId="35477" xr:uid="{258029E4-68CE-4695-B605-6E9672E53BD5}"/>
    <cellStyle name="Output 3 2 4 4 2 3" xfId="11145" xr:uid="{1C7C6335-C678-49C0-BAC1-B02F460CC024}"/>
    <cellStyle name="Output 3 2 4 4 2 3 2" xfId="20134" xr:uid="{AD51717D-3283-4481-8823-61075A8C6CD2}"/>
    <cellStyle name="Output 3 2 4 4 2 3 2 2" xfId="38004" xr:uid="{246E8840-5792-4495-91A4-ADCAC9A18FB1}"/>
    <cellStyle name="Output 3 2 4 4 2 3 3" xfId="40272" xr:uid="{0AA86913-A034-4E10-BC88-E6E58D5896A4}"/>
    <cellStyle name="Output 3 2 4 4 2 4" xfId="14911" xr:uid="{9059AECA-FC9B-4FA8-823F-3CFC07D2684C}"/>
    <cellStyle name="Output 3 2 4 4 2 4 2" xfId="27546" xr:uid="{2514EB92-83C4-4CC5-91A6-EA08B59C2BB0}"/>
    <cellStyle name="Output 3 2 4 4 2 5" xfId="22446" xr:uid="{23254A9C-566A-45E3-BB14-F7567C82DFDE}"/>
    <cellStyle name="Output 3 2 4 4 3" xfId="4014" xr:uid="{8845CDCA-331A-43B9-9C3D-1DEFBCF60D19}"/>
    <cellStyle name="Output 3 2 4 4 3 2" xfId="40947" xr:uid="{A8D5EAB8-2240-41B0-8246-C51CBEBEB5A8}"/>
    <cellStyle name="Output 3 2 4 4 4" xfId="33529" xr:uid="{95136031-EF8D-43A4-BC7E-C1BC031F0DE9}"/>
    <cellStyle name="Output 3 2 4 5" xfId="1889" xr:uid="{5FDC9471-6D76-4CE7-A817-568A956CBC00}"/>
    <cellStyle name="Output 3 2 4 5 2" xfId="6205" xr:uid="{5F17B9BA-A17E-4F23-AE29-BA594D590A4C}"/>
    <cellStyle name="Output 3 2 4 5 2 2" xfId="8791" xr:uid="{F81C836E-1573-4BC2-A018-7F3191D8FA1C}"/>
    <cellStyle name="Output 3 2 4 5 2 2 2" xfId="17780" xr:uid="{E30E3EC2-F535-4D0A-9C79-DF9941B2D734}"/>
    <cellStyle name="Output 3 2 4 5 2 2 2 2" xfId="43724" xr:uid="{B10A46B5-2A3B-4506-B383-521B5AF7A07C}"/>
    <cellStyle name="Output 3 2 4 5 2 2 3" xfId="30496" xr:uid="{2D1450FD-3AB4-4535-881F-B1839752F44E}"/>
    <cellStyle name="Output 3 2 4 5 2 3" xfId="11428" xr:uid="{B1F3F845-4BB9-4718-85FA-3F8C795CE601}"/>
    <cellStyle name="Output 3 2 4 5 2 3 2" xfId="20417" xr:uid="{61BAB16D-DB2C-4B0F-AA45-DE9DEBCF9086}"/>
    <cellStyle name="Output 3 2 4 5 2 3 2 2" xfId="25290" xr:uid="{3C1C3F80-8075-42FC-9764-5961FDB9A883}"/>
    <cellStyle name="Output 3 2 4 5 2 3 3" xfId="26691" xr:uid="{C71DC71B-784D-438C-B7B2-354226BEC9B1}"/>
    <cellStyle name="Output 3 2 4 5 2 4" xfId="15194" xr:uid="{481E8BB0-F786-4D18-BB1A-2E696DB9B8BD}"/>
    <cellStyle name="Output 3 2 4 5 2 4 2" xfId="22346" xr:uid="{12EB1485-571F-475A-B69D-2C1160CA04DC}"/>
    <cellStyle name="Output 3 2 4 5 2 5" xfId="23462" xr:uid="{71581F78-5804-42A9-9A30-6B15944EDCD1}"/>
    <cellStyle name="Output 3 2 4 5 3" xfId="4326" xr:uid="{2DBDDB0C-3F29-4FBC-BFB2-DEC21DD69E48}"/>
    <cellStyle name="Output 3 2 4 5 3 2" xfId="39017" xr:uid="{C0379F1E-8F7D-4158-BF17-742CADD8CAED}"/>
    <cellStyle name="Output 3 2 4 5 4" xfId="22730" xr:uid="{B36985C5-E056-4107-9964-68E8B76779FF}"/>
    <cellStyle name="Output 3 2 4 6" xfId="2196" xr:uid="{E1D9A082-0080-457A-98B3-BEDCD7C985F3}"/>
    <cellStyle name="Output 3 2 4 6 2" xfId="6497" xr:uid="{1155DB02-CD6A-4C2A-BC50-131D402820D1}"/>
    <cellStyle name="Output 3 2 4 6 2 2" xfId="9083" xr:uid="{C997F6BD-23FF-4802-8650-F993845C5A4E}"/>
    <cellStyle name="Output 3 2 4 6 2 2 2" xfId="18072" xr:uid="{0170E6E9-4B53-4CA0-9542-51C086F359C4}"/>
    <cellStyle name="Output 3 2 4 6 2 2 2 2" xfId="26852" xr:uid="{750979DD-B9AA-474C-9C6D-DD2B47AE6203}"/>
    <cellStyle name="Output 3 2 4 6 2 2 3" xfId="38742" xr:uid="{A38A2E74-4560-4A81-9F23-72A5E92747AE}"/>
    <cellStyle name="Output 3 2 4 6 2 3" xfId="11720" xr:uid="{1EA7D55A-FB7C-4FB8-BD7A-C9F9363A0AB5}"/>
    <cellStyle name="Output 3 2 4 6 2 3 2" xfId="20709" xr:uid="{7F5190A8-33B5-43CE-8CD1-3C7873A8C10E}"/>
    <cellStyle name="Output 3 2 4 6 2 3 2 2" xfId="42670" xr:uid="{FFD7AE35-EEBB-4E03-9D3B-B4F0F29A0EC6}"/>
    <cellStyle name="Output 3 2 4 6 2 3 3" xfId="44100" xr:uid="{E015E8EB-0D3F-4CD7-80A9-E255C5653853}"/>
    <cellStyle name="Output 3 2 4 6 2 4" xfId="15486" xr:uid="{4F964B90-95E6-4A72-B110-4E1666DD6E0B}"/>
    <cellStyle name="Output 3 2 4 6 2 4 2" xfId="28229" xr:uid="{C938525A-70D5-421C-8BC7-43DB61309877}"/>
    <cellStyle name="Output 3 2 4 6 2 5" xfId="24667" xr:uid="{A94D6D16-13FF-412D-A6FF-07E2F6CBBEDE}"/>
    <cellStyle name="Output 3 2 4 6 3" xfId="4633" xr:uid="{F531B613-A565-40F9-B252-4FE6955465ED}"/>
    <cellStyle name="Output 3 2 4 6 3 2" xfId="23415" xr:uid="{AA107191-F6D4-437D-AE33-1E532443FC62}"/>
    <cellStyle name="Output 3 2 4 6 4" xfId="34742" xr:uid="{7C8C0BAE-2376-44AA-8F80-5CD0ED2DF2EB}"/>
    <cellStyle name="Output 3 2 4 7" xfId="4933" xr:uid="{D19FCDD2-8685-4841-848E-B629CB6E40BD}"/>
    <cellStyle name="Output 3 2 4 7 2" xfId="7519" xr:uid="{E9DB9EC2-975A-4630-BA86-FB315CFD5607}"/>
    <cellStyle name="Output 3 2 4 7 2 2" xfId="16508" xr:uid="{BD622FBC-CF8E-4BC9-8121-E4444AE15DF7}"/>
    <cellStyle name="Output 3 2 4 7 2 2 2" xfId="25151" xr:uid="{D74CCC6A-5B42-4920-B2C9-8A6FDE029BB3}"/>
    <cellStyle name="Output 3 2 4 7 2 3" xfId="26492" xr:uid="{C2996463-0B80-4E7E-ADC1-BB817BE80EA8}"/>
    <cellStyle name="Output 3 2 4 7 3" xfId="10156" xr:uid="{53F7A347-8A3F-4976-B7D5-14566F2CEB3C}"/>
    <cellStyle name="Output 3 2 4 7 3 2" xfId="19145" xr:uid="{DA9D739E-C787-4DD6-8679-A7ED575122C1}"/>
    <cellStyle name="Output 3 2 4 7 3 2 2" xfId="27239" xr:uid="{C6F2DE25-779A-41F1-BFCE-68B535AAAE42}"/>
    <cellStyle name="Output 3 2 4 7 3 3" xfId="34266" xr:uid="{50AD899E-882D-4B2B-9CFF-C891CDF0DCA9}"/>
    <cellStyle name="Output 3 2 4 7 4" xfId="13922" xr:uid="{8C24C861-6382-4CE0-ADCF-849FCE661D24}"/>
    <cellStyle name="Output 3 2 4 7 4 2" xfId="35051" xr:uid="{41535367-FFFC-4B7E-B7EE-6133EBD627CD}"/>
    <cellStyle name="Output 3 2 4 7 5" xfId="31618" xr:uid="{06BA3A85-ABA7-48CE-A38A-C3CA4878838B}"/>
    <cellStyle name="Output 3 2 4 8" xfId="2545" xr:uid="{5079A595-0F4D-41B8-8026-75D4A33A7E41}"/>
    <cellStyle name="Output 3 2 4 8 2" xfId="27094" xr:uid="{A008BA99-97B8-4A08-B421-7A02C6951D94}"/>
    <cellStyle name="Output 3 2 4 9" xfId="24305" xr:uid="{DC78991D-BA96-4114-97D7-4613135749F1}"/>
    <cellStyle name="Output 3 2 5" xfId="310" xr:uid="{61111CDF-EADE-458E-85F4-7B529E970F52}"/>
    <cellStyle name="Output 3 2 5 2" xfId="4711" xr:uid="{C5C4A130-7132-4485-AAE9-66FFD1F7B10D}"/>
    <cellStyle name="Output 3 2 5 2 2" xfId="7297" xr:uid="{50C08E91-9D11-4F34-948B-D0DF51C4EE40}"/>
    <cellStyle name="Output 3 2 5 2 2 2" xfId="16286" xr:uid="{69FB79F2-E6E1-4459-AFC7-E787299B4FEF}"/>
    <cellStyle name="Output 3 2 5 2 2 2 2" xfId="37201" xr:uid="{6002583C-D4D9-4BA3-9835-C597AD2FC3A7}"/>
    <cellStyle name="Output 3 2 5 2 2 3" xfId="25042" xr:uid="{38DB21C9-844D-4502-AA73-D6556B90C334}"/>
    <cellStyle name="Output 3 2 5 2 3" xfId="9934" xr:uid="{11E7C8B2-A540-42BE-A047-F89E5B85B48A}"/>
    <cellStyle name="Output 3 2 5 2 3 2" xfId="18923" xr:uid="{EFE23316-9304-4211-8CB5-D6EAD627651F}"/>
    <cellStyle name="Output 3 2 5 2 3 2 2" xfId="34605" xr:uid="{C21A28A6-9F09-4DE6-8C01-4B0B8A85A4DF}"/>
    <cellStyle name="Output 3 2 5 2 3 3" xfId="40442" xr:uid="{195E2415-C99A-4E44-994E-0CB8118F86DA}"/>
    <cellStyle name="Output 3 2 5 2 4" xfId="13700" xr:uid="{3CC645AF-61BB-41CE-A066-3B8899752265}"/>
    <cellStyle name="Output 3 2 5 2 4 2" xfId="26292" xr:uid="{B2516F20-4545-4D0E-8144-528383CA5CAA}"/>
    <cellStyle name="Output 3 2 5 2 5" xfId="33040" xr:uid="{AE55209A-4A5C-4377-9DB6-45C05050B0FE}"/>
    <cellStyle name="Output 3 2 5 2 6" xfId="55670" xr:uid="{ECE01DE5-5ACA-4892-8B11-33C063170522}"/>
    <cellStyle name="Output 3 2 5 3" xfId="2778" xr:uid="{A6A1772E-CCCD-42C1-8FC2-4C35E32F0656}"/>
    <cellStyle name="Output 3 2 5 3 2" xfId="31272" xr:uid="{F280A7AB-86C9-4C67-AECA-C072A7E1D78A}"/>
    <cellStyle name="Output 3 2 5 4" xfId="31469" xr:uid="{B7BEB077-FBA9-4C36-BE0D-6844CEF5DE15}"/>
    <cellStyle name="Output 3 2 5 5" xfId="48889" xr:uid="{4313FDAD-FD7A-4BEA-8B3D-58B56378CA2E}"/>
    <cellStyle name="Output 3 2 6" xfId="659" xr:uid="{D2648331-BDD3-430B-B824-3521E6FF558F}"/>
    <cellStyle name="Output 3 2 6 2" xfId="5035" xr:uid="{9DB4A53B-F06E-48AB-9692-0DE57744629B}"/>
    <cellStyle name="Output 3 2 6 2 2" xfId="7621" xr:uid="{A724B694-4EEB-47C4-95C1-8C3E3B2DD785}"/>
    <cellStyle name="Output 3 2 6 2 2 2" xfId="16610" xr:uid="{1F6C3606-3127-48B0-823C-6F1CBCAA2C1D}"/>
    <cellStyle name="Output 3 2 6 2 2 2 2" xfId="39681" xr:uid="{36FD57DB-914E-4808-8612-0E5CB6D669E8}"/>
    <cellStyle name="Output 3 2 6 2 2 3" xfId="27681" xr:uid="{1C649F83-5E77-41DF-A1C0-C850CF0873F9}"/>
    <cellStyle name="Output 3 2 6 2 3" xfId="10258" xr:uid="{D8236D44-E95D-47F5-9342-8A2527756B37}"/>
    <cellStyle name="Output 3 2 6 2 3 2" xfId="19247" xr:uid="{A409AF29-ACB6-47C2-B8E4-F72D12FAEA99}"/>
    <cellStyle name="Output 3 2 6 2 3 2 2" xfId="39802" xr:uid="{F7685D0F-AB3E-4E38-AE9B-08895DA466EF}"/>
    <cellStyle name="Output 3 2 6 2 3 3" xfId="44112" xr:uid="{F08B325C-8B37-4316-BB2C-C88D4320F38B}"/>
    <cellStyle name="Output 3 2 6 2 4" xfId="14024" xr:uid="{7C80988B-49D8-466D-95BC-CCA41849F535}"/>
    <cellStyle name="Output 3 2 6 2 4 2" xfId="25178" xr:uid="{CEFC3273-471C-4428-AC37-BD18CF20FF4D}"/>
    <cellStyle name="Output 3 2 6 2 5" xfId="29902" xr:uid="{ACEB842E-62DB-45EB-8586-2A14213DB38C}"/>
    <cellStyle name="Output 3 2 6 2 6" xfId="54010" xr:uid="{EBA0A203-3BB6-4AF5-BFEA-9CCEF739A9C5}"/>
    <cellStyle name="Output 3 2 6 3" xfId="3096" xr:uid="{78E42FC7-5E00-4E01-83F9-E54F3322EC69}"/>
    <cellStyle name="Output 3 2 6 3 2" xfId="31435" xr:uid="{D76E6862-CE47-4B11-851B-B0CBC259BE7A}"/>
    <cellStyle name="Output 3 2 6 4" xfId="28429" xr:uid="{3D7AA84A-4319-41C1-8C11-798493041AA1}"/>
    <cellStyle name="Output 3 2 6 5" xfId="47342" xr:uid="{36C175DB-4159-4F5B-95A9-FFB7FAA9EC6E}"/>
    <cellStyle name="Output 3 2 7" xfId="1004" xr:uid="{AAE69790-7FD9-42B3-8277-F9ACCA3B0D88}"/>
    <cellStyle name="Output 3 2 7 2" xfId="5356" xr:uid="{BBD574B9-36AF-414F-9201-8C6D6CBA0902}"/>
    <cellStyle name="Output 3 2 7 2 2" xfId="7942" xr:uid="{86D3E652-050F-4AD3-BC14-FEDB3710EEC1}"/>
    <cellStyle name="Output 3 2 7 2 2 2" xfId="16931" xr:uid="{75709C26-5559-4703-AABE-022CCD9328CE}"/>
    <cellStyle name="Output 3 2 7 2 2 2 2" xfId="27904" xr:uid="{807B895A-1CF4-4BA3-BD51-86E8240CDB8F}"/>
    <cellStyle name="Output 3 2 7 2 2 3" xfId="25477" xr:uid="{F805032B-D40C-4F63-8022-6EAF9B58DA4B}"/>
    <cellStyle name="Output 3 2 7 2 3" xfId="10579" xr:uid="{3E0145AF-33A8-4BC4-AAF6-1C519C6E07EF}"/>
    <cellStyle name="Output 3 2 7 2 3 2" xfId="19568" xr:uid="{E3A82D4E-FCE8-41E3-910B-7C9B4B32F279}"/>
    <cellStyle name="Output 3 2 7 2 3 2 2" xfId="28932" xr:uid="{E20A6835-0ADC-4065-84C3-0492DB17565A}"/>
    <cellStyle name="Output 3 2 7 2 3 3" xfId="31142" xr:uid="{DB0C7207-E5FA-4BAA-B627-E522DA2C6AEB}"/>
    <cellStyle name="Output 3 2 7 2 4" xfId="14345" xr:uid="{3FBD02CE-2D55-42D6-88CF-FFA37D464BC3}"/>
    <cellStyle name="Output 3 2 7 2 4 2" xfId="37361" xr:uid="{09F0FE29-EF3B-4BC9-8FFD-64551DE770E0}"/>
    <cellStyle name="Output 3 2 7 2 5" xfId="36854" xr:uid="{E11E8A71-4E23-4205-9D81-D68CB52D1732}"/>
    <cellStyle name="Output 3 2 7 3" xfId="3441" xr:uid="{0506DFC8-DBBD-4FCA-9DA5-873A473DA245}"/>
    <cellStyle name="Output 3 2 7 3 2" xfId="32899" xr:uid="{7547414A-B3DD-45B7-AF49-8DA0A2B77675}"/>
    <cellStyle name="Output 3 2 7 4" xfId="32744" xr:uid="{4BAC0015-1382-4D45-AD55-E63583FB4013}"/>
    <cellStyle name="Output 3 2 8" xfId="1348" xr:uid="{05792393-529E-406F-89C1-A6FADC72482A}"/>
    <cellStyle name="Output 3 2 8 2" xfId="5693" xr:uid="{DDF5C738-828C-46FD-A6F0-99B2E2A3B657}"/>
    <cellStyle name="Output 3 2 8 2 2" xfId="8279" xr:uid="{5C42A489-34BE-4D77-A152-53322081780C}"/>
    <cellStyle name="Output 3 2 8 2 2 2" xfId="17268" xr:uid="{407770D0-6C3C-459D-B7F6-752E3A60DC2D}"/>
    <cellStyle name="Output 3 2 8 2 2 2 2" xfId="27269" xr:uid="{F18C1424-252B-451A-95B4-D87CD33B5BC7}"/>
    <cellStyle name="Output 3 2 8 2 2 3" xfId="25598" xr:uid="{7D49FC40-6B98-4343-AFE7-042A417B0482}"/>
    <cellStyle name="Output 3 2 8 2 3" xfId="10916" xr:uid="{1D47C991-DE38-4674-B560-1B440285A9DD}"/>
    <cellStyle name="Output 3 2 8 2 3 2" xfId="19905" xr:uid="{96589DC8-D083-4AC8-8BBB-A19810CA60BE}"/>
    <cellStyle name="Output 3 2 8 2 3 2 2" xfId="28183" xr:uid="{1E36EF2F-4D8E-4564-8291-DB2FB55B835A}"/>
    <cellStyle name="Output 3 2 8 2 3 3" xfId="40479" xr:uid="{E692FBC3-82D5-428A-8E8F-4EEA8F1CBA9B}"/>
    <cellStyle name="Output 3 2 8 2 4" xfId="14682" xr:uid="{BC21CEB9-408C-40B1-8B87-A59D54810339}"/>
    <cellStyle name="Output 3 2 8 2 4 2" xfId="32364" xr:uid="{F6A25F5A-8B98-4D42-8F19-FD6A0EDCB2BC}"/>
    <cellStyle name="Output 3 2 8 2 5" xfId="33845" xr:uid="{25A01413-60F0-46A1-996C-D6EB7DECE4DB}"/>
    <cellStyle name="Output 3 2 8 3" xfId="3785" xr:uid="{DD3A0DF3-2684-42FC-BAFA-DD287F9ADD69}"/>
    <cellStyle name="Output 3 2 8 3 2" xfId="34310" xr:uid="{77BA5870-0B3B-443F-8051-429B73089A7B}"/>
    <cellStyle name="Output 3 2 8 4" xfId="31800" xr:uid="{A4EEE801-3365-4D4E-8657-F0437FDBF33F}"/>
    <cellStyle name="Output 3 2 9" xfId="1596" xr:uid="{0A131B2B-E967-40AF-985D-664F69D700DD}"/>
    <cellStyle name="Output 3 2 9 2" xfId="5940" xr:uid="{32184315-66A3-46E0-ABF1-E07E3A37F7CB}"/>
    <cellStyle name="Output 3 2 9 2 2" xfId="8526" xr:uid="{B5979EF8-A8B2-447D-B84D-E7D96854F591}"/>
    <cellStyle name="Output 3 2 9 2 2 2" xfId="17515" xr:uid="{2145C789-476A-41C0-BD27-31AF06FC97BE}"/>
    <cellStyle name="Output 3 2 9 2 2 2 2" xfId="43902" xr:uid="{F9C8727E-4528-4307-80E1-9574FB60C756}"/>
    <cellStyle name="Output 3 2 9 2 2 3" xfId="33203" xr:uid="{F96EEECA-8AF5-419F-A6D8-F0CEAAF8A045}"/>
    <cellStyle name="Output 3 2 9 2 3" xfId="11163" xr:uid="{9E7DC440-6930-4848-B7B5-5B8E5F5046FE}"/>
    <cellStyle name="Output 3 2 9 2 3 2" xfId="20152" xr:uid="{B63B7D87-3529-4A0A-B628-DF14C801F2F2}"/>
    <cellStyle name="Output 3 2 9 2 3 2 2" xfId="28993" xr:uid="{5B5BEB27-2F46-46E3-8AF9-F9EF4CFFB659}"/>
    <cellStyle name="Output 3 2 9 2 3 3" xfId="32017" xr:uid="{0D627528-BEC2-4483-AF89-07DD3CACC2E5}"/>
    <cellStyle name="Output 3 2 9 2 4" xfId="14929" xr:uid="{E12F5CF1-F2C0-46DE-AF25-6F4AE07A69F7}"/>
    <cellStyle name="Output 3 2 9 2 4 2" xfId="29498" xr:uid="{B23AAF02-6473-437D-ABA7-1AF9EDA17CAC}"/>
    <cellStyle name="Output 3 2 9 2 5" xfId="34922" xr:uid="{40B2DA84-1713-4E1F-8FC1-5606BFE2B624}"/>
    <cellStyle name="Output 3 2 9 3" xfId="4033" xr:uid="{A8CD264D-943A-4E85-BA98-AFCA61FC470E}"/>
    <cellStyle name="Output 3 2 9 3 2" xfId="41091" xr:uid="{9811B99C-F6F5-4320-926A-2031E0159C1A}"/>
    <cellStyle name="Output 3 2 9 4" xfId="33659" xr:uid="{C17BA435-33D3-46A5-8F00-9F97A5382C4D}"/>
    <cellStyle name="Output 3 20" xfId="23824" xr:uid="{9428684A-6A8A-4D43-9028-FFE965CF9B4E}"/>
    <cellStyle name="Output 3 20 2" xfId="44980" xr:uid="{1DE18CB7-465E-499F-BBDB-3C57287549E6}"/>
    <cellStyle name="Output 3 20 2 2" xfId="57156" xr:uid="{CD84E2E8-4EAE-4C05-90FB-9CE915299574}"/>
    <cellStyle name="Output 3 20 2 3" xfId="50374" xr:uid="{783F18E9-D462-42B2-9E9B-5BE154DE9D65}"/>
    <cellStyle name="Output 3 20 3" xfId="51976" xr:uid="{1714FE2E-415D-4349-A2EE-C47844C68A1A}"/>
    <cellStyle name="Output 3 20 3 2" xfId="58757" xr:uid="{4E0F0273-4FE5-4292-8BE4-717146C7968A}"/>
    <cellStyle name="Output 3 20 4" xfId="51959" xr:uid="{35FDBC9F-A0CC-4006-89FE-0F3B2B61CBCE}"/>
    <cellStyle name="Output 3 20 4 2" xfId="58740" xr:uid="{B34ED6BB-0E1D-4124-8146-96C54DA9868A}"/>
    <cellStyle name="Output 3 20 5" xfId="48491" xr:uid="{E815AD74-741C-4CE9-BC7D-B0339AFA8E3D}"/>
    <cellStyle name="Output 3 20 5 2" xfId="55283" xr:uid="{C3CEB65A-7C5D-489F-83D1-BD2DDCEA151D}"/>
    <cellStyle name="Output 3 20 6" xfId="53569" xr:uid="{8A930145-D370-4C51-9FE3-5F73691C4EEF}"/>
    <cellStyle name="Output 3 20 7" xfId="46877" xr:uid="{03C42D3F-E67D-4DF4-B321-DD3906268E36}"/>
    <cellStyle name="Output 3 21" xfId="44952" xr:uid="{0811788E-4282-4575-93BF-FCE39B1B7593}"/>
    <cellStyle name="Output 3 21 2" xfId="50626" xr:uid="{215635A6-9F8C-4554-8154-91A359CF6E4C}"/>
    <cellStyle name="Output 3 21 2 2" xfId="57408" xr:uid="{19001093-9116-4B75-8A3F-F924116DC2CB}"/>
    <cellStyle name="Output 3 21 3" xfId="52440" xr:uid="{AA91E4E7-0F5F-42E4-AE3B-868D45BF1DB4}"/>
    <cellStyle name="Output 3 21 3 2" xfId="59221" xr:uid="{EA3B8A8D-888D-40DD-9051-BFBB404548E8}"/>
    <cellStyle name="Output 3 21 4" xfId="48743" xr:uid="{A4FA2950-E7D9-4FA4-AC74-25778E5F22F1}"/>
    <cellStyle name="Output 3 21 4 2" xfId="55532" xr:uid="{527932BB-2B60-4D9C-A109-B4E71F899776}"/>
    <cellStyle name="Output 3 21 5" xfId="53818" xr:uid="{919EB85A-5946-42FA-879B-4566C83CD64B}"/>
    <cellStyle name="Output 3 21 6" xfId="47129" xr:uid="{B7FBD4EB-51C0-4D18-A415-92703B2C4918}"/>
    <cellStyle name="Output 3 22" xfId="45034" xr:uid="{F458A380-86AA-42DC-90CD-9C365179EA18}"/>
    <cellStyle name="Output 3 22 2" xfId="50624" xr:uid="{7532AA69-8305-497D-B8EF-18DDE4A646D4}"/>
    <cellStyle name="Output 3 22 2 2" xfId="57406" xr:uid="{E6480D91-FBBC-4C7B-825A-2EA524DF3B45}"/>
    <cellStyle name="Output 3 22 3" xfId="52438" xr:uid="{C3C7342D-E3EF-47AB-BC82-C93BD0669131}"/>
    <cellStyle name="Output 3 22 3 2" xfId="59219" xr:uid="{8850F0A3-F8FB-4BCF-83B5-6482B14CD71E}"/>
    <cellStyle name="Output 3 22 4" xfId="48741" xr:uid="{E5A04D73-A853-4A30-B50E-980827677273}"/>
    <cellStyle name="Output 3 22 4 2" xfId="55530" xr:uid="{B8565CEE-7DA0-48BE-A2D7-16C24302744E}"/>
    <cellStyle name="Output 3 22 5" xfId="53816" xr:uid="{AA83E6E8-C586-4433-A1E3-8E871B5910E8}"/>
    <cellStyle name="Output 3 22 6" xfId="47127" xr:uid="{84AE1D4E-C85B-4300-B887-AF21B8D05677}"/>
    <cellStyle name="Output 3 23" xfId="45020" xr:uid="{23A69117-DBFB-42D5-9681-3F654E93519D}"/>
    <cellStyle name="Output 3 23 2" xfId="50614" xr:uid="{26E59212-DD3B-450E-8BE9-9D54F5D7A7ED}"/>
    <cellStyle name="Output 3 23 2 2" xfId="57396" xr:uid="{6CF27FF9-7F95-4FE2-A524-0DD10CAB8A23}"/>
    <cellStyle name="Output 3 23 3" xfId="52428" xr:uid="{24C0E162-9D91-4C7F-9876-CC89813517F0}"/>
    <cellStyle name="Output 3 23 3 2" xfId="59209" xr:uid="{A43F6692-F861-489A-AAF2-5028430DA73D}"/>
    <cellStyle name="Output 3 23 4" xfId="48731" xr:uid="{4100028B-4F72-47AC-B9E7-E793E515AF3D}"/>
    <cellStyle name="Output 3 23 4 2" xfId="55520" xr:uid="{21FBEB5A-AF41-41E9-A516-CA113F7BE8AD}"/>
    <cellStyle name="Output 3 23 5" xfId="53806" xr:uid="{2703C26B-3F4F-41BC-8F78-A2695D218798}"/>
    <cellStyle name="Output 3 23 6" xfId="47117" xr:uid="{846A0888-42D8-49CE-B495-5648CFB4DEC7}"/>
    <cellStyle name="Output 3 24" xfId="45079" xr:uid="{1BB94BF6-9347-40B6-9071-1A2A0D27660E}"/>
    <cellStyle name="Output 3 24 2" xfId="50717" xr:uid="{49DC3220-9729-4C64-9ADF-F917BD26ABD7}"/>
    <cellStyle name="Output 3 24 2 2" xfId="57499" xr:uid="{B96E2201-88BE-4CE2-9670-790D26827E7A}"/>
    <cellStyle name="Output 3 24 3" xfId="52528" xr:uid="{791BD48A-F18B-403B-A4C6-6CF5FD81CBFE}"/>
    <cellStyle name="Output 3 24 3 2" xfId="59309" xr:uid="{F4DB298B-DE0F-4575-A1CA-2016B55DAF7D}"/>
    <cellStyle name="Output 3 24 4" xfId="48828" xr:uid="{FD22905F-0D80-41F9-83A5-2A725A77AE90}"/>
    <cellStyle name="Output 3 24 4 2" xfId="55613" xr:uid="{D0A5FDDC-4281-47F9-B989-97C820C1AA52}"/>
    <cellStyle name="Output 3 24 5" xfId="53906" xr:uid="{8969F821-359E-40B3-83E8-ABF5D7AAA3C5}"/>
    <cellStyle name="Output 3 24 6" xfId="47220" xr:uid="{DEC9C57F-2F66-4D31-96F8-FA0D03CF64CC}"/>
    <cellStyle name="Output 3 25" xfId="45146" xr:uid="{0DFC0EBE-D872-448A-BE65-578B20B842B7}"/>
    <cellStyle name="Output 3 25 2" xfId="50731" xr:uid="{BDDA80FD-EBC5-45AD-A458-4911B43E797A}"/>
    <cellStyle name="Output 3 25 2 2" xfId="57513" xr:uid="{7604611B-BF5D-4EBD-B8F5-FFB61C80D2CD}"/>
    <cellStyle name="Output 3 25 3" xfId="52542" xr:uid="{F674FE9D-70CD-4654-A99E-F1DE0CDFB454}"/>
    <cellStyle name="Output 3 25 3 2" xfId="59323" xr:uid="{E94520B9-8596-45FC-ABC5-5304E9ABAD44}"/>
    <cellStyle name="Output 3 25 4" xfId="48838" xr:uid="{2F13EDA7-87CE-4234-BD6F-1A635AF64E40}"/>
    <cellStyle name="Output 3 25 4 2" xfId="55623" xr:uid="{31C8F348-A34F-4916-8281-277B87D70631}"/>
    <cellStyle name="Output 3 25 5" xfId="53920" xr:uid="{9E4A7CBF-8272-482B-9E9D-254A0AD81167}"/>
    <cellStyle name="Output 3 25 6" xfId="47234" xr:uid="{FD7A2474-C543-49DC-B8DE-C4F7C0201710}"/>
    <cellStyle name="Output 3 26" xfId="45173" xr:uid="{A7939D41-088D-42C7-AE28-32BBBFF13505}"/>
    <cellStyle name="Output 3 26 2" xfId="50695" xr:uid="{5294AB6E-37CE-4EA5-8D49-ED91C8934A94}"/>
    <cellStyle name="Output 3 26 2 2" xfId="57477" xr:uid="{29C31F60-EF57-4879-8F82-BAB0D4BA8F2E}"/>
    <cellStyle name="Output 3 26 3" xfId="52506" xr:uid="{6D8DDE4A-B27A-44D4-8AC1-DB925F0CC990}"/>
    <cellStyle name="Output 3 26 3 2" xfId="59287" xr:uid="{2E083DBC-8D09-410E-9D3B-A869AF728B77}"/>
    <cellStyle name="Output 3 26 4" xfId="53884" xr:uid="{D512B340-16FA-482E-B96D-59F61004EC5D}"/>
    <cellStyle name="Output 3 26 5" xfId="47198" xr:uid="{9B43013E-808B-4F1C-B81E-F2458E7D9BFF}"/>
    <cellStyle name="Output 3 27" xfId="45259" xr:uid="{97043B2E-EECD-430B-AF78-2D7C80894E86}"/>
    <cellStyle name="Output 3 27 2" xfId="55795" xr:uid="{8AD3FF20-1DFA-435D-A2F3-56702E4397B2}"/>
    <cellStyle name="Output 3 27 3" xfId="49012" xr:uid="{6CBA4E3F-D526-431B-84F4-F0496344A732}"/>
    <cellStyle name="Output 3 28" xfId="45273" xr:uid="{14B772F1-FD60-45C2-BC02-A5C8CFC2BD2D}"/>
    <cellStyle name="Output 3 28 2" xfId="58028" xr:uid="{68DDAC90-A472-4898-81CE-6D90214492B1}"/>
    <cellStyle name="Output 3 28 3" xfId="51246" xr:uid="{6DAF1888-BC2F-4BA6-9266-C91DA49D23B7}"/>
    <cellStyle name="Output 3 29" xfId="45241" xr:uid="{D42DCDCE-8541-42C6-9442-9480CF21C038}"/>
    <cellStyle name="Output 3 29 2" xfId="52628" xr:uid="{63CBDE27-E44A-4EC3-8A47-BC8BC92F6075}"/>
    <cellStyle name="Output 3 3" xfId="274" xr:uid="{2F21D746-F112-4979-BB6F-CA2332664855}"/>
    <cellStyle name="Output 3 3 10" xfId="6576" xr:uid="{103F1203-D274-4B29-BE6F-174F3E72EEC1}"/>
    <cellStyle name="Output 3 3 10 2" xfId="11787" xr:uid="{7E5287E8-9FA9-4C0C-8346-7D1A3E41929C}"/>
    <cellStyle name="Output 3 3 10 2 2" xfId="20776" xr:uid="{189D4C89-96A7-4F1B-BE5D-190DBBB3A59B}"/>
    <cellStyle name="Output 3 3 10 2 2 2" xfId="35218" xr:uid="{4C1E5C1E-0037-4AD4-BE87-F08C26C09355}"/>
    <cellStyle name="Output 3 3 10 2 3" xfId="24219" xr:uid="{44AEDC21-AF81-4142-8E10-71E9A00B02B3}"/>
    <cellStyle name="Output 3 3 10 3" xfId="15565" xr:uid="{2F81461A-8193-4092-9AA1-07272E3CD1F5}"/>
    <cellStyle name="Output 3 3 10 3 2" xfId="24428" xr:uid="{2E1B2558-79FD-4C39-A987-4EC6BE27C98E}"/>
    <cellStyle name="Output 3 3 10 4" xfId="37957" xr:uid="{5C20FE8A-45A0-4E26-99D9-035DA8AD353C}"/>
    <cellStyle name="Output 3 3 11" xfId="9150" xr:uid="{99C37642-5ED9-47CF-9DB3-E2813FCDABB7}"/>
    <cellStyle name="Output 3 3 11 2" xfId="18139" xr:uid="{6BE4FFFD-0EC9-4476-82BD-E2C1636AB4E0}"/>
    <cellStyle name="Output 3 3 11 2 2" xfId="29349" xr:uid="{471472FF-8CAB-4719-B701-575DEC87023E}"/>
    <cellStyle name="Output 3 3 11 3" xfId="43663" xr:uid="{8ED5EA7D-2E6F-4044-835B-00CA11E3691D}"/>
    <cellStyle name="Output 3 3 12" xfId="9769" xr:uid="{47A03FF2-3E9F-4B49-9D86-096606DB1E35}"/>
    <cellStyle name="Output 3 3 12 2" xfId="18758" xr:uid="{4B3AA503-5C32-415B-B0BC-ACA33265B66C}"/>
    <cellStyle name="Output 3 3 12 2 2" xfId="39750" xr:uid="{B878AF0F-D114-4A8C-AE00-7CCAA622901C}"/>
    <cellStyle name="Output 3 3 12 3" xfId="34399" xr:uid="{5FBED419-E3B1-413B-92B5-23EB2BFFD83A}"/>
    <cellStyle name="Output 3 3 13" xfId="2280" xr:uid="{118F9128-28C0-44B9-AD29-257448FBDAED}"/>
    <cellStyle name="Output 3 3 13 2" xfId="32773" xr:uid="{8C7F2B06-7CF9-4135-B5F0-39C01A25C291}"/>
    <cellStyle name="Output 3 3 14" xfId="13189" xr:uid="{E30BA36C-7856-41B7-9496-88209953F41B}"/>
    <cellStyle name="Output 3 3 14 2" xfId="31559" xr:uid="{112F6C7C-7075-4E42-A685-DEA9EAF4569C}"/>
    <cellStyle name="Output 3 3 15" xfId="26811" xr:uid="{EA6D5D17-1A9C-40D5-AE13-77DF35A5B2D3}"/>
    <cellStyle name="Output 3 3 16" xfId="44272" xr:uid="{75D620AB-C462-4481-9ED8-35EE3806A7CD}"/>
    <cellStyle name="Output 3 3 17" xfId="45552" xr:uid="{8A13FC85-A515-44A3-A700-306A5E9052B1}"/>
    <cellStyle name="Output 3 3 2" xfId="409" xr:uid="{204F3BF9-6CA7-49D9-A3E3-187F71D46CB9}"/>
    <cellStyle name="Output 3 3 2 10" xfId="9275" xr:uid="{CD40CB63-9BE6-4CFB-A3F3-0E112D106DBD}"/>
    <cellStyle name="Output 3 3 2 10 2" xfId="18264" xr:uid="{BCE22757-E54A-442E-B170-059C9662D579}"/>
    <cellStyle name="Output 3 3 2 10 2 2" xfId="25846" xr:uid="{C2CF38EE-0711-4C83-888A-CC2111443385}"/>
    <cellStyle name="Output 3 3 2 10 3" xfId="24336" xr:uid="{9DB0D0BC-0E51-42EA-81E7-CFA992941C14}"/>
    <cellStyle name="Output 3 3 2 11" xfId="12292" xr:uid="{0CF46BB6-90D5-4D71-8C06-4E686C064051}"/>
    <cellStyle name="Output 3 3 2 11 2" xfId="21281" xr:uid="{160AF790-F0B3-4DD8-898A-D98B720C93DB}"/>
    <cellStyle name="Output 3 3 2 11 2 2" xfId="28395" xr:uid="{0B0E16B7-C0FD-4AA2-BA95-C545DA5FC391}"/>
    <cellStyle name="Output 3 3 2 11 3" xfId="26801" xr:uid="{D01EEB7A-68F0-4A7A-A018-E195997B67B8}"/>
    <cellStyle name="Output 3 3 2 12" xfId="2415" xr:uid="{3294B886-AA4D-4D7F-9174-D0461AEABD84}"/>
    <cellStyle name="Output 3 3 2 12 2" xfId="37019" xr:uid="{D267E26E-BC01-471D-AF9F-47DF16783E91}"/>
    <cellStyle name="Output 3 3 2 13" xfId="13324" xr:uid="{264D26F9-932F-4E77-BFDA-85BC4B6544D0}"/>
    <cellStyle name="Output 3 3 2 13 2" xfId="39149" xr:uid="{6D71D0E1-338B-45CF-8FAA-5948AFE9F73E}"/>
    <cellStyle name="Output 3 3 2 14" xfId="27766" xr:uid="{03761EF7-3D73-484B-922D-C4D66DEA95D7}"/>
    <cellStyle name="Output 3 3 2 15" xfId="46067" xr:uid="{CC83B1A8-DA45-495F-AEF6-11B014F59584}"/>
    <cellStyle name="Output 3 3 2 2" xfId="758" xr:uid="{FE18F5B7-E2E8-4B63-B0FF-BED87E8DB126}"/>
    <cellStyle name="Output 3 3 2 2 2" xfId="5129" xr:uid="{5924D78C-C4F0-4F0B-B467-BDDEAD6EDCDC}"/>
    <cellStyle name="Output 3 3 2 2 2 2" xfId="7715" xr:uid="{E93B5C70-8F1F-4688-821F-4345E593520B}"/>
    <cellStyle name="Output 3 3 2 2 2 2 2" xfId="16704" xr:uid="{E2F8A923-30BC-4599-9C9A-AE54C32F145A}"/>
    <cellStyle name="Output 3 3 2 2 2 2 2 2" xfId="22886" xr:uid="{D364E080-0EDE-4BE0-B5DD-83C5DB8B7E98}"/>
    <cellStyle name="Output 3 3 2 2 2 2 3" xfId="38282" xr:uid="{2A8E2D89-C6B5-4F32-89F4-CC4A1C0BD9E4}"/>
    <cellStyle name="Output 3 3 2 2 2 3" xfId="10352" xr:uid="{A84EA300-4872-42ED-ADA0-79873B3A00DB}"/>
    <cellStyle name="Output 3 3 2 2 2 3 2" xfId="19341" xr:uid="{22A12441-C53D-4E9C-A0F8-877D3F7FD26B}"/>
    <cellStyle name="Output 3 3 2 2 2 3 2 2" xfId="31902" xr:uid="{751ABD6A-1EDA-4EB0-8C66-C567509AD70E}"/>
    <cellStyle name="Output 3 3 2 2 2 3 3" xfId="37812" xr:uid="{0C1F87A6-0C80-4E96-A710-FDCA180EE624}"/>
    <cellStyle name="Output 3 3 2 2 2 4" xfId="14118" xr:uid="{DB96ADE0-DED5-4B95-B8F0-F68C09545282}"/>
    <cellStyle name="Output 3 3 2 2 2 4 2" xfId="29365" xr:uid="{C0173DD9-9233-4912-9189-71D22703F3E2}"/>
    <cellStyle name="Output 3 3 2 2 2 5" xfId="43951" xr:uid="{F8C09BFF-3770-4BFD-94F7-3313BD32EB83}"/>
    <cellStyle name="Output 3 3 2 2 2 6" xfId="56340" xr:uid="{3066AF9F-B308-4743-B107-D5043BB7A731}"/>
    <cellStyle name="Output 3 3 2 2 3" xfId="3195" xr:uid="{AF7AD18E-02A3-4502-9A1F-717194FC5A29}"/>
    <cellStyle name="Output 3 3 2 2 3 2" xfId="27732" xr:uid="{91C2166A-0120-4237-93AD-754F3BB4279B}"/>
    <cellStyle name="Output 3 3 2 2 4" xfId="33913" xr:uid="{72507FF1-5F5E-4E41-B7CF-59C6C48D8E8F}"/>
    <cellStyle name="Output 3 3 2 2 5" xfId="49558" xr:uid="{B144085C-00E7-4248-B836-F7680A55DC8C}"/>
    <cellStyle name="Output 3 3 2 3" xfId="1103" xr:uid="{8DEB619C-69F3-405E-A63C-FCC16B264BFD}"/>
    <cellStyle name="Output 3 3 2 3 2" xfId="5450" xr:uid="{CEA825C3-D25D-4D13-A774-22D6D5496851}"/>
    <cellStyle name="Output 3 3 2 3 2 2" xfId="8036" xr:uid="{D370E3DE-5CC0-4BE1-A6B0-0E73BA83684E}"/>
    <cellStyle name="Output 3 3 2 3 2 2 2" xfId="17025" xr:uid="{95AF84FF-EEE5-442D-B007-76E8C9063B65}"/>
    <cellStyle name="Output 3 3 2 3 2 2 2 2" xfId="41556" xr:uid="{96EDE8DA-2142-4553-94EE-44E3C92A8D73}"/>
    <cellStyle name="Output 3 3 2 3 2 2 3" xfId="36569" xr:uid="{595EC2AA-A878-49F7-9A90-4DA5932D780F}"/>
    <cellStyle name="Output 3 3 2 3 2 3" xfId="10673" xr:uid="{5A6FCC92-A34C-484A-87CE-86C3BE0493C6}"/>
    <cellStyle name="Output 3 3 2 3 2 3 2" xfId="19662" xr:uid="{230B7F26-1209-4603-994C-04B0FD3ADFB5}"/>
    <cellStyle name="Output 3 3 2 3 2 3 2 2" xfId="43766" xr:uid="{00E2FDEC-4A56-47CC-87AB-917B2BE901FC}"/>
    <cellStyle name="Output 3 3 2 3 2 3 3" xfId="34685" xr:uid="{1A1BCF3E-6BB6-4ABE-8F56-384F70BCDC81}"/>
    <cellStyle name="Output 3 3 2 3 2 4" xfId="14439" xr:uid="{08AE3A78-98C9-4732-A19A-041C4745629F}"/>
    <cellStyle name="Output 3 3 2 3 2 4 2" xfId="29008" xr:uid="{4994CE76-8CF9-440A-BB80-3C6CD0E1BC3C}"/>
    <cellStyle name="Output 3 3 2 3 2 5" xfId="28621" xr:uid="{55DB0D34-3C8D-4375-BBE7-D01C68201096}"/>
    <cellStyle name="Output 3 3 2 3 2 6" xfId="57885" xr:uid="{CA4218DD-F7C8-4A20-981D-A040AD8918F7}"/>
    <cellStyle name="Output 3 3 2 3 3" xfId="3540" xr:uid="{6860100A-0954-492C-A1BF-E0478A0AC245}"/>
    <cellStyle name="Output 3 3 2 3 3 2" xfId="39090" xr:uid="{54120456-7FFD-41E7-B635-4E0F39C3DE55}"/>
    <cellStyle name="Output 3 3 2 3 4" xfId="28543" xr:uid="{00B015B1-AEE4-4B10-9427-BE3CF6278CF7}"/>
    <cellStyle name="Output 3 3 2 3 5" xfId="51103" xr:uid="{BED81E3D-575C-4BEC-835F-18FD9FCAA2DF}"/>
    <cellStyle name="Output 3 3 2 4" xfId="1447" xr:uid="{16029C4B-F4A4-4F94-9A61-8A7A384001F4}"/>
    <cellStyle name="Output 3 3 2 4 2" xfId="5792" xr:uid="{C61319D2-AC7E-4D31-9C91-D5D3CBE9A784}"/>
    <cellStyle name="Output 3 3 2 4 2 2" xfId="8378" xr:uid="{C23734D9-D832-4FE7-B224-A02640F83560}"/>
    <cellStyle name="Output 3 3 2 4 2 2 2" xfId="17367" xr:uid="{6F96B2FD-8BBD-4CFB-A225-C6E89CE6E564}"/>
    <cellStyle name="Output 3 3 2 4 2 2 2 2" xfId="34265" xr:uid="{E46158D0-F84C-4300-B545-AF6C79536DA0}"/>
    <cellStyle name="Output 3 3 2 4 2 2 3" xfId="40141" xr:uid="{99A4D59C-D701-42CA-AF83-7CA17A68A104}"/>
    <cellStyle name="Output 3 3 2 4 2 3" xfId="11015" xr:uid="{D6924260-6367-46E3-8D13-207BD8A415E2}"/>
    <cellStyle name="Output 3 3 2 4 2 3 2" xfId="20004" xr:uid="{C422D698-F4F6-4E97-86A8-5E34158A3025}"/>
    <cellStyle name="Output 3 3 2 4 2 3 2 2" xfId="33641" xr:uid="{F7953489-1FE3-4354-8A17-A925A7FC5347}"/>
    <cellStyle name="Output 3 3 2 4 2 3 3" xfId="25322" xr:uid="{E3F0B94A-2773-439A-8944-FE99304D13F3}"/>
    <cellStyle name="Output 3 3 2 4 2 4" xfId="14781" xr:uid="{1B3DEFB4-98DD-4916-A77D-B83F88A186BF}"/>
    <cellStyle name="Output 3 3 2 4 2 4 2" xfId="35510" xr:uid="{3DB5E467-8A24-4C16-A898-17C320B386C2}"/>
    <cellStyle name="Output 3 3 2 4 2 5" xfId="24534" xr:uid="{577077BD-97FA-4341-B598-69268CD65584}"/>
    <cellStyle name="Output 3 3 2 4 2 6" xfId="54485" xr:uid="{EC971F33-CD1E-46EB-BF55-273D49949698}"/>
    <cellStyle name="Output 3 3 2 4 3" xfId="3884" xr:uid="{A100C37D-8EC4-49D7-8418-6E200C7BA74F}"/>
    <cellStyle name="Output 3 3 2 4 3 2" xfId="27417" xr:uid="{D8FEB7B3-DCBE-434D-884D-DE64F570E5AA}"/>
    <cellStyle name="Output 3 3 2 4 4" xfId="25714" xr:uid="{CC80E4E6-3D9A-49F3-B5A6-A65C7889ACC3}"/>
    <cellStyle name="Output 3 3 2 4 5" xfId="47675" xr:uid="{9D0D3C38-C13A-4784-ADE3-E4DA0E6BA253}"/>
    <cellStyle name="Output 3 3 2 5" xfId="1597" xr:uid="{C3770EEB-6A69-4122-9F0D-F5AD1A3DB2E3}"/>
    <cellStyle name="Output 3 3 2 5 2" xfId="5941" xr:uid="{E8A46E86-6313-4616-943E-CD29A0B49766}"/>
    <cellStyle name="Output 3 3 2 5 2 2" xfId="8527" xr:uid="{01B1A334-1E04-425C-8F08-354C1A74F78A}"/>
    <cellStyle name="Output 3 3 2 5 2 2 2" xfId="17516" xr:uid="{3A6A28B7-8A85-4FAF-A2B8-46D83DCD4DD7}"/>
    <cellStyle name="Output 3 3 2 5 2 2 2 2" xfId="30782" xr:uid="{3981C0BA-7EC8-4616-A271-FDF444036ADE}"/>
    <cellStyle name="Output 3 3 2 5 2 2 3" xfId="42613" xr:uid="{94299327-FB99-4E37-B729-FCFB7A032682}"/>
    <cellStyle name="Output 3 3 2 5 2 3" xfId="11164" xr:uid="{67E53072-4B38-4E81-BE24-0DCFC350057A}"/>
    <cellStyle name="Output 3 3 2 5 2 3 2" xfId="20153" xr:uid="{81B47931-FB3D-482D-98FC-C8570AF1FA0C}"/>
    <cellStyle name="Output 3 3 2 5 2 3 2 2" xfId="38134" xr:uid="{E828E3B8-D7D3-4D23-B4E5-E4DE923983C1}"/>
    <cellStyle name="Output 3 3 2 5 2 3 3" xfId="41426" xr:uid="{3BC74614-7C6F-4D2A-A705-0846E513BF6B}"/>
    <cellStyle name="Output 3 3 2 5 2 4" xfId="14930" xr:uid="{AC2CD846-63E0-4FBE-A6D5-761E313DF5E1}"/>
    <cellStyle name="Output 3 3 2 5 2 4 2" xfId="38638" xr:uid="{F9320D6B-66FE-4A73-B514-B74304C279C0}"/>
    <cellStyle name="Output 3 3 2 5 2 5" xfId="22137" xr:uid="{CC1D6CE2-1B1B-4C44-B662-35372DDF29DA}"/>
    <cellStyle name="Output 3 3 2 5 3" xfId="4034" xr:uid="{9A279A10-0E79-4D22-9000-2F56796ED8EC}"/>
    <cellStyle name="Output 3 3 2 5 3 2" xfId="28238" xr:uid="{61426BC0-5231-4B43-8441-C659260022AF}"/>
    <cellStyle name="Output 3 3 2 5 4" xfId="43070" xr:uid="{F48CD0A5-0469-4C0B-AF5F-A322E2120179}"/>
    <cellStyle name="Output 3 3 2 6" xfId="2066" xr:uid="{3A710458-93B4-4293-A423-75A9B60F3E84}"/>
    <cellStyle name="Output 3 3 2 6 2" xfId="6369" xr:uid="{416C852A-0715-476F-9101-29397F81E183}"/>
    <cellStyle name="Output 3 3 2 6 2 2" xfId="8955" xr:uid="{DDE4096E-6997-4637-9209-68858B88FB9C}"/>
    <cellStyle name="Output 3 3 2 6 2 2 2" xfId="17944" xr:uid="{3FEE53D1-F6B6-489F-A108-CF9CF18C6E2F}"/>
    <cellStyle name="Output 3 3 2 6 2 2 2 2" xfId="25177" xr:uid="{BBC5056F-151C-4CD4-AE50-68DE863034CD}"/>
    <cellStyle name="Output 3 3 2 6 2 2 3" xfId="41356" xr:uid="{A8AB1CE5-A0D6-4F4D-A0AF-07F33EA2BDF6}"/>
    <cellStyle name="Output 3 3 2 6 2 3" xfId="11592" xr:uid="{9C571BE0-E2B9-40CE-B217-1443019A7942}"/>
    <cellStyle name="Output 3 3 2 6 2 3 2" xfId="20581" xr:uid="{E61359A5-D0B9-422A-9615-404601983D99}"/>
    <cellStyle name="Output 3 3 2 6 2 3 2 2" xfId="25143" xr:uid="{F3739FE9-8BE2-4E28-9B92-3E141F71CF61}"/>
    <cellStyle name="Output 3 3 2 6 2 3 3" xfId="44045" xr:uid="{19A9CFBF-9E34-4628-A339-1A6080EFBE27}"/>
    <cellStyle name="Output 3 3 2 6 2 4" xfId="15358" xr:uid="{6A2730F7-E9F1-4087-B7A0-2BB3DEAC089C}"/>
    <cellStyle name="Output 3 3 2 6 2 4 2" xfId="43505" xr:uid="{DFB9395F-9319-44F3-99FE-F3BB01E605A5}"/>
    <cellStyle name="Output 3 3 2 6 2 5" xfId="36242" xr:uid="{FC72E39E-99BC-498C-9982-B9FE5782978A}"/>
    <cellStyle name="Output 3 3 2 6 3" xfId="4503" xr:uid="{71583BB1-F6DA-4A38-895B-7659394F6F1B}"/>
    <cellStyle name="Output 3 3 2 6 3 2" xfId="27920" xr:uid="{06B9E9DD-D3CA-42B7-8236-D09FFB91CDD0}"/>
    <cellStyle name="Output 3 3 2 6 4" xfId="38423" xr:uid="{5F4621B3-73F1-4DC6-8A7D-B7CBE8F79760}"/>
    <cellStyle name="Output 3 3 2 7" xfId="2876" xr:uid="{37F8F61D-2687-4224-A664-F7BFBE2489A7}"/>
    <cellStyle name="Output 3 3 2 7 2" xfId="7026" xr:uid="{6E48C68A-664E-4A0A-8B2F-904043996F72}"/>
    <cellStyle name="Output 3 3 2 7 2 2" xfId="12153" xr:uid="{014B6FAB-5ED6-4705-81CD-C9B4501EC3FC}"/>
    <cellStyle name="Output 3 3 2 7 2 2 2" xfId="21142" xr:uid="{8E3A003B-9E73-449D-85B2-9F19F1DD358F}"/>
    <cellStyle name="Output 3 3 2 7 2 2 2 2" xfId="36696" xr:uid="{3D13A80E-712A-4132-A0BE-F2998D649C15}"/>
    <cellStyle name="Output 3 3 2 7 2 2 3" xfId="23060" xr:uid="{32245DF2-9BD3-48A5-A8B4-54AFE30124A3}"/>
    <cellStyle name="Output 3 3 2 7 2 3" xfId="12962" xr:uid="{51F749DE-68DC-459E-BB88-6511A97CABA4}"/>
    <cellStyle name="Output 3 3 2 7 2 3 2" xfId="21951" xr:uid="{62F2F766-7173-446A-81FE-953507DEDDFF}"/>
    <cellStyle name="Output 3 3 2 7 2 3 2 2" xfId="30737" xr:uid="{43422AC6-8C95-472E-99CA-75B5724DB9DA}"/>
    <cellStyle name="Output 3 3 2 7 2 3 3" xfId="31938" xr:uid="{12B813D4-F488-4064-A931-5ED12E235B19}"/>
    <cellStyle name="Output 3 3 2 7 2 4" xfId="16015" xr:uid="{1CE0236F-643D-4A4A-AC4D-3BD00319ACC1}"/>
    <cellStyle name="Output 3 3 2 7 2 4 2" xfId="22110" xr:uid="{B157264D-9DCF-4774-B614-5627E8D63D4C}"/>
    <cellStyle name="Output 3 3 2 7 2 5" xfId="34304" xr:uid="{F9ED8608-3123-4025-B9F6-CC6EDFD24E62}"/>
    <cellStyle name="Output 3 3 2 7 3" xfId="9589" xr:uid="{A7CB6B4F-8488-43DB-8345-B5B8CEA82014}"/>
    <cellStyle name="Output 3 3 2 7 3 2" xfId="18578" xr:uid="{95365F2D-8B64-48DB-967D-5F221DC94319}"/>
    <cellStyle name="Output 3 3 2 7 3 2 2" xfId="39592" xr:uid="{4443F762-0651-420A-99D2-A05A0193C6A8}"/>
    <cellStyle name="Output 3 3 2 7 3 3" xfId="42956" xr:uid="{57B77FFE-C402-4F06-9B9E-4F7AFB4899C1}"/>
    <cellStyle name="Output 3 3 2 7 4" xfId="37275" xr:uid="{0102EB17-0B05-4CF9-8AE8-FD5865EB792E}"/>
    <cellStyle name="Output 3 3 2 8" xfId="4805" xr:uid="{8CD439B8-BEA5-4C23-9EBB-01BC58795314}"/>
    <cellStyle name="Output 3 3 2 8 2" xfId="7391" xr:uid="{472F652B-D962-401D-B784-32C4D0EB5604}"/>
    <cellStyle name="Output 3 3 2 8 2 2" xfId="16380" xr:uid="{8163A079-F8A3-4EF6-9603-C76725BBC916}"/>
    <cellStyle name="Output 3 3 2 8 2 2 2" xfId="28874" xr:uid="{508D2925-DAC0-4A53-BA80-1DD6F8D3EF96}"/>
    <cellStyle name="Output 3 3 2 8 2 3" xfId="24709" xr:uid="{55B63B86-AB28-4E93-906A-9FD560D168BB}"/>
    <cellStyle name="Output 3 3 2 8 3" xfId="10028" xr:uid="{0C650B6E-DF6D-4708-B54C-84FB5C4C1ED4}"/>
    <cellStyle name="Output 3 3 2 8 3 2" xfId="19017" xr:uid="{A697EBCF-CE09-42DC-9106-9E089D039F50}"/>
    <cellStyle name="Output 3 3 2 8 3 2 2" xfId="36348" xr:uid="{3047D244-B47B-4EA1-A41F-5A2FC467BFD6}"/>
    <cellStyle name="Output 3 3 2 8 3 3" xfId="37815" xr:uid="{CE851DF2-5B80-4358-BD9E-3C6FD44E1596}"/>
    <cellStyle name="Output 3 3 2 8 4" xfId="13794" xr:uid="{553AE10D-87FA-424D-BDC0-E90F8F5F7050}"/>
    <cellStyle name="Output 3 3 2 8 4 2" xfId="28023" xr:uid="{131F6844-EED0-4E85-B882-AFA78C9A0605}"/>
    <cellStyle name="Output 3 3 2 8 5" xfId="32710" xr:uid="{A0DBF8DF-BDA5-4E25-8AC6-97076884FEE0}"/>
    <cellStyle name="Output 3 3 2 9" xfId="6711" xr:uid="{2AF2C4DF-3715-42C0-8083-CF80CBF76C2E}"/>
    <cellStyle name="Output 3 3 2 9 2" xfId="11912" xr:uid="{C4F808BD-0B44-4B1A-AC91-9D7BCF0D2D30}"/>
    <cellStyle name="Output 3 3 2 9 2 2" xfId="20901" xr:uid="{C1439997-4E5D-44CD-B1EF-FE47CBF35950}"/>
    <cellStyle name="Output 3 3 2 9 2 2 2" xfId="39245" xr:uid="{1570384E-37C3-48CA-B0A5-5598C031CFDB}"/>
    <cellStyle name="Output 3 3 2 9 2 3" xfId="40518" xr:uid="{84727568-E56B-4D50-A065-86B624C74A0E}"/>
    <cellStyle name="Output 3 3 2 9 3" xfId="15700" xr:uid="{BCC7E43B-4D3E-459A-9DDE-B2989062CD3D}"/>
    <cellStyle name="Output 3 3 2 9 3 2" xfId="39727" xr:uid="{247FF788-591E-40EE-801B-ECD3DBF10AD1}"/>
    <cellStyle name="Output 3 3 2 9 4" xfId="33291" xr:uid="{3241151F-77B0-4707-A78F-DC53C4041D7A}"/>
    <cellStyle name="Output 3 3 3" xfId="623" xr:uid="{90D8AD6D-C8D8-4838-BA79-112A8EF17C1E}"/>
    <cellStyle name="Output 3 3 3 2" xfId="5004" xr:uid="{3D72F15E-2B29-4900-B49A-760215710910}"/>
    <cellStyle name="Output 3 3 3 2 2" xfId="7590" xr:uid="{8FA3C2A4-2273-4127-8732-E428A62609D4}"/>
    <cellStyle name="Output 3 3 3 2 2 2" xfId="16579" xr:uid="{E44979A1-BEDD-495E-BA54-636614DE6095}"/>
    <cellStyle name="Output 3 3 3 2 2 2 2" xfId="35325" xr:uid="{A16D0766-36C5-4B1C-AB61-54DE74CC456F}"/>
    <cellStyle name="Output 3 3 3 2 2 3" xfId="41946" xr:uid="{B288DFC2-EE3F-498C-B26B-AB3ED6D8CBBC}"/>
    <cellStyle name="Output 3 3 3 2 2 4" xfId="56748" xr:uid="{234E0A78-5B6E-453D-BBB8-9D808F59E267}"/>
    <cellStyle name="Output 3 3 3 2 3" xfId="10227" xr:uid="{A952E7FA-A90C-4DA8-BD0A-B1C958A95E5C}"/>
    <cellStyle name="Output 3 3 3 2 3 2" xfId="19216" xr:uid="{B701F3FF-D505-40FC-8A1F-186E433E5B87}"/>
    <cellStyle name="Output 3 3 3 2 3 2 2" xfId="40156" xr:uid="{D1644A95-33FA-4D66-B6F9-A8087C4BA79E}"/>
    <cellStyle name="Output 3 3 3 2 3 3" xfId="26392" xr:uid="{065692D1-F9A5-4866-88D4-82990D1ACCBE}"/>
    <cellStyle name="Output 3 3 3 2 4" xfId="13993" xr:uid="{A85A4ADB-F112-488F-B68E-9D1B85FA3837}"/>
    <cellStyle name="Output 3 3 3 2 4 2" xfId="41301" xr:uid="{CBE96DC1-8605-4F8A-8C39-7260B2D92583}"/>
    <cellStyle name="Output 3 3 3 2 5" xfId="28775" xr:uid="{F3321E18-E9F4-43A0-BD80-80C707E06ADA}"/>
    <cellStyle name="Output 3 3 3 2 6" xfId="49966" xr:uid="{A134E10E-7750-4B81-9B70-133BEB1BAA77}"/>
    <cellStyle name="Output 3 3 3 3" xfId="3060" xr:uid="{F67CFC95-2C64-4817-8B98-B7F7F3B88555}"/>
    <cellStyle name="Output 3 3 3 3 2" xfId="39801" xr:uid="{2BB54BF7-64F2-4436-B314-DCBE0B49D16D}"/>
    <cellStyle name="Output 3 3 3 3 2 2" xfId="59137" xr:uid="{C6B89083-6B5E-4E0F-81E8-4D238F1FB988}"/>
    <cellStyle name="Output 3 3 3 3 3" xfId="52356" xr:uid="{B63E6D70-E1B4-41D6-966C-7496BF0209D0}"/>
    <cellStyle name="Output 3 3 3 4" xfId="27389" xr:uid="{76C3B6C6-AAFB-4036-9820-11C6F015F778}"/>
    <cellStyle name="Output 3 3 3 4 2" xfId="54875" xr:uid="{AF666A26-A8B2-468B-8466-569A08327323}"/>
    <cellStyle name="Output 3 3 3 4 3" xfId="48083" xr:uid="{13362ACD-09B2-4197-9A5C-9A0AF844F3B2}"/>
    <cellStyle name="Output 3 3 3 5" xfId="53175" xr:uid="{A9EB97D8-48FB-4F0E-8A48-668A923B3459}"/>
    <cellStyle name="Output 3 3 3 6" xfId="46469" xr:uid="{20252400-90F9-4591-A6CE-6EF16996A902}"/>
    <cellStyle name="Output 3 3 4" xfId="968" xr:uid="{D4AC1381-A6B5-48EA-B819-49041578C88F}"/>
    <cellStyle name="Output 3 3 4 2" xfId="5325" xr:uid="{2B9D3E9C-07E0-4E8C-B827-036D72E02EA3}"/>
    <cellStyle name="Output 3 3 4 2 2" xfId="7911" xr:uid="{91F729E2-4723-4463-A551-A87F706C6961}"/>
    <cellStyle name="Output 3 3 4 2 2 2" xfId="16900" xr:uid="{F4A88C94-202A-4DC8-9F75-501693FC0DCA}"/>
    <cellStyle name="Output 3 3 4 2 2 2 2" xfId="34792" xr:uid="{78ECF4D2-2732-4556-9BC3-F2483B69558F}"/>
    <cellStyle name="Output 3 3 4 2 2 3" xfId="27653" xr:uid="{B80A48F3-068F-4CC7-B5DB-B3AA1D6FBDDB}"/>
    <cellStyle name="Output 3 3 4 2 3" xfId="10548" xr:uid="{4E5B3DEC-2B73-4DC5-ACC4-CBBC0933FCB7}"/>
    <cellStyle name="Output 3 3 4 2 3 2" xfId="19537" xr:uid="{4FC520A6-0ED4-4084-8A20-A066378D720A}"/>
    <cellStyle name="Output 3 3 4 2 3 2 2" xfId="25353" xr:uid="{34F5CAC7-D8A6-435D-B1F7-356F67FBC2D9}"/>
    <cellStyle name="Output 3 3 4 2 3 3" xfId="26682" xr:uid="{43BBCB66-AF7B-4D2E-9196-090D4D5EBCA4}"/>
    <cellStyle name="Output 3 3 4 2 4" xfId="14314" xr:uid="{DA239292-EF33-4F19-9910-EE81E4064B4D}"/>
    <cellStyle name="Output 3 3 4 2 4 2" xfId="32772" xr:uid="{F1E4FE40-1189-449C-A72C-BADDDA833729}"/>
    <cellStyle name="Output 3 3 4 2 5" xfId="29814" xr:uid="{E8DAAEE3-F469-44FD-9D85-32EA62597A06}"/>
    <cellStyle name="Output 3 3 4 2 6" xfId="55868" xr:uid="{117E5966-D7C0-4451-9D79-1708F7B3C5B7}"/>
    <cellStyle name="Output 3 3 4 3" xfId="3405" xr:uid="{F883F735-5475-40A4-8695-D8C97F698B43}"/>
    <cellStyle name="Output 3 3 4 3 2" xfId="28978" xr:uid="{E5054755-08E9-4A69-A9CF-06F4563F6911}"/>
    <cellStyle name="Output 3 3 4 4" xfId="28900" xr:uid="{F67959C3-F454-43D1-9D9D-F82DDEF65CE5}"/>
    <cellStyle name="Output 3 3 4 5" xfId="49086" xr:uid="{50DA5BD1-594C-4C52-8D8E-64762115B550}"/>
    <cellStyle name="Output 3 3 5" xfId="1312" xr:uid="{9D61ABB8-D67D-4B52-9E76-AEC61F294696}"/>
    <cellStyle name="Output 3 3 5 2" xfId="5657" xr:uid="{A1CC4528-71E8-45FA-8914-688D340FE825}"/>
    <cellStyle name="Output 3 3 5 2 2" xfId="8243" xr:uid="{8F9398D0-5DBE-4388-B2A5-1C0641C24D9C}"/>
    <cellStyle name="Output 3 3 5 2 2 2" xfId="17232" xr:uid="{01216427-E8CC-41EF-A412-A5ECA65CDED7}"/>
    <cellStyle name="Output 3 3 5 2 2 2 2" xfId="34895" xr:uid="{C2FE6426-8143-442A-AC0B-2A4FBCCBE720}"/>
    <cellStyle name="Output 3 3 5 2 2 3" xfId="42469" xr:uid="{55312776-0115-41F8-BD0C-8F73BC46FEB4}"/>
    <cellStyle name="Output 3 3 5 2 3" xfId="10880" xr:uid="{C9FFD318-B16F-4C19-AB30-133C65FAE48B}"/>
    <cellStyle name="Output 3 3 5 2 3 2" xfId="19869" xr:uid="{A48ED2E5-EDE8-4C2F-B8A1-34824ED6B595}"/>
    <cellStyle name="Output 3 3 5 2 3 2 2" xfId="27090" xr:uid="{8DD06517-EC3E-44C0-8EE0-ACE2103432E0}"/>
    <cellStyle name="Output 3 3 5 2 3 3" xfId="36607" xr:uid="{4F293C6E-A786-4067-A05E-17AA106B7455}"/>
    <cellStyle name="Output 3 3 5 2 4" xfId="14646" xr:uid="{53AC8E2F-B7C6-4832-A3E0-4934F856C640}"/>
    <cellStyle name="Output 3 3 5 2 4 2" xfId="26126" xr:uid="{99E993BB-96C2-4B50-95BC-6916C5E7F2C3}"/>
    <cellStyle name="Output 3 3 5 2 5" xfId="29936" xr:uid="{8B308407-0340-4B86-BD70-17ADF054D39C}"/>
    <cellStyle name="Output 3 3 5 2 6" xfId="58946" xr:uid="{9B6BED1C-49A7-4802-9C8C-2A89B8DE2050}"/>
    <cellStyle name="Output 3 3 5 3" xfId="3749" xr:uid="{115D8311-8565-4C53-BB90-E4090F668E30}"/>
    <cellStyle name="Output 3 3 5 3 2" xfId="29244" xr:uid="{05C37BEA-DB47-49D0-94B2-B374C989181B}"/>
    <cellStyle name="Output 3 3 5 4" xfId="28063" xr:uid="{9A281B27-7779-4E0B-9797-7B4C7C7FC353}"/>
    <cellStyle name="Output 3 3 5 5" xfId="52165" xr:uid="{94A2E39C-7B26-4B47-B0D6-855AF41D832D}"/>
    <cellStyle name="Output 3 3 6" xfId="1809" xr:uid="{6E6BC4E1-8F1E-4A09-8654-FB185BBBE5A7}"/>
    <cellStyle name="Output 3 3 6 2" xfId="6126" xr:uid="{AFC98525-2071-4C15-AADF-8F1B227D2800}"/>
    <cellStyle name="Output 3 3 6 2 2" xfId="8712" xr:uid="{0781C147-F27D-43C1-A669-8F883037F30A}"/>
    <cellStyle name="Output 3 3 6 2 2 2" xfId="17701" xr:uid="{7235DEF9-A2D0-4AD7-B3B9-3BBCE0D230DA}"/>
    <cellStyle name="Output 3 3 6 2 2 2 2" xfId="23481" xr:uid="{47D0BE30-8BCD-4919-8BA2-E695D899EE1C}"/>
    <cellStyle name="Output 3 3 6 2 2 3" xfId="25645" xr:uid="{A19F3EB2-AEE5-4167-8F2E-0C10430A0AC0}"/>
    <cellStyle name="Output 3 3 6 2 3" xfId="11349" xr:uid="{2F16C6D9-97D3-4349-B6B2-A5FBB600C90A}"/>
    <cellStyle name="Output 3 3 6 2 3 2" xfId="20338" xr:uid="{4E04FDAD-36E2-4E5F-B817-EC58D9E07650}"/>
    <cellStyle name="Output 3 3 6 2 3 2 2" xfId="40913" xr:uid="{EC965245-7F50-4578-A7AA-F2D349CA712D}"/>
    <cellStyle name="Output 3 3 6 2 3 3" xfId="43868" xr:uid="{DD58BC56-88D8-44CE-B451-C4520A461823}"/>
    <cellStyle name="Output 3 3 6 2 4" xfId="15115" xr:uid="{7162238F-4F84-4F0F-BB27-C4B267FE47AF}"/>
    <cellStyle name="Output 3 3 6 2 4 2" xfId="27027" xr:uid="{527A681F-357A-40D8-AF10-8E78C77C9BAB}"/>
    <cellStyle name="Output 3 3 6 2 5" xfId="26133" xr:uid="{D6F82FF6-E89E-4021-886F-C24DFE612AB3}"/>
    <cellStyle name="Output 3 3 6 2 6" xfId="54037" xr:uid="{762FD7EB-86FE-4259-9818-4F0983C0A728}"/>
    <cellStyle name="Output 3 3 6 3" xfId="4246" xr:uid="{876CE9F1-8279-4726-9A84-3C38D68B4433}"/>
    <cellStyle name="Output 3 3 6 3 2" xfId="43260" xr:uid="{1119B224-A299-4260-A4D4-3A30112053BC}"/>
    <cellStyle name="Output 3 3 6 4" xfId="38537" xr:uid="{7A0C7445-086F-4566-A5B5-7082825D2344}"/>
    <cellStyle name="Output 3 3 6 5" xfId="47369" xr:uid="{A409AAC8-B3E5-4001-A549-AD588E586BA4}"/>
    <cellStyle name="Output 3 3 7" xfId="1821" xr:uid="{2D02711C-881F-48B7-BDA4-E85B8A887BAF}"/>
    <cellStyle name="Output 3 3 7 2" xfId="6138" xr:uid="{25AE58B2-FA55-4F2C-BDBD-82CBE2948AAB}"/>
    <cellStyle name="Output 3 3 7 2 2" xfId="8724" xr:uid="{8EC67E59-DF7F-4F7F-9A19-7C212B6C769F}"/>
    <cellStyle name="Output 3 3 7 2 2 2" xfId="17713" xr:uid="{C0BCF635-8D06-4CD6-9AFA-B2F29BC325D1}"/>
    <cellStyle name="Output 3 3 7 2 2 2 2" xfId="40877" xr:uid="{DB8319BD-B357-4AF2-8914-3E6D348D5D55}"/>
    <cellStyle name="Output 3 3 7 2 2 3" xfId="22733" xr:uid="{DB539CFC-FD0F-48DA-813C-FF55BE5EA314}"/>
    <cellStyle name="Output 3 3 7 2 3" xfId="11361" xr:uid="{0C575324-C44D-4D6D-8895-206FE6E1D0BE}"/>
    <cellStyle name="Output 3 3 7 2 3 2" xfId="20350" xr:uid="{065AEF75-33C0-4C9C-9052-9A37AD584AD6}"/>
    <cellStyle name="Output 3 3 7 2 3 2 2" xfId="38334" xr:uid="{8F2BDF3A-DE28-4968-80A5-CC45CFF139EF}"/>
    <cellStyle name="Output 3 3 7 2 3 3" xfId="32018" xr:uid="{A4381524-86BD-4AFC-B083-2BCCDB7AEA00}"/>
    <cellStyle name="Output 3 3 7 2 4" xfId="15127" xr:uid="{C4D2774E-83B1-46A7-BB95-CC5A30592FA4}"/>
    <cellStyle name="Output 3 3 7 2 4 2" xfId="43091" xr:uid="{BD7AAA93-6CBF-4DC1-8027-5B76770BC048}"/>
    <cellStyle name="Output 3 3 7 2 5" xfId="22416" xr:uid="{A01E4078-9DE6-4031-8390-547E22B76ABA}"/>
    <cellStyle name="Output 3 3 7 3" xfId="4258" xr:uid="{351A20FA-8A77-4770-A357-88E77E5AB05D}"/>
    <cellStyle name="Output 3 3 7 3 2" xfId="24847" xr:uid="{891F199C-8333-4ED4-8217-F3BB90833789}"/>
    <cellStyle name="Output 3 3 7 4" xfId="35572" xr:uid="{07305EDF-8A33-4E5E-9F51-3E8E5EC07106}"/>
    <cellStyle name="Output 3 3 8" xfId="2742" xr:uid="{B1C3C3E3-F926-4464-9AA1-DAD3ACD6F974}"/>
    <cellStyle name="Output 3 3 8 2" xfId="6923" xr:uid="{307ED462-8946-4344-9E9A-AC9435DBA35B}"/>
    <cellStyle name="Output 3 3 8 2 2" xfId="12057" xr:uid="{99F18CDA-7E52-4647-BBF9-B18EED46042E}"/>
    <cellStyle name="Output 3 3 8 2 2 2" xfId="21046" xr:uid="{214CBDFD-0375-4DC3-868A-090BFC5F1D07}"/>
    <cellStyle name="Output 3 3 8 2 2 2 2" xfId="30998" xr:uid="{87A3DF58-BF6E-4A4E-9FE8-BD36CD0C5D1F}"/>
    <cellStyle name="Output 3 3 8 2 2 3" xfId="26514" xr:uid="{68185DEB-8E3D-474F-8A77-DF3E50FAEEE9}"/>
    <cellStyle name="Output 3 3 8 2 3" xfId="12881" xr:uid="{D1F6FDA4-1C2F-417A-AF37-2DE6B39CFDB7}"/>
    <cellStyle name="Output 3 3 8 2 3 2" xfId="21870" xr:uid="{CE1055CC-E705-4C00-88A8-DFBE56DD8F58}"/>
    <cellStyle name="Output 3 3 8 2 3 2 2" xfId="33257" xr:uid="{00BAAC6A-B20F-45DD-A65A-284CC9399F7C}"/>
    <cellStyle name="Output 3 3 8 2 3 3" xfId="32447" xr:uid="{1472AFCE-74BD-4ADC-8F1A-AE7F537C6F3B}"/>
    <cellStyle name="Output 3 3 8 2 4" xfId="15912" xr:uid="{DB3CB69F-FB1D-4E8C-AF98-8305587096A6}"/>
    <cellStyle name="Output 3 3 8 2 4 2" xfId="30262" xr:uid="{A89ED9D3-C4EC-411B-A98D-F252CFDC8830}"/>
    <cellStyle name="Output 3 3 8 2 5" xfId="39824" xr:uid="{B433C511-B2A6-4908-9A28-D7E627138DC5}"/>
    <cellStyle name="Output 3 3 8 3" xfId="9487" xr:uid="{D439E6E7-0D5D-4577-A27B-56F27F4B5D05}"/>
    <cellStyle name="Output 3 3 8 3 2" xfId="18476" xr:uid="{78D632ED-C75F-4D9D-B42F-A9ACF91FC9FA}"/>
    <cellStyle name="Output 3 3 8 3 2 2" xfId="28673" xr:uid="{E82F0510-E08E-40AA-A4B0-2046AB07D3B3}"/>
    <cellStyle name="Output 3 3 8 3 3" xfId="23671" xr:uid="{61C6754C-8C60-4C67-9ECF-39D4EAE25C9D}"/>
    <cellStyle name="Output 3 3 8 4" xfId="41200" xr:uid="{8D34639C-AC45-43EB-BE75-A4DFE37FAF66}"/>
    <cellStyle name="Output 3 3 9" xfId="4680" xr:uid="{4011923F-868A-4655-AE3F-3D8FFEF0A0CC}"/>
    <cellStyle name="Output 3 3 9 2" xfId="7266" xr:uid="{431E7F14-5F4E-478E-BB3F-9F536E4B189F}"/>
    <cellStyle name="Output 3 3 9 2 2" xfId="16255" xr:uid="{F2651C00-0B8D-452F-9219-413D078D0763}"/>
    <cellStyle name="Output 3 3 9 2 2 2" xfId="32632" xr:uid="{F102F7EC-0EFF-459B-B1D3-79DC7220E27C}"/>
    <cellStyle name="Output 3 3 9 2 3" xfId="43310" xr:uid="{71069D3D-8795-4AFC-83D2-5204973D3CC0}"/>
    <cellStyle name="Output 3 3 9 3" xfId="9903" xr:uid="{89F3E8B8-1AC3-4F16-B941-FD050FDCE162}"/>
    <cellStyle name="Output 3 3 9 3 2" xfId="18892" xr:uid="{86908618-814A-4DE2-8816-75027DF87AB3}"/>
    <cellStyle name="Output 3 3 9 3 2 2" xfId="35866" xr:uid="{3DB36810-CC2A-4A27-839D-0B549E2DDF9D}"/>
    <cellStyle name="Output 3 3 9 3 3" xfId="34645" xr:uid="{BCD42530-6578-4B36-9960-58FC6D7CC2EB}"/>
    <cellStyle name="Output 3 3 9 4" xfId="13669" xr:uid="{D97B973F-D441-4DC5-AFAA-84D3E26CD25F}"/>
    <cellStyle name="Output 3 3 9 4 2" xfId="43387" xr:uid="{3EC64EC0-048A-44BC-B6EF-B7057A7F86D0}"/>
    <cellStyle name="Output 3 3 9 5" xfId="30269" xr:uid="{D9E38D30-6B49-43C1-905B-DA81D0EECC53}"/>
    <cellStyle name="Output 3 30" xfId="45330" xr:uid="{F09CF84E-5BCB-487E-80CC-FDA8A6BE4E36}"/>
    <cellStyle name="Output 3 31" xfId="45346" xr:uid="{B8DD26AE-30BA-4868-8072-35B06E493C7F}"/>
    <cellStyle name="Output 3 32" xfId="45356" xr:uid="{C442CAD5-105A-4B5A-9FC0-CBA6A95102CE}"/>
    <cellStyle name="Output 3 33" xfId="45380" xr:uid="{D4715621-3B43-49BF-BA5F-5F07D0CDC68C}"/>
    <cellStyle name="Output 3 34" xfId="44248" xr:uid="{A34209BE-EFD6-40B9-B14E-3E8EDEE3C59E}"/>
    <cellStyle name="Output 3 35" xfId="44144" xr:uid="{16BB97EF-0E66-470B-BFAF-A64680A54D9A}"/>
    <cellStyle name="Output 3 36" xfId="45494" xr:uid="{2BC303CA-EB8D-46FB-8A30-4A1822718E0A}"/>
    <cellStyle name="Output 3 4" xfId="339" xr:uid="{C0EFA157-5BFA-4A99-B54D-6B3EC23593B0}"/>
    <cellStyle name="Output 3 4 10" xfId="6641" xr:uid="{7070E1D7-FB56-4421-B3BC-B3F1B5CF1939}"/>
    <cellStyle name="Output 3 4 10 2" xfId="11847" xr:uid="{AEAE3DEA-1185-4E79-A6D1-A64F235E698B}"/>
    <cellStyle name="Output 3 4 10 2 2" xfId="20836" xr:uid="{1486FC72-49DE-4DE3-A982-1195784C4BA4}"/>
    <cellStyle name="Output 3 4 10 2 2 2" xfId="32399" xr:uid="{C9E84C09-F02C-453E-95F2-A25C61778297}"/>
    <cellStyle name="Output 3 4 10 2 3" xfId="41668" xr:uid="{4E717095-E9BB-4716-AF4F-E1E025566C45}"/>
    <cellStyle name="Output 3 4 10 3" xfId="15630" xr:uid="{9D078599-4E14-4AED-A236-6BB922244FBF}"/>
    <cellStyle name="Output 3 4 10 3 2" xfId="30309" xr:uid="{AF478A37-8E2A-41D2-897A-DDA2E9CA725D}"/>
    <cellStyle name="Output 3 4 10 4" xfId="27990" xr:uid="{923A7014-8267-47AE-8E82-BE8CEE786BB8}"/>
    <cellStyle name="Output 3 4 11" xfId="9210" xr:uid="{C9F015E6-C26A-4814-9ACE-7261E23F0E30}"/>
    <cellStyle name="Output 3 4 11 2" xfId="18199" xr:uid="{528DEC5F-86BA-48D3-B681-C4781E2350FB}"/>
    <cellStyle name="Output 3 4 11 2 2" xfId="37938" xr:uid="{AC2B3B0F-CD07-400E-80C1-D812AE7886C1}"/>
    <cellStyle name="Output 3 4 11 3" xfId="37150" xr:uid="{80A9808E-795B-4D42-BFC3-1BA1A71AA445}"/>
    <cellStyle name="Output 3 4 12" xfId="12319" xr:uid="{257D1A97-C6E7-4568-9076-7F5A100B4725}"/>
    <cellStyle name="Output 3 4 12 2" xfId="21308" xr:uid="{3C944070-CC74-4BCA-B1C1-2F553642E27D}"/>
    <cellStyle name="Output 3 4 12 2 2" xfId="23215" xr:uid="{EE4A5142-9CD7-4730-AB08-42E7B6A6567A}"/>
    <cellStyle name="Output 3 4 12 3" xfId="38074" xr:uid="{A4DF6134-F2CD-4640-BEBE-4F329CD0A4F9}"/>
    <cellStyle name="Output 3 4 13" xfId="2345" xr:uid="{AABB8D86-B24C-454D-86A0-702E2344319B}"/>
    <cellStyle name="Output 3 4 13 2" xfId="40176" xr:uid="{F3FE3C27-18FD-4B7E-BC14-4C807576EDD0}"/>
    <cellStyle name="Output 3 4 14" xfId="13254" xr:uid="{EAA85139-1394-4D18-9554-F39802BB8DA5}"/>
    <cellStyle name="Output 3 4 14 2" xfId="38771" xr:uid="{96B43325-D94B-44B2-947A-347276045867}"/>
    <cellStyle name="Output 3 4 15" xfId="32851" xr:uid="{BD2148BC-41B1-4F44-A02D-7051141FB6F9}"/>
    <cellStyle name="Output 3 4 16" xfId="44307" xr:uid="{2CB3C2E4-40F9-4582-8EFF-2083995EDAAF}"/>
    <cellStyle name="Output 3 4 17" xfId="45603" xr:uid="{DA468EF0-D1DE-43DF-8AE8-61EE1AA65276}"/>
    <cellStyle name="Output 3 4 2" xfId="471" xr:uid="{5812F70C-F4AE-4FF6-90DB-CA5E8A701AEE}"/>
    <cellStyle name="Output 3 4 2 10" xfId="9335" xr:uid="{ABAD2483-5B23-48DE-8C25-6A7EA7C108C8}"/>
    <cellStyle name="Output 3 4 2 10 2" xfId="18324" xr:uid="{64F3C76E-1467-40D2-A50F-333413FF84C1}"/>
    <cellStyle name="Output 3 4 2 10 2 2" xfId="30807" xr:uid="{C8DC1731-7CD1-46C5-BD05-D0F45A0870A9}"/>
    <cellStyle name="Output 3 4 2 10 3" xfId="39289" xr:uid="{375A49CA-BFDB-4956-A6B8-B521CA6B8052}"/>
    <cellStyle name="Output 3 4 2 11" xfId="9708" xr:uid="{FAD336A6-C46F-4E1C-A6AE-3EC40001402E}"/>
    <cellStyle name="Output 3 4 2 11 2" xfId="18697" xr:uid="{079BAFB6-027A-47E2-AFBC-0D3258489D46}"/>
    <cellStyle name="Output 3 4 2 11 2 2" xfId="36335" xr:uid="{8D4395C4-282B-4BC8-B48D-B5706DE99AD3}"/>
    <cellStyle name="Output 3 4 2 11 3" xfId="26674" xr:uid="{4573524B-76BE-474D-9B2A-6817F28BBA4E}"/>
    <cellStyle name="Output 3 4 2 12" xfId="2477" xr:uid="{2B9D7500-3BA7-4DDC-A8AF-E1F53FB06F91}"/>
    <cellStyle name="Output 3 4 2 12 2" xfId="24138" xr:uid="{4E5A4342-960B-4C13-AD41-03645FD143CE}"/>
    <cellStyle name="Output 3 4 2 13" xfId="13386" xr:uid="{46A1F5D9-EF8B-4E53-84F1-DBA8C828422E}"/>
    <cellStyle name="Output 3 4 2 13 2" xfId="27330" xr:uid="{A403F8AE-F94B-4555-8EFD-1B19129972C3}"/>
    <cellStyle name="Output 3 4 2 14" xfId="31552" xr:uid="{8569FACF-6963-48AF-9D77-E7E92981DA1A}"/>
    <cellStyle name="Output 3 4 2 15" xfId="46115" xr:uid="{9B2721C8-1516-4615-9D15-9FA6568975AB}"/>
    <cellStyle name="Output 3 4 2 2" xfId="820" xr:uid="{5050FB78-047E-4D0F-B08A-43CE1AE06C29}"/>
    <cellStyle name="Output 3 4 2 2 2" xfId="5189" xr:uid="{0B5D8334-2F61-432A-BE87-322DFDE08F5A}"/>
    <cellStyle name="Output 3 4 2 2 2 2" xfId="7775" xr:uid="{8DF645E2-4A5D-4D56-A695-108E286DF80D}"/>
    <cellStyle name="Output 3 4 2 2 2 2 2" xfId="16764" xr:uid="{33304391-DE51-46F4-8385-EF217E88F949}"/>
    <cellStyle name="Output 3 4 2 2 2 2 2 2" xfId="41816" xr:uid="{C0FC2BA8-FC5F-447D-9D03-F9EA4A104137}"/>
    <cellStyle name="Output 3 4 2 2 2 2 3" xfId="43969" xr:uid="{9EB4E380-0B8C-4E58-9A27-BEFF8AFB798C}"/>
    <cellStyle name="Output 3 4 2 2 2 3" xfId="10412" xr:uid="{84D0FAA2-B8B1-4119-8F2E-04EAA4CC9FE2}"/>
    <cellStyle name="Output 3 4 2 2 2 3 2" xfId="19401" xr:uid="{B5A3A9E8-CE9C-4DFC-933F-13F16CEC728B}"/>
    <cellStyle name="Output 3 4 2 2 2 3 2 2" xfId="27022" xr:uid="{E3F0EA66-62C4-4755-A355-3F0EBC6187DC}"/>
    <cellStyle name="Output 3 4 2 2 2 3 3" xfId="35896" xr:uid="{8A5612F7-FB0B-411D-9ABA-EC40C80BB3F1}"/>
    <cellStyle name="Output 3 4 2 2 2 4" xfId="14178" xr:uid="{C7781CDF-A369-4B6F-B5F1-BEF927E51B63}"/>
    <cellStyle name="Output 3 4 2 2 2 4 2" xfId="38512" xr:uid="{EA4EA576-4721-4A58-BC20-344448F4F9DB}"/>
    <cellStyle name="Output 3 4 2 2 2 5" xfId="25378" xr:uid="{992DABC2-18F7-4DB7-9A1A-70F9BA638CED}"/>
    <cellStyle name="Output 3 4 2 2 2 6" xfId="56391" xr:uid="{ECA4E1E1-C18B-4508-A603-B572AE4D9B7A}"/>
    <cellStyle name="Output 3 4 2 2 3" xfId="3257" xr:uid="{6770CEDE-E2BA-42D2-84A5-C786B1952794}"/>
    <cellStyle name="Output 3 4 2 2 3 2" xfId="35005" xr:uid="{684C70BA-C193-41F1-8622-0AB85FFD790C}"/>
    <cellStyle name="Output 3 4 2 2 4" xfId="27830" xr:uid="{0E2529C6-B0C5-482F-99DA-B49687B6D0B4}"/>
    <cellStyle name="Output 3 4 2 2 5" xfId="49609" xr:uid="{2ADD105D-D4C5-4463-B24D-35560CD89194}"/>
    <cellStyle name="Output 3 4 2 3" xfId="1165" xr:uid="{248A2DA3-63AB-420F-A1D2-6022257F3FC4}"/>
    <cellStyle name="Output 3 4 2 3 2" xfId="5510" xr:uid="{A1DF90D8-EBD1-4DD0-B565-1E684AA670CB}"/>
    <cellStyle name="Output 3 4 2 3 2 2" xfId="8096" xr:uid="{D946FE32-BB82-4D73-B483-8AC828552600}"/>
    <cellStyle name="Output 3 4 2 3 2 2 2" xfId="17085" xr:uid="{ED798A10-BD07-4781-984C-297D56523E51}"/>
    <cellStyle name="Output 3 4 2 3 2 2 2 2" xfId="25685" xr:uid="{A12EFD78-CD3F-48E3-909D-B5442B7B81B6}"/>
    <cellStyle name="Output 3 4 2 3 2 2 3" xfId="24444" xr:uid="{3B2B6C92-59D7-4CA6-9AF0-B305593E0BF0}"/>
    <cellStyle name="Output 3 4 2 3 2 3" xfId="10733" xr:uid="{8C8F4C1B-1136-4AA0-B052-EC98173995C9}"/>
    <cellStyle name="Output 3 4 2 3 2 3 2" xfId="19722" xr:uid="{A9EB3311-AF7D-4B99-9FF6-8A17263A5C48}"/>
    <cellStyle name="Output 3 4 2 3 2 3 2 2" xfId="36061" xr:uid="{C110C9A5-6511-49E6-9D0B-F5607F6FDFCA}"/>
    <cellStyle name="Output 3 4 2 3 2 3 3" xfId="25340" xr:uid="{F62B5C1B-8CF1-4667-8EAE-C5ED069D9059}"/>
    <cellStyle name="Output 3 4 2 3 2 4" xfId="14499" xr:uid="{BB0FB71B-6E20-4468-B3F3-10BF7E5986FF}"/>
    <cellStyle name="Output 3 4 2 3 2 4 2" xfId="34076" xr:uid="{F70079E7-2195-4573-B8CE-39A4143AA335}"/>
    <cellStyle name="Output 3 4 2 3 2 5" xfId="24560" xr:uid="{F149D291-414E-477D-94DD-48335D26C4B5}"/>
    <cellStyle name="Output 3 4 2 3 2 6" xfId="58559" xr:uid="{6715BBB5-599A-42EA-BD44-07FDC72E494E}"/>
    <cellStyle name="Output 3 4 2 3 3" xfId="3602" xr:uid="{3C6FAA32-D3C8-4C96-BFF8-277E863C6743}"/>
    <cellStyle name="Output 3 4 2 3 3 2" xfId="27467" xr:uid="{5EBF9EB5-82D8-4B3B-A537-47D0CDCEF90C}"/>
    <cellStyle name="Output 3 4 2 3 4" xfId="32067" xr:uid="{2B28F6DC-96F0-4C93-B42C-2300575A1C96}"/>
    <cellStyle name="Output 3 4 2 3 5" xfId="51778" xr:uid="{A9301804-F938-4E0E-8DFF-9DD68B2F3B9D}"/>
    <cellStyle name="Output 3 4 2 4" xfId="1509" xr:uid="{08C9790C-C04C-48C9-87F1-F4D60B317DF5}"/>
    <cellStyle name="Output 3 4 2 4 2" xfId="5854" xr:uid="{B3F244B6-02E7-494B-8E79-697F82EFF8BB}"/>
    <cellStyle name="Output 3 4 2 4 2 2" xfId="8440" xr:uid="{0DDBEF97-1E29-4A20-BDA0-680A224B759F}"/>
    <cellStyle name="Output 3 4 2 4 2 2 2" xfId="17429" xr:uid="{8B4233F2-8E74-4F02-9E56-50514FA8969E}"/>
    <cellStyle name="Output 3 4 2 4 2 2 2 2" xfId="27356" xr:uid="{7DFAC47F-5B24-4F3C-A927-BC74AEB5AD89}"/>
    <cellStyle name="Output 3 4 2 4 2 2 3" xfId="25678" xr:uid="{D1395E3F-193B-4CF1-9234-824CA32263E1}"/>
    <cellStyle name="Output 3 4 2 4 2 3" xfId="11077" xr:uid="{AEA6EC36-72BA-4FBC-B154-FB3FDC022D22}"/>
    <cellStyle name="Output 3 4 2 4 2 3 2" xfId="20066" xr:uid="{98783E7B-A13A-4A2A-90D3-11DA9A0B43AB}"/>
    <cellStyle name="Output 3 4 2 4 2 3 2 2" xfId="41197" xr:uid="{8C1DEC68-C106-4BD5-BB2E-34C13C987F95}"/>
    <cellStyle name="Output 3 4 2 4 2 3 3" xfId="35527" xr:uid="{59F062EC-8C93-46D7-A8FC-35EE91678468}"/>
    <cellStyle name="Output 3 4 2 4 2 4" xfId="14843" xr:uid="{180DECA0-D42A-48B0-8492-E9F55FBBB667}"/>
    <cellStyle name="Output 3 4 2 4 2 4 2" xfId="28865" xr:uid="{17634684-BDE2-41E6-A40A-5F73A1623203}"/>
    <cellStyle name="Output 3 4 2 4 2 5" xfId="26035" xr:uid="{467BAE94-6573-46E4-81D0-226481C510BD}"/>
    <cellStyle name="Output 3 4 2 4 2 6" xfId="54533" xr:uid="{DD703BAA-C957-4CB5-9456-0D53F00D8ABD}"/>
    <cellStyle name="Output 3 4 2 4 3" xfId="3946" xr:uid="{C6888F97-3DFE-46AF-9331-E4A85C83B518}"/>
    <cellStyle name="Output 3 4 2 4 3 2" xfId="32056" xr:uid="{B479A354-70C5-4546-BBF0-5D998A69C861}"/>
    <cellStyle name="Output 3 4 2 4 4" xfId="31835" xr:uid="{925C0506-80EC-4C53-8409-7FA547659B02}"/>
    <cellStyle name="Output 3 4 2 4 5" xfId="47726" xr:uid="{58817715-3A58-4869-9516-BA7746ED31E4}"/>
    <cellStyle name="Output 3 4 2 5" xfId="1900" xr:uid="{62A5CF09-0551-4F01-A5C0-98FC71ECA95B}"/>
    <cellStyle name="Output 3 4 2 5 2" xfId="6216" xr:uid="{57F88419-B713-459D-8003-CD817C4A7F81}"/>
    <cellStyle name="Output 3 4 2 5 2 2" xfId="8802" xr:uid="{588C1D82-6E64-463F-904F-04002AD8C063}"/>
    <cellStyle name="Output 3 4 2 5 2 2 2" xfId="17791" xr:uid="{7DAEA05A-F528-46DA-84B3-4E1C3E63579C}"/>
    <cellStyle name="Output 3 4 2 5 2 2 2 2" xfId="37699" xr:uid="{493E2653-7A3A-4B8C-A91D-021216132DCC}"/>
    <cellStyle name="Output 3 4 2 5 2 2 3" xfId="32390" xr:uid="{EF30A957-FE90-4648-91AD-2F3A567F99C5}"/>
    <cellStyle name="Output 3 4 2 5 2 3" xfId="11439" xr:uid="{A6EEB1CB-1AD5-46EC-AF9F-2790DB305A5F}"/>
    <cellStyle name="Output 3 4 2 5 2 3 2" xfId="20428" xr:uid="{9B868574-1360-4EA2-AFED-FC796D3F16A7}"/>
    <cellStyle name="Output 3 4 2 5 2 3 2 2" xfId="37939" xr:uid="{1C55FB89-34D2-41CD-A018-8C351E939419}"/>
    <cellStyle name="Output 3 4 2 5 2 3 3" xfId="27456" xr:uid="{A22EDF3C-A519-4C87-8B03-E94721F46ED7}"/>
    <cellStyle name="Output 3 4 2 5 2 4" xfId="15205" xr:uid="{327AE576-835B-43F8-B965-6F20E2B97930}"/>
    <cellStyle name="Output 3 4 2 5 2 4 2" xfId="40112" xr:uid="{BC448DC8-2C58-41F2-81FD-A0864351380A}"/>
    <cellStyle name="Output 3 4 2 5 2 5" xfId="31449" xr:uid="{F77A923C-075E-4FD7-96C5-02BA3AE0DA07}"/>
    <cellStyle name="Output 3 4 2 5 3" xfId="4337" xr:uid="{66E0F1F5-5799-42BF-88AF-36EFC26ADC1B}"/>
    <cellStyle name="Output 3 4 2 5 3 2" xfId="31997" xr:uid="{71496A8E-6F62-463B-8026-FF84B4D2D0FB}"/>
    <cellStyle name="Output 3 4 2 5 4" xfId="39321" xr:uid="{7C33101C-1B14-43C2-A816-8A0AFF9FECC4}"/>
    <cellStyle name="Output 3 4 2 6" xfId="2128" xr:uid="{6CE401BB-4BB4-450E-B098-AF6124EA1D95}"/>
    <cellStyle name="Output 3 4 2 6 2" xfId="6429" xr:uid="{9483095B-E54B-448E-B027-6397AC6E0AC5}"/>
    <cellStyle name="Output 3 4 2 6 2 2" xfId="9015" xr:uid="{13CD6FD8-1B87-4427-9398-CE7AB87E29E3}"/>
    <cellStyle name="Output 3 4 2 6 2 2 2" xfId="18004" xr:uid="{E8ECAB78-41B5-457A-A56C-E0489DC59296}"/>
    <cellStyle name="Output 3 4 2 6 2 2 2 2" xfId="29578" xr:uid="{9E3C9ADC-0E0A-484C-9A8A-41F7C9730F8F}"/>
    <cellStyle name="Output 3 4 2 6 2 2 3" xfId="22561" xr:uid="{7C525CEF-444E-4BDC-8E91-F80699FA24A1}"/>
    <cellStyle name="Output 3 4 2 6 2 3" xfId="11652" xr:uid="{E8493478-A242-4ECA-BDB0-2CBFF0DFEB37}"/>
    <cellStyle name="Output 3 4 2 6 2 3 2" xfId="20641" xr:uid="{534B173A-E56C-41C6-8915-C435C0B5D633}"/>
    <cellStyle name="Output 3 4 2 6 2 3 2 2" xfId="25882" xr:uid="{21632483-5B25-49C3-BAED-AB2B92BA1C23}"/>
    <cellStyle name="Output 3 4 2 6 2 3 3" xfId="33395" xr:uid="{4A8BA65A-B606-498A-BBEA-8A170644FD40}"/>
    <cellStyle name="Output 3 4 2 6 2 4" xfId="15418" xr:uid="{37AFDE9E-5F00-4F9B-A999-190C6A4D234E}"/>
    <cellStyle name="Output 3 4 2 6 2 4 2" xfId="32425" xr:uid="{E0433026-E50D-44B2-82AF-046A983AA811}"/>
    <cellStyle name="Output 3 4 2 6 2 5" xfId="24167" xr:uid="{B167285E-5BBE-4FA7-80F9-EEB96153D790}"/>
    <cellStyle name="Output 3 4 2 6 3" xfId="4565" xr:uid="{46E1B480-A24E-4967-9842-398E42075FD5}"/>
    <cellStyle name="Output 3 4 2 6 3 2" xfId="23129" xr:uid="{1D038864-B604-4B04-B421-96E5CE10624D}"/>
    <cellStyle name="Output 3 4 2 6 4" xfId="25412" xr:uid="{C6EC321A-AAFA-4FB5-B427-959EF7E40C62}"/>
    <cellStyle name="Output 3 4 2 7" xfId="2938" xr:uid="{2709B8CA-583B-4FFD-89D6-EE6B04D35642}"/>
    <cellStyle name="Output 3 4 2 7 2" xfId="7088" xr:uid="{6EE124C8-DCE1-4F5F-9E27-9084C5926156}"/>
    <cellStyle name="Output 3 4 2 7 2 2" xfId="12214" xr:uid="{8857F9B4-EF79-4AEE-A02E-1B3043347271}"/>
    <cellStyle name="Output 3 4 2 7 2 2 2" xfId="21203" xr:uid="{25ED7EB0-13C7-4D06-9980-C5366A9ED614}"/>
    <cellStyle name="Output 3 4 2 7 2 2 2 2" xfId="31331" xr:uid="{820BDD5B-AB3D-481A-A1C5-AB1828EAC2D2}"/>
    <cellStyle name="Output 3 4 2 7 2 2 3" xfId="24967" xr:uid="{3B23EDE4-7F8E-41EA-AA68-88CDD2E718C0}"/>
    <cellStyle name="Output 3 4 2 7 2 3" xfId="13008" xr:uid="{DC21E5A2-4F08-4253-A5D9-5FE844B83267}"/>
    <cellStyle name="Output 3 4 2 7 2 3 2" xfId="21997" xr:uid="{0A2E0F8F-08D4-45EF-B220-1D9024853F47}"/>
    <cellStyle name="Output 3 4 2 7 2 3 2 2" xfId="34451" xr:uid="{AB19FA15-15A3-4CB5-B963-303E3FD13829}"/>
    <cellStyle name="Output 3 4 2 7 2 3 3" xfId="39152" xr:uid="{BE14847C-211E-406E-B7ED-93CA61504154}"/>
    <cellStyle name="Output 3 4 2 7 2 4" xfId="16077" xr:uid="{98D37A98-54C4-4C37-BCA2-761D012491DE}"/>
    <cellStyle name="Output 3 4 2 7 2 4 2" xfId="42307" xr:uid="{8FBC4920-5B6E-4E21-BC79-8A3309D378C3}"/>
    <cellStyle name="Output 3 4 2 7 2 5" xfId="31352" xr:uid="{BBF8609F-27A6-4BDA-9597-C3313FB37AE5}"/>
    <cellStyle name="Output 3 4 2 7 3" xfId="9651" xr:uid="{31789085-0E4F-43B8-9E4F-F2568C6992D5}"/>
    <cellStyle name="Output 3 4 2 7 3 2" xfId="18640" xr:uid="{B58D81D4-289E-4E80-A20B-9C636457ADF2}"/>
    <cellStyle name="Output 3 4 2 7 3 2 2" xfId="35895" xr:uid="{9AE642B5-76FC-441D-93AE-E6999F8AC6A2}"/>
    <cellStyle name="Output 3 4 2 7 3 3" xfId="28320" xr:uid="{BFEEFFC8-43B0-4475-935A-3C57603A3A86}"/>
    <cellStyle name="Output 3 4 2 7 4" xfId="36917" xr:uid="{DCFBC8CB-9E71-4367-B2C1-0822D89A7037}"/>
    <cellStyle name="Output 3 4 2 8" xfId="4865" xr:uid="{7C804720-99F3-4AA9-A8DE-8C1563F59223}"/>
    <cellStyle name="Output 3 4 2 8 2" xfId="7451" xr:uid="{722EBAA4-789E-4D35-8E46-FAE3ADFA8FCE}"/>
    <cellStyle name="Output 3 4 2 8 2 2" xfId="16440" xr:uid="{4D87F3A9-7D01-4B85-BB5E-B4F7DDC4A44E}"/>
    <cellStyle name="Output 3 4 2 8 2 2 2" xfId="34009" xr:uid="{2758688E-D788-481C-9080-F3C674BBED58}"/>
    <cellStyle name="Output 3 4 2 8 2 3" xfId="28601" xr:uid="{6CF60C9C-F669-491F-9BDA-D2F53BCC9C30}"/>
    <cellStyle name="Output 3 4 2 8 3" xfId="10088" xr:uid="{0C0EA42F-3C0D-4C92-96D9-B4F81445D77E}"/>
    <cellStyle name="Output 3 4 2 8 3 2" xfId="19077" xr:uid="{62BAA9EA-4543-423B-8B90-F8DFA21B80F3}"/>
    <cellStyle name="Output 3 4 2 8 3 2 2" xfId="38780" xr:uid="{3A81C66F-0BE9-4758-B155-05ADF5697531}"/>
    <cellStyle name="Output 3 4 2 8 3 3" xfId="35890" xr:uid="{CDF04E42-F0BF-43CB-B8FE-C4D0C6B00024}"/>
    <cellStyle name="Output 3 4 2 8 4" xfId="13854" xr:uid="{EA265794-0444-4CE4-93F8-13F4BE534A63}"/>
    <cellStyle name="Output 3 4 2 8 4 2" xfId="36645" xr:uid="{0DBF610A-33C9-403C-A98A-69080885B824}"/>
    <cellStyle name="Output 3 4 2 8 5" xfId="40307" xr:uid="{7890C15B-F38F-4A38-A3EF-C7CA66C257E7}"/>
    <cellStyle name="Output 3 4 2 9" xfId="6773" xr:uid="{C565A733-83D6-4542-9B1E-5DC96757FBC9}"/>
    <cellStyle name="Output 3 4 2 9 2" xfId="11972" xr:uid="{F83C79B3-BB76-4DD9-9565-A8BECA75A897}"/>
    <cellStyle name="Output 3 4 2 9 2 2" xfId="20961" xr:uid="{85829DD7-1191-417E-B9B3-8A71D24A00DF}"/>
    <cellStyle name="Output 3 4 2 9 2 2 2" xfId="41227" xr:uid="{8FC67C9B-5184-469A-B208-3700F8D3A87F}"/>
    <cellStyle name="Output 3 4 2 9 2 3" xfId="32100" xr:uid="{01589E9A-5AD5-4C66-BCF1-100E2D812103}"/>
    <cellStyle name="Output 3 4 2 9 3" xfId="15762" xr:uid="{57A9766D-AD5D-4BA8-90A0-F2C46187C25E}"/>
    <cellStyle name="Output 3 4 2 9 3 2" xfId="32730" xr:uid="{256D52C4-A30B-40E3-8CE4-3E4E56D74712}"/>
    <cellStyle name="Output 3 4 2 9 4" xfId="42558" xr:uid="{56E4894E-718E-45ED-816C-F1B5ADC49FEB}"/>
    <cellStyle name="Output 3 4 3" xfId="688" xr:uid="{F3A303F5-FC7B-4A59-97BA-8BBF64F38EC2}"/>
    <cellStyle name="Output 3 4 3 2" xfId="5064" xr:uid="{3473CF61-2DF0-4AE7-86BE-74796F947F94}"/>
    <cellStyle name="Output 3 4 3 2 2" xfId="7650" xr:uid="{95E89B1F-BB16-46CA-8208-60CA5FAD181F}"/>
    <cellStyle name="Output 3 4 3 2 2 2" xfId="16639" xr:uid="{63A33405-DC67-420E-B028-ED1755CD7D30}"/>
    <cellStyle name="Output 3 4 3 2 2 2 2" xfId="35962" xr:uid="{1E5DC577-CD0B-41CC-A7F1-5C10264F5998}"/>
    <cellStyle name="Output 3 4 3 2 2 3" xfId="28796" xr:uid="{606C27C7-B71F-4F7C-AB61-0B5D483596D9}"/>
    <cellStyle name="Output 3 4 3 2 2 4" xfId="56796" xr:uid="{69350AD8-EDAE-484B-BDAB-F2FA6778AA68}"/>
    <cellStyle name="Output 3 4 3 2 3" xfId="10287" xr:uid="{17C3F63E-D117-4EEE-B76F-4065BF9EC127}"/>
    <cellStyle name="Output 3 4 3 2 3 2" xfId="19276" xr:uid="{054CCA1B-956D-4625-82F2-D93C4801A0DA}"/>
    <cellStyle name="Output 3 4 3 2 3 2 2" xfId="42064" xr:uid="{8895DBCD-D146-4902-B187-ECAC1B438BCD}"/>
    <cellStyle name="Output 3 4 3 2 3 3" xfId="30903" xr:uid="{29B4CCFC-EE70-41FD-8827-80355007C596}"/>
    <cellStyle name="Output 3 4 3 2 4" xfId="14053" xr:uid="{1F6A21E1-C4C2-408E-B500-CCDAE864AA26}"/>
    <cellStyle name="Output 3 4 3 2 4 2" xfId="35998" xr:uid="{A61B9FE3-9DDB-4BAD-86E7-E21844528114}"/>
    <cellStyle name="Output 3 4 3 2 5" xfId="23577" xr:uid="{E3A2E102-6DF3-4291-A0E3-7964A031B3B5}"/>
    <cellStyle name="Output 3 4 3 2 6" xfId="50014" xr:uid="{7B4F18DD-2EC5-4A4E-A078-3AEF26E3B655}"/>
    <cellStyle name="Output 3 4 3 3" xfId="3125" xr:uid="{95E8FAA9-2541-49B0-8876-FF4B7593C671}"/>
    <cellStyle name="Output 3 4 3 3 2" xfId="32835" xr:uid="{6FC56893-821B-4252-9F1B-D3321C42F0C3}"/>
    <cellStyle name="Output 3 4 3 3 2 2" xfId="58732" xr:uid="{D5EC7333-8ECA-4932-9AE4-EA15403F360A}"/>
    <cellStyle name="Output 3 4 3 3 3" xfId="51951" xr:uid="{E6A9356D-E6E2-44BF-8E91-77A3DA08723F}"/>
    <cellStyle name="Output 3 4 3 4" xfId="32367" xr:uid="{8B3A0C62-43E9-4BD9-B507-3919B67BD7FB}"/>
    <cellStyle name="Output 3 4 3 4 2" xfId="54923" xr:uid="{FA3ADC07-8A37-4A26-978F-F4A6FEB6752A}"/>
    <cellStyle name="Output 3 4 3 4 3" xfId="48131" xr:uid="{BF601A19-115A-433F-AF99-F47832CC8CEC}"/>
    <cellStyle name="Output 3 4 3 5" xfId="53223" xr:uid="{39153C39-1D27-4FCF-8E18-A576CC460F8E}"/>
    <cellStyle name="Output 3 4 3 6" xfId="46517" xr:uid="{F841025D-A785-4F91-B3FE-BD0DD713C345}"/>
    <cellStyle name="Output 3 4 4" xfId="1033" xr:uid="{1DE9BEC1-D1C5-4306-998E-E5E3245360E1}"/>
    <cellStyle name="Output 3 4 4 2" xfId="5385" xr:uid="{CBD84D4F-916E-403C-BF64-5F1FDCEEE948}"/>
    <cellStyle name="Output 3 4 4 2 2" xfId="7971" xr:uid="{E220BBEB-F5AD-465C-A916-2D4294C142DF}"/>
    <cellStyle name="Output 3 4 4 2 2 2" xfId="16960" xr:uid="{1BFAC462-0080-407A-A34A-7F4EC4629145}"/>
    <cellStyle name="Output 3 4 4 2 2 2 2" xfId="29168" xr:uid="{5224B802-660B-45A6-B9CF-8776237F8EB2}"/>
    <cellStyle name="Output 3 4 4 2 2 3" xfId="43040" xr:uid="{7C6D5DFD-204D-4ACC-9AEB-0CC2BBD07A44}"/>
    <cellStyle name="Output 3 4 4 2 3" xfId="10608" xr:uid="{81F0220A-876B-477D-B60B-C4D034FC732F}"/>
    <cellStyle name="Output 3 4 4 2 3 2" xfId="19597" xr:uid="{95CA1717-1221-4AF0-B22E-FA18460FC98A}"/>
    <cellStyle name="Output 3 4 4 2 3 2 2" xfId="37072" xr:uid="{B234A3FD-01D2-49F1-8EC7-D0AC3AA217D3}"/>
    <cellStyle name="Output 3 4 4 2 3 3" xfId="25204" xr:uid="{76FD6E56-2812-4E31-A875-26558C9D6221}"/>
    <cellStyle name="Output 3 4 4 2 4" xfId="14374" xr:uid="{6695A279-E8AC-457F-8BCB-2CE162E8ED15}"/>
    <cellStyle name="Output 3 4 4 2 4 2" xfId="39915" xr:uid="{AEA8992F-736C-42FC-89B6-43303773BB75}"/>
    <cellStyle name="Output 3 4 4 2 5" xfId="38248" xr:uid="{0ADAA527-415C-4837-ABCD-5F679534D46A}"/>
    <cellStyle name="Output 3 4 4 2 6" xfId="55919" xr:uid="{E816DBCC-53E9-4BA2-9093-C78F41D4BA59}"/>
    <cellStyle name="Output 3 4 4 3" xfId="3470" xr:uid="{AD2A6B5E-ADED-4810-8D27-4D2B2CE2604D}"/>
    <cellStyle name="Output 3 4 4 3 2" xfId="41217" xr:uid="{EC7794F0-7ED1-49E1-ADF9-24F5120271A9}"/>
    <cellStyle name="Output 3 4 4 4" xfId="41146" xr:uid="{1F26B5B3-290B-4A9C-9980-955C23B9B437}"/>
    <cellStyle name="Output 3 4 4 5" xfId="49137" xr:uid="{66695C9C-E096-4C40-B9C6-BF39A5B6ED2D}"/>
    <cellStyle name="Output 3 4 5" xfId="1377" xr:uid="{2BF2EAD3-1525-4535-AE16-923524326A2F}"/>
    <cellStyle name="Output 3 4 5 2" xfId="5722" xr:uid="{9CC9CB36-8ADA-4738-8A34-2FCEBF859DD5}"/>
    <cellStyle name="Output 3 4 5 2 2" xfId="8308" xr:uid="{85232BCC-1122-4E82-B5CD-EFE174125324}"/>
    <cellStyle name="Output 3 4 5 2 2 2" xfId="17297" xr:uid="{82DA9199-99E3-430B-8AD9-BB5C6B33D015}"/>
    <cellStyle name="Output 3 4 5 2 2 2 2" xfId="26061" xr:uid="{C1EAA5BD-3A6B-47E4-9C5D-5C992F5A823A}"/>
    <cellStyle name="Output 3 4 5 2 2 3" xfId="36227" xr:uid="{F9F9294F-2BF7-4796-8497-F5B3EC216D9F}"/>
    <cellStyle name="Output 3 4 5 2 3" xfId="10945" xr:uid="{C831EE50-3127-4652-9608-2B49856EAB6C}"/>
    <cellStyle name="Output 3 4 5 2 3 2" xfId="19934" xr:uid="{07A6B508-26D7-4C88-BEF5-F233FC79566B}"/>
    <cellStyle name="Output 3 4 5 2 3 2 2" xfId="29421" xr:uid="{21017803-C4B6-4B78-9DAE-22812F03F5C5}"/>
    <cellStyle name="Output 3 4 5 2 3 3" xfId="25407" xr:uid="{5C63E045-8D2A-46B4-A44B-AB98E6D0A71D}"/>
    <cellStyle name="Output 3 4 5 2 4" xfId="14711" xr:uid="{00B498F0-6F43-4E18-99D2-235992F5563D}"/>
    <cellStyle name="Output 3 4 5 2 4 2" xfId="28953" xr:uid="{1400EAEE-173A-44F6-8E8C-6121C3CA0084}"/>
    <cellStyle name="Output 3 4 5 2 5" xfId="35468" xr:uid="{84F06F07-A591-4597-849E-FA83B3E7DB12}"/>
    <cellStyle name="Output 3 4 5 2 6" xfId="58999" xr:uid="{BD63D2BD-8C60-415F-A518-FE8AD0B7A0FB}"/>
    <cellStyle name="Output 3 4 5 3" xfId="3814" xr:uid="{B60344D3-D6A9-4270-BC11-E7AC6E48ECDB}"/>
    <cellStyle name="Output 3 4 5 3 2" xfId="39011" xr:uid="{A16D1CF0-7546-42E6-93E5-840867128F48}"/>
    <cellStyle name="Output 3 4 5 4" xfId="34354" xr:uid="{5FAF9BC0-0B4B-4866-9B83-A2051204CDFC}"/>
    <cellStyle name="Output 3 4 5 5" xfId="52218" xr:uid="{26C6C53B-2DAD-4E9C-893F-4DB746A81AFE}"/>
    <cellStyle name="Output 3 4 6" xfId="1816" xr:uid="{3EE6407F-9E70-438B-8D96-2A9709CB3CE2}"/>
    <cellStyle name="Output 3 4 6 2" xfId="6133" xr:uid="{5876C2E4-C0B4-448E-A83B-947AC7FE6F3D}"/>
    <cellStyle name="Output 3 4 6 2 2" xfId="8719" xr:uid="{AB36531E-0813-4469-8FFC-8D3D4E65ABEA}"/>
    <cellStyle name="Output 3 4 6 2 2 2" xfId="17708" xr:uid="{4B5EAB40-BD66-4508-9F79-6E15323A695D}"/>
    <cellStyle name="Output 3 4 6 2 2 2 2" xfId="33711" xr:uid="{071E721C-B302-44B4-A84C-28FBA49EDD65}"/>
    <cellStyle name="Output 3 4 6 2 2 3" xfId="27944" xr:uid="{5F689405-71DF-41A7-B550-D33CB46BF4DB}"/>
    <cellStyle name="Output 3 4 6 2 3" xfId="11356" xr:uid="{9029662F-5128-4819-9B28-DF077360B5E7}"/>
    <cellStyle name="Output 3 4 6 2 3 2" xfId="20345" xr:uid="{0FD34598-4FE3-49AB-86C9-98792F1F59E2}"/>
    <cellStyle name="Output 3 4 6 2 3 2 2" xfId="23654" xr:uid="{9C60BF9C-48C6-44AA-9D9B-9955688922F6}"/>
    <cellStyle name="Output 3 4 6 2 3 3" xfId="24031" xr:uid="{AC4ABCE1-4445-43BC-93E3-27A3BA3C69BC}"/>
    <cellStyle name="Output 3 4 6 2 4" xfId="15122" xr:uid="{DA4F9C44-9609-444C-9783-727EDCEDBBED}"/>
    <cellStyle name="Output 3 4 6 2 4 2" xfId="41977" xr:uid="{3C630AD7-60EB-44ED-8313-122B3FAB33CC}"/>
    <cellStyle name="Output 3 4 6 2 5" xfId="28433" xr:uid="{ED09D50A-FB6D-4073-956E-8B1ACD44DE38}"/>
    <cellStyle name="Output 3 4 6 2 6" xfId="54085" xr:uid="{9C071212-D7B6-4E91-8A23-4566B55F31DC}"/>
    <cellStyle name="Output 3 4 6 3" xfId="4253" xr:uid="{E121C1E4-76A8-4032-8D9F-6FBD568D399D}"/>
    <cellStyle name="Output 3 4 6 3 2" xfId="27364" xr:uid="{287A5EE1-9FA3-433E-B7FB-BC78D3EB734A}"/>
    <cellStyle name="Output 3 4 6 4" xfId="41253" xr:uid="{5BB462A7-7A30-4D57-9AAA-A5887B28EA3C}"/>
    <cellStyle name="Output 3 4 6 5" xfId="47408" xr:uid="{6C8D5D12-21F8-468D-975E-CE93C70D2786}"/>
    <cellStyle name="Output 3 4 7" xfId="1996" xr:uid="{516E4D38-F64C-4C50-8112-44FB8D23BFEC}"/>
    <cellStyle name="Output 3 4 7 2" xfId="6304" xr:uid="{54620D77-F2B9-4361-8BBB-FA1B5C5FAA5A}"/>
    <cellStyle name="Output 3 4 7 2 2" xfId="8890" xr:uid="{93D68E55-B437-4CE2-A146-4AFD7039EABC}"/>
    <cellStyle name="Output 3 4 7 2 2 2" xfId="17879" xr:uid="{4E6F0ED5-4261-4F24-9959-119DB560D1A8}"/>
    <cellStyle name="Output 3 4 7 2 2 2 2" xfId="36416" xr:uid="{7706B5B6-AF93-4A62-8D0E-33F7830D4076}"/>
    <cellStyle name="Output 3 4 7 2 2 3" xfId="37126" xr:uid="{C4ACD540-49D9-4967-B649-36BBC763A7D9}"/>
    <cellStyle name="Output 3 4 7 2 3" xfId="11527" xr:uid="{91E27728-8647-4EC2-93E8-7B3C9B38B0F6}"/>
    <cellStyle name="Output 3 4 7 2 3 2" xfId="20516" xr:uid="{6BDD892B-A3C2-4B2B-AF91-94B582311120}"/>
    <cellStyle name="Output 3 4 7 2 3 2 2" xfId="39563" xr:uid="{7B91F120-C5F6-47ED-912F-9BDBDF9530B8}"/>
    <cellStyle name="Output 3 4 7 2 3 3" xfId="26438" xr:uid="{4D260C6A-C863-43AF-86E8-6C1C5CF64D2D}"/>
    <cellStyle name="Output 3 4 7 2 4" xfId="15293" xr:uid="{0E62D98B-4A65-4BD3-A949-8EE9864A24BD}"/>
    <cellStyle name="Output 3 4 7 2 4 2" xfId="23487" xr:uid="{44C3EECE-0828-46AF-A3A8-83DC8E5A0EDB}"/>
    <cellStyle name="Output 3 4 7 2 5" xfId="32321" xr:uid="{9A4BC07B-F9A0-4571-8280-659E0FF954A8}"/>
    <cellStyle name="Output 3 4 7 3" xfId="4433" xr:uid="{3BBE6082-CC8C-49A9-851A-5E986FA2C3C1}"/>
    <cellStyle name="Output 3 4 7 3 2" xfId="27559" xr:uid="{8E1E9437-8E8C-4E13-8E66-B84201669A35}"/>
    <cellStyle name="Output 3 4 7 4" xfId="40417" xr:uid="{AE7B6DE4-C1E9-4A85-A4FF-50244FCF8985}"/>
    <cellStyle name="Output 3 4 8" xfId="2807" xr:uid="{5CCF25A9-AF41-4811-8EF4-79AC65DC565B}"/>
    <cellStyle name="Output 3 4 8 2" xfId="6957" xr:uid="{133449A8-52FC-402A-A795-681718954413}"/>
    <cellStyle name="Output 3 4 8 2 2" xfId="12086" xr:uid="{235DC1FC-7E1D-4FEC-A8E4-D7B71F47B006}"/>
    <cellStyle name="Output 3 4 8 2 2 2" xfId="21075" xr:uid="{856533EE-3C8E-419A-B8EE-5B743CF8B400}"/>
    <cellStyle name="Output 3 4 8 2 2 2 2" xfId="25768" xr:uid="{64B7475C-47B0-4AF6-8223-792368077103}"/>
    <cellStyle name="Output 3 4 8 2 2 3" xfId="43855" xr:uid="{F75DF531-21B7-457B-91D2-24BF783BE6B0}"/>
    <cellStyle name="Output 3 4 8 2 3" xfId="12908" xr:uid="{8822D892-F8CE-45D0-9947-BDBC7FD4012B}"/>
    <cellStyle name="Output 3 4 8 2 3 2" xfId="21897" xr:uid="{2C46D798-B737-4CFB-A310-34DB0E5BEF12}"/>
    <cellStyle name="Output 3 4 8 2 3 2 2" xfId="38950" xr:uid="{6B470A53-CFFA-48B0-987F-B782639D4378}"/>
    <cellStyle name="Output 3 4 8 2 3 3" xfId="39252" xr:uid="{8EAE6305-9B2E-414C-B7B4-4470D933EE94}"/>
    <cellStyle name="Output 3 4 8 2 4" xfId="15946" xr:uid="{2DAC70D5-49FF-47EF-8F26-3B4367DECE7D}"/>
    <cellStyle name="Output 3 4 8 2 4 2" xfId="38596" xr:uid="{24AA5114-0630-4E5F-A282-5B401954A7CF}"/>
    <cellStyle name="Output 3 4 8 2 5" xfId="30059" xr:uid="{BFD32A83-3E91-4BA7-A00F-4ABC5A1D896A}"/>
    <cellStyle name="Output 3 4 8 3" xfId="9520" xr:uid="{EC771D4A-FA0C-441C-A430-26CA0F2C89C5}"/>
    <cellStyle name="Output 3 4 8 3 2" xfId="18509" xr:uid="{3A0C2F8D-37AB-4F63-BBEA-CEBEF29F5BA4}"/>
    <cellStyle name="Output 3 4 8 3 2 2" xfId="22249" xr:uid="{9719019B-CF16-495A-A151-B20402C43C8A}"/>
    <cellStyle name="Output 3 4 8 3 3" xfId="37344" xr:uid="{87F4E8A4-2E5B-4A28-A9AB-6DFE5754EC8C}"/>
    <cellStyle name="Output 3 4 8 4" xfId="32444" xr:uid="{75ED165E-6D69-4D8E-894F-821F8F0C1A56}"/>
    <cellStyle name="Output 3 4 9" xfId="4740" xr:uid="{F87F3465-82FB-4046-A9B4-5AE9D8520923}"/>
    <cellStyle name="Output 3 4 9 2" xfId="7326" xr:uid="{E054DCE2-A934-4F1E-875D-3801A1568C86}"/>
    <cellStyle name="Output 3 4 9 2 2" xfId="16315" xr:uid="{47040B28-CD16-46D4-AEA0-DB16D2EC43D0}"/>
    <cellStyle name="Output 3 4 9 2 2 2" xfId="38572" xr:uid="{7A9DC683-FAE9-468A-9F66-E50EEA3ADF55}"/>
    <cellStyle name="Output 3 4 9 2 3" xfId="40670" xr:uid="{88B4F483-AE6F-43C7-897D-8A09B16D2C94}"/>
    <cellStyle name="Output 3 4 9 3" xfId="9963" xr:uid="{FEE231CE-993C-4D79-9E7F-F565E6167467}"/>
    <cellStyle name="Output 3 4 9 3 2" xfId="18952" xr:uid="{62BB91A0-0611-41FF-AA48-4AF65DAADEE6}"/>
    <cellStyle name="Output 3 4 9 3 2 2" xfId="24045" xr:uid="{1A46668D-3210-4AF1-8CDD-69B31C6EB246}"/>
    <cellStyle name="Output 3 4 9 3 3" xfId="30907" xr:uid="{B7E27996-30CE-44D4-A9AA-A1234228F713}"/>
    <cellStyle name="Output 3 4 9 4" xfId="13729" xr:uid="{44905EFA-60AB-488A-AA95-0B16DE029048}"/>
    <cellStyle name="Output 3 4 9 4 2" xfId="29595" xr:uid="{AE03F891-3CD1-4181-A467-5267E8093415}"/>
    <cellStyle name="Output 3 4 9 5" xfId="27829" xr:uid="{5B29F8A8-9854-4527-88AD-0462CBDA804F}"/>
    <cellStyle name="Output 3 5" xfId="229" xr:uid="{4FC472E6-CE4B-45FE-9FC8-42F85D14D48E}"/>
    <cellStyle name="Output 3 5 10" xfId="9113" xr:uid="{DDA0BC96-A284-490F-9115-125BDC39CC6E}"/>
    <cellStyle name="Output 3 5 10 2" xfId="18102" xr:uid="{B0022B31-B9BE-4604-8BDF-6D94CAAF465A}"/>
    <cellStyle name="Output 3 5 10 2 2" xfId="38197" xr:uid="{9431652F-3573-4137-A79B-59F722C64564}"/>
    <cellStyle name="Output 3 5 10 3" xfId="34347" xr:uid="{5215CB37-DE58-4E49-BCDB-FE4DC3B626A9}"/>
    <cellStyle name="Output 3 5 11" xfId="9794" xr:uid="{C9B1E869-3197-44F2-BB82-75EC3B2497C2}"/>
    <cellStyle name="Output 3 5 11 2" xfId="18783" xr:uid="{799E5137-93D1-4226-8245-37A0CC56DD1E}"/>
    <cellStyle name="Output 3 5 11 2 2" xfId="30557" xr:uid="{5B84B7E1-5B71-46F1-9D76-91F8C76A2A57}"/>
    <cellStyle name="Output 3 5 11 3" xfId="22610" xr:uid="{119D9990-87BB-4963-8D2E-084C0A48F64F}"/>
    <cellStyle name="Output 3 5 12" xfId="2235" xr:uid="{D7CD5F3C-F8AC-4AC4-980A-FC7C321FC315}"/>
    <cellStyle name="Output 3 5 12 2" xfId="35777" xr:uid="{8DF8FDE4-1AE9-44FC-98AF-70AB799E9348}"/>
    <cellStyle name="Output 3 5 13" xfId="13144" xr:uid="{B3E98985-45FA-480A-B987-D4EA287B600E}"/>
    <cellStyle name="Output 3 5 13 2" xfId="28849" xr:uid="{44B9E41A-1AE6-4377-BA19-D35A161B7887}"/>
    <cellStyle name="Output 3 5 14" xfId="42741" xr:uid="{94430EE1-B9E6-49AB-89AF-D87241407516}"/>
    <cellStyle name="Output 3 5 15" xfId="44378" xr:uid="{2E40FEDC-6E2F-418E-BBD0-6A3E13D3851D}"/>
    <cellStyle name="Output 3 5 16" xfId="45611" xr:uid="{4AFB2EFE-8451-40A6-BCF5-CCA985B95B85}"/>
    <cellStyle name="Output 3 5 2" xfId="578" xr:uid="{1C54EAC5-E26F-4B09-B051-AB2B6FA7E288}"/>
    <cellStyle name="Output 3 5 2 2" xfId="4967" xr:uid="{D4DDFCB0-BCDC-4C77-BDDD-086CD4CADDA8}"/>
    <cellStyle name="Output 3 5 2 2 2" xfId="7553" xr:uid="{76AA4CCA-CF56-485C-8BD6-6FB5EADA19B4}"/>
    <cellStyle name="Output 3 5 2 2 2 2" xfId="16542" xr:uid="{A3167639-C79F-47A5-A094-39040B26E72A}"/>
    <cellStyle name="Output 3 5 2 2 2 2 2" xfId="22712" xr:uid="{8DC42A80-6577-49B3-8DF6-7164566689F7}"/>
    <cellStyle name="Output 3 5 2 2 2 3" xfId="29055" xr:uid="{04DF5495-7910-45D7-9D50-FEEEA48D889B}"/>
    <cellStyle name="Output 3 5 2 2 2 4" xfId="56399" xr:uid="{DDA5B971-6E2F-4591-BCE2-9F1829937C75}"/>
    <cellStyle name="Output 3 5 2 2 3" xfId="10190" xr:uid="{0926F7E2-7E18-40CF-AD02-A930677D6AE8}"/>
    <cellStyle name="Output 3 5 2 2 3 2" xfId="19179" xr:uid="{1EC37164-9D7E-461E-8CB7-901674D052B6}"/>
    <cellStyle name="Output 3 5 2 2 3 2 2" xfId="31739" xr:uid="{CAFD5A60-1125-43BD-BBE5-0E3F71C56067}"/>
    <cellStyle name="Output 3 5 2 2 3 3" xfId="37675" xr:uid="{CB7AA7B6-C7E6-4993-836C-0DB1DF6EDB3E}"/>
    <cellStyle name="Output 3 5 2 2 4" xfId="13956" xr:uid="{DE687681-6D2E-4F99-A7F8-59AED84209A4}"/>
    <cellStyle name="Output 3 5 2 2 4 2" xfId="28207" xr:uid="{DB1E874E-17F3-4CBE-B0EE-E827670FBB2B}"/>
    <cellStyle name="Output 3 5 2 2 5" xfId="34102" xr:uid="{8C4F35EF-F5F7-4334-B36E-D79A2A721F03}"/>
    <cellStyle name="Output 3 5 2 2 6" xfId="49617" xr:uid="{4E44594F-08ED-4221-8C82-6030D366253D}"/>
    <cellStyle name="Output 3 5 2 3" xfId="3015" xr:uid="{DC24D52D-885E-43FE-A3BB-811B83073633}"/>
    <cellStyle name="Output 3 5 2 3 2" xfId="27659" xr:uid="{84A26249-0087-4E98-B8E8-5F645314F0C7}"/>
    <cellStyle name="Output 3 5 2 3 2 2" xfId="57713" xr:uid="{0EEDEC70-E1D1-45A0-B6DD-951E4270DC36}"/>
    <cellStyle name="Output 3 5 2 3 3" xfId="50931" xr:uid="{5187AB38-84EA-472D-B923-8E6E31BBF641}"/>
    <cellStyle name="Output 3 5 2 4" xfId="43018" xr:uid="{B97771E7-EC95-4633-9159-C97C0025EF22}"/>
    <cellStyle name="Output 3 5 2 4 2" xfId="54541" xr:uid="{F9E31B68-B903-4A97-8CA1-065331AD0A3A}"/>
    <cellStyle name="Output 3 5 2 4 3" xfId="47734" xr:uid="{B4040BB5-4B9A-4DC1-B562-6D2F44B067AF}"/>
    <cellStyle name="Output 3 5 2 5" xfId="46123" xr:uid="{78D9F49D-C04F-4111-8AD8-C6C4A0966DAB}"/>
    <cellStyle name="Output 3 5 3" xfId="923" xr:uid="{4EBDF2BD-F8C7-4591-8496-4BED5A01DD7E}"/>
    <cellStyle name="Output 3 5 3 2" xfId="5288" xr:uid="{8A8F86D0-525C-4A26-AB87-90BF5D54FD50}"/>
    <cellStyle name="Output 3 5 3 2 2" xfId="7874" xr:uid="{3EC262D2-BBBC-45AA-8DDE-B6C1AA01F7AA}"/>
    <cellStyle name="Output 3 5 3 2 2 2" xfId="16863" xr:uid="{C29F2F2B-55E9-4ACA-902F-62207DF928A4}"/>
    <cellStyle name="Output 3 5 3 2 2 2 2" xfId="33950" xr:uid="{7BC7F15C-D075-4C14-83A4-34ABA5740C7D}"/>
    <cellStyle name="Output 3 5 3 2 2 3" xfId="36379" xr:uid="{EE2D4789-0469-42D8-AF9E-82D534A866BF}"/>
    <cellStyle name="Output 3 5 3 2 2 4" xfId="56804" xr:uid="{DC32AFE3-B462-4E16-8575-5A4D4B33C860}"/>
    <cellStyle name="Output 3 5 3 2 3" xfId="10511" xr:uid="{CD8345A0-424C-4AC6-BB7B-378DD1305991}"/>
    <cellStyle name="Output 3 5 3 2 3 2" xfId="19500" xr:uid="{89A400E0-840E-4E29-9E5C-3B9B7752AF11}"/>
    <cellStyle name="Output 3 5 3 2 3 2 2" xfId="30548" xr:uid="{5F2B154B-ED31-4951-AB19-C6CDCFB7D67C}"/>
    <cellStyle name="Output 3 5 3 2 3 3" xfId="25369" xr:uid="{98138B19-6CC5-4848-8A41-35695CDB3B23}"/>
    <cellStyle name="Output 3 5 3 2 4" xfId="14277" xr:uid="{14EA58AE-C08B-4677-9E16-C346BA010C32}"/>
    <cellStyle name="Output 3 5 3 2 4 2" xfId="41915" xr:uid="{513391EB-D1C8-4E5F-AB9E-8CEA12822A82}"/>
    <cellStyle name="Output 3 5 3 2 5" xfId="41259" xr:uid="{E89836B0-27C3-4360-9A92-5D22B4AA8819}"/>
    <cellStyle name="Output 3 5 3 2 6" xfId="50022" xr:uid="{49D19254-EA59-47F1-971A-3C0CE73E47EA}"/>
    <cellStyle name="Output 3 5 3 3" xfId="3360" xr:uid="{7F549228-D620-45C4-A315-20A8B36CBCF6}"/>
    <cellStyle name="Output 3 5 3 3 2" xfId="28769" xr:uid="{9DCC5252-9A94-4FA8-9CB2-F8179849172E}"/>
    <cellStyle name="Output 3 5 3 3 2 2" xfId="57863" xr:uid="{B02BB560-E980-457E-8833-9EB1F959DB86}"/>
    <cellStyle name="Output 3 5 3 3 3" xfId="51081" xr:uid="{D3147399-64FF-4FCB-B575-0A0545068D14}"/>
    <cellStyle name="Output 3 5 3 4" xfId="26191" xr:uid="{2358A0A3-246D-428E-8842-2440C84CF97E}"/>
    <cellStyle name="Output 3 5 3 4 2" xfId="54931" xr:uid="{91A7EE23-6E9C-441C-84AA-025FA043E15F}"/>
    <cellStyle name="Output 3 5 3 4 3" xfId="48139" xr:uid="{2D2CA526-8F87-4FD3-8592-152FB0EF0AD5}"/>
    <cellStyle name="Output 3 5 3 5" xfId="53231" xr:uid="{2FA14484-D256-4427-B879-2AD0EDDF4681}"/>
    <cellStyle name="Output 3 5 3 6" xfId="46525" xr:uid="{EB115DF7-9E7A-4E03-A0EB-3BB8CC57B52E}"/>
    <cellStyle name="Output 3 5 4" xfId="1267" xr:uid="{CAFAA4A5-EF5B-4449-AF94-412E46ECBE5A}"/>
    <cellStyle name="Output 3 5 4 2" xfId="5612" xr:uid="{605D5047-DCCB-44CA-A8A1-64B2FA79E06F}"/>
    <cellStyle name="Output 3 5 4 2 2" xfId="8198" xr:uid="{01F48050-4460-40E7-B2E3-57E017D09928}"/>
    <cellStyle name="Output 3 5 4 2 2 2" xfId="17187" xr:uid="{0CE616AB-2B6C-4C54-ABAF-80BA9FBD49CC}"/>
    <cellStyle name="Output 3 5 4 2 2 2 2" xfId="31169" xr:uid="{EC1347FD-49ED-4DF7-9CA1-95A5DE68885F}"/>
    <cellStyle name="Output 3 5 4 2 2 3" xfId="42702" xr:uid="{51E0EBB0-2FE1-4E49-AF61-0300B4012F1F}"/>
    <cellStyle name="Output 3 5 4 2 3" xfId="10835" xr:uid="{EF0DA9A3-850F-434F-B5E6-28DE42419A94}"/>
    <cellStyle name="Output 3 5 4 2 3 2" xfId="19824" xr:uid="{67C3AC48-2F88-48EE-B442-F0460FC590A3}"/>
    <cellStyle name="Output 3 5 4 2 3 2 2" xfId="32331" xr:uid="{F98D7415-90BD-4CCB-A472-260A78BF2E3C}"/>
    <cellStyle name="Output 3 5 4 2 3 3" xfId="40212" xr:uid="{DB1DBBCD-68BF-424F-8C07-7149652B45F7}"/>
    <cellStyle name="Output 3 5 4 2 4" xfId="14601" xr:uid="{972D2A71-C8D2-41D0-91D7-3865F312C867}"/>
    <cellStyle name="Output 3 5 4 2 4 2" xfId="22843" xr:uid="{98D497AC-F627-44C9-AFA1-05C18870788D}"/>
    <cellStyle name="Output 3 5 4 2 5" xfId="25174" xr:uid="{9FA41B43-708B-4173-A605-F8E0E534258A}"/>
    <cellStyle name="Output 3 5 4 2 6" xfId="55927" xr:uid="{DD541518-B260-4ADC-82D4-57660BD43169}"/>
    <cellStyle name="Output 3 5 4 3" xfId="3704" xr:uid="{C63C33D0-4EFF-49A7-916A-76737F4F9458}"/>
    <cellStyle name="Output 3 5 4 3 2" xfId="36066" xr:uid="{CDF6D287-65F3-4120-8175-7315EFD6DBD8}"/>
    <cellStyle name="Output 3 5 4 4" xfId="29570" xr:uid="{5EF779F1-4CCA-494A-AEED-A5B18F0904F6}"/>
    <cellStyle name="Output 3 5 4 5" xfId="49145" xr:uid="{B0B9B815-9F0E-4474-8918-B97871B7FDA1}"/>
    <cellStyle name="Output 3 5 5" xfId="1697" xr:uid="{D0319092-8FF9-46FC-A511-BD8566CD4E7A}"/>
    <cellStyle name="Output 3 5 5 2" xfId="6023" xr:uid="{AFD8B53C-468C-4962-983E-9D9201BB9E03}"/>
    <cellStyle name="Output 3 5 5 2 2" xfId="8609" xr:uid="{77CB2B4E-E5ED-4F1F-9272-5AFCD36D2E78}"/>
    <cellStyle name="Output 3 5 5 2 2 2" xfId="17598" xr:uid="{8E40FB36-A603-4645-9FDC-2817387370ED}"/>
    <cellStyle name="Output 3 5 5 2 2 2 2" xfId="35490" xr:uid="{8D949D50-A1BB-41B5-8379-C096BDBF4BD1}"/>
    <cellStyle name="Output 3 5 5 2 2 3" xfId="43270" xr:uid="{36BF0EE8-B14D-4FCA-8438-156F23CDF188}"/>
    <cellStyle name="Output 3 5 5 2 3" xfId="11246" xr:uid="{8E57BA8C-BF08-4C15-A727-9D78862E3975}"/>
    <cellStyle name="Output 3 5 5 2 3 2" xfId="20235" xr:uid="{1419A894-64DF-4E20-8A76-ABF1835442C5}"/>
    <cellStyle name="Output 3 5 5 2 3 2 2" xfId="31057" xr:uid="{8169B337-8A10-44EA-8460-C24E51E6F24D}"/>
    <cellStyle name="Output 3 5 5 2 3 3" xfId="22927" xr:uid="{AF9D88B1-B924-413E-8E77-80683EC12310}"/>
    <cellStyle name="Output 3 5 5 2 4" xfId="15012" xr:uid="{584E16A3-F2C3-494E-AC86-CF3EF1D0A11C}"/>
    <cellStyle name="Output 3 5 5 2 4 2" xfId="36387" xr:uid="{94E4644F-685D-45A1-94D5-47CEC951A7B4}"/>
    <cellStyle name="Output 3 5 5 2 5" xfId="35712" xr:uid="{FF00434C-C7AA-484A-82E4-3904A1D64DFB}"/>
    <cellStyle name="Output 3 5 5 2 6" xfId="58319" xr:uid="{7B0459BE-DDF8-40B3-A358-C4766D905358}"/>
    <cellStyle name="Output 3 5 5 3" xfId="4134" xr:uid="{E2690BE7-8EC2-4FEB-9DDD-DCBDB04A2D61}"/>
    <cellStyle name="Output 3 5 5 3 2" xfId="34195" xr:uid="{68B6470C-FA8A-443E-92F1-FC360A269A61}"/>
    <cellStyle name="Output 3 5 5 4" xfId="31002" xr:uid="{4BDD9F71-F219-4935-BB00-6F2A038B0021}"/>
    <cellStyle name="Output 3 5 5 5" xfId="51537" xr:uid="{03691DD6-E232-471E-9A56-E8A6243F1EF4}"/>
    <cellStyle name="Output 3 5 6" xfId="187" xr:uid="{E6B87786-099D-4AAC-922B-C1DB6192A2C8}"/>
    <cellStyle name="Output 3 5 6 2" xfId="2961" xr:uid="{D436AEB1-2D9B-43BD-BA16-C6796507E2B1}"/>
    <cellStyle name="Output 3 5 6 2 2" xfId="7111" xr:uid="{6A4DD001-DC97-4C1A-9A4D-3C6B51EE61E0}"/>
    <cellStyle name="Output 3 5 6 2 2 2" xfId="16100" xr:uid="{3A72231C-EC2B-4383-BA2F-E2C588483C0F}"/>
    <cellStyle name="Output 3 5 6 2 2 2 2" xfId="42700" xr:uid="{C473B385-F5F2-4F65-9EF7-582958AD7077}"/>
    <cellStyle name="Output 3 5 6 2 2 3" xfId="27234" xr:uid="{CE6C0036-5BBE-42D6-AE92-90FF79EABB28}"/>
    <cellStyle name="Output 3 5 6 2 3" xfId="9674" xr:uid="{F66FCFCB-07F6-4EB2-89CB-271344293D99}"/>
    <cellStyle name="Output 3 5 6 2 3 2" xfId="18663" xr:uid="{B7265208-F698-4A0F-BF10-A90C50C56327}"/>
    <cellStyle name="Output 3 5 6 2 3 2 2" xfId="24583" xr:uid="{0DF9FD17-838D-4E35-A024-C983ADCF8B70}"/>
    <cellStyle name="Output 3 5 6 2 3 3" xfId="43963" xr:uid="{E99E4B5E-957F-4D3E-92E5-4AC2C473E31A}"/>
    <cellStyle name="Output 3 5 6 2 4" xfId="13514" xr:uid="{0767ECC4-72DE-4BCD-A68B-14932E549A36}"/>
    <cellStyle name="Output 3 5 6 2 4 2" xfId="24090" xr:uid="{28D574B7-F2F8-485D-A01E-BE0449054417}"/>
    <cellStyle name="Output 3 5 6 2 5" xfId="22836" xr:uid="{510DFBEE-7B65-44F9-A7C7-0356334593C6}"/>
    <cellStyle name="Output 3 5 6 2 6" xfId="54093" xr:uid="{8E9168BE-2232-478B-825C-C62EFB53DA1C}"/>
    <cellStyle name="Output 3 5 6 3" xfId="2655" xr:uid="{892C367B-A90B-4513-8636-AF9CD5B9B0DE}"/>
    <cellStyle name="Output 3 5 6 3 2" xfId="29835" xr:uid="{9BB69D26-4AFF-4423-9297-5F4EC4D2EA1F}"/>
    <cellStyle name="Output 3 5 6 4" xfId="43475" xr:uid="{A3D3B886-FE3B-4D0D-BBDD-141608AE00C4}"/>
    <cellStyle name="Output 3 5 6 5" xfId="47416" xr:uid="{B82785E9-F052-4AD7-928A-38A88ABD97DA}"/>
    <cellStyle name="Output 3 5 7" xfId="2697" xr:uid="{62100039-012E-4CD9-AC37-0542CA34EBC1}"/>
    <cellStyle name="Output 3 5 7 2" xfId="6887" xr:uid="{6EA93DAA-61D7-4181-AB2B-B9C7743508F5}"/>
    <cellStyle name="Output 3 5 7 2 2" xfId="12028" xr:uid="{D68B6DC6-A406-4178-A23A-ECBEBB8BF751}"/>
    <cellStyle name="Output 3 5 7 2 2 2" xfId="21017" xr:uid="{04134D10-7ABF-47D1-9B4D-986E672A7758}"/>
    <cellStyle name="Output 3 5 7 2 2 2 2" xfId="37550" xr:uid="{1DED0038-0031-4624-B2E9-A7F635690F48}"/>
    <cellStyle name="Output 3 5 7 2 2 3" xfId="37811" xr:uid="{EC1477E6-0561-489A-9E92-547788F06D25}"/>
    <cellStyle name="Output 3 5 7 2 3" xfId="12851" xr:uid="{348E3747-EDF2-4290-A22C-55D86715A53D}"/>
    <cellStyle name="Output 3 5 7 2 3 2" xfId="21840" xr:uid="{F5F515CC-9A61-4445-B746-EEDF80BFAB48}"/>
    <cellStyle name="Output 3 5 7 2 3 2 2" xfId="30770" xr:uid="{4DD54E7B-2A12-49E6-AB70-3E4814B451CB}"/>
    <cellStyle name="Output 3 5 7 2 3 3" xfId="39081" xr:uid="{6E06BBC2-69CC-4BE2-9942-57B42AC06AD1}"/>
    <cellStyle name="Output 3 5 7 2 4" xfId="15876" xr:uid="{98879036-B2D5-43B8-ABEF-47CE5FA76ECF}"/>
    <cellStyle name="Output 3 5 7 2 4 2" xfId="31395" xr:uid="{858611FB-4D4B-4E0E-94B0-2F697E1D02FA}"/>
    <cellStyle name="Output 3 5 7 2 5" xfId="39918" xr:uid="{1AF9A4F4-650D-4A50-934D-E595D43E852C}"/>
    <cellStyle name="Output 3 5 7 3" xfId="9458" xr:uid="{226066B6-CE5A-4589-A3A0-B7ACFF985422}"/>
    <cellStyle name="Output 3 5 7 3 2" xfId="18447" xr:uid="{E3421E69-3CA6-4DCE-92B8-EBD1EF2C017B}"/>
    <cellStyle name="Output 3 5 7 3 2 2" xfId="42406" xr:uid="{BAE1EEB2-36CB-4CC8-9B2E-E43D29996E91}"/>
    <cellStyle name="Output 3 5 7 3 3" xfId="29992" xr:uid="{D9220439-580B-40E9-971A-D52A12033E8C}"/>
    <cellStyle name="Output 3 5 7 4" xfId="38225" xr:uid="{4A079214-7A51-49C2-B2AD-4B26BE01712A}"/>
    <cellStyle name="Output 3 5 8" xfId="4643" xr:uid="{51D12BBD-41F3-4A0D-A6D9-5EB7F63F7ADC}"/>
    <cellStyle name="Output 3 5 8 2" xfId="7229" xr:uid="{36DAEA7A-0CAB-4EE6-9C37-DB5809186B08}"/>
    <cellStyle name="Output 3 5 8 2 2" xfId="16218" xr:uid="{4C7CB3DE-CAAD-4F07-B5A1-5F8D24CD0BE5}"/>
    <cellStyle name="Output 3 5 8 2 2 2" xfId="25155" xr:uid="{F2580CCD-5CD5-420A-BE82-6B5B9290AD20}"/>
    <cellStyle name="Output 3 5 8 2 3" xfId="29991" xr:uid="{B84CFE37-5C6F-48C5-8118-A44848A756AE}"/>
    <cellStyle name="Output 3 5 8 3" xfId="9866" xr:uid="{84A7C69B-2E75-4271-89FA-EFD6E1B6E989}"/>
    <cellStyle name="Output 3 5 8 3 2" xfId="18855" xr:uid="{F330DE0D-946D-421B-B76D-9164B12C7696}"/>
    <cellStyle name="Output 3 5 8 3 2 2" xfId="27255" xr:uid="{4BF3BFF4-FEBF-4B04-B32F-4200F983F2C2}"/>
    <cellStyle name="Output 3 5 8 3 3" xfId="26536" xr:uid="{710D5C81-EF37-412B-908B-7FAD62D8AF5F}"/>
    <cellStyle name="Output 3 5 8 4" xfId="13632" xr:uid="{6931E077-6F7B-496C-900E-6FC87BA2E5B3}"/>
    <cellStyle name="Output 3 5 8 4 2" xfId="30018" xr:uid="{878E0AE0-E84C-4340-A0A6-DD88878BA6F1}"/>
    <cellStyle name="Output 3 5 8 5" xfId="39208" xr:uid="{33D87A82-D927-4F6D-82B9-666B8C4B61FC}"/>
    <cellStyle name="Output 3 5 9" xfId="6531" xr:uid="{BF1F4EAB-CB75-47C6-8B25-B7DCB56F9298}"/>
    <cellStyle name="Output 3 5 9 2" xfId="11750" xr:uid="{2035F97C-D7F7-42F0-997F-4AC89B76BEF5}"/>
    <cellStyle name="Output 3 5 9 2 2" xfId="20739" xr:uid="{9C1F0033-40D4-428D-9009-82CE4D0DF449}"/>
    <cellStyle name="Output 3 5 9 2 2 2" xfId="22588" xr:uid="{1D603A92-F680-4267-B8F2-4FDDB78A053B}"/>
    <cellStyle name="Output 3 5 9 2 3" xfId="40563" xr:uid="{408D4CF6-6ABC-4FE9-B730-51C20639A553}"/>
    <cellStyle name="Output 3 5 9 3" xfId="15520" xr:uid="{812D478C-EF86-41FB-8BD8-38CD4840E2FC}"/>
    <cellStyle name="Output 3 5 9 3 2" xfId="30794" xr:uid="{7DDA9AD2-5F2E-4D54-805C-9E82915CB526}"/>
    <cellStyle name="Output 3 5 9 4" xfId="36422" xr:uid="{BB0C623A-BA50-49AE-AE1E-EAA3948DB385}"/>
    <cellStyle name="Output 3 6" xfId="367" xr:uid="{452AA4E8-8C3F-4C07-A8EB-CD2E81270213}"/>
    <cellStyle name="Output 3 6 10" xfId="9238" xr:uid="{54BF7199-2594-437D-808B-69A1DC6AB921}"/>
    <cellStyle name="Output 3 6 10 2" xfId="18227" xr:uid="{696F883A-4373-4864-9823-0CB86A7A588D}"/>
    <cellStyle name="Output 3 6 10 2 2" xfId="33566" xr:uid="{B4AB315E-C1B2-4A4A-8078-B433530C650D}"/>
    <cellStyle name="Output 3 6 10 3" xfId="29381" xr:uid="{22155796-5D3E-4728-8A18-FE18001EBEAF}"/>
    <cellStyle name="Output 3 6 11" xfId="12544" xr:uid="{A67AA164-B817-42F0-8370-A7F58E97A986}"/>
    <cellStyle name="Output 3 6 11 2" xfId="21533" xr:uid="{50D7A1A5-3B1D-4595-9BD0-32519DDAA4AA}"/>
    <cellStyle name="Output 3 6 11 2 2" xfId="41075" xr:uid="{2742F681-5C88-40B2-86B3-E5365158EDF7}"/>
    <cellStyle name="Output 3 6 11 3" xfId="41247" xr:uid="{F6358436-4B3B-4E1B-920C-774230A990AC}"/>
    <cellStyle name="Output 3 6 12" xfId="2373" xr:uid="{047DC786-9606-47CE-BD99-DE91924DD792}"/>
    <cellStyle name="Output 3 6 12 2" xfId="34259" xr:uid="{A6119071-38BB-4CD9-AE63-62751560D2FC}"/>
    <cellStyle name="Output 3 6 13" xfId="13282" xr:uid="{E689B7C0-F30A-44C8-85AE-8446294F0E9D}"/>
    <cellStyle name="Output 3 6 13 2" xfId="25075" xr:uid="{1CB92CB3-E7B7-4B15-8648-1500EA98530A}"/>
    <cellStyle name="Output 3 6 14" xfId="31847" xr:uid="{7CEC8736-7238-4FD6-9BE4-5C1B2F703DEE}"/>
    <cellStyle name="Output 3 6 15" xfId="44438" xr:uid="{E2901151-4FA7-4DC3-8CF9-C2E1AE118C79}"/>
    <cellStyle name="Output 3 6 16" xfId="45666" xr:uid="{96704B8F-EC89-4727-8E99-2AB477951D6A}"/>
    <cellStyle name="Output 3 6 2" xfId="716" xr:uid="{F3862CA9-FB6C-4DE9-AFEB-F2FC373D4E84}"/>
    <cellStyle name="Output 3 6 2 2" xfId="5092" xr:uid="{66E2F07B-16E3-4235-861F-4236B5BCA2AD}"/>
    <cellStyle name="Output 3 6 2 2 2" xfId="7678" xr:uid="{52289317-B59A-4EC0-A3B9-603AF3131FF1}"/>
    <cellStyle name="Output 3 6 2 2 2 2" xfId="16667" xr:uid="{1591A7F8-2E7A-42BF-B0FE-798989D029CE}"/>
    <cellStyle name="Output 3 6 2 2 2 2 2" xfId="23418" xr:uid="{777016C4-C895-48E6-989D-441A2A2F874B}"/>
    <cellStyle name="Output 3 6 2 2 2 3" xfId="25579" xr:uid="{73DA0A57-25B6-40E6-BD95-C50CBACF3B89}"/>
    <cellStyle name="Output 3 6 2 2 2 4" xfId="56454" xr:uid="{7316D0F9-426B-474F-8817-C344A7123CBB}"/>
    <cellStyle name="Output 3 6 2 2 3" xfId="10315" xr:uid="{7E7FD869-6191-4CF1-9949-5172C127F69E}"/>
    <cellStyle name="Output 3 6 2 2 3 2" xfId="19304" xr:uid="{4D9997B9-A0E2-46D9-8BED-E78D913484B4}"/>
    <cellStyle name="Output 3 6 2 2 3 2 2" xfId="41070" xr:uid="{88E6CF48-E155-465D-98B3-3AE829EBD095}"/>
    <cellStyle name="Output 3 6 2 2 3 3" xfId="41613" xr:uid="{CEE8626B-04EE-47CA-9868-0CBDCCF48C79}"/>
    <cellStyle name="Output 3 6 2 2 4" xfId="14081" xr:uid="{50BC874D-61B6-49D7-BF84-2E5F17D521D4}"/>
    <cellStyle name="Output 3 6 2 2 4 2" xfId="38230" xr:uid="{E1B92D5D-970F-46FD-9612-E00790ACF629}"/>
    <cellStyle name="Output 3 6 2 2 5" xfId="30283" xr:uid="{3CAAAB31-8752-463E-A6B0-73F8AA6C4998}"/>
    <cellStyle name="Output 3 6 2 2 6" xfId="49672" xr:uid="{BE0780BE-9431-44FE-901E-7A0B06A1DCAA}"/>
    <cellStyle name="Output 3 6 2 3" xfId="3153" xr:uid="{BFF82DCA-D5FC-4133-90A4-CEF51B891339}"/>
    <cellStyle name="Output 3 6 2 3 2" xfId="31732" xr:uid="{28A43D83-6369-4A84-BACE-06B2ED494C30}"/>
    <cellStyle name="Output 3 6 2 3 2 2" xfId="58984" xr:uid="{4F7366D2-6107-4619-A02F-A505BAA1B08B}"/>
    <cellStyle name="Output 3 6 2 3 3" xfId="52203" xr:uid="{D010EF58-0E85-43EF-ABE2-BC70DA0945B6}"/>
    <cellStyle name="Output 3 6 2 4" xfId="41943" xr:uid="{749D208F-AA4A-41B8-A1ED-8FA96FD218C1}"/>
    <cellStyle name="Output 3 6 2 4 2" xfId="54593" xr:uid="{5DF55447-6D17-4F1D-9A7A-96484F90205A}"/>
    <cellStyle name="Output 3 6 2 4 3" xfId="47789" xr:uid="{01D8E0FB-7032-4ABA-9267-F76D33C0063A}"/>
    <cellStyle name="Output 3 6 2 5" xfId="46175" xr:uid="{3A5418B8-673E-4508-AE46-8B8539C73776}"/>
    <cellStyle name="Output 3 6 3" xfId="1061" xr:uid="{25E7CCA8-96CF-4256-A52E-FD17A484B733}"/>
    <cellStyle name="Output 3 6 3 2" xfId="5413" xr:uid="{15F5FCED-299C-4F30-BEA6-62D7E944992F}"/>
    <cellStyle name="Output 3 6 3 2 2" xfId="7999" xr:uid="{FB1FA0C1-0323-4546-904C-51D4FA91B9CE}"/>
    <cellStyle name="Output 3 6 3 2 2 2" xfId="16988" xr:uid="{5B1F28BA-BABD-4F69-B249-204B38C98C80}"/>
    <cellStyle name="Output 3 6 3 2 2 2 2" xfId="28244" xr:uid="{256E4B38-A6C9-45B6-B253-746F47FDCDEE}"/>
    <cellStyle name="Output 3 6 3 2 2 3" xfId="35208" xr:uid="{12C75770-16F3-41D1-AC63-85DC70A96602}"/>
    <cellStyle name="Output 3 6 3 2 2 4" xfId="56856" xr:uid="{6A3102CE-7996-4462-8732-2A16F7B8B993}"/>
    <cellStyle name="Output 3 6 3 2 3" xfId="10636" xr:uid="{2BC539C4-1451-45BD-9911-4B658F65A1C1}"/>
    <cellStyle name="Output 3 6 3 2 3 2" xfId="19625" xr:uid="{E80F3597-AFB7-46B9-BAB4-82C73E154191}"/>
    <cellStyle name="Output 3 6 3 2 3 2 2" xfId="29355" xr:uid="{A5EDD6F7-570C-4B70-A282-A1E6E8DA5688}"/>
    <cellStyle name="Output 3 6 3 2 3 3" xfId="26651" xr:uid="{DD1CADF3-D733-4138-AE0E-3AB8041247B5}"/>
    <cellStyle name="Output 3 6 3 2 4" xfId="14402" xr:uid="{53D139A6-A0AE-40D7-A60D-414B84E2F085}"/>
    <cellStyle name="Output 3 6 3 2 4 2" xfId="40655" xr:uid="{A3320CA7-6672-45D4-81EB-BA95FF71E077}"/>
    <cellStyle name="Output 3 6 3 2 5" xfId="37279" xr:uid="{B818DBA7-CA45-4C9C-8584-F8BD484BF54A}"/>
    <cellStyle name="Output 3 6 3 2 6" xfId="50074" xr:uid="{FFEC6541-D982-42B5-B103-9D3400C43445}"/>
    <cellStyle name="Output 3 6 3 3" xfId="3498" xr:uid="{4749B680-B304-48D9-8B23-96AAAB1A920C}"/>
    <cellStyle name="Output 3 6 3 3 2" xfId="23179" xr:uid="{8800532E-FE1C-4D19-BC82-39C1195FBE29}"/>
    <cellStyle name="Output 3 6 3 3 2 2" xfId="58123" xr:uid="{16E736E9-1F37-443A-89BC-73EAC1D65934}"/>
    <cellStyle name="Output 3 6 3 3 3" xfId="51341" xr:uid="{C28F1322-7B14-4E9E-AD2B-41CEB5F1E8CD}"/>
    <cellStyle name="Output 3 6 3 4" xfId="34323" xr:uid="{7AEF0574-4F53-4074-A60C-0ED0C9A80959}"/>
    <cellStyle name="Output 3 6 3 4 2" xfId="54983" xr:uid="{4D425F35-2ECF-45E5-9F11-115461B99ACD}"/>
    <cellStyle name="Output 3 6 3 4 3" xfId="48191" xr:uid="{D1E55500-3D91-4C80-9BEF-C1D3C4A73BB6}"/>
    <cellStyle name="Output 3 6 3 5" xfId="53283" xr:uid="{20A85E89-D0EE-4F58-ACB5-2E3DD6631A84}"/>
    <cellStyle name="Output 3 6 3 6" xfId="46577" xr:uid="{AC36F7E2-3BC9-420C-BD70-D88FDF4D1052}"/>
    <cellStyle name="Output 3 6 4" xfId="1405" xr:uid="{426C29FF-1452-4035-B3C9-8D9093C91A41}"/>
    <cellStyle name="Output 3 6 4 2" xfId="5750" xr:uid="{27804243-BA9F-4DB6-939E-3A07CCA9CD99}"/>
    <cellStyle name="Output 3 6 4 2 2" xfId="8336" xr:uid="{7677B989-4C36-4B6D-A386-D259CF8FC925}"/>
    <cellStyle name="Output 3 6 4 2 2 2" xfId="17325" xr:uid="{721F7596-6EDC-452D-B392-0412B5BA0CA7}"/>
    <cellStyle name="Output 3 6 4 2 2 2 2" xfId="27691" xr:uid="{B1773AFE-D5D7-4E7C-A357-A2C90C472700}"/>
    <cellStyle name="Output 3 6 4 2 2 3" xfId="25826" xr:uid="{69C574F1-2CCD-4428-A952-4D69783B8510}"/>
    <cellStyle name="Output 3 6 4 2 3" xfId="10973" xr:uid="{62DFDD93-8034-49B3-A345-1D1861EE9456}"/>
    <cellStyle name="Output 3 6 4 2 3 2" xfId="19962" xr:uid="{A809D632-FEDE-4BDC-A655-6CBD093E9031}"/>
    <cellStyle name="Output 3 6 4 2 3 2 2" xfId="28675" xr:uid="{F71D977B-D52C-45E5-8880-FF21C3E98E82}"/>
    <cellStyle name="Output 3 6 4 2 3 3" xfId="26512" xr:uid="{C0338EFA-8F0D-409D-A9B0-2AA18A64B056}"/>
    <cellStyle name="Output 3 6 4 2 4" xfId="14739" xr:uid="{F48C3281-D130-457A-9881-CD6B0A12A077}"/>
    <cellStyle name="Output 3 6 4 2 4 2" xfId="28086" xr:uid="{014E2344-7D54-43B6-9973-88211177CA52}"/>
    <cellStyle name="Output 3 6 4 2 5" xfId="34572" xr:uid="{8868C9A4-F3B5-4B6B-AFE4-BDD8C7FDF17F}"/>
    <cellStyle name="Output 3 6 4 2 6" xfId="55982" xr:uid="{5099259F-2875-41B6-BFB6-6E277C539333}"/>
    <cellStyle name="Output 3 6 4 3" xfId="3842" xr:uid="{CC138091-C478-4DC5-8395-1BA1DFC92ABB}"/>
    <cellStyle name="Output 3 6 4 3 2" xfId="31393" xr:uid="{6B27AC43-7037-46D7-A550-43E71401FD94}"/>
    <cellStyle name="Output 3 6 4 4" xfId="29849" xr:uid="{92F7720F-1386-4303-BEF3-80FA8F277700}"/>
    <cellStyle name="Output 3 6 4 5" xfId="49200" xr:uid="{4D40E95D-FAD0-42E0-9114-16808D90E0D4}"/>
    <cellStyle name="Output 3 6 5" xfId="1599" xr:uid="{0FAED5A1-8951-4F00-8D1C-169FE6D35E4A}"/>
    <cellStyle name="Output 3 6 5 2" xfId="5943" xr:uid="{52B925BF-7612-4D51-8054-C910EF5BBABB}"/>
    <cellStyle name="Output 3 6 5 2 2" xfId="8529" xr:uid="{1BF666BD-6821-4F37-876C-97BE4DC5A96D}"/>
    <cellStyle name="Output 3 6 5 2 2 2" xfId="17518" xr:uid="{E8048E18-F38C-41A5-8D0B-2E7BC6C15103}"/>
    <cellStyle name="Output 3 6 5 2 2 2 2" xfId="26745" xr:uid="{D8B70E50-9655-4CDA-A21F-1BE08BA5D6A7}"/>
    <cellStyle name="Output 3 6 5 2 2 3" xfId="38766" xr:uid="{9202B086-3F91-4A28-BC4D-CA247F988731}"/>
    <cellStyle name="Output 3 6 5 2 3" xfId="11166" xr:uid="{C6C719FA-44CF-4708-8024-C0400FB1D957}"/>
    <cellStyle name="Output 3 6 5 2 3 2" xfId="20155" xr:uid="{7CE25648-E9BA-4141-9D9F-C0EAB3242D9F}"/>
    <cellStyle name="Output 3 6 5 2 3 2 2" xfId="33683" xr:uid="{F8CF3776-B65C-4831-A8DD-61594B941A9E}"/>
    <cellStyle name="Output 3 6 5 2 3 3" xfId="25375" xr:uid="{ABCA4466-C1DD-4FE1-B3FA-CB28D6A8AEE0}"/>
    <cellStyle name="Output 3 6 5 2 4" xfId="14932" xr:uid="{822A0BBB-5EDD-4D9D-91B8-FD46CEA4B25B}"/>
    <cellStyle name="Output 3 6 5 2 4 2" xfId="33384" xr:uid="{3CF9C5D0-35CD-4630-B656-950604C3B8FB}"/>
    <cellStyle name="Output 3 6 5 2 5" xfId="23697" xr:uid="{6554EA18-FC02-41BF-B1FA-C9F9548579A2}"/>
    <cellStyle name="Output 3 6 5 2 6" xfId="57699" xr:uid="{BE68A466-530B-44F1-9876-7E4D0B23B600}"/>
    <cellStyle name="Output 3 6 5 3" xfId="4036" xr:uid="{D2B18682-C030-460C-8741-5461E83D3747}"/>
    <cellStyle name="Output 3 6 5 3 2" xfId="27440" xr:uid="{4FEC4B48-4194-4609-AB60-62F307DDF498}"/>
    <cellStyle name="Output 3 6 5 4" xfId="39222" xr:uid="{00E7F537-2BBD-4BA7-BDD9-BD2C1378C0E3}"/>
    <cellStyle name="Output 3 6 5 5" xfId="50917" xr:uid="{73D40EB5-6864-4C4F-B8DD-1A7C9865297A}"/>
    <cellStyle name="Output 3 6 6" xfId="2024" xr:uid="{2F14B76F-5B0D-4BAF-A745-6C946B445BFD}"/>
    <cellStyle name="Output 3 6 6 2" xfId="6332" xr:uid="{660CE116-5995-4B91-86E5-64EFC1F0F26F}"/>
    <cellStyle name="Output 3 6 6 2 2" xfId="8918" xr:uid="{99F60B1F-BC93-417E-A14E-06BA0DB39179}"/>
    <cellStyle name="Output 3 6 6 2 2 2" xfId="17907" xr:uid="{4E1D5040-1178-488F-93CF-C69455E8ECB9}"/>
    <cellStyle name="Output 3 6 6 2 2 2 2" xfId="26150" xr:uid="{67ED0118-BDED-402B-98B1-2ACB7543C1BB}"/>
    <cellStyle name="Output 3 6 6 2 2 3" xfId="42234" xr:uid="{D5B94ED0-E6C9-452A-BBD8-053F4BD57A40}"/>
    <cellStyle name="Output 3 6 6 2 3" xfId="11555" xr:uid="{80C57C9F-19B9-41D5-A050-F17EBDA4F81F}"/>
    <cellStyle name="Output 3 6 6 2 3 2" xfId="20544" xr:uid="{673F01F8-0498-418A-B37C-7BF467C1FDA4}"/>
    <cellStyle name="Output 3 6 6 2 3 2 2" xfId="24136" xr:uid="{01AA3FB0-DC65-43B6-A6B9-E831EB0EDDB9}"/>
    <cellStyle name="Output 3 6 6 2 3 3" xfId="26531" xr:uid="{F124F556-FF4A-49E6-9CE6-ED73AF9A5637}"/>
    <cellStyle name="Output 3 6 6 2 4" xfId="15321" xr:uid="{B44B3C0C-75E5-4D21-A8C6-6C097DD9B6FF}"/>
    <cellStyle name="Output 3 6 6 2 4 2" xfId="30211" xr:uid="{3E3E2C2A-E981-4A26-9CBF-99337EE69930}"/>
    <cellStyle name="Output 3 6 6 2 5" xfId="34862" xr:uid="{AC9FBFC1-2292-4984-99B3-576E8AC4FEE5}"/>
    <cellStyle name="Output 3 6 6 2 6" xfId="54145" xr:uid="{764823AC-CC6A-47E5-B196-016E9BE76C42}"/>
    <cellStyle name="Output 3 6 6 3" xfId="4461" xr:uid="{6CD9F13D-D6B7-4AB3-9BE0-23F7788C46B3}"/>
    <cellStyle name="Output 3 6 6 3 2" xfId="41701" xr:uid="{4424B72A-365C-4B86-BDD3-6694716AFABC}"/>
    <cellStyle name="Output 3 6 6 4" xfId="24553" xr:uid="{34C005F4-5484-4B8E-821D-63F3172E82F1}"/>
    <cellStyle name="Output 3 6 6 5" xfId="47433" xr:uid="{D106B889-8546-424A-B6EB-C4C18CDFD86E}"/>
    <cellStyle name="Output 3 6 7" xfId="2835" xr:uid="{7BEBCF6B-8930-4645-8EB2-F25074F71F19}"/>
    <cellStyle name="Output 3 6 7 2" xfId="6985" xr:uid="{8BF981AF-F281-4D59-8290-94EDDDAF2418}"/>
    <cellStyle name="Output 3 6 7 2 2" xfId="12114" xr:uid="{87FBE888-22B6-432E-A79C-BDA0DB08917D}"/>
    <cellStyle name="Output 3 6 7 2 2 2" xfId="21103" xr:uid="{8E577D51-F1DF-4267-9359-073BB866511E}"/>
    <cellStyle name="Output 3 6 7 2 2 2 2" xfId="27405" xr:uid="{5FBF1220-1735-4CBE-BA25-7A7219763814}"/>
    <cellStyle name="Output 3 6 7 2 2 3" xfId="35079" xr:uid="{B2D56F98-1ECC-431E-B737-CCAA12A6DC39}"/>
    <cellStyle name="Output 3 6 7 2 3" xfId="12931" xr:uid="{C9B84AE4-17B6-4288-9E84-BAD30FEF7C31}"/>
    <cellStyle name="Output 3 6 7 2 3 2" xfId="21920" xr:uid="{3CE89D81-0C99-42C9-8980-839C6FD4F7D9}"/>
    <cellStyle name="Output 3 6 7 2 3 2 2" xfId="33193" xr:uid="{3B3E35E8-EAF7-4BEF-95BE-180FA747551F}"/>
    <cellStyle name="Output 3 6 7 2 3 3" xfId="37146" xr:uid="{085819FD-ACB8-4827-9D1E-D9272DB57011}"/>
    <cellStyle name="Output 3 6 7 2 4" xfId="15974" xr:uid="{020E41D4-8648-44D6-875B-D8B00BABF5B1}"/>
    <cellStyle name="Output 3 6 7 2 4 2" xfId="26874" xr:uid="{C5B16E05-3033-4D16-87FF-4D97A68895D7}"/>
    <cellStyle name="Output 3 6 7 2 5" xfId="22970" xr:uid="{69BA6107-06E9-4B56-BC6E-96A845EBEBFF}"/>
    <cellStyle name="Output 3 6 7 3" xfId="9548" xr:uid="{5AB1C517-E9D1-4134-9A79-8C2E15012648}"/>
    <cellStyle name="Output 3 6 7 3 2" xfId="18537" xr:uid="{F7574CCA-417D-4F4A-9E2A-0B0EEF141FD3}"/>
    <cellStyle name="Output 3 6 7 3 2 2" xfId="33769" xr:uid="{D8F60027-B338-4F27-9A32-C25E348811CA}"/>
    <cellStyle name="Output 3 6 7 3 3" xfId="37956" xr:uid="{D853483C-BDCB-4118-A2E2-1635FBF61E0C}"/>
    <cellStyle name="Output 3 6 7 4" xfId="31443" xr:uid="{CC4234E2-D83B-4D10-A408-3A91A27A1507}"/>
    <cellStyle name="Output 3 6 8" xfId="4768" xr:uid="{BDD3CAB0-2733-4253-9ADC-62E40E0EDD58}"/>
    <cellStyle name="Output 3 6 8 2" xfId="7354" xr:uid="{265744FE-7B51-4666-8F31-1E335B6ECBFC}"/>
    <cellStyle name="Output 3 6 8 2 2" xfId="16343" xr:uid="{E7A1683A-DFBB-417B-9F6F-8EABBA0361E5}"/>
    <cellStyle name="Output 3 6 8 2 2 2" xfId="37735" xr:uid="{BE9B6715-521F-419B-8CF4-B0AB90599E08}"/>
    <cellStyle name="Output 3 6 8 2 3" xfId="32433" xr:uid="{D2B27F5D-38EF-42AF-9701-3FEAA8209E40}"/>
    <cellStyle name="Output 3 6 8 3" xfId="9991" xr:uid="{885516B0-714B-4918-B5DB-252242FA7661}"/>
    <cellStyle name="Output 3 6 8 3 2" xfId="18980" xr:uid="{9F13FAED-026F-4EE8-B26D-0195AE0CF7DF}"/>
    <cellStyle name="Output 3 6 8 3 2 2" xfId="34978" xr:uid="{1658CF65-8DCA-44C9-A7E9-2BF44981BF08}"/>
    <cellStyle name="Output 3 6 8 3 3" xfId="41616" xr:uid="{4CE27B4B-3027-4CDC-A521-63B3C3B2987A}"/>
    <cellStyle name="Output 3 6 8 4" xfId="13757" xr:uid="{E4CABE02-5BCD-4326-9409-55A89EB611AB}"/>
    <cellStyle name="Output 3 6 8 4 2" xfId="35731" xr:uid="{0D586A82-F73D-4885-B03C-B5A4CB6A869C}"/>
    <cellStyle name="Output 3 6 8 5" xfId="41854" xr:uid="{2B5352C5-10D3-4622-ABC1-0FB75E912083}"/>
    <cellStyle name="Output 3 6 9" xfId="6669" xr:uid="{7416E717-B82A-447D-9A2D-01AED16A62A1}"/>
    <cellStyle name="Output 3 6 9 2" xfId="11875" xr:uid="{B7D6C6BD-8218-4084-919F-982AF2CAF861}"/>
    <cellStyle name="Output 3 6 9 2 2" xfId="20864" xr:uid="{F6E66006-1C3B-4B1F-8203-955C54BB3F60}"/>
    <cellStyle name="Output 3 6 9 2 2 2" xfId="31180" xr:uid="{7F8DF3CE-C1E5-410F-8CF0-6B7087B7CB38}"/>
    <cellStyle name="Output 3 6 9 2 3" xfId="34717" xr:uid="{BE41B244-CCB6-4041-BD6E-7C9DDCF61D4F}"/>
    <cellStyle name="Output 3 6 9 3" xfId="15658" xr:uid="{37E0CB34-B640-46FB-92FA-236EA6E5B20A}"/>
    <cellStyle name="Output 3 6 9 3 2" xfId="22314" xr:uid="{A1F6F36D-C7C8-458F-9FF8-F847738FAC5E}"/>
    <cellStyle name="Output 3 6 9 4" xfId="42254" xr:uid="{4049873C-EC6A-45BD-9E3E-60783B810ACC}"/>
    <cellStyle name="Output 3 7" xfId="508" xr:uid="{3D1B498E-AFF1-48B1-938A-C041DE9989E8}"/>
    <cellStyle name="Output 3 7 10" xfId="44468" xr:uid="{F5A21E6F-4724-489F-8B00-BE87803D1701}"/>
    <cellStyle name="Output 3 7 11" xfId="45702" xr:uid="{1E8BAE18-E57B-4F47-8186-2C36D826880F}"/>
    <cellStyle name="Output 3 7 2" xfId="857" xr:uid="{029D96BC-1A47-4E7E-8D8E-8252CDE0C1E4}"/>
    <cellStyle name="Output 3 7 2 2" xfId="5226" xr:uid="{1BEB15FD-05EA-4F69-9CC6-A379B8D5B45A}"/>
    <cellStyle name="Output 3 7 2 2 2" xfId="7812" xr:uid="{B64F9EEE-08F9-4A8D-9C76-548FD9275434}"/>
    <cellStyle name="Output 3 7 2 2 2 2" xfId="16801" xr:uid="{33268B74-A1B9-415C-A58F-21CFA86D2DE5}"/>
    <cellStyle name="Output 3 7 2 2 2 2 2" xfId="32448" xr:uid="{F728A093-4D25-4565-AD61-5221572B03A4}"/>
    <cellStyle name="Output 3 7 2 2 2 3" xfId="29715" xr:uid="{355EE7B2-E68D-4FF9-8B6F-F3FB111571FD}"/>
    <cellStyle name="Output 3 7 2 2 2 4" xfId="56490" xr:uid="{1464A074-F675-407F-AC0A-61BD19988AFD}"/>
    <cellStyle name="Output 3 7 2 2 3" xfId="10449" xr:uid="{1656959A-11CC-481D-B3F0-7651198DD124}"/>
    <cellStyle name="Output 3 7 2 2 3 2" xfId="19438" xr:uid="{62C11CAA-38ED-43A8-8960-58260ADC7B9D}"/>
    <cellStyle name="Output 3 7 2 2 3 2 2" xfId="37132" xr:uid="{CC39F8A4-B265-401B-8093-2FEDFDDCE120}"/>
    <cellStyle name="Output 3 7 2 2 3 3" xfId="31103" xr:uid="{1FA11B26-AE59-48A5-8B68-6EF70D0768DB}"/>
    <cellStyle name="Output 3 7 2 2 4" xfId="14215" xr:uid="{2EEE7E94-C7BE-4612-9A9B-32A809DED7FD}"/>
    <cellStyle name="Output 3 7 2 2 4 2" xfId="37528" xr:uid="{EB357EF1-37E2-4466-B9F4-5C34BBE16AEE}"/>
    <cellStyle name="Output 3 7 2 2 5" xfId="33715" xr:uid="{B6094115-7C42-46AA-8CB9-0CF4BAAE99DE}"/>
    <cellStyle name="Output 3 7 2 2 6" xfId="49708" xr:uid="{8BBB3A1F-2747-4AAD-AF5E-79ABAD43D5F1}"/>
    <cellStyle name="Output 3 7 2 3" xfId="3294" xr:uid="{B1EF37FB-C370-430C-9D0A-6DD452BC213B}"/>
    <cellStyle name="Output 3 7 2 3 2" xfId="36375" xr:uid="{27A9BD17-4F44-4BED-B0C0-EAAB218EAFF3}"/>
    <cellStyle name="Output 3 7 2 3 2 2" xfId="58175" xr:uid="{54A2F8F6-34C5-4496-940F-25FC033BB0C3}"/>
    <cellStyle name="Output 3 7 2 3 3" xfId="51393" xr:uid="{FE907258-D53D-44C1-A39E-BB5DD4DA9931}"/>
    <cellStyle name="Output 3 7 2 4" xfId="40724" xr:uid="{0BFE8C13-3E20-485C-9899-D4BFA69BBA8C}"/>
    <cellStyle name="Output 3 7 2 4 2" xfId="54629" xr:uid="{8CCCAD1A-10B4-4B95-86F1-320CD0C56952}"/>
    <cellStyle name="Output 3 7 2 4 3" xfId="47825" xr:uid="{9452263D-33F7-4536-A3F7-069E5DCC8FA2}"/>
    <cellStyle name="Output 3 7 2 5" xfId="46211" xr:uid="{4860B81E-FC60-4B57-A28B-1C8188EF2C9C}"/>
    <cellStyle name="Output 3 7 3" xfId="1202" xr:uid="{A5964A86-A832-44D7-9790-10D6CCE8B462}"/>
    <cellStyle name="Output 3 7 3 2" xfId="5547" xr:uid="{5F1E9C41-F083-4628-A808-4E6D1B003BC0}"/>
    <cellStyle name="Output 3 7 3 2 2" xfId="8133" xr:uid="{1B6AE4FC-37CE-4FF5-866F-8F64D63CEE77}"/>
    <cellStyle name="Output 3 7 3 2 2 2" xfId="17122" xr:uid="{CD08E6F7-DD24-428A-8BEA-93FE9E339764}"/>
    <cellStyle name="Output 3 7 3 2 2 2 2" xfId="38422" xr:uid="{ADB20DBE-768D-48EC-80AE-6535EACE3390}"/>
    <cellStyle name="Output 3 7 3 2 2 3" xfId="23575" xr:uid="{165F2DB0-9504-4E4D-86F3-5055E080C594}"/>
    <cellStyle name="Output 3 7 3 2 2 4" xfId="56892" xr:uid="{7EBF4DB3-1757-4574-97EF-980DEB34C773}"/>
    <cellStyle name="Output 3 7 3 2 3" xfId="10770" xr:uid="{D2B82439-428B-4097-BA9D-97F9FF886851}"/>
    <cellStyle name="Output 3 7 3 2 3 2" xfId="19759" xr:uid="{7A8BACAF-DB2F-40B1-A7AC-BE365E8DBF01}"/>
    <cellStyle name="Output 3 7 3 2 3 2 2" xfId="27353" xr:uid="{46444607-8FA0-4883-94CF-8E7928D37220}"/>
    <cellStyle name="Output 3 7 3 2 3 3" xfId="33316" xr:uid="{1DE732C3-6F0A-42C8-BD95-778256D34E23}"/>
    <cellStyle name="Output 3 7 3 2 4" xfId="14536" xr:uid="{861D35AD-17D7-4885-900C-8664923AF9BA}"/>
    <cellStyle name="Output 3 7 3 2 4 2" xfId="28749" xr:uid="{21D6561F-124B-463C-873D-899710B6C541}"/>
    <cellStyle name="Output 3 7 3 2 5" xfId="23760" xr:uid="{85DFCD7E-5D54-4361-B19F-999C3EF7DCB1}"/>
    <cellStyle name="Output 3 7 3 2 6" xfId="50110" xr:uid="{4E198771-53F1-485A-8942-A1BFAFE5E8BA}"/>
    <cellStyle name="Output 3 7 3 3" xfId="3639" xr:uid="{FF11714F-3B25-4D6C-B9EC-A72953A42FE7}"/>
    <cellStyle name="Output 3 7 3 3 2" xfId="37648" xr:uid="{9FAE41AF-7362-438D-9D7A-C2AE0873CE17}"/>
    <cellStyle name="Output 3 7 3 3 2 2" xfId="55815" xr:uid="{6D123EA0-D539-4C73-A219-714DBAEACE2C}"/>
    <cellStyle name="Output 3 7 3 3 3" xfId="49033" xr:uid="{4F45F49A-8326-4164-8FBE-1FC8B130A2E4}"/>
    <cellStyle name="Output 3 7 3 4" xfId="26303" xr:uid="{9FB1BCF5-A64B-4B25-883B-4D2516FEEFD9}"/>
    <cellStyle name="Output 3 7 3 4 2" xfId="55019" xr:uid="{40251389-9FD0-48A6-A4A4-C5CEE701432F}"/>
    <cellStyle name="Output 3 7 3 4 3" xfId="48227" xr:uid="{1C9AD4DE-A289-4DFF-9463-2F3B2CFCCBED}"/>
    <cellStyle name="Output 3 7 3 5" xfId="53319" xr:uid="{781062A3-61D8-4503-8569-3C9F1F06848A}"/>
    <cellStyle name="Output 3 7 3 6" xfId="46613" xr:uid="{C56A8367-BA6D-4BAA-AC25-E5D63585FEF3}"/>
    <cellStyle name="Output 3 7 4" xfId="1546" xr:uid="{5610B228-0AE5-48E6-B357-2ECBB63F4E8C}"/>
    <cellStyle name="Output 3 7 4 2" xfId="5891" xr:uid="{A9472861-FF96-492C-AC10-3BFF43A82BB3}"/>
    <cellStyle name="Output 3 7 4 2 2" xfId="8477" xr:uid="{4EC02A47-FF66-4AC0-97B3-6EC9D6A8CF05}"/>
    <cellStyle name="Output 3 7 4 2 2 2" xfId="17466" xr:uid="{3FC2F150-FDAB-42CF-AD8F-D76F71533F9A}"/>
    <cellStyle name="Output 3 7 4 2 2 2 2" xfId="37403" xr:uid="{99C13BC7-D5E6-4476-BA6C-B7C9DD10C779}"/>
    <cellStyle name="Output 3 7 4 2 2 3" xfId="38447" xr:uid="{4BB7891E-2582-48C5-B9EF-196975D40938}"/>
    <cellStyle name="Output 3 7 4 2 3" xfId="11114" xr:uid="{EBCD5B7E-FA9B-480F-A267-B0C1CF438564}"/>
    <cellStyle name="Output 3 7 4 2 3 2" xfId="20103" xr:uid="{6A94ACFF-4EF3-4F59-99E6-D6AC683AADC1}"/>
    <cellStyle name="Output 3 7 4 2 3 2 2" xfId="40678" xr:uid="{9531E74A-93D3-488C-9F90-F6A2A53782CA}"/>
    <cellStyle name="Output 3 7 4 2 3 3" xfId="34415" xr:uid="{8F07683D-C6FD-42AD-AD63-2F1426F125F2}"/>
    <cellStyle name="Output 3 7 4 2 4" xfId="14880" xr:uid="{1C19A6F7-D895-40D9-B32F-F6DC59B2A2EF}"/>
    <cellStyle name="Output 3 7 4 2 4 2" xfId="42118" xr:uid="{B701F809-A9AF-48D4-85AA-01D86E2524F4}"/>
    <cellStyle name="Output 3 7 4 2 5" xfId="25517" xr:uid="{7850E34F-E64A-415D-A281-597310EF63DB}"/>
    <cellStyle name="Output 3 7 4 2 6" xfId="56018" xr:uid="{FBF9D655-38CE-4F6E-B222-F4A85F70C9D1}"/>
    <cellStyle name="Output 3 7 4 3" xfId="3983" xr:uid="{13955351-9468-4FF1-8A7E-88F01799841B}"/>
    <cellStyle name="Output 3 7 4 3 2" xfId="23422" xr:uid="{95E16209-A62B-4A19-91BB-C162950FB25B}"/>
    <cellStyle name="Output 3 7 4 4" xfId="42851" xr:uid="{7A312F67-B17F-43F7-A6E7-3851ECB8D144}"/>
    <cellStyle name="Output 3 7 4 5" xfId="49236" xr:uid="{A61D001A-91D5-4F5C-AC9F-A4FEA0DF7854}"/>
    <cellStyle name="Output 3 7 5" xfId="1858" xr:uid="{006307DD-E68C-449A-948A-96FC65BE1946}"/>
    <cellStyle name="Output 3 7 5 2" xfId="6174" xr:uid="{6016016C-FD4A-48DC-8EBB-88A6E1C0C001}"/>
    <cellStyle name="Output 3 7 5 2 2" xfId="8760" xr:uid="{32D02D03-2E5F-464F-B9B1-BA0F58ECC9DC}"/>
    <cellStyle name="Output 3 7 5 2 2 2" xfId="17749" xr:uid="{F6EFBDC1-8040-4FFE-A32D-570AAAECA429}"/>
    <cellStyle name="Output 3 7 5 2 2 2 2" xfId="39507" xr:uid="{CAE6A630-73C4-463B-B5ED-7212B6EE5E14}"/>
    <cellStyle name="Output 3 7 5 2 2 3" xfId="36418" xr:uid="{A735E451-C4D7-40E1-B3E1-F2105C3B23DA}"/>
    <cellStyle name="Output 3 7 5 2 3" xfId="11397" xr:uid="{F6A23C2A-8BFF-4310-9A4F-CAF87185E51A}"/>
    <cellStyle name="Output 3 7 5 2 3 2" xfId="20386" xr:uid="{433BFC46-20F1-4229-9AA0-1F6451867D16}"/>
    <cellStyle name="Output 3 7 5 2 3 2 2" xfId="42422" xr:uid="{50716789-0807-4749-9CA9-99D98F05ACF1}"/>
    <cellStyle name="Output 3 7 5 2 3 3" xfId="41618" xr:uid="{65D8018C-BC39-4670-9DFD-3F72429B25CA}"/>
    <cellStyle name="Output 3 7 5 2 4" xfId="15163" xr:uid="{FFF5C294-8805-4686-9D44-F6ECA0724D40}"/>
    <cellStyle name="Output 3 7 5 2 4 2" xfId="26012" xr:uid="{606E5C40-C89C-4390-BAB8-8749D5DACF32}"/>
    <cellStyle name="Output 3 7 5 2 5" xfId="36802" xr:uid="{C5600FBD-73A6-4D93-906F-F844F36BAB34}"/>
    <cellStyle name="Output 3 7 5 2 6" xfId="58576" xr:uid="{FE5D2A34-0868-4906-B6F8-D024C12FBDD4}"/>
    <cellStyle name="Output 3 7 5 3" xfId="4295" xr:uid="{93601EF4-049B-4A9D-AC84-252D39AFA65A}"/>
    <cellStyle name="Output 3 7 5 3 2" xfId="24152" xr:uid="{26EDDF65-16E7-420E-A801-D52BA03B74BE}"/>
    <cellStyle name="Output 3 7 5 4" xfId="36769" xr:uid="{59C519E3-51F9-451E-B19F-7499D6C6D9EB}"/>
    <cellStyle name="Output 3 7 5 5" xfId="51795" xr:uid="{748E6C73-B824-422E-A092-ADB6572BFCFA}"/>
    <cellStyle name="Output 3 7 6" xfId="2165" xr:uid="{EA7DE135-8C6E-4B9E-A498-3407AC596F9B}"/>
    <cellStyle name="Output 3 7 6 2" xfId="6466" xr:uid="{E3B03374-2DA4-41E6-BDD0-8008D4B79808}"/>
    <cellStyle name="Output 3 7 6 2 2" xfId="9052" xr:uid="{EA31BCAD-B8A2-476E-8D1E-308744B771FE}"/>
    <cellStyle name="Output 3 7 6 2 2 2" xfId="18041" xr:uid="{BAB08E6C-40B8-4E8A-A5B8-49F9125EC5E5}"/>
    <cellStyle name="Output 3 7 6 2 2 2 2" xfId="39768" xr:uid="{313787AE-AD5F-48AB-BCB3-A7CD4323A74B}"/>
    <cellStyle name="Output 3 7 6 2 2 3" xfId="35191" xr:uid="{5EF1837D-223B-4EA7-B81D-2D835FAE68A4}"/>
    <cellStyle name="Output 3 7 6 2 3" xfId="11689" xr:uid="{ED479BC6-67AE-4675-89CB-A37B349E0645}"/>
    <cellStyle name="Output 3 7 6 2 3 2" xfId="20678" xr:uid="{79724695-47A0-463F-ABCA-696C2D6FCDAC}"/>
    <cellStyle name="Output 3 7 6 2 3 2 2" xfId="38560" xr:uid="{46FDAECC-0F72-40C5-811A-3BC706E57096}"/>
    <cellStyle name="Output 3 7 6 2 3 3" xfId="25329" xr:uid="{1A7A90C6-0D03-4EE5-A227-32B716AA1B29}"/>
    <cellStyle name="Output 3 7 6 2 4" xfId="15455" xr:uid="{0ACAB2D7-D64E-4200-B1F6-129E688E1394}"/>
    <cellStyle name="Output 3 7 6 2 4 2" xfId="24701" xr:uid="{345B4650-120C-4BA5-8199-23800516F3A2}"/>
    <cellStyle name="Output 3 7 6 2 5" xfId="26250" xr:uid="{C271FEB2-12BB-4278-951A-7003C727FF8F}"/>
    <cellStyle name="Output 3 7 6 2 6" xfId="54181" xr:uid="{061C0CF7-3B3C-438B-A91D-00ACD43443CA}"/>
    <cellStyle name="Output 3 7 6 3" xfId="4602" xr:uid="{11D293F7-0B74-48D7-9EAD-E08929341BD6}"/>
    <cellStyle name="Output 3 7 6 3 2" xfId="42676" xr:uid="{6AC199CA-F80F-48BB-8ACE-E69604E2D963}"/>
    <cellStyle name="Output 3 7 6 4" xfId="42581" xr:uid="{651C8747-0A3A-4C81-857A-0CFEEE10B33B}"/>
    <cellStyle name="Output 3 7 6 5" xfId="47444" xr:uid="{A7EFB807-154A-42C6-A218-3C89DA9FE25A}"/>
    <cellStyle name="Output 3 7 7" xfId="4902" xr:uid="{3D62CDFD-CE00-4873-8D41-E22858CB3AC1}"/>
    <cellStyle name="Output 3 7 7 2" xfId="7488" xr:uid="{F89520CC-CB40-4FF3-9427-DED849040E14}"/>
    <cellStyle name="Output 3 7 7 2 2" xfId="16477" xr:uid="{C076A6BB-097A-46E9-900B-538A4E1C8E57}"/>
    <cellStyle name="Output 3 7 7 2 2 2" xfId="26572" xr:uid="{7E5A76C0-D7FD-4584-B86F-1D4EB5627E61}"/>
    <cellStyle name="Output 3 7 7 2 3" xfId="23991" xr:uid="{BA12A7F7-8EEE-4032-8C3E-E6B162DA5468}"/>
    <cellStyle name="Output 3 7 7 3" xfId="10125" xr:uid="{033484F0-7D56-428F-879D-489085A77035}"/>
    <cellStyle name="Output 3 7 7 3 2" xfId="19114" xr:uid="{588FC8DE-3BD2-4521-A15D-5597F7B0B555}"/>
    <cellStyle name="Output 3 7 7 3 2 2" xfId="41896" xr:uid="{6356A750-77AF-4A42-8A27-29AE82F91377}"/>
    <cellStyle name="Output 3 7 7 3 3" xfId="31099" xr:uid="{AA25C35D-EBC4-411C-81C4-C9F5D4F54D76}"/>
    <cellStyle name="Output 3 7 7 4" xfId="13891" xr:uid="{676F2C8D-2B2C-4C25-AA13-157F2213F78E}"/>
    <cellStyle name="Output 3 7 7 4 2" xfId="27764" xr:uid="{1AED67E0-6368-4B67-A01C-27B0E2D4BB27}"/>
    <cellStyle name="Output 3 7 7 5" xfId="22691" xr:uid="{0E5DF5F0-E906-44C1-AFF7-C6238633AE3D}"/>
    <cellStyle name="Output 3 7 8" xfId="2514" xr:uid="{32E528E0-2556-4702-92D0-6133A37F6AF4}"/>
    <cellStyle name="Output 3 7 8 2" xfId="25147" xr:uid="{829EA4CC-1B86-40A4-9ACB-2F6049E06B1E}"/>
    <cellStyle name="Output 3 7 9" xfId="39561" xr:uid="{39DF600B-F6D6-4012-BD47-D80C1317AD5E}"/>
    <cellStyle name="Output 3 8" xfId="212" xr:uid="{1BEF8765-0A7B-41A0-86F3-0441861EB705}"/>
    <cellStyle name="Output 3 8 2" xfId="2559" xr:uid="{7D505ECA-8BB8-42E3-B022-FCEBC2CDED54}"/>
    <cellStyle name="Output 3 8 2 2" xfId="6800" xr:uid="{7B468A0D-3FFE-43F0-AD22-FCB8516C7329}"/>
    <cellStyle name="Output 3 8 2 2 2" xfId="15789" xr:uid="{987B1745-EE39-481E-AB2C-DBC69B042DA3}"/>
    <cellStyle name="Output 3 8 2 2 2 2" xfId="39546" xr:uid="{DDD20F2E-7432-4C45-9EEA-4062B8FDCA27}"/>
    <cellStyle name="Output 3 8 2 2 2 3" xfId="56537" xr:uid="{6F185966-E80F-4A09-9E32-1957E54E11CD}"/>
    <cellStyle name="Output 3 8 2 2 3" xfId="27934" xr:uid="{55842336-99A2-4DA6-93A3-D53CE91FB3C7}"/>
    <cellStyle name="Output 3 8 2 2 4" xfId="49755" xr:uid="{6FCFB85C-97DD-4F3D-B879-316C01DA042F}"/>
    <cellStyle name="Output 3 8 2 3" xfId="9370" xr:uid="{CEBD4047-FABB-4E82-9CC4-D207F372E286}"/>
    <cellStyle name="Output 3 8 2 3 2" xfId="18359" xr:uid="{C9CC4B74-4CD6-45E1-9EA5-0DB2B146A7F0}"/>
    <cellStyle name="Output 3 8 2 3 2 2" xfId="42729" xr:uid="{4CA93EA4-8D69-4678-B79F-C38C18B70BE5}"/>
    <cellStyle name="Output 3 8 2 3 2 3" xfId="57686" xr:uid="{FB98580F-BE7C-41BA-ADD1-592924A0EA97}"/>
    <cellStyle name="Output 3 8 2 3 3" xfId="33981" xr:uid="{E0C353DA-8428-4105-8187-FBAA12B06F72}"/>
    <cellStyle name="Output 3 8 2 3 4" xfId="50904" xr:uid="{C620926C-65D0-40B1-8401-A128E381E81D}"/>
    <cellStyle name="Output 3 8 2 4" xfId="13413" xr:uid="{51A85FD2-B6B5-4C6B-A3FC-84F1BE26BB11}"/>
    <cellStyle name="Output 3 8 2 4 2" xfId="30672" xr:uid="{E6060F00-E9CB-4C42-A1BC-C990C8683E96}"/>
    <cellStyle name="Output 3 8 2 4 2 2" xfId="54673" xr:uid="{48A3E679-C2AC-49C1-8783-A450AB6E18A0}"/>
    <cellStyle name="Output 3 8 2 4 3" xfId="47872" xr:uid="{24F7D18F-2F86-4AEA-BA37-15A5CB081894}"/>
    <cellStyle name="Output 3 8 2 5" xfId="39299" xr:uid="{615262A4-3C07-4898-801A-E4C06B506792}"/>
    <cellStyle name="Output 3 8 2 6" xfId="46258" xr:uid="{032CB148-C6EA-4494-BE52-B1E312FFA146}"/>
    <cellStyle name="Output 3 8 3" xfId="2680" xr:uid="{4E6D09F9-573D-438F-9C54-597D39507733}"/>
    <cellStyle name="Output 3 8 3 2" xfId="33644" xr:uid="{84F5C585-FE25-424D-B8F9-DB91246AC509}"/>
    <cellStyle name="Output 3 8 3 2 2" xfId="56936" xr:uid="{BFA341DF-3500-4F0F-8EC0-69CFD7031319}"/>
    <cellStyle name="Output 3 8 3 2 3" xfId="50154" xr:uid="{F80735B3-1909-41E9-9E0C-E159118EEB92}"/>
    <cellStyle name="Output 3 8 3 3" xfId="48883" xr:uid="{0F2B9894-A6A0-42F4-B21C-98ACF16D1074}"/>
    <cellStyle name="Output 3 8 3 3 2" xfId="55664" xr:uid="{A9C5F6BD-FB6D-41A5-8493-21C749238367}"/>
    <cellStyle name="Output 3 8 3 4" xfId="48271" xr:uid="{57C48634-DE1D-48C6-AC5F-FA3CC86130F6}"/>
    <cellStyle name="Output 3 8 3 4 2" xfId="55063" xr:uid="{843DA8C9-1E6E-4EEA-9CF6-45B6B5E1DA49}"/>
    <cellStyle name="Output 3 8 3 5" xfId="53363" xr:uid="{255DBB31-F8D7-4A0F-BA3C-A66421218325}"/>
    <cellStyle name="Output 3 8 3 6" xfId="46657" xr:uid="{A841C6D7-919F-4278-BA42-0578C5B56A45}"/>
    <cellStyle name="Output 3 8 4" xfId="23981" xr:uid="{EDC61D90-6193-452D-8298-43DAB57FD980}"/>
    <cellStyle name="Output 3 8 4 2" xfId="56065" xr:uid="{49D3E598-706A-4B2C-83C4-8145D00DA2C3}"/>
    <cellStyle name="Output 3 8 4 3" xfId="49283" xr:uid="{4A05B95C-8C4D-46D4-BD8D-8C2B3AA2FA30}"/>
    <cellStyle name="Output 3 8 5" xfId="44393" xr:uid="{6931117F-5568-4A33-800A-E9F65F28B44E}"/>
    <cellStyle name="Output 3 8 5 2" xfId="58127" xr:uid="{0C38CEB7-A80F-4A5E-845D-71E51E86F46E}"/>
    <cellStyle name="Output 3 8 5 3" xfId="51345" xr:uid="{008D3BA7-799E-4EFD-AF79-2A270B25C61F}"/>
    <cellStyle name="Output 3 8 6" xfId="45749" xr:uid="{2ACF912B-9978-48A7-8946-0ED09623A19D}"/>
    <cellStyle name="Output 3 8 6 2" xfId="54225" xr:uid="{DB7A8E38-8E0A-42C3-AF06-E8C23E8A1FE2}"/>
    <cellStyle name="Output 3 9" xfId="561" xr:uid="{575DA779-0671-4F13-AC5A-F4C768E5BFCF}"/>
    <cellStyle name="Output 3 9 2" xfId="4952" xr:uid="{8988BBCE-C320-41E8-90C9-B7727C19C4F3}"/>
    <cellStyle name="Output 3 9 2 2" xfId="7538" xr:uid="{D6D0CA6E-C279-4168-B077-31BCB908E11C}"/>
    <cellStyle name="Output 3 9 2 2 2" xfId="16527" xr:uid="{B0B6262D-218E-4967-B4B4-F27E4FC7909B}"/>
    <cellStyle name="Output 3 9 2 2 2 2" xfId="41907" xr:uid="{4DD3C8F8-7607-4D52-BAE2-2FD5BDA10FDF}"/>
    <cellStyle name="Output 3 9 2 2 2 3" xfId="56578" xr:uid="{D78B009A-F6DD-49C7-BAC5-D009FFAE860B}"/>
    <cellStyle name="Output 3 9 2 2 3" xfId="43025" xr:uid="{37ADADE3-8CEF-43B6-A117-0FEF13DC1E13}"/>
    <cellStyle name="Output 3 9 2 2 4" xfId="49796" xr:uid="{4ADDCF5D-1CF1-4967-8F27-40870254C282}"/>
    <cellStyle name="Output 3 9 2 3" xfId="10175" xr:uid="{DC0D17C8-2946-42A4-BF82-891E18A16AC6}"/>
    <cellStyle name="Output 3 9 2 3 2" xfId="19164" xr:uid="{A76C5AF2-3AF5-4A88-8203-DA1632E009FD}"/>
    <cellStyle name="Output 3 9 2 3 2 2" xfId="27380" xr:uid="{EDBB8A79-29B2-43F8-8BFE-14A7C9CFA251}"/>
    <cellStyle name="Output 3 9 2 3 2 3" xfId="58492" xr:uid="{2413DA7B-9EDA-44BA-84AD-A1793FF74277}"/>
    <cellStyle name="Output 3 9 2 3 3" xfId="39964" xr:uid="{84419DA9-8B8C-473C-9759-2F89DEA9F573}"/>
    <cellStyle name="Output 3 9 2 3 4" xfId="51711" xr:uid="{3576C90A-DFFC-4AE0-8F2E-DDE5B96616F5}"/>
    <cellStyle name="Output 3 9 2 4" xfId="13941" xr:uid="{859D135E-31E5-4BD9-89A4-C6EB2C2D4A2F}"/>
    <cellStyle name="Output 3 9 2 4 2" xfId="35205" xr:uid="{8FED6E3E-D1A6-4018-A65C-7A1FCC885651}"/>
    <cellStyle name="Output 3 9 2 4 2 2" xfId="54711" xr:uid="{E3E31563-4F25-45CA-9129-47F15382D150}"/>
    <cellStyle name="Output 3 9 2 4 3" xfId="47913" xr:uid="{A3F7D073-7CB9-4AA3-8250-8E662C9009C0}"/>
    <cellStyle name="Output 3 9 2 5" xfId="31713" xr:uid="{EC646595-57EC-4AAB-AD64-C8EA00BCEB21}"/>
    <cellStyle name="Output 3 9 2 6" xfId="46299" xr:uid="{7A46A611-6476-45A1-B8F9-A8FAC54FF6B8}"/>
    <cellStyle name="Output 3 9 3" xfId="2998" xr:uid="{2B5ADCEC-73A1-4859-A177-7DDD38D92340}"/>
    <cellStyle name="Output 3 9 3 2" xfId="35430" xr:uid="{A10F64AB-AFD3-4D3D-95BF-57AFBC867112}"/>
    <cellStyle name="Output 3 9 3 2 2" xfId="56974" xr:uid="{756D3847-8229-486B-8B60-24F5E96BA4BF}"/>
    <cellStyle name="Output 3 9 3 2 3" xfId="50192" xr:uid="{AE6B6718-6A2C-494A-95C6-A95BD3B92F27}"/>
    <cellStyle name="Output 3 9 3 3" xfId="52188" xr:uid="{63E15668-42EC-4E67-B09C-935B5086C728}"/>
    <cellStyle name="Output 3 9 3 3 2" xfId="58969" xr:uid="{205D68EB-DC78-46F2-BD53-31BA36C4CD12}"/>
    <cellStyle name="Output 3 9 3 4" xfId="48309" xr:uid="{442B93C0-96C5-4ABB-BEE4-86BE46A596F9}"/>
    <cellStyle name="Output 3 9 3 4 2" xfId="55101" xr:uid="{5951C827-9F01-455D-A8C8-8251466851D5}"/>
    <cellStyle name="Output 3 9 3 5" xfId="53401" xr:uid="{F1C875C2-8D6C-446F-BA42-8C6782446B4C}"/>
    <cellStyle name="Output 3 9 3 6" xfId="46695" xr:uid="{817A2E33-DB42-4F42-BBD0-A7ED49DAABB1}"/>
    <cellStyle name="Output 3 9 4" xfId="43682" xr:uid="{6A348260-33E0-47B5-B3EC-B59F2B69D5D2}"/>
    <cellStyle name="Output 3 9 4 2" xfId="56106" xr:uid="{9F903854-C760-4617-BC4D-4B19107D82D1}"/>
    <cellStyle name="Output 3 9 4 3" xfId="49324" xr:uid="{61051733-EDBE-44BD-A268-AC8A529AA6BA}"/>
    <cellStyle name="Output 3 9 5" xfId="44522" xr:uid="{9E63C8DB-0230-4A9B-9480-B51C494C5B12}"/>
    <cellStyle name="Output 3 9 5 2" xfId="57707" xr:uid="{2A472D34-B77A-40FD-8386-A221A7AB1C9A}"/>
    <cellStyle name="Output 3 9 5 3" xfId="50925" xr:uid="{657022B6-F9F2-4B0E-80B3-5562974F3561}"/>
    <cellStyle name="Output 3 9 6" xfId="45790" xr:uid="{AD4CD995-2A1A-4337-93C8-0BC0611D7EB4}"/>
    <cellStyle name="Output 3 9 6 2" xfId="54263" xr:uid="{2AAE47A2-B775-4E72-8631-38B52C8F71D6}"/>
    <cellStyle name="Output 4" xfId="123" xr:uid="{71D81C91-4FAF-4F1A-ABDE-C5FBB9A84EFB}"/>
    <cellStyle name="Output 4 10" xfId="905" xr:uid="{EC8B0AA5-1ADB-42D3-82F6-FA02D4607BD6}"/>
    <cellStyle name="Output 4 10 2" xfId="5272" xr:uid="{A837BBC3-C12D-4EC7-9A7D-C1EDBA2F919C}"/>
    <cellStyle name="Output 4 10 2 2" xfId="7858" xr:uid="{4E1F163B-F1DA-459D-8BF0-D07D0A5083E7}"/>
    <cellStyle name="Output 4 10 2 2 2" xfId="16847" xr:uid="{725E7613-D2DE-453A-A001-A777D4BD04A3}"/>
    <cellStyle name="Output 4 10 2 2 2 2" xfId="39390" xr:uid="{1BCF3071-97FC-4301-BDF2-E92C3850F091}"/>
    <cellStyle name="Output 4 10 2 2 2 3" xfId="56615" xr:uid="{50E85F77-A112-4929-9CE0-A85BB43C9595}"/>
    <cellStyle name="Output 4 10 2 2 3" xfId="23629" xr:uid="{F97B4A62-F25A-49BF-BBAF-6EAF9403370E}"/>
    <cellStyle name="Output 4 10 2 2 4" xfId="49833" xr:uid="{A6F19303-6918-4A2B-963A-8CE0C018639E}"/>
    <cellStyle name="Output 4 10 2 3" xfId="10495" xr:uid="{6D109656-CCA3-4259-9095-B2B31F5ED0EB}"/>
    <cellStyle name="Output 4 10 2 3 2" xfId="19484" xr:uid="{535E2CF9-F665-4FC8-BD2E-A554B9E61716}"/>
    <cellStyle name="Output 4 10 2 3 2 2" xfId="41604" xr:uid="{351C6929-3C4C-4C74-967D-14E2F2A4BFDC}"/>
    <cellStyle name="Output 4 10 2 3 2 3" xfId="58617" xr:uid="{80A00BB6-C2A7-4E0F-878A-CF61712EA6FE}"/>
    <cellStyle name="Output 4 10 2 3 3" xfId="37522" xr:uid="{0F519551-63C3-46F8-A8BB-3596CBF428A8}"/>
    <cellStyle name="Output 4 10 2 3 4" xfId="51836" xr:uid="{195B3442-592B-4096-AFBF-4075A61CB3BB}"/>
    <cellStyle name="Output 4 10 2 4" xfId="14261" xr:uid="{801F02A0-687C-4E50-BEF4-C2C9567A42EB}"/>
    <cellStyle name="Output 4 10 2 4 2" xfId="29568" xr:uid="{5E0280C9-B2D9-42BB-88BE-44E98221CDC5}"/>
    <cellStyle name="Output 4 10 2 4 2 2" xfId="54748" xr:uid="{7B50A7E1-FA36-4F31-84AB-4358332E127B}"/>
    <cellStyle name="Output 4 10 2 4 3" xfId="47950" xr:uid="{0AB54B54-D98D-447E-8758-D5A515F89AE9}"/>
    <cellStyle name="Output 4 10 2 5" xfId="27331" xr:uid="{F098D959-60AB-460C-BCFA-DF713053B7E3}"/>
    <cellStyle name="Output 4 10 2 6" xfId="46336" xr:uid="{74FD51C0-C165-4D55-B5C5-D0D9ECB36A23}"/>
    <cellStyle name="Output 4 10 3" xfId="3342" xr:uid="{FAB4FCB4-F382-4696-99B9-8409CCB2E292}"/>
    <cellStyle name="Output 4 10 3 2" xfId="34582" xr:uid="{68148C12-B702-4795-ABF0-218495E7AD09}"/>
    <cellStyle name="Output 4 10 3 2 2" xfId="57011" xr:uid="{3A1CDCD5-1947-43A2-AE1F-C3B031E820D9}"/>
    <cellStyle name="Output 4 10 3 2 3" xfId="50229" xr:uid="{F0F5D3DD-B4A2-4178-9C8C-462CF3502174}"/>
    <cellStyle name="Output 4 10 3 3" xfId="50846" xr:uid="{166C5ABC-6325-435F-9655-93399F362111}"/>
    <cellStyle name="Output 4 10 3 3 2" xfId="57628" xr:uid="{17D654DE-7420-415C-AEFE-059FE28CD8B0}"/>
    <cellStyle name="Output 4 10 3 4" xfId="48346" xr:uid="{B718B4E1-1BF1-4332-BF86-EA6CED7CEB51}"/>
    <cellStyle name="Output 4 10 3 4 2" xfId="55138" xr:uid="{69956A3E-4F90-46E6-894E-B15B523AE453}"/>
    <cellStyle name="Output 4 10 3 5" xfId="53436" xr:uid="{C47BBCCC-9A1F-4D2D-9875-90B37ED4CE46}"/>
    <cellStyle name="Output 4 10 3 6" xfId="46732" xr:uid="{A438F9E1-A6A6-42A3-8E16-59C58C33A8F1}"/>
    <cellStyle name="Output 4 10 4" xfId="42232" xr:uid="{84CBCDFC-79D6-490B-9AD6-E872D11FBEC4}"/>
    <cellStyle name="Output 4 10 4 2" xfId="56143" xr:uid="{14C4FD6D-53DF-4B3A-AF83-C66CBBE6DAC0}"/>
    <cellStyle name="Output 4 10 4 3" xfId="49361" xr:uid="{32EA8571-0A14-46A0-BD9E-7344D32C56EF}"/>
    <cellStyle name="Output 4 10 5" xfId="44577" xr:uid="{78EE7C26-1727-4C6E-AFC4-84DF0D794A98}"/>
    <cellStyle name="Output 4 10 5 2" xfId="57650" xr:uid="{12C02B86-6647-4CBD-843E-C39AF1ABC9BD}"/>
    <cellStyle name="Output 4 10 5 3" xfId="50868" xr:uid="{854E24A5-216B-4031-959F-DED7548B370D}"/>
    <cellStyle name="Output 4 10 6" xfId="47481" xr:uid="{B8132EDA-00B4-4E0F-B2F3-A513C4CA0C4E}"/>
    <cellStyle name="Output 4 10 6 2" xfId="54300" xr:uid="{42DD65E7-447B-41F4-8AAB-7626E1D51A67}"/>
    <cellStyle name="Output 4 10 7" xfId="45873" xr:uid="{F4BE0C65-631C-4879-9EBA-986766F31FBD}"/>
    <cellStyle name="Output 4 11" xfId="1249" xr:uid="{F3EBE73E-9D86-451A-B378-906CA2CCE376}"/>
    <cellStyle name="Output 4 11 2" xfId="5594" xr:uid="{89EB0E24-9803-468D-B84F-DC26FC7CF1A7}"/>
    <cellStyle name="Output 4 11 2 2" xfId="8180" xr:uid="{72904834-E0C3-4F0D-A788-340CD30260F3}"/>
    <cellStyle name="Output 4 11 2 2 2" xfId="17169" xr:uid="{E175AE42-B3CE-4470-A457-26E98FA8A110}"/>
    <cellStyle name="Output 4 11 2 2 2 2" xfId="37664" xr:uid="{1B1F0CAF-FF2A-401A-A9B3-48DD12AC6483}"/>
    <cellStyle name="Output 4 11 2 2 2 3" xfId="56654" xr:uid="{DFB9028B-52D4-4CBE-ADCF-20409ED4D97A}"/>
    <cellStyle name="Output 4 11 2 2 3" xfId="43333" xr:uid="{DD8387D3-63BA-4285-81DA-4F386B964D68}"/>
    <cellStyle name="Output 4 11 2 2 4" xfId="49872" xr:uid="{FB13EFFE-B02B-445F-AB3F-5BF1CE0DFF8A}"/>
    <cellStyle name="Output 4 11 2 3" xfId="10817" xr:uid="{48366511-2854-46CF-ACBD-B14959BFE619}"/>
    <cellStyle name="Output 4 11 2 3 2" xfId="19806" xr:uid="{F0B50458-0509-497B-8506-E1FE3CCA4980}"/>
    <cellStyle name="Output 4 11 2 3 2 2" xfId="39868" xr:uid="{DA9E97F4-50FF-4674-992C-7E7A3F01AB38}"/>
    <cellStyle name="Output 4 11 2 3 2 3" xfId="57916" xr:uid="{9672135B-00FD-4589-B89C-6AA9F3CA1DC8}"/>
    <cellStyle name="Output 4 11 2 3 3" xfId="40188" xr:uid="{7E6DDD89-7F19-49A7-B285-228ADB9AD631}"/>
    <cellStyle name="Output 4 11 2 3 4" xfId="51134" xr:uid="{85177158-DF47-4CA7-94BE-413B83B817E7}"/>
    <cellStyle name="Output 4 11 2 4" xfId="14583" xr:uid="{31BB8B83-04B8-4D22-A7C3-6350D63992E7}"/>
    <cellStyle name="Output 4 11 2 4 2" xfId="23505" xr:uid="{0E234AB5-7543-4BDE-BA35-0F4530BF1C4B}"/>
    <cellStyle name="Output 4 11 2 4 2 2" xfId="54784" xr:uid="{1113D753-9D52-4408-8688-A0D051FBC5D5}"/>
    <cellStyle name="Output 4 11 2 4 3" xfId="47989" xr:uid="{2520ECF8-C246-49AC-9978-AAABE0B61142}"/>
    <cellStyle name="Output 4 11 2 5" xfId="30785" xr:uid="{DDE28CE0-D324-4809-8567-D5D2BC537E10}"/>
    <cellStyle name="Output 4 11 2 6" xfId="46375" xr:uid="{12B92924-AB5B-4581-8692-DCE5B00CB64B}"/>
    <cellStyle name="Output 4 11 3" xfId="3686" xr:uid="{28C00622-D5B6-4C85-918A-A999CA6D57D4}"/>
    <cellStyle name="Output 4 11 3 2" xfId="34840" xr:uid="{8D0DB543-4D6A-44F1-9B45-B0A8F5B3AD09}"/>
    <cellStyle name="Output 4 11 3 2 2" xfId="57047" xr:uid="{4F1A9F40-8AEC-43D0-B6D7-0F2D8C1238E3}"/>
    <cellStyle name="Output 4 11 3 2 3" xfId="50265" xr:uid="{C2690173-F414-485F-8A0C-09FE7363CA79}"/>
    <cellStyle name="Output 4 11 3 3" xfId="51296" xr:uid="{C016C592-36C9-41AE-8286-6E95FA4CE912}"/>
    <cellStyle name="Output 4 11 3 3 2" xfId="58078" xr:uid="{B3F9CF94-79A0-49F5-B89E-E17EBA1F412D}"/>
    <cellStyle name="Output 4 11 3 4" xfId="48382" xr:uid="{229228FF-BF01-47CD-85C4-E7275CE0DD7E}"/>
    <cellStyle name="Output 4 11 3 4 2" xfId="55174" xr:uid="{F43F50BB-30E5-486E-8573-D591FD10CE7E}"/>
    <cellStyle name="Output 4 11 3 5" xfId="46768" xr:uid="{5599306E-EA7B-4645-9EBA-F4D0E179F30B}"/>
    <cellStyle name="Output 4 11 4" xfId="33096" xr:uid="{26726BB8-0822-4A3A-85BE-EBB3CDCB1E6C}"/>
    <cellStyle name="Output 4 11 4 2" xfId="56182" xr:uid="{E7021EEB-003E-4FE4-B1B1-82D1F425872F}"/>
    <cellStyle name="Output 4 11 4 3" xfId="49400" xr:uid="{B6384293-BBDB-4AAF-86B4-B9871681F51B}"/>
    <cellStyle name="Output 4 11 5" xfId="44565" xr:uid="{9A7BEBDE-2647-48FB-AD28-A7A2D5059BE6}"/>
    <cellStyle name="Output 4 11 5 2" xfId="57950" xr:uid="{7EA4AC15-3900-4C13-8BD5-B057607EBB38}"/>
    <cellStyle name="Output 4 11 5 3" xfId="51168" xr:uid="{B2110E7B-2753-46B3-A43D-B8D841A54181}"/>
    <cellStyle name="Output 4 11 6" xfId="47520" xr:uid="{7297159E-45D5-4499-8663-2BD6CFE7524C}"/>
    <cellStyle name="Output 4 11 6 2" xfId="54336" xr:uid="{ABCC9D7A-6682-4C46-96C0-95D742E81481}"/>
    <cellStyle name="Output 4 11 7" xfId="45909" xr:uid="{8F3435FD-4586-459B-91AD-ED884A0803D2}"/>
    <cellStyle name="Output 4 12" xfId="1781" xr:uid="{C95B4602-DE29-4210-8E10-91729B89BF99}"/>
    <cellStyle name="Output 4 12 2" xfId="6099" xr:uid="{094096B8-DF73-4DFE-8289-E2168BFF6DF1}"/>
    <cellStyle name="Output 4 12 2 2" xfId="8685" xr:uid="{0613BDAB-F8BF-48DE-80EE-AEE4D22FDCB2}"/>
    <cellStyle name="Output 4 12 2 2 2" xfId="17674" xr:uid="{7B1F7C73-FA31-4E4E-973C-0A2FD5FCCCA0}"/>
    <cellStyle name="Output 4 12 2 2 2 2" xfId="30715" xr:uid="{62F3939D-F42A-42B6-B520-60A626D95A1B}"/>
    <cellStyle name="Output 4 12 2 2 3" xfId="25478" xr:uid="{D36CC0F5-7032-42FB-86C9-98B0A97F55C6}"/>
    <cellStyle name="Output 4 12 2 2 4" xfId="56272" xr:uid="{FC7F9743-6E41-4A64-B50D-523947AF73E8}"/>
    <cellStyle name="Output 4 12 2 3" xfId="11322" xr:uid="{17EBCDDC-EF4A-43F8-A8C0-3A0868B00CA5}"/>
    <cellStyle name="Output 4 12 2 3 2" xfId="20311" xr:uid="{AB54973E-CF71-4024-BBFA-08289FA06168}"/>
    <cellStyle name="Output 4 12 2 3 2 2" xfId="28927" xr:uid="{1B755AD7-344E-4FF0-A377-A375DB483649}"/>
    <cellStyle name="Output 4 12 2 3 3" xfId="26706" xr:uid="{8B7BE336-4CFA-4E99-BDFA-4FDE41083924}"/>
    <cellStyle name="Output 4 12 2 4" xfId="15088" xr:uid="{FEFE6072-7F7D-4EA5-9FDD-AA7CE2BB63C6}"/>
    <cellStyle name="Output 4 12 2 4 2" xfId="36790" xr:uid="{A8772C59-1CD2-464F-BCFC-1D068E7D0A5D}"/>
    <cellStyle name="Output 4 12 2 5" xfId="35327" xr:uid="{2C3464CE-E1B6-458A-AD89-903968480D54}"/>
    <cellStyle name="Output 4 12 2 6" xfId="49490" xr:uid="{0E4A45FD-4981-48CE-8C03-541039318F31}"/>
    <cellStyle name="Output 4 12 3" xfId="4218" xr:uid="{D4222A1A-FA3A-4A71-9A8F-89F1E9B549B9}"/>
    <cellStyle name="Output 4 12 3 2" xfId="22678" xr:uid="{06F8719A-3E70-408D-8BF5-81E5A92B4881}"/>
    <cellStyle name="Output 4 12 3 2 2" xfId="58631" xr:uid="{60BCA170-3D85-438C-9850-2200A2817EAC}"/>
    <cellStyle name="Output 4 12 3 3" xfId="51850" xr:uid="{329DE6D2-A0E3-4D57-BE91-50035AF4641D}"/>
    <cellStyle name="Output 4 12 4" xfId="27360" xr:uid="{7EE54FA1-DD12-4867-84FE-32AB9586B89F}"/>
    <cellStyle name="Output 4 12 4 2" xfId="54418" xr:uid="{91764769-9834-432A-BD8F-138E87B097E5}"/>
    <cellStyle name="Output 4 12 4 3" xfId="47607" xr:uid="{E9D95D98-FF86-4356-9A79-E4700B8B17F3}"/>
    <cellStyle name="Output 4 12 5" xfId="44675" xr:uid="{94961FE4-1579-480F-8E66-61F4FE671269}"/>
    <cellStyle name="Output 4 12 6" xfId="45999" xr:uid="{6B62BF47-8D9E-4507-9398-B40C06A563E5}"/>
    <cellStyle name="Output 4 13" xfId="1595" xr:uid="{658D7E5B-BB4A-4C87-8F57-DEE92E5BDD94}"/>
    <cellStyle name="Output 4 13 2" xfId="5939" xr:uid="{9CA97673-518A-47B3-AFC7-A9AB02D69237}"/>
    <cellStyle name="Output 4 13 2 2" xfId="8525" xr:uid="{CFC5B9F9-070C-49D1-B966-CBA20F8A639C}"/>
    <cellStyle name="Output 4 13 2 2 2" xfId="17514" xr:uid="{AC2567FE-60FE-46CC-8419-F8363DD73EBF}"/>
    <cellStyle name="Output 4 13 2 2 2 2" xfId="34492" xr:uid="{4AF21808-6500-40C0-9CBC-BD18C4EDF9E8}"/>
    <cellStyle name="Output 4 13 2 2 3" xfId="25217" xr:uid="{69C9DC61-FFDC-4FF1-9F25-F332F03DCDA5}"/>
    <cellStyle name="Output 4 13 2 2 4" xfId="56687" xr:uid="{A080532B-ED9E-48C9-B6FC-143CA2537CAC}"/>
    <cellStyle name="Output 4 13 2 3" xfId="11162" xr:uid="{998A2C30-FD94-4D38-8B0D-2307D1723CB6}"/>
    <cellStyle name="Output 4 13 2 3 2" xfId="20151" xr:uid="{A7241C4F-00E9-413F-A2D9-FA8822564D8D}"/>
    <cellStyle name="Output 4 13 2 3 2 2" xfId="41980" xr:uid="{DE3EF2E4-C425-498A-9068-398ED5672C78}"/>
    <cellStyle name="Output 4 13 2 3 3" xfId="40078" xr:uid="{C18A7B0F-E8CD-4B4B-A258-9A63A9C1657B}"/>
    <cellStyle name="Output 4 13 2 4" xfId="14928" xr:uid="{E7D2EAB2-BB91-488E-B95C-DADFD3F819D4}"/>
    <cellStyle name="Output 4 13 2 4 2" xfId="42485" xr:uid="{9F259239-92FD-442B-B053-B0AE616C854D}"/>
    <cellStyle name="Output 4 13 2 5" xfId="35994" xr:uid="{AE2F0147-7274-47C4-8256-3AAE67880612}"/>
    <cellStyle name="Output 4 13 2 6" xfId="49905" xr:uid="{41D40DAE-624F-4029-86CA-088C2334958B}"/>
    <cellStyle name="Output 4 13 3" xfId="4032" xr:uid="{92122175-6E8B-40C6-9C25-B8CDD31E76B4}"/>
    <cellStyle name="Output 4 13 3 2" xfId="31682" xr:uid="{35D667D9-CB7A-42D2-98E8-23A0EFC6A5EF}"/>
    <cellStyle name="Output 4 13 3 2 2" xfId="57771" xr:uid="{9074CFCE-71B8-422D-9CAA-2ABA1EA7B9E6}"/>
    <cellStyle name="Output 4 13 3 3" xfId="50989" xr:uid="{B7D4D910-1FFA-4D86-807D-B39BE99143B3}"/>
    <cellStyle name="Output 4 13 4" xfId="25673" xr:uid="{FCB11081-41BD-458F-A843-68D9359865EE}"/>
    <cellStyle name="Output 4 13 4 2" xfId="54814" xr:uid="{903AF235-2D8C-4B06-9E62-5B31E8B22847}"/>
    <cellStyle name="Output 4 13 4 3" xfId="48022" xr:uid="{E1D0989B-93FE-490B-A22A-DCB04D5F9225}"/>
    <cellStyle name="Output 4 13 5" xfId="44632" xr:uid="{E4BD82F5-7D56-4130-B423-A4AB0EC78D1B}"/>
    <cellStyle name="Output 4 13 6" xfId="46408" xr:uid="{019BF436-4D05-4EE6-B93E-958731C27503}"/>
    <cellStyle name="Output 4 14" xfId="2970" xr:uid="{61D75C80-CD4C-4E00-AD4C-E9B1D90DF621}"/>
    <cellStyle name="Output 4 14 2" xfId="7120" xr:uid="{D35E4026-5228-4903-8A28-A992724FD244}"/>
    <cellStyle name="Output 4 14 2 2" xfId="16109" xr:uid="{B482512D-6232-4775-B4B0-5794890CF33F}"/>
    <cellStyle name="Output 4 14 2 2 2" xfId="34162" xr:uid="{1F4D3CA3-3D36-4B17-B05D-8616745D1886}"/>
    <cellStyle name="Output 4 14 2 2 3" xfId="57099" xr:uid="{BC1BAD10-FD98-4024-8065-D4BA1C524284}"/>
    <cellStyle name="Output 4 14 2 3" xfId="38312" xr:uid="{13BF583D-4443-4198-A8F7-8F20A435E39C}"/>
    <cellStyle name="Output 4 14 2 4" xfId="50317" xr:uid="{D9A3BC91-0049-4D69-9F95-A699C5B8A0FE}"/>
    <cellStyle name="Output 4 14 3" xfId="9683" xr:uid="{5499459A-5356-412B-A44F-8DA2A96873FE}"/>
    <cellStyle name="Output 4 14 3 2" xfId="18672" xr:uid="{B665075B-74D3-4A6D-B7C1-576C2F27099B}"/>
    <cellStyle name="Output 4 14 3 2 2" xfId="39244" xr:uid="{B4C59052-0025-41B2-89DE-E78D15280950}"/>
    <cellStyle name="Output 4 14 3 2 3" xfId="58005" xr:uid="{8096D4D1-8298-4ECF-9FF8-A1B70AA0B354}"/>
    <cellStyle name="Output 4 14 3 3" xfId="26965" xr:uid="{F4A3A4E4-27BE-4C62-92EE-76234BE29483}"/>
    <cellStyle name="Output 4 14 3 4" xfId="51223" xr:uid="{ADCB3612-3D0D-4DFC-A8E9-EB689F7EBA83}"/>
    <cellStyle name="Output 4 14 4" xfId="13523" xr:uid="{9454D553-61D1-4299-83DA-DEEDF243518C}"/>
    <cellStyle name="Output 4 14 4 2" xfId="38750" xr:uid="{09A8138E-4567-4925-958B-56890BCC41DD}"/>
    <cellStyle name="Output 4 14 4 2 2" xfId="55226" xr:uid="{23F4278F-554E-43A0-8D41-29CFBB758775}"/>
    <cellStyle name="Output 4 14 4 3" xfId="48434" xr:uid="{BD5569EA-F0F1-4B82-A7FE-2ED6533896F0}"/>
    <cellStyle name="Output 4 14 5" xfId="43275" xr:uid="{187B5867-37ED-44DF-ACD2-F5A11B1CC72D}"/>
    <cellStyle name="Output 4 14 5 2" xfId="53512" xr:uid="{B695D77C-C899-40EA-8219-94B981E9D9FC}"/>
    <cellStyle name="Output 4 14 6" xfId="44735" xr:uid="{9086A921-5250-4F5C-ABAD-764690251416}"/>
    <cellStyle name="Output 4 14 7" xfId="46820" xr:uid="{B3E3C840-5F5B-454A-A8F4-61A9CC70AB26}"/>
    <cellStyle name="Output 4 15" xfId="6513" xr:uid="{522BFBE0-B14C-41C0-971E-D9C092614F33}"/>
    <cellStyle name="Output 4 15 2" xfId="11734" xr:uid="{F7731E3A-52F0-4A7E-97C8-F115A113837B}"/>
    <cellStyle name="Output 4 15 2 2" xfId="20723" xr:uid="{92A98D28-50D2-425B-93AF-1C537548E523}"/>
    <cellStyle name="Output 4 15 2 2 2" xfId="39036" xr:uid="{E431A6EA-7391-4DD8-BBE3-9FFE63366BAC}"/>
    <cellStyle name="Output 4 15 2 2 3" xfId="57118" xr:uid="{53DE2928-D571-4EAC-9535-2538716B631C}"/>
    <cellStyle name="Output 4 15 2 3" xfId="23117" xr:uid="{6D134646-1A0E-495E-BF77-ACCB0E541AA6}"/>
    <cellStyle name="Output 4 15 2 4" xfId="50336" xr:uid="{DDF9666F-245D-4CC5-A4BC-00026BA1931B}"/>
    <cellStyle name="Output 4 15 3" xfId="15502" xr:uid="{C7D89A39-EB6A-4F64-BBEB-34BF3B66B89F}"/>
    <cellStyle name="Output 4 15 3 2" xfId="39615" xr:uid="{3A69FD40-2C67-44C7-A854-4F5AD5FA383A}"/>
    <cellStyle name="Output 4 15 3 2 2" xfId="58720" xr:uid="{546D2954-9BC5-4673-BC88-5989B9384B8A}"/>
    <cellStyle name="Output 4 15 3 3" xfId="51939" xr:uid="{B16B67A6-0F2D-463A-A18E-B0BF332BC95F}"/>
    <cellStyle name="Output 4 15 4" xfId="35213" xr:uid="{5DCECA05-62EE-4125-BF9E-370674E4A1E4}"/>
    <cellStyle name="Output 4 15 4 2" xfId="58070" xr:uid="{1DB149F4-DDAB-4D22-A876-3A9A0684FAD0}"/>
    <cellStyle name="Output 4 15 4 3" xfId="51288" xr:uid="{D52BE29B-315C-4243-BEBB-59C6326862F1}"/>
    <cellStyle name="Output 4 15 5" xfId="44717" xr:uid="{2046A508-A996-43D2-819A-7C0A70F18536}"/>
    <cellStyle name="Output 4 15 5 2" xfId="55245" xr:uid="{E6E01EC6-4E14-48C7-BD11-6914BBBE4C12}"/>
    <cellStyle name="Output 4 15 5 3" xfId="48453" xr:uid="{0637F222-6020-49ED-900C-33B66A31DBBA}"/>
    <cellStyle name="Output 4 15 6" xfId="53531" xr:uid="{4E276E82-3CB2-4E1F-A93B-7D17DF508174}"/>
    <cellStyle name="Output 4 15 7" xfId="46839" xr:uid="{A1D6BD89-4AD9-4A5B-9FB8-4958D4AD72E3}"/>
    <cellStyle name="Output 4 16" xfId="9097" xr:uid="{3C09BEB5-B71C-413C-AC83-AC550F456A31}"/>
    <cellStyle name="Output 4 16 2" xfId="18086" xr:uid="{3A19814B-830C-4107-87B3-61470B4C9E58}"/>
    <cellStyle name="Output 4 16 2 2" xfId="43026" xr:uid="{EC772E58-A464-436A-AF30-B2339691C39A}"/>
    <cellStyle name="Output 4 16 2 2 2" xfId="57121" xr:uid="{8AE01EA8-C6C1-459C-B65C-3D1742959C0C}"/>
    <cellStyle name="Output 4 16 2 3" xfId="50339" xr:uid="{331A80DF-8DA7-484F-82B7-355B135E1145}"/>
    <cellStyle name="Output 4 16 3" xfId="38571" xr:uid="{D5095F32-82B1-446F-BE65-731C46C6185B}"/>
    <cellStyle name="Output 4 16 3 2" xfId="58723" xr:uid="{10EFFD5D-17CB-44E2-97EC-88C49830F2F6}"/>
    <cellStyle name="Output 4 16 3 3" xfId="51942" xr:uid="{F2348DB0-598A-4B92-B096-86B723AEAFB5}"/>
    <cellStyle name="Output 4 16 4" xfId="44804" xr:uid="{BA7C72B0-4EE8-4362-A2A9-9DC5D807541B}"/>
    <cellStyle name="Output 4 16 4 2" xfId="58027" xr:uid="{9D3234CD-1B45-4238-9C88-751E8FE96ACF}"/>
    <cellStyle name="Output 4 16 4 3" xfId="51245" xr:uid="{A5C9F56A-145F-466F-AE76-44D101546618}"/>
    <cellStyle name="Output 4 16 5" xfId="48456" xr:uid="{F5ECAB50-0BF8-4DF4-AE30-73811B350B13}"/>
    <cellStyle name="Output 4 16 5 2" xfId="55248" xr:uid="{9DD627D7-32B7-4CDB-A6DC-18F5149B01DC}"/>
    <cellStyle name="Output 4 16 6" xfId="53534" xr:uid="{BEB4F71B-153B-4336-AF92-B9A9413A3899}"/>
    <cellStyle name="Output 4 16 7" xfId="46842" xr:uid="{4219D74D-6EA8-42EF-B949-C2D21C50B18F}"/>
    <cellStyle name="Output 4 17" xfId="12738" xr:uid="{E4107B1C-0CF1-427D-A099-EF6E0E618DEF}"/>
    <cellStyle name="Output 4 17 2" xfId="21727" xr:uid="{454EF441-3D3D-4E19-BCD2-1507C3214A1F}"/>
    <cellStyle name="Output 4 17 2 2" xfId="29097" xr:uid="{8D4482EE-3486-4F28-85E6-BD2283682409}"/>
    <cellStyle name="Output 4 17 2 2 2" xfId="57103" xr:uid="{F4FC1E61-1D5B-4135-96CF-C29E10A576D4}"/>
    <cellStyle name="Output 4 17 2 3" xfId="50321" xr:uid="{0F54BE42-8508-4984-A541-5A630378128A}"/>
    <cellStyle name="Output 4 17 3" xfId="43659" xr:uid="{1C9308FC-8FED-4380-88ED-56583D7A22FE}"/>
    <cellStyle name="Output 4 17 3 2" xfId="58706" xr:uid="{32592372-38CE-4008-9545-4BBC3FD294F4}"/>
    <cellStyle name="Output 4 17 3 3" xfId="51925" xr:uid="{12FED5C2-082A-4687-ABD1-ABE8536DFF88}"/>
    <cellStyle name="Output 4 17 4" xfId="44844" xr:uid="{D08326FA-D42A-444B-8850-9FC4F63A44FD}"/>
    <cellStyle name="Output 4 17 4 2" xfId="57981" xr:uid="{2C3A2F50-3C03-4C77-94BC-8D55A3BE165B}"/>
    <cellStyle name="Output 4 17 4 3" xfId="51199" xr:uid="{F4A490EC-19B1-4776-A364-8A8C42D9230D}"/>
    <cellStyle name="Output 4 17 5" xfId="48438" xr:uid="{38CEB31F-2290-4AD5-BA85-D35531F526B8}"/>
    <cellStyle name="Output 4 17 5 2" xfId="55230" xr:uid="{0D3FD438-3103-4233-ADFE-F9E7E2060286}"/>
    <cellStyle name="Output 4 17 6" xfId="53516" xr:uid="{53322C5E-03A4-47B7-AAB7-A2CB696EDD91}"/>
    <cellStyle name="Output 4 17 7" xfId="46824" xr:uid="{48C3D97A-C432-4403-8EDD-09448D749DD3}"/>
    <cellStyle name="Output 4 18" xfId="2217" xr:uid="{CB070D79-8539-4222-83F8-4F305B7CB503}"/>
    <cellStyle name="Output 4 18 2" xfId="40030" xr:uid="{EE24BCF7-1199-4E96-AC12-1C72BAB86124}"/>
    <cellStyle name="Output 4 18 2 2" xfId="57278" xr:uid="{D6CAD9F2-6AD2-415D-B571-C99F9B6789A6}"/>
    <cellStyle name="Output 4 18 2 3" xfId="50496" xr:uid="{FE82FEDF-22BE-45B9-8922-76FCCD7F7B83}"/>
    <cellStyle name="Output 4 18 3" xfId="44876" xr:uid="{63169C51-E53A-4A53-A6AE-50CE38EAFB6B}"/>
    <cellStyle name="Output 4 18 3 2" xfId="58879" xr:uid="{FB09D1C7-D739-4BB4-BA1B-5237D87B6982}"/>
    <cellStyle name="Output 4 18 3 3" xfId="52098" xr:uid="{A3AEE9F2-0EFB-47A1-82AB-D21666132866}"/>
    <cellStyle name="Output 4 18 4" xfId="48917" xr:uid="{E240D876-DB61-4461-9928-6C975D53BADE}"/>
    <cellStyle name="Output 4 18 4 2" xfId="55700" xr:uid="{2A6D832B-9AB7-480C-B59D-0A864F65E1AD}"/>
    <cellStyle name="Output 4 18 5" xfId="48613" xr:uid="{1C1678A2-711D-45B5-8177-36D4E4E51064}"/>
    <cellStyle name="Output 4 18 5 2" xfId="55402" xr:uid="{9A28A7EE-3BAC-4269-8161-B421CEC9D8FF}"/>
    <cellStyle name="Output 4 18 6" xfId="53688" xr:uid="{2BB1D05A-669E-47F4-AD83-3B41A72A5E40}"/>
    <cellStyle name="Output 4 18 7" xfId="46999" xr:uid="{501CF458-A1EA-4EC9-B408-707DDC468525}"/>
    <cellStyle name="Output 4 19" xfId="13126" xr:uid="{7F28ED0C-5AAB-4C86-9A90-276B91D9E7E3}"/>
    <cellStyle name="Output 4 19 2" xfId="40626" xr:uid="{A9CA385C-893C-452B-8AF0-8622CD3C3F58}"/>
    <cellStyle name="Output 4 19 2 2" xfId="57084" xr:uid="{B26DDA2F-CE9A-4B7C-AD12-7A3550722214}"/>
    <cellStyle name="Output 4 19 2 3" xfId="50302" xr:uid="{2AAF018A-3F19-4F7D-A940-574165F98018}"/>
    <cellStyle name="Output 4 19 3" xfId="44957" xr:uid="{EE6B9A66-86FF-4AE8-B91C-5790E51C8368}"/>
    <cellStyle name="Output 4 19 3 2" xfId="58689" xr:uid="{80BB60C6-FF38-4DFD-898B-71969C071D91}"/>
    <cellStyle name="Output 4 19 3 3" xfId="51908" xr:uid="{438E2465-1577-4262-833A-B0F730F69E84}"/>
    <cellStyle name="Output 4 19 4" xfId="51299" xr:uid="{EE70E211-4EB1-4A87-A48A-F2D0688074AD}"/>
    <cellStyle name="Output 4 19 4 2" xfId="58081" xr:uid="{934FC4B6-CF61-451E-9570-13067041F80A}"/>
    <cellStyle name="Output 4 19 5" xfId="48419" xr:uid="{7E4D69CA-ADA4-474F-A40C-6ABE30FB0A0E}"/>
    <cellStyle name="Output 4 19 5 2" xfId="55211" xr:uid="{25FADDC3-EF8B-4383-A17C-7F512A8A8E68}"/>
    <cellStyle name="Output 4 19 6" xfId="53497" xr:uid="{E1F31A0F-3ED0-492E-AE19-09486D384CDA}"/>
    <cellStyle name="Output 4 19 7" xfId="46805" xr:uid="{3756A20D-F0B7-44CB-BE1B-38F1BF5CE70E}"/>
    <cellStyle name="Output 4 2" xfId="155" xr:uid="{899D0CE5-80B4-4000-8D9E-E447151B77E6}"/>
    <cellStyle name="Output 4 2 10" xfId="1966" xr:uid="{158A48C6-6D01-4623-961D-459801347D73}"/>
    <cellStyle name="Output 4 2 10 2" xfId="6274" xr:uid="{E1F22D62-26AF-41A0-A800-2A04F395C105}"/>
    <cellStyle name="Output 4 2 10 2 2" xfId="8860" xr:uid="{FC695252-4410-4295-A589-9066ABD5CBDD}"/>
    <cellStyle name="Output 4 2 10 2 2 2" xfId="17849" xr:uid="{DFA533C8-D2F1-4716-B487-874189A157C5}"/>
    <cellStyle name="Output 4 2 10 2 2 2 2" xfId="38210" xr:uid="{F6869A58-3B25-42AB-B6DC-5C53E0819DA0}"/>
    <cellStyle name="Output 4 2 10 2 2 3" xfId="41970" xr:uid="{C50A1030-B533-41EB-96B6-A1F8A6BCD522}"/>
    <cellStyle name="Output 4 2 10 2 3" xfId="11497" xr:uid="{9A3F1A41-83A1-413A-8CDA-735C9776FFC4}"/>
    <cellStyle name="Output 4 2 10 2 3 2" xfId="20486" xr:uid="{BED0609D-35CC-48A8-8A9A-5B4C6DC1B57A}"/>
    <cellStyle name="Output 4 2 10 2 3 2 2" xfId="22805" xr:uid="{61E1A7EB-6308-42D5-B004-B473D02D560D}"/>
    <cellStyle name="Output 4 2 10 2 3 3" xfId="31089" xr:uid="{6E2EEC19-76B8-407C-B36F-02C9D1BB7BBD}"/>
    <cellStyle name="Output 4 2 10 2 4" xfId="15263" xr:uid="{A55F1132-F923-41D7-98E9-318189AAD9BF}"/>
    <cellStyle name="Output 4 2 10 2 4 2" xfId="25342" xr:uid="{A9DC8F6C-200E-44F7-A86A-FCB80C940543}"/>
    <cellStyle name="Output 4 2 10 2 5" xfId="41236" xr:uid="{679F5085-F0DE-4A13-8F55-CB4221A6C772}"/>
    <cellStyle name="Output 4 2 10 3" xfId="4403" xr:uid="{C433C59E-5086-49A5-8CB3-42FF398B0FD7}"/>
    <cellStyle name="Output 4 2 10 3 2" xfId="29295" xr:uid="{24553E00-F2D5-41CB-A324-F24189772EE8}"/>
    <cellStyle name="Output 4 2 10 4" xfId="24401" xr:uid="{697C4F93-5A5D-4CBB-B650-AAE5517CC40E}"/>
    <cellStyle name="Output 4 2 11" xfId="2606" xr:uid="{210454C1-B278-44BB-B16D-E3AB1669CEB0}"/>
    <cellStyle name="Output 4 2 11 2" xfId="6847" xr:uid="{A8FFADD8-99E6-445A-ACB4-EA7AE55FB038}"/>
    <cellStyle name="Output 4 2 11 2 2" xfId="15836" xr:uid="{AB3AF6F0-5038-433D-AAF9-CC614DF5ED00}"/>
    <cellStyle name="Output 4 2 11 2 2 2" xfId="38795" xr:uid="{F769C8E4-8EF3-4EDB-8912-C10A9271A36C}"/>
    <cellStyle name="Output 4 2 11 2 3" xfId="42341" xr:uid="{C669602C-DD69-4D5C-92A1-32EC27286E9E}"/>
    <cellStyle name="Output 4 2 11 3" xfId="9417" xr:uid="{625649FE-34D2-4276-9716-FE442D9453FB}"/>
    <cellStyle name="Output 4 2 11 3 2" xfId="18406" xr:uid="{D27CEDE7-AC82-48F4-B124-0B97ACA58618}"/>
    <cellStyle name="Output 4 2 11 3 2 2" xfId="23638" xr:uid="{18DF5B93-7D3D-4AA6-9ED8-869CA636E249}"/>
    <cellStyle name="Output 4 2 11 3 3" xfId="33253" xr:uid="{B9D33203-1CDA-4FA3-B303-1056D8AB77AA}"/>
    <cellStyle name="Output 4 2 11 4" xfId="13460" xr:uid="{62A93545-4AA2-4203-9510-0EC699B3174D}"/>
    <cellStyle name="Output 4 2 11 4 2" xfId="28846" xr:uid="{0902936A-2440-4084-8C20-4694B04235BE}"/>
    <cellStyle name="Output 4 2 11 5" xfId="23884" xr:uid="{4095AEB9-41A1-4D8F-AAA1-DBC4B1F5C87C}"/>
    <cellStyle name="Output 4 2 12" xfId="6611" xr:uid="{3933FB5B-041B-45F5-9925-6F7816417AA0}"/>
    <cellStyle name="Output 4 2 12 2" xfId="11817" xr:uid="{808E4999-FDF2-4E83-AA66-BD16D2502011}"/>
    <cellStyle name="Output 4 2 12 2 2" xfId="20806" xr:uid="{C59E42FB-3622-403F-9CF2-4165B3C85EF0}"/>
    <cellStyle name="Output 4 2 12 2 2 2" xfId="30387" xr:uid="{E76AD712-C7E7-4B3C-A671-79CAB56F1A20}"/>
    <cellStyle name="Output 4 2 12 2 3" xfId="27176" xr:uid="{BA6BBA28-0684-49D2-9878-33F06DCF4658}"/>
    <cellStyle name="Output 4 2 12 3" xfId="15600" xr:uid="{55A059AC-BEE2-49E6-9285-D84F6D1CED9A}"/>
    <cellStyle name="Output 4 2 12 3 2" xfId="35082" xr:uid="{232A7920-3A40-403E-BDE2-29062528156F}"/>
    <cellStyle name="Output 4 2 12 4" xfId="32435" xr:uid="{D4E34DF9-4A81-48D5-850E-92CFBF46B5C1}"/>
    <cellStyle name="Output 4 2 13" xfId="9180" xr:uid="{020292D9-ED45-43AF-8E74-C5590E3747A8}"/>
    <cellStyle name="Output 4 2 13 2" xfId="18169" xr:uid="{0C6D0233-EFAC-405C-919A-156081F59905}"/>
    <cellStyle name="Output 4 2 13 2 2" xfId="27682" xr:uid="{2222C74B-E0CC-40F1-B174-F6FE38665A16}"/>
    <cellStyle name="Output 4 2 13 3" xfId="41990" xr:uid="{E48270EB-0E14-4D73-B53B-7E74E457AF16}"/>
    <cellStyle name="Output 4 2 14" xfId="12576" xr:uid="{9BBED9EB-6751-407F-8BB3-A25539637BF4}"/>
    <cellStyle name="Output 4 2 14 2" xfId="21565" xr:uid="{3D44CECC-2CF6-4BD0-BA78-16B0F01D9753}"/>
    <cellStyle name="Output 4 2 14 2 2" xfId="26163" xr:uid="{4B39076A-8712-46D4-8CC9-A24910E23C0C}"/>
    <cellStyle name="Output 4 2 14 3" xfId="28754" xr:uid="{D33D1542-4D3C-49DF-B329-E4A8F8A3DD33}"/>
    <cellStyle name="Output 4 2 15" xfId="2315" xr:uid="{6B163282-ECDA-47E5-B4FE-64D75B33A93D}"/>
    <cellStyle name="Output 4 2 15 2" xfId="23142" xr:uid="{306DB81D-D3E5-42A8-90E8-AF4127967867}"/>
    <cellStyle name="Output 4 2 16" xfId="13224" xr:uid="{23C5B329-012F-49D2-B55B-5AF1B6F75077}"/>
    <cellStyle name="Output 4 2 16 2" xfId="43463" xr:uid="{B7C2AA0E-595D-4BBE-B892-7FC2B8280E10}"/>
    <cellStyle name="Output 4 2 17" xfId="34160" xr:uid="{52F62BD1-562C-4B7A-B908-C1B7878BEF5F}"/>
    <cellStyle name="Output 4 2 18" xfId="44294" xr:uid="{C32F7427-C41E-42EA-A6E0-87EC270E19F7}"/>
    <cellStyle name="Output 4 2 19" xfId="45527" xr:uid="{447932A1-FAE4-46CE-A7D2-4C002ECFE24E}"/>
    <cellStyle name="Output 4 2 2" xfId="334" xr:uid="{DB8570CF-9E9C-4901-B4EC-AE394471F678}"/>
    <cellStyle name="Output 4 2 2 10" xfId="6636" xr:uid="{1866E348-ADFC-4925-BFED-05EFB91D348E}"/>
    <cellStyle name="Output 4 2 2 10 2" xfId="11842" xr:uid="{8DC7A985-F3A4-47EE-A1B1-B9C311E10EF1}"/>
    <cellStyle name="Output 4 2 2 10 2 2" xfId="20831" xr:uid="{B0F1DD88-1D12-4AB9-AFE1-5F36CAF7CA5F}"/>
    <cellStyle name="Output 4 2 2 10 2 2 2" xfId="27706" xr:uid="{8E1CD826-BD36-42C7-84E2-37FB18987C4C}"/>
    <cellStyle name="Output 4 2 2 10 2 3" xfId="26696" xr:uid="{57DB7033-84FA-43B1-8723-CFD31FD095BE}"/>
    <cellStyle name="Output 4 2 2 10 3" xfId="15625" xr:uid="{01E8C46C-3C49-45F2-96DD-5CA41F135D0D}"/>
    <cellStyle name="Output 4 2 2 10 3 2" xfId="29262" xr:uid="{56E5B742-C171-437D-A2F1-F79EC1E72724}"/>
    <cellStyle name="Output 4 2 2 10 4" xfId="43088" xr:uid="{178C5529-8257-4D87-92C5-F12D72AD082A}"/>
    <cellStyle name="Output 4 2 2 11" xfId="9205" xr:uid="{BBC456E4-A610-4830-B4A8-5DA46E08F2ED}"/>
    <cellStyle name="Output 4 2 2 11 2" xfId="18194" xr:uid="{DB66ECAB-44C0-4B7D-BE75-1557B6F2EB35}"/>
    <cellStyle name="Output 4 2 2 11 2 2" xfId="23257" xr:uid="{76B3D9BA-C988-4E55-A002-1156C888BB7A}"/>
    <cellStyle name="Output 4 2 2 11 3" xfId="30187" xr:uid="{85AD8262-5795-4952-8C68-97771815F81F}"/>
    <cellStyle name="Output 4 2 2 12" xfId="9736" xr:uid="{503CF010-853D-458B-8B72-C44B79AFF37B}"/>
    <cellStyle name="Output 4 2 2 12 2" xfId="18725" xr:uid="{A87BDD3B-B735-4DAC-BC1D-32A4DE415469}"/>
    <cellStyle name="Output 4 2 2 12 2 2" xfId="38415" xr:uid="{41F097AE-1671-4F6F-99E9-F98B2D56A36E}"/>
    <cellStyle name="Output 4 2 2 12 3" xfId="39965" xr:uid="{654EAAB1-1631-4BEE-BE5F-BE92F18FDC3E}"/>
    <cellStyle name="Output 4 2 2 13" xfId="2340" xr:uid="{0C6A040F-0849-487A-9EA7-D4B4D1C6FC1B}"/>
    <cellStyle name="Output 4 2 2 13 2" xfId="39916" xr:uid="{90A93F54-23F0-42AE-BDE8-A3E11DD4647F}"/>
    <cellStyle name="Output 4 2 2 14" xfId="13249" xr:uid="{80B34E17-EA77-4F35-A704-B457D0FD3A77}"/>
    <cellStyle name="Output 4 2 2 14 2" xfId="37661" xr:uid="{85F29A77-93A4-4AF0-98A7-111C5C1F2530}"/>
    <cellStyle name="Output 4 2 2 15" xfId="36369" xr:uid="{EE9AE13E-09E7-48BC-999D-D71F0B30A333}"/>
    <cellStyle name="Output 4 2 2 16" xfId="46042" xr:uid="{26E90F8A-6176-4F5A-935C-1209C45E3ABF}"/>
    <cellStyle name="Output 4 2 2 2" xfId="466" xr:uid="{D30CE947-AECB-4F92-B739-663EC5108CB5}"/>
    <cellStyle name="Output 4 2 2 2 10" xfId="9330" xr:uid="{11E87B65-8666-4220-BADA-0BCDC4073B6E}"/>
    <cellStyle name="Output 4 2 2 2 10 2" xfId="18319" xr:uid="{D76B56CC-78EE-4949-850A-862B8E043FB5}"/>
    <cellStyle name="Output 4 2 2 2 10 2 2" xfId="30652" xr:uid="{D9964CD6-6B32-4FD9-9F5C-4E319489AF42}"/>
    <cellStyle name="Output 4 2 2 2 10 3" xfId="38177" xr:uid="{4583C6FB-FEEE-4266-AA69-A1ED9739BAF3}"/>
    <cellStyle name="Output 4 2 2 2 11" xfId="12582" xr:uid="{9FCA530D-7C98-4B59-8985-1449FDEA1948}"/>
    <cellStyle name="Output 4 2 2 2 11 2" xfId="21571" xr:uid="{7796F15D-FD0F-4C5F-9B4D-B987CDC93702}"/>
    <cellStyle name="Output 4 2 2 2 11 2 2" xfId="41316" xr:uid="{50FA790B-01F4-418A-9F5C-DB962D454734}"/>
    <cellStyle name="Output 4 2 2 2 11 3" xfId="39007" xr:uid="{910BB5F7-1090-46A4-97CA-161B8537049E}"/>
    <cellStyle name="Output 4 2 2 2 12" xfId="2472" xr:uid="{2F4967C8-F9AF-4166-B82C-39E69D7C43EC}"/>
    <cellStyle name="Output 4 2 2 2 12 2" xfId="37397" xr:uid="{B14863FD-E60A-402E-B971-BEA1129900D0}"/>
    <cellStyle name="Output 4 2 2 2 13" xfId="13381" xr:uid="{2DDE3B5E-F511-44C7-8AB1-73D31E13A531}"/>
    <cellStyle name="Output 4 2 2 2 13 2" xfId="39379" xr:uid="{28DB1E74-0A0A-4E2E-9949-0F34A93DCBC5}"/>
    <cellStyle name="Output 4 2 2 2 14" xfId="25808" xr:uid="{14294FB7-D31E-4773-AD8F-1B95C29BA6D1}"/>
    <cellStyle name="Output 4 2 2 2 15" xfId="49533" xr:uid="{28179C63-C04F-4770-AEAE-B307803A4ECE}"/>
    <cellStyle name="Output 4 2 2 2 2" xfId="815" xr:uid="{B527BA32-37EC-4C87-9244-187370D76825}"/>
    <cellStyle name="Output 4 2 2 2 2 2" xfId="5184" xr:uid="{F8BC1857-DA0A-4206-BEFC-BA1C5FF6E6CD}"/>
    <cellStyle name="Output 4 2 2 2 2 2 2" xfId="7770" xr:uid="{F098DE8D-F8EE-4504-8890-68D6F8227FD7}"/>
    <cellStyle name="Output 4 2 2 2 2 2 2 2" xfId="16759" xr:uid="{14CA689D-BEB4-4A0C-848E-2060196ABABB}"/>
    <cellStyle name="Output 4 2 2 2 2 2 2 2 2" xfId="36720" xr:uid="{D9AA4DAC-8D8D-4AFB-972E-AB64321E82C7}"/>
    <cellStyle name="Output 4 2 2 2 2 2 2 3" xfId="43708" xr:uid="{C8F20966-FC8B-4DA4-8D5D-3C3F3AFE72B2}"/>
    <cellStyle name="Output 4 2 2 2 2 2 3" xfId="10407" xr:uid="{AC152F22-B1DB-4FAA-9B2E-1C465E4354BA}"/>
    <cellStyle name="Output 4 2 2 2 2 2 3 2" xfId="19396" xr:uid="{D61D06DA-9ACE-4DDB-87CD-A2BFC06BD126}"/>
    <cellStyle name="Output 4 2 2 2 2 2 3 2 2" xfId="39112" xr:uid="{1E7E55A3-CBF6-4D16-8F01-68783603643F}"/>
    <cellStyle name="Output 4 2 2 2 2 2 3 3" xfId="26425" xr:uid="{81A3B818-59E3-447D-9B93-4CAB79CFF1EB}"/>
    <cellStyle name="Output 4 2 2 2 2 2 4" xfId="14173" xr:uid="{16C53976-FD09-48DC-A9AD-C708A86CAE13}"/>
    <cellStyle name="Output 4 2 2 2 2 2 4 2" xfId="23832" xr:uid="{073617EA-B03A-4819-B872-F79EFEB8C0AA}"/>
    <cellStyle name="Output 4 2 2 2 2 2 5" xfId="25126" xr:uid="{8625715D-70AC-4490-9D13-139C7BEDE998}"/>
    <cellStyle name="Output 4 2 2 2 2 3" xfId="3252" xr:uid="{1948F185-DC2D-4ECE-BB92-468E42B04EB9}"/>
    <cellStyle name="Output 4 2 2 2 2 3 2" xfId="40754" xr:uid="{7545D7C8-D7C7-4987-861B-A87A5F7D202A}"/>
    <cellStyle name="Output 4 2 2 2 2 4" xfId="42927" xr:uid="{D8455EBC-CD1A-44ED-A2AE-E46298619BEE}"/>
    <cellStyle name="Output 4 2 2 2 2 5" xfId="56315" xr:uid="{2CBE5F94-2CFA-4E9E-B1F6-AAC2E4757253}"/>
    <cellStyle name="Output 4 2 2 2 3" xfId="1160" xr:uid="{4AD1C377-5688-40EF-A0ED-F3641D33AF65}"/>
    <cellStyle name="Output 4 2 2 2 3 2" xfId="5505" xr:uid="{CEF9C078-763C-4D8E-B1D0-8791E387848B}"/>
    <cellStyle name="Output 4 2 2 2 3 2 2" xfId="8091" xr:uid="{DBA07639-6CE8-433F-A570-4E03EDBCD2B7}"/>
    <cellStyle name="Output 4 2 2 2 3 2 2 2" xfId="17080" xr:uid="{C5883EAE-FE4D-48B1-AD0B-2D93DABD1579}"/>
    <cellStyle name="Output 4 2 2 2 3 2 2 2 2" xfId="24573" xr:uid="{E9743A1A-4498-402C-8669-F663B7841360}"/>
    <cellStyle name="Output 4 2 2 2 3 2 2 3" xfId="26942" xr:uid="{072F5B2D-07E5-4C8C-AF80-61EFB8875947}"/>
    <cellStyle name="Output 4 2 2 2 3 2 3" xfId="10728" xr:uid="{5E574D8E-3599-4C0A-B5BF-C79B3C06E0A6}"/>
    <cellStyle name="Output 4 2 2 2 3 2 3 2" xfId="19717" xr:uid="{AA7D1E55-D590-4C37-A1F2-C5C6CDE9318A}"/>
    <cellStyle name="Output 4 2 2 2 3 2 3 2 2" xfId="31329" xr:uid="{47ED0C7F-C98A-4AF3-915F-213032B50E0D}"/>
    <cellStyle name="Output 4 2 2 2 3 2 3 3" xfId="44048" xr:uid="{DCE79E81-0B01-4FB9-95F0-05F62AD0101A}"/>
    <cellStyle name="Output 4 2 2 2 3 2 4" xfId="14494" xr:uid="{FC8CFE86-535E-44AB-A6B5-F1214D4AB533}"/>
    <cellStyle name="Output 4 2 2 2 3 2 4 2" xfId="32963" xr:uid="{7C2E1D62-2516-4E03-82AC-F07B9E106747}"/>
    <cellStyle name="Output 4 2 2 2 3 2 5" xfId="26995" xr:uid="{3DBE9A97-9E1F-4806-9924-7775589D861D}"/>
    <cellStyle name="Output 4 2 2 2 3 3" xfId="3597" xr:uid="{B3FC75A3-C9A9-48EE-AF40-F6D4F59123BD}"/>
    <cellStyle name="Output 4 2 2 2 3 3 2" xfId="39504" xr:uid="{F36D0481-4CDB-4593-BF3E-ED00FE62C1A8}"/>
    <cellStyle name="Output 4 2 2 2 3 4" xfId="36323" xr:uid="{12702EB6-851C-445A-8F83-5CFD2F6FECF7}"/>
    <cellStyle name="Output 4 2 2 2 4" xfId="1504" xr:uid="{226AC28C-6C82-437A-A0E6-C4DC843814DC}"/>
    <cellStyle name="Output 4 2 2 2 4 2" xfId="5849" xr:uid="{9E7F34EB-B126-40D8-9E53-E758E1BD71BA}"/>
    <cellStyle name="Output 4 2 2 2 4 2 2" xfId="8435" xr:uid="{E37EFDB5-EBBB-499C-8D28-F6E122BA0761}"/>
    <cellStyle name="Output 4 2 2 2 4 2 2 2" xfId="17424" xr:uid="{DADCEDCF-D524-45F2-B4F5-A8D707EBABFB}"/>
    <cellStyle name="Output 4 2 2 2 4 2 2 2 2" xfId="39405" xr:uid="{4C666878-DAE4-43D6-84A4-BA8333BC437E}"/>
    <cellStyle name="Output 4 2 2 2 4 2 2 3" xfId="24566" xr:uid="{FBA2C0A2-D49B-4384-B765-F79CFC29F162}"/>
    <cellStyle name="Output 4 2 2 2 4 2 3" xfId="11072" xr:uid="{E3DF163C-21E6-4321-892C-43F31B4ADAAE}"/>
    <cellStyle name="Output 4 2 2 2 4 2 3 2" xfId="20061" xr:uid="{07E761B4-2726-47C8-9ED7-AA20A4A7C65D}"/>
    <cellStyle name="Output 4 2 2 2 4 2 3 2 2" xfId="34031" xr:uid="{1941B636-6C14-4D43-B797-878DDF5988D3}"/>
    <cellStyle name="Output 4 2 2 2 4 2 3 3" xfId="39958" xr:uid="{1FAF6C42-7893-4052-85FD-24185EAB1F95}"/>
    <cellStyle name="Output 4 2 2 2 4 2 4" xfId="14838" xr:uid="{8E71C4D1-DFBE-4BC6-BEA2-B6C128C71E11}"/>
    <cellStyle name="Output 4 2 2 2 4 2 4 2" xfId="22494" xr:uid="{4C9287F2-A8E1-4874-BD24-F44387E24A10}"/>
    <cellStyle name="Output 4 2 2 2 4 2 5" xfId="24923" xr:uid="{32E2AC4E-A670-4476-9C68-F84075A5A917}"/>
    <cellStyle name="Output 4 2 2 2 4 3" xfId="3941" xr:uid="{062AB516-7FFD-4451-8D0A-7A635BD2C27F}"/>
    <cellStyle name="Output 4 2 2 2 4 3 2" xfId="35794" xr:uid="{862DD922-6748-4CAB-9104-29F42AC861FA}"/>
    <cellStyle name="Output 4 2 2 2 4 4" xfId="26091" xr:uid="{C1543AB0-A5BF-4A31-A44F-7B2AF8A6FCC1}"/>
    <cellStyle name="Output 4 2 2 2 5" xfId="1895" xr:uid="{229061D6-8E35-4C14-9395-1E9D0F347B3E}"/>
    <cellStyle name="Output 4 2 2 2 5 2" xfId="6211" xr:uid="{71603E93-1A6F-432E-9AD4-14805038E4EC}"/>
    <cellStyle name="Output 4 2 2 2 5 2 2" xfId="8797" xr:uid="{3D4A4F3E-F86F-46B5-8128-3A8A75F9B663}"/>
    <cellStyle name="Output 4 2 2 2 5 2 2 2" xfId="17786" xr:uid="{252C05E3-D7AA-403C-BE00-70A7A3E70B8C}"/>
    <cellStyle name="Output 4 2 2 2 5 2 2 2 2" xfId="30822" xr:uid="{BEE1449E-626B-4D88-9B9C-46ECDB7B805D}"/>
    <cellStyle name="Output 4 2 2 2 5 2 2 3" xfId="27697" xr:uid="{1CF3C49D-3D0F-45A2-AB79-0AF785C19370}"/>
    <cellStyle name="Output 4 2 2 2 5 2 3" xfId="11434" xr:uid="{7828F3C3-D776-4AB8-B177-2FCC23FFF443}"/>
    <cellStyle name="Output 4 2 2 2 5 2 3 2" xfId="20423" xr:uid="{D5F66E09-A907-4C23-B92D-7418A565581E}"/>
    <cellStyle name="Output 4 2 2 2 5 2 3 2 2" xfId="23258" xr:uid="{D9DD284F-2D1B-4CCC-B655-04990FEA4464}"/>
    <cellStyle name="Output 4 2 2 2 5 2 3 3" xfId="37817" xr:uid="{E77BD66E-C796-4907-82D8-CB80B30709D2}"/>
    <cellStyle name="Output 4 2 2 2 5 2 4" xfId="15200" xr:uid="{A12ACCCD-BF6C-4071-B72F-02E6A0E3B1EC}"/>
    <cellStyle name="Output 4 2 2 2 5 2 4 2" xfId="39856" xr:uid="{2D58C2A2-9494-4B3B-A853-7B3FBB6B2193}"/>
    <cellStyle name="Output 4 2 2 2 5 2 5" xfId="25706" xr:uid="{23DD5352-2D5E-4AAF-8F73-6B842124B3CF}"/>
    <cellStyle name="Output 4 2 2 2 5 3" xfId="4332" xr:uid="{3525242C-C059-434A-8B59-BEEC98393187}"/>
    <cellStyle name="Output 4 2 2 2 5 3 2" xfId="26236" xr:uid="{A060A397-3964-46BE-B35F-B1E06B298654}"/>
    <cellStyle name="Output 4 2 2 2 5 4" xfId="38209" xr:uid="{FF568EA8-2B23-42BB-9F19-A18C64F0F163}"/>
    <cellStyle name="Output 4 2 2 2 6" xfId="2123" xr:uid="{553169DF-03C6-4EE4-A374-581ABEA4CF85}"/>
    <cellStyle name="Output 4 2 2 2 6 2" xfId="6424" xr:uid="{97DE35C3-FCED-43FD-82F7-ADBF86F31C3F}"/>
    <cellStyle name="Output 4 2 2 2 6 2 2" xfId="9010" xr:uid="{EBE2AEB9-C613-407D-87EC-DE47EEB1C69F}"/>
    <cellStyle name="Output 4 2 2 2 6 2 2 2" xfId="17999" xr:uid="{C70B2B95-6E88-4A9A-94FC-8AAA56BA358D}"/>
    <cellStyle name="Output 4 2 2 2 6 2 2 2 2" xfId="28579" xr:uid="{8BD07BC3-2DAE-45C8-AA1D-15EF4CE86B9D}"/>
    <cellStyle name="Output 4 2 2 2 6 2 2 3" xfId="26849" xr:uid="{E8280810-4FA2-43B5-9D79-37E2D9875958}"/>
    <cellStyle name="Output 4 2 2 2 6 2 3" xfId="11647" xr:uid="{B7B39AE4-1F09-4BCD-B548-ABE639A7D991}"/>
    <cellStyle name="Output 4 2 2 2 6 2 3 2" xfId="20636" xr:uid="{67049D6F-87B2-4BDF-983F-C2160029F604}"/>
    <cellStyle name="Output 4 2 2 2 6 2 3 2 2" xfId="24770" xr:uid="{E55993BB-0E8B-41DD-8573-886493647FF3}"/>
    <cellStyle name="Output 4 2 2 2 6 2 3 3" xfId="40266" xr:uid="{46EB9A14-88F3-4015-8F75-7FABD6A4434A}"/>
    <cellStyle name="Output 4 2 2 2 6 2 4" xfId="15413" xr:uid="{BC694E76-4E09-4A85-BE07-DCE94D48A383}"/>
    <cellStyle name="Output 4 2 2 2 6 2 4 2" xfId="28540" xr:uid="{1A299546-D826-4821-9942-D0D81ABA7776}"/>
    <cellStyle name="Output 4 2 2 2 6 2 5" xfId="37425" xr:uid="{3DF0AD57-3E2D-4BE8-A130-F66FFD9E2081}"/>
    <cellStyle name="Output 4 2 2 2 6 3" xfId="4560" xr:uid="{8A7AD930-B3CC-491D-9BE4-DA6D0278C0EC}"/>
    <cellStyle name="Output 4 2 2 2 6 3 2" xfId="28241" xr:uid="{67ABCB86-0F75-454E-A222-C51431F8F8C0}"/>
    <cellStyle name="Output 4 2 2 2 6 4" xfId="25059" xr:uid="{189AC69B-D402-43DC-B34F-3EEF2DB70C58}"/>
    <cellStyle name="Output 4 2 2 2 7" xfId="2933" xr:uid="{3DF16B98-B21C-4051-82EE-6D9C86DE9250}"/>
    <cellStyle name="Output 4 2 2 2 7 2" xfId="7083" xr:uid="{669FE4CF-10D5-4D60-ABF1-7016D5B16F6C}"/>
    <cellStyle name="Output 4 2 2 2 7 2 2" xfId="12209" xr:uid="{53F809E8-857B-4384-A6EA-AB2CC4774DB1}"/>
    <cellStyle name="Output 4 2 2 2 7 2 2 2" xfId="21198" xr:uid="{1578850A-7A7C-424E-BB88-B85BFDD0FDAF}"/>
    <cellStyle name="Output 4 2 2 2 7 2 2 2 2" xfId="25588" xr:uid="{FF89265E-BB07-430B-AD88-FE1E7E3C0C40}"/>
    <cellStyle name="Output 4 2 2 2 7 2 2 3" xfId="30873" xr:uid="{2AF692BF-D923-453D-A5FA-5F903F3D0058}"/>
    <cellStyle name="Output 4 2 2 2 7 2 3" xfId="13003" xr:uid="{CA4E3544-42D2-4CF7-B333-A0CB0F228F7B}"/>
    <cellStyle name="Output 4 2 2 2 7 2 3 2" xfId="21992" xr:uid="{A406776B-A402-4EAF-B629-3E45F1F83630}"/>
    <cellStyle name="Output 4 2 2 2 7 2 3 2 2" xfId="35204" xr:uid="{C9514CCA-D00C-4335-9A70-3A55301F4C06}"/>
    <cellStyle name="Output 4 2 2 2 7 2 3 3" xfId="38040" xr:uid="{546D61EE-2ACB-438C-9B90-EBE36F95332E}"/>
    <cellStyle name="Output 4 2 2 2 7 2 4" xfId="16072" xr:uid="{753992A2-EDFE-4EBD-A12F-7C2D7178BA4E}"/>
    <cellStyle name="Output 4 2 2 2 7 2 4 2" xfId="34758" xr:uid="{30FD21DC-8F54-419A-B1BF-6E8507CDED82}"/>
    <cellStyle name="Output 4 2 2 2 7 2 5" xfId="25609" xr:uid="{55C6B19D-5B2A-43AD-848F-C6481A43E42F}"/>
    <cellStyle name="Output 4 2 2 2 7 3" xfId="9646" xr:uid="{1ED3A2F9-628C-4A73-A9C4-6FAF92C34C2E}"/>
    <cellStyle name="Output 4 2 2 2 7 3 2" xfId="18635" xr:uid="{71E9BF39-6C25-4192-9155-416E79F50282}"/>
    <cellStyle name="Output 4 2 2 2 7 3 2 2" xfId="31179" xr:uid="{F5FA5BF3-3967-4337-BEA9-4D9DE9FBEE0D}"/>
    <cellStyle name="Output 4 2 2 2 7 3 3" xfId="43417" xr:uid="{293D080C-FAA1-45E6-BD73-8AE1A7A340AF}"/>
    <cellStyle name="Output 4 2 2 2 7 4" xfId="29956" xr:uid="{70F0805C-E356-4BC7-85BC-B48608BDD7FD}"/>
    <cellStyle name="Output 4 2 2 2 8" xfId="4860" xr:uid="{47762568-B6A7-4531-A177-201F0187F483}"/>
    <cellStyle name="Output 4 2 2 2 8 2" xfId="7446" xr:uid="{4F7C79C8-5DBD-4A93-A1B1-6CA00E281F43}"/>
    <cellStyle name="Output 4 2 2 2 8 2 2" xfId="16435" xr:uid="{2498970D-A106-492C-9982-CEF189F1CE30}"/>
    <cellStyle name="Output 4 2 2 2 8 2 2 2" xfId="32896" xr:uid="{28EBA443-8D24-43A3-9E7F-20E7D72BDF59}"/>
    <cellStyle name="Output 4 2 2 2 8 2 3" xfId="35397" xr:uid="{967A2976-04C7-4427-9C9C-C6A60FC08932}"/>
    <cellStyle name="Output 4 2 2 2 8 3" xfId="10083" xr:uid="{7BE87A0D-16E5-4DA5-BBA4-4F0B14388B92}"/>
    <cellStyle name="Output 4 2 2 2 8 3 2" xfId="19072" xr:uid="{81A4D95F-8ACC-4A34-8D68-DCB89DA8F26B}"/>
    <cellStyle name="Output 4 2 2 2 8 3 2 2" xfId="37679" xr:uid="{36C83BDC-3A5B-4AE6-B325-BA2A1130D820}"/>
    <cellStyle name="Output 4 2 2 2 8 3 3" xfId="25350" xr:uid="{3FFD5486-5CE3-4BEE-9E5A-46A0B8429003}"/>
    <cellStyle name="Output 4 2 2 2 8 4" xfId="13849" xr:uid="{8699641E-C763-4A78-8FD4-554FA1A8FE75}"/>
    <cellStyle name="Output 4 2 2 2 8 4 2" xfId="31845" xr:uid="{860C0D28-7487-49F8-92B0-7668B46726D4}"/>
    <cellStyle name="Output 4 2 2 2 8 5" xfId="30777" xr:uid="{0CA0402D-EB05-4A44-9149-C678C2B04A95}"/>
    <cellStyle name="Output 4 2 2 2 9" xfId="6768" xr:uid="{BDF55770-49C2-423C-B141-501F96908403}"/>
    <cellStyle name="Output 4 2 2 2 9 2" xfId="11967" xr:uid="{9EE29395-819D-41C9-919D-1B24EB4934B9}"/>
    <cellStyle name="Output 4 2 2 2 9 2 2" xfId="20956" xr:uid="{C10CB8E5-BB18-4772-B402-C97475A63FAC}"/>
    <cellStyle name="Output 4 2 2 2 9 2 2 2" xfId="34061" xr:uid="{C81C1977-28C6-4E20-AC05-802B58BDA42A}"/>
    <cellStyle name="Output 4 2 2 2 9 2 3" xfId="24114" xr:uid="{017D1CEC-E31F-4E35-9304-D48C1F873BA2}"/>
    <cellStyle name="Output 4 2 2 2 9 3" xfId="15757" xr:uid="{9FEEDC38-768F-433C-B3C5-697D06F6CF6B}"/>
    <cellStyle name="Output 4 2 2 2 9 3 2" xfId="36219" xr:uid="{8FDDDB00-AC2F-4551-9B65-1CB67239B36B}"/>
    <cellStyle name="Output 4 2 2 2 9 4" xfId="40346" xr:uid="{0EDCCF4F-ECD7-4766-9083-FF10605DB898}"/>
    <cellStyle name="Output 4 2 2 3" xfId="683" xr:uid="{B9FD25FA-13D6-4E29-B7F4-EB63AA4BC5DC}"/>
    <cellStyle name="Output 4 2 2 3 2" xfId="5059" xr:uid="{F4D2A5BC-4D5C-4026-87FC-BF30D4E01BC7}"/>
    <cellStyle name="Output 4 2 2 3 2 2" xfId="7645" xr:uid="{351EFE02-C7FF-4036-8CB6-A31604AAFD8A}"/>
    <cellStyle name="Output 4 2 2 3 2 2 2" xfId="16634" xr:uid="{24782760-E262-4373-B2D0-E3702F8B4BAC}"/>
    <cellStyle name="Output 4 2 2 3 2 2 2 2" xfId="25283" xr:uid="{D778BF43-E0DB-4207-85E7-CAC45DA6B831}"/>
    <cellStyle name="Output 4 2 2 3 2 2 3" xfId="35967" xr:uid="{43BD6C13-7F69-4FE5-9188-4654A19C7A38}"/>
    <cellStyle name="Output 4 2 2 3 2 3" xfId="10282" xr:uid="{5507C6F3-1AB8-4475-BAD8-4AB36D72ECE3}"/>
    <cellStyle name="Output 4 2 2 3 2 3 2" xfId="19271" xr:uid="{134FB149-E09B-4888-866D-D5CCE0511A6D}"/>
    <cellStyle name="Output 4 2 2 3 2 3 2 2" xfId="35061" xr:uid="{C6B56A93-C7D0-4AC3-865A-5025C66AF5B7}"/>
    <cellStyle name="Output 4 2 2 3 2 3 3" xfId="42625" xr:uid="{DC39BE7F-61D7-46E0-802D-62896CEB2633}"/>
    <cellStyle name="Output 4 2 2 3 2 4" xfId="14048" xr:uid="{A9000AFF-5359-4AEC-9FB6-76B25D7F0D46}"/>
    <cellStyle name="Output 4 2 2 3 2 4 2" xfId="31281" xr:uid="{8575A3FB-0BE8-401E-86EC-E29BB5A2CA19}"/>
    <cellStyle name="Output 4 2 2 3 2 5" xfId="36994" xr:uid="{3E167DF6-B686-44D2-BE1B-A8C77EFA16B3}"/>
    <cellStyle name="Output 4 2 2 3 2 6" xfId="57698" xr:uid="{99F88816-12E8-4265-9128-0E75655CBC09}"/>
    <cellStyle name="Output 4 2 2 3 3" xfId="3120" xr:uid="{0640F1CF-0878-4BB5-89A6-5BFE9AA1C14F}"/>
    <cellStyle name="Output 4 2 2 3 3 2" xfId="36331" xr:uid="{39C83FD8-D433-48CF-8DFB-45BBE94BAC9F}"/>
    <cellStyle name="Output 4 2 2 3 4" xfId="29683" xr:uid="{D9D9693D-6B50-4799-B4E7-55B80EF70618}"/>
    <cellStyle name="Output 4 2 2 3 5" xfId="50916" xr:uid="{922A6E9D-30AE-4B5A-878B-4E75C91736AC}"/>
    <cellStyle name="Output 4 2 2 4" xfId="1028" xr:uid="{B71DE69C-747C-4239-A920-11DB5B52684D}"/>
    <cellStyle name="Output 4 2 2 4 2" xfId="5380" xr:uid="{288AA169-07B8-4053-A6A1-816FC40F9575}"/>
    <cellStyle name="Output 4 2 2 4 2 2" xfId="7966" xr:uid="{2CB5D108-98ED-4F73-BBB4-41BB3432B933}"/>
    <cellStyle name="Output 4 2 2 4 2 2 2" xfId="16955" xr:uid="{EAEC5276-7CC5-466B-BC00-AAE618CC90CF}"/>
    <cellStyle name="Output 4 2 2 4 2 2 2 2" xfId="22829" xr:uid="{571AF6A8-78B2-4CF0-B4ED-CE6F6110A652}"/>
    <cellStyle name="Output 4 2 2 4 2 2 3" xfId="41927" xr:uid="{8611B55A-773D-4B60-9C24-B1F0A1CCDE32}"/>
    <cellStyle name="Output 4 2 2 4 2 3" xfId="10603" xr:uid="{502C2E6E-A92B-4318-AB3E-18C325BA9E4D}"/>
    <cellStyle name="Output 4 2 2 4 2 3 2" xfId="19592" xr:uid="{A22783B2-4535-4E37-97AC-CB7760A0F2D6}"/>
    <cellStyle name="Output 4 2 2 4 2 3 2 2" xfId="30110" xr:uid="{A7073762-BC1E-4247-8924-F313D1D019A2}"/>
    <cellStyle name="Output 4 2 2 4 2 3 3" xfId="43928" xr:uid="{D105FF63-71A9-4505-9C9A-68F7AAA2E051}"/>
    <cellStyle name="Output 4 2 2 4 2 4" xfId="14369" xr:uid="{77CD7D87-3BF0-4764-9C9A-057D1EF66FB9}"/>
    <cellStyle name="Output 4 2 2 4 2 4 2" xfId="24190" xr:uid="{BE00C819-BFA9-4769-A774-81B537AC1C04}"/>
    <cellStyle name="Output 4 2 2 4 2 5" xfId="23568" xr:uid="{08189335-3BE6-4210-BA96-E47EC41C491E}"/>
    <cellStyle name="Output 4 2 2 4 2 6" xfId="54460" xr:uid="{3A96F901-DD92-4CCE-A5B2-D9F589925DE0}"/>
    <cellStyle name="Output 4 2 2 4 3" xfId="3465" xr:uid="{F0FBE7EA-AC09-49DA-9058-33718758178B}"/>
    <cellStyle name="Output 4 2 2 4 3 2" xfId="34051" xr:uid="{C454B84B-F522-4997-966B-E77911811110}"/>
    <cellStyle name="Output 4 2 2 4 4" xfId="33980" xr:uid="{BB5509E7-E4E5-4AF9-8A30-3AA8EAA6E99C}"/>
    <cellStyle name="Output 4 2 2 4 5" xfId="47650" xr:uid="{0C70EC2C-6C55-43CA-88F4-5BCA8E699FE8}"/>
    <cellStyle name="Output 4 2 2 5" xfId="1372" xr:uid="{6459B8D5-A8B6-458E-99DA-54062B63E6DA}"/>
    <cellStyle name="Output 4 2 2 5 2" xfId="5717" xr:uid="{845F0BE7-C0AA-4576-B824-E2E285657131}"/>
    <cellStyle name="Output 4 2 2 5 2 2" xfId="8303" xr:uid="{07EBFC48-CD2F-4443-A452-1C431B9F2A18}"/>
    <cellStyle name="Output 4 2 2 5 2 2 2" xfId="17292" xr:uid="{57E27705-5DAA-4B4A-B2AD-6373BE3D9E49}"/>
    <cellStyle name="Output 4 2 2 5 2 2 2 2" xfId="24949" xr:uid="{195128E7-6A15-42AE-BEAE-B332C34AE52E}"/>
    <cellStyle name="Output 4 2 2 5 2 2 3" xfId="31471" xr:uid="{49772A4B-82EE-42C1-BDA6-5F156071BB21}"/>
    <cellStyle name="Output 4 2 2 5 2 3" xfId="10940" xr:uid="{556F6EA2-C5BC-4E6D-B043-0C968560E4B6}"/>
    <cellStyle name="Output 4 2 2 5 2 3 2" xfId="19929" xr:uid="{643F3E5B-4DA9-46B2-893A-1FA5B21F477A}"/>
    <cellStyle name="Output 4 2 2 5 2 3 2 2" xfId="23124" xr:uid="{41F569EA-4205-4B94-BF2F-C099DC9449D5}"/>
    <cellStyle name="Output 4 2 2 5 2 3 3" xfId="44030" xr:uid="{AF0793BC-6844-4B01-9D4E-135A0B2E404A}"/>
    <cellStyle name="Output 4 2 2 5 2 4" xfId="14706" xr:uid="{2060B53A-A04C-4D3E-909F-2DC35C0B7915}"/>
    <cellStyle name="Output 4 2 2 5 2 4 2" xfId="22591" xr:uid="{7E708CB7-291E-442E-8765-7D6D88923EB6}"/>
    <cellStyle name="Output 4 2 2 5 2 5" xfId="41159" xr:uid="{7FC63DB9-51FB-40CC-817D-5082AF27027C}"/>
    <cellStyle name="Output 4 2 2 5 3" xfId="3809" xr:uid="{85F336F1-1081-416E-B6F7-D7798343F197}"/>
    <cellStyle name="Output 4 2 2 5 3 2" xfId="37899" xr:uid="{EA74533D-0D73-4A0F-A94B-FADA3420E768}"/>
    <cellStyle name="Output 4 2 2 5 4" xfId="36692" xr:uid="{840FFCE3-9C87-450D-8992-2B2160099015}"/>
    <cellStyle name="Output 4 2 2 6" xfId="1756" xr:uid="{2F511014-7C71-4197-8520-E84EF623D9ED}"/>
    <cellStyle name="Output 4 2 2 6 2" xfId="6079" xr:uid="{AD50F6E1-BF45-44CF-B7FF-382AFBCFA8EC}"/>
    <cellStyle name="Output 4 2 2 6 2 2" xfId="8665" xr:uid="{ABB3CACB-4E4A-42C9-A838-743254184DBD}"/>
    <cellStyle name="Output 4 2 2 6 2 2 2" xfId="17654" xr:uid="{1DA8F1E1-B24E-447A-99F1-D30B03E87B8E}"/>
    <cellStyle name="Output 4 2 2 6 2 2 2 2" xfId="36721" xr:uid="{F9E256EB-7143-4B32-BC5E-C44FFC0E7A8D}"/>
    <cellStyle name="Output 4 2 2 6 2 2 3" xfId="34587" xr:uid="{76D97338-8BDE-40BE-87A3-BCCC529E21F0}"/>
    <cellStyle name="Output 4 2 2 6 2 3" xfId="11302" xr:uid="{DABB8F5D-44A4-4F39-A4C6-55005B707719}"/>
    <cellStyle name="Output 4 2 2 6 2 3 2" xfId="20291" xr:uid="{D5FCA228-A389-4CE8-B772-DFE95B4A62B2}"/>
    <cellStyle name="Output 4 2 2 6 2 3 2 2" xfId="25158" xr:uid="{DF6E9B8F-50BE-4472-94B2-720060D97FE3}"/>
    <cellStyle name="Output 4 2 2 6 2 3 3" xfId="22699" xr:uid="{21238B9C-C369-400F-A76D-426E1EDFE044}"/>
    <cellStyle name="Output 4 2 2 6 2 4" xfId="15068" xr:uid="{D760626A-73B0-429C-A6B5-F27594314F5D}"/>
    <cellStyle name="Output 4 2 2 6 2 4 2" xfId="25272" xr:uid="{6AA11330-C30D-4D9F-BD6C-B639F8684913}"/>
    <cellStyle name="Output 4 2 2 6 2 5" xfId="36262" xr:uid="{91DCE1E4-ADA6-493A-AC87-5C148541311F}"/>
    <cellStyle name="Output 4 2 2 6 3" xfId="4193" xr:uid="{DA68A54F-F7C2-4057-8C41-80118CDA36EC}"/>
    <cellStyle name="Output 4 2 2 6 3 2" xfId="39939" xr:uid="{49D59F53-CD9C-4212-8021-626E88E0EC91}"/>
    <cellStyle name="Output 4 2 2 6 4" xfId="30067" xr:uid="{9722ADA3-C841-445E-BB8F-93047CD0CCD2}"/>
    <cellStyle name="Output 4 2 2 7" xfId="1991" xr:uid="{1884C0DC-8CF6-4364-A675-89BB937AFF80}"/>
    <cellStyle name="Output 4 2 2 7 2" xfId="6299" xr:uid="{30E27493-934F-4129-BEA7-F5F47D73ADF4}"/>
    <cellStyle name="Output 4 2 2 7 2 2" xfId="8885" xr:uid="{CF362793-D219-4187-99C1-126FD94707C2}"/>
    <cellStyle name="Output 4 2 2 7 2 2 2" xfId="17874" xr:uid="{487A468F-B45D-4AB3-9F5E-8685E4B810FC}"/>
    <cellStyle name="Output 4 2 2 7 2 2 2 2" xfId="31653" xr:uid="{00FC3CC7-57A3-4AC2-93EF-46FEBFCB3075}"/>
    <cellStyle name="Output 4 2 2 7 2 2 3" xfId="30163" xr:uid="{B051DAB8-C622-4501-85EF-2A05C528B8B6}"/>
    <cellStyle name="Output 4 2 2 7 2 3" xfId="11522" xr:uid="{49A7DCFF-6161-4D34-B826-5692AD2A7423}"/>
    <cellStyle name="Output 4 2 2 7 2 3 2" xfId="20511" xr:uid="{BD160E99-A314-407F-83AA-8B77B100D723}"/>
    <cellStyle name="Output 4 2 2 7 2 3 2 2" xfId="38450" xr:uid="{CAD5111F-B090-43EC-8A3F-5D22CA2CEB25}"/>
    <cellStyle name="Output 4 2 2 7 2 3 3" xfId="44104" xr:uid="{97DA8188-969C-4011-BF68-D79A6842DCCE}"/>
    <cellStyle name="Output 4 2 2 7 2 4" xfId="15288" xr:uid="{34F30F0F-A1DA-4602-B3DB-13B763DEAAFD}"/>
    <cellStyle name="Output 4 2 2 7 2 4 2" xfId="36906" xr:uid="{92156CD3-2416-46ED-9162-BF330755BAD1}"/>
    <cellStyle name="Output 4 2 2 7 2 5" xfId="29634" xr:uid="{907D5D8A-A267-4B9D-962E-76A5101D0680}"/>
    <cellStyle name="Output 4 2 2 7 3" xfId="4428" xr:uid="{B3216FA3-BA0A-42FD-BF16-6B9126490182}"/>
    <cellStyle name="Output 4 2 2 7 3 2" xfId="39579" xr:uid="{9777B06F-7BE3-4249-B769-91D0670072B2}"/>
    <cellStyle name="Output 4 2 2 7 4" xfId="33165" xr:uid="{2097FA1C-46CE-4F63-A0FD-49BE0F4834C3}"/>
    <cellStyle name="Output 4 2 2 8" xfId="2802" xr:uid="{431E0AE5-506A-4214-A5A6-213C6B5B0A2B}"/>
    <cellStyle name="Output 4 2 2 8 2" xfId="6952" xr:uid="{D19112D4-FDB7-4359-A5D2-44A3A56060A9}"/>
    <cellStyle name="Output 4 2 2 8 2 2" xfId="12081" xr:uid="{CD9A7A11-B714-482C-894C-D330EE6459B9}"/>
    <cellStyle name="Output 4 2 2 8 2 2 2" xfId="21070" xr:uid="{7D7A6889-FDFB-4377-B8A2-537DAF882BC6}"/>
    <cellStyle name="Output 4 2 2 8 2 2 2 2" xfId="24656" xr:uid="{F8A11EC8-B263-45C4-8DE4-ABC81874AB83}"/>
    <cellStyle name="Output 4 2 2 8 2 2 3" xfId="42583" xr:uid="{69EC7A40-A8C0-4825-9CB2-75A8F948A43E}"/>
    <cellStyle name="Output 4 2 2 8 2 3" xfId="12903" xr:uid="{7EDA75B8-CD45-460A-912C-EC5410F96AB7}"/>
    <cellStyle name="Output 4 2 2 8 2 3 2" xfId="21892" xr:uid="{5147C98F-67DD-4775-ACE5-D2702A469204}"/>
    <cellStyle name="Output 4 2 2 8 2 3 2 2" xfId="38649" xr:uid="{3AB4C875-7D48-4B75-88DD-517FB7E0D918}"/>
    <cellStyle name="Output 4 2 2 8 2 3 3" xfId="38140" xr:uid="{3D8DF54D-D462-49E7-9B8D-A0F2E39A36EA}"/>
    <cellStyle name="Output 4 2 2 8 2 4" xfId="15941" xr:uid="{5EF4F611-D473-40A9-9DF1-3908486A2641}"/>
    <cellStyle name="Output 4 2 2 8 2 4 2" xfId="23916" xr:uid="{3838E780-B310-4007-B6D7-E2EA7BF48754}"/>
    <cellStyle name="Output 4 2 2 8 2 5" xfId="29011" xr:uid="{F5770379-2915-478B-B4EB-F6B21466E08F}"/>
    <cellStyle name="Output 4 2 2 8 3" xfId="9515" xr:uid="{A1566A61-E0D0-4EEB-AE99-FAF7A8CAC332}"/>
    <cellStyle name="Output 4 2 2 8 3 2" xfId="18504" xr:uid="{80F2325D-6003-4920-B1E6-887BB67DB6CD}"/>
    <cellStyle name="Output 4 2 2 8 3 2 2" xfId="39804" xr:uid="{6EB6AB02-3929-42BF-882F-91AE5853AFF9}"/>
    <cellStyle name="Output 4 2 2 8 3 3" xfId="30381" xr:uid="{004312EE-4BDD-4F06-B650-B131C9414BE0}"/>
    <cellStyle name="Output 4 2 2 8 4" xfId="35903" xr:uid="{103185D8-CC6A-4E97-93FC-D8EA1931AF93}"/>
    <cellStyle name="Output 4 2 2 9" xfId="4735" xr:uid="{16ECD304-EA08-4C7C-9734-FA7938ACCEC5}"/>
    <cellStyle name="Output 4 2 2 9 2" xfId="7321" xr:uid="{677A56A2-799F-4963-B1FF-5290E79718A7}"/>
    <cellStyle name="Output 4 2 2 9 2 2" xfId="16310" xr:uid="{1D7D45FE-894B-453B-9D25-0CB3DF55A24B}"/>
    <cellStyle name="Output 4 2 2 9 2 2 2" xfId="23892" xr:uid="{DCAB39AC-E543-4AB1-B2AF-88643C9B3560}"/>
    <cellStyle name="Output 4 2 2 9 2 3" xfId="33504" xr:uid="{40BC09FF-44ED-44B4-82BF-DDAFC865DD4B}"/>
    <cellStyle name="Output 4 2 2 9 3" xfId="9958" xr:uid="{8505996A-A26C-4B65-9B12-835DB6C754D6}"/>
    <cellStyle name="Output 4 2 2 9 3 2" xfId="18947" xr:uid="{0AADFFDE-43F8-4338-A05B-461E66FF4B54}"/>
    <cellStyle name="Output 4 2 2 9 3 2 2" xfId="39045" xr:uid="{40DE6180-4738-4A08-9DBC-571D28B42BCD}"/>
    <cellStyle name="Output 4 2 2 9 3 3" xfId="40058" xr:uid="{CAA7C1CB-D1F4-43A3-859F-9975DBEF54C8}"/>
    <cellStyle name="Output 4 2 2 9 4" xfId="13724" xr:uid="{219B1187-F6A8-430C-A9D2-1311C6D020BA}"/>
    <cellStyle name="Output 4 2 2 9 4 2" xfId="28596" xr:uid="{2C8CDD42-A3A2-4195-B0FD-D4E0D440DAF8}"/>
    <cellStyle name="Output 4 2 2 9 5" xfId="42926" xr:uid="{A49B97E2-FF94-4703-90A6-2356B7D4C7F4}"/>
    <cellStyle name="Output 4 2 3" xfId="441" xr:uid="{A2ADE230-5155-412E-993D-FE23D13B5A78}"/>
    <cellStyle name="Output 4 2 3 10" xfId="9305" xr:uid="{2FD2720F-68CB-4152-B390-5C1FED0B2B3F}"/>
    <cellStyle name="Output 4 2 3 10 2" xfId="18294" xr:uid="{3B6DE53F-B9DA-4FC4-A5EC-DBB5C404A74A}"/>
    <cellStyle name="Output 4 2 3 10 2 2" xfId="35398" xr:uid="{6C75C2B4-985E-4FDB-A372-BDB5D6F8D4AD}"/>
    <cellStyle name="Output 4 2 3 10 3" xfId="22539" xr:uid="{EE29ED6B-3E97-4022-A51D-AB2C5268CA1C}"/>
    <cellStyle name="Output 4 2 3 11" xfId="9709" xr:uid="{10D449B2-7069-41F7-A335-171A99A701C7}"/>
    <cellStyle name="Output 4 2 3 11 2" xfId="18698" xr:uid="{1B4DF705-8AE3-49B1-9499-BDD72107748D}"/>
    <cellStyle name="Output 4 2 3 11 2 2" xfId="35263" xr:uid="{ED597C91-2570-41C3-A733-1B2695BE8BA8}"/>
    <cellStyle name="Output 4 2 3 11 3" xfId="34660" xr:uid="{4DD996EF-3F48-47A4-BD99-985BC5D92EBA}"/>
    <cellStyle name="Output 4 2 3 12" xfId="2447" xr:uid="{59B84F51-0D39-4007-A738-C8C9F2273CF0}"/>
    <cellStyle name="Output 4 2 3 12 2" xfId="43377" xr:uid="{7E2B9C10-26D8-4173-BEFE-462122E3D177}"/>
    <cellStyle name="Output 4 2 3 13" xfId="13356" xr:uid="{C4EE8BA9-EE0B-4630-AC8D-2A6446CAD428}"/>
    <cellStyle name="Output 4 2 3 13 2" xfId="29163" xr:uid="{D6E56489-690F-40F1-A39C-516DEE1AE9BB}"/>
    <cellStyle name="Output 4 2 3 14" xfId="23432" xr:uid="{3DFBBB6F-92ED-4202-86DB-762F6C7D1FBD}"/>
    <cellStyle name="Output 4 2 3 15" xfId="46444" xr:uid="{A8616ECD-4D71-4A84-AA89-E7DAE3249AD2}"/>
    <cellStyle name="Output 4 2 3 2" xfId="790" xr:uid="{F4F8869C-BAE9-4296-AD60-A4C96C965C28}"/>
    <cellStyle name="Output 4 2 3 2 2" xfId="5159" xr:uid="{9B88DDC5-A0DA-46C8-AF36-CA9543069691}"/>
    <cellStyle name="Output 4 2 3 2 2 2" xfId="7745" xr:uid="{58BE3B8B-437B-4ED2-8B03-A125EDA241B4}"/>
    <cellStyle name="Output 4 2 3 2 2 2 2" xfId="16734" xr:uid="{FA622102-8952-454C-966D-E555B887BA5D}"/>
    <cellStyle name="Output 4 2 3 2 2 2 2 2" xfId="39601" xr:uid="{0488E83C-A579-4F89-90C2-6EF54D214F70}"/>
    <cellStyle name="Output 4 2 3 2 2 2 3" xfId="36533" xr:uid="{8766E211-4DEA-46AC-AEB2-2A8D6907BB3E}"/>
    <cellStyle name="Output 4 2 3 2 2 3" xfId="10382" xr:uid="{BE2164E7-0724-4104-A481-8FEA2D25AE25}"/>
    <cellStyle name="Output 4 2 3 2 2 3 2" xfId="19371" xr:uid="{8C2DE268-5A90-4BE1-A80B-848F18E24A74}"/>
    <cellStyle name="Output 4 2 3 2 2 3 2 2" xfId="28730" xr:uid="{F47545C7-A2CC-4CD2-B1E0-2ED2633A822D}"/>
    <cellStyle name="Output 4 2 3 2 2 3 3" xfId="34501" xr:uid="{F628E700-D7FE-49F4-A19A-F590F019BD5C}"/>
    <cellStyle name="Output 4 2 3 2 2 4" xfId="14148" xr:uid="{0A2C7276-9089-48A2-B99B-96DADD83DFAD}"/>
    <cellStyle name="Output 4 2 3 2 2 4 2" xfId="26170" xr:uid="{C88CB250-A356-48C2-99A7-A192A6BB061D}"/>
    <cellStyle name="Output 4 2 3 2 2 5" xfId="26186" xr:uid="{06767007-2EE5-4EDC-8D9D-F644E0ABF49C}"/>
    <cellStyle name="Output 4 2 3 2 2 6" xfId="56723" xr:uid="{8692EB57-478E-4CFF-9E35-671B0CE08F59}"/>
    <cellStyle name="Output 4 2 3 2 3" xfId="3227" xr:uid="{19217CD6-DE66-4B39-8010-B3998847EECF}"/>
    <cellStyle name="Output 4 2 3 2 3 2" xfId="29538" xr:uid="{6FD34009-9D82-4AA6-84FE-EA695B379C56}"/>
    <cellStyle name="Output 4 2 3 2 4" xfId="25055" xr:uid="{46EDD480-BB65-4BAF-AF79-B658D9B7F43D}"/>
    <cellStyle name="Output 4 2 3 2 5" xfId="49941" xr:uid="{49F7C6B2-C1C3-42E2-A598-8EFFD0438C98}"/>
    <cellStyle name="Output 4 2 3 3" xfId="1135" xr:uid="{4D5AFFFC-EFBA-4B69-AB13-01246CF5E65E}"/>
    <cellStyle name="Output 4 2 3 3 2" xfId="5480" xr:uid="{5C65B5F9-9C0D-43F5-A98B-0A22CC24CFD8}"/>
    <cellStyle name="Output 4 2 3 3 2 2" xfId="8066" xr:uid="{61AF2838-9308-49E0-AE9F-BF6897FB4737}"/>
    <cellStyle name="Output 4 2 3 3 2 2 2" xfId="17055" xr:uid="{8E37437D-2431-4D24-A382-3D231857E8B6}"/>
    <cellStyle name="Output 4 2 3 3 2 2 2 2" xfId="32007" xr:uid="{A06ACFE2-61BE-469A-B876-D40777358AEF}"/>
    <cellStyle name="Output 4 2 3 3 2 2 3" xfId="29859" xr:uid="{EA2EE6E6-F8E3-4228-B43E-A2A8040ECDD0}"/>
    <cellStyle name="Output 4 2 3 3 2 3" xfId="10703" xr:uid="{9BA80622-1234-42A0-B50A-373AACF654F3}"/>
    <cellStyle name="Output 4 2 3 3 2 3 2" xfId="19692" xr:uid="{FD8BFD95-79A1-4E0C-8D85-A0B8223F35A5}"/>
    <cellStyle name="Output 4 2 3 3 2 3 2 2" xfId="40659" xr:uid="{B1EC4E63-AB64-4F26-A5DF-76B4F4343AD8}"/>
    <cellStyle name="Output 4 2 3 3 2 3 3" xfId="31151" xr:uid="{BF39209B-72AE-4AD7-A23C-952213988AA9}"/>
    <cellStyle name="Output 4 2 3 3 2 4" xfId="14469" xr:uid="{9743BD0B-525D-4C67-B3C1-C2BB1ADA292A}"/>
    <cellStyle name="Output 4 2 3 3 2 4 2" xfId="27349" xr:uid="{7F18CCE6-5072-49EE-9F0E-E990EEF93D9F}"/>
    <cellStyle name="Output 4 2 3 3 2 5" xfId="34391" xr:uid="{E9377487-2D37-4F18-B0CE-79ECA227B113}"/>
    <cellStyle name="Output 4 2 3 3 2 6" xfId="58210" xr:uid="{A07A83E4-4473-4126-B458-69E62D8C188E}"/>
    <cellStyle name="Output 4 2 3 3 3" xfId="3572" xr:uid="{0D264C74-3FA0-415E-92DE-D64BC1E751CC}"/>
    <cellStyle name="Output 4 2 3 3 3 2" xfId="29099" xr:uid="{07843655-A334-4143-A477-A626201E6AAA}"/>
    <cellStyle name="Output 4 2 3 3 4" xfId="39233" xr:uid="{03A946C0-9A25-4502-B19D-BC26B1D5A105}"/>
    <cellStyle name="Output 4 2 3 3 5" xfId="51428" xr:uid="{31A72C01-79AE-4FB1-8447-9982800C151A}"/>
    <cellStyle name="Output 4 2 3 4" xfId="1479" xr:uid="{8A7838CE-C805-487E-AFC4-559745A33C03}"/>
    <cellStyle name="Output 4 2 3 4 2" xfId="5824" xr:uid="{898B75DC-DBC8-4613-9F13-83EC7DC1BA50}"/>
    <cellStyle name="Output 4 2 3 4 2 2" xfId="8410" xr:uid="{20199436-C5BE-41C6-9A92-80FF091EE3FB}"/>
    <cellStyle name="Output 4 2 3 4 2 2 2" xfId="17399" xr:uid="{3B81DD53-3A93-48EA-9743-D76C6F16ABEE}"/>
    <cellStyle name="Output 4 2 3 4 2 2 2 2" xfId="29015" xr:uid="{96A01BDF-CD2E-456D-A874-918C64033734}"/>
    <cellStyle name="Output 4 2 3 4 2 2 3" xfId="31998" xr:uid="{E78CEEDD-6659-4566-ADFF-6ED6B7532170}"/>
    <cellStyle name="Output 4 2 3 4 2 3" xfId="11047" xr:uid="{74EA89E8-43B7-4AA4-BBB1-DD8E0AF2283B}"/>
    <cellStyle name="Output 4 2 3 4 2 3 2" xfId="20036" xr:uid="{55B1C416-FA29-43A1-924C-E28215942B05}"/>
    <cellStyle name="Output 4 2 3 4 2 3 2 2" xfId="24809" xr:uid="{72475853-B496-4837-89F5-17CFDCB8D3C7}"/>
    <cellStyle name="Output 4 2 3 4 2 3 3" xfId="40083" xr:uid="{760DCF46-06BE-4A62-A77D-4784F5F1BF1C}"/>
    <cellStyle name="Output 4 2 3 4 2 4" xfId="14813" xr:uid="{1E8843A4-AFE6-4564-A4CD-3971A5277361}"/>
    <cellStyle name="Output 4 2 3 4 2 4 2" xfId="40680" xr:uid="{EA29DA54-B6A5-4530-BBA1-FCD22A15FEE1}"/>
    <cellStyle name="Output 4 2 3 4 2 5" xfId="37082" xr:uid="{9767A943-DC90-4C83-8B57-545C4FB7F5A3}"/>
    <cellStyle name="Output 4 2 3 4 2 6" xfId="54850" xr:uid="{B3C54A94-5598-472E-A0EE-F9656D62CA7F}"/>
    <cellStyle name="Output 4 2 3 4 3" xfId="3916" xr:uid="{7E0D5603-96D7-4163-B49E-A03DEC698D5E}"/>
    <cellStyle name="Output 4 2 3 4 3 2" xfId="30501" xr:uid="{E62E7777-BDB9-4579-8E40-EFCD186CE555}"/>
    <cellStyle name="Output 4 2 3 4 4" xfId="23736" xr:uid="{E31BA23D-49F1-4511-B400-57208126530B}"/>
    <cellStyle name="Output 4 2 3 4 5" xfId="48058" xr:uid="{2AE80630-38C4-4BA6-88C8-E34F6D5539D9}"/>
    <cellStyle name="Output 4 2 3 5" xfId="1441" xr:uid="{424D283F-0C6C-4B6A-93F7-69A58B535B80}"/>
    <cellStyle name="Output 4 2 3 5 2" xfId="5786" xr:uid="{0A3E212C-DB5F-40DD-B805-D8D552370561}"/>
    <cellStyle name="Output 4 2 3 5 2 2" xfId="8372" xr:uid="{C46C463B-2E29-42D7-B59D-02F7DAB90963}"/>
    <cellStyle name="Output 4 2 3 5 2 2 2" xfId="17361" xr:uid="{E56C37AA-7530-4CA8-8DF9-0A7457535EF4}"/>
    <cellStyle name="Output 4 2 3 5 2 2 2 2" xfId="31253" xr:uid="{89F1D57F-28B3-4142-8768-C3492F7CF230}"/>
    <cellStyle name="Output 4 2 3 5 2 2 3" xfId="30670" xr:uid="{884FA518-B866-4801-B15F-64BB488A152E}"/>
    <cellStyle name="Output 4 2 3 5 2 3" xfId="11009" xr:uid="{430244A0-1911-4259-9B32-4D316AE38AA4}"/>
    <cellStyle name="Output 4 2 3 5 2 3 2" xfId="19998" xr:uid="{CC828A89-AB68-450B-9C17-6C2A49E218E6}"/>
    <cellStyle name="Output 4 2 3 5 2 3 2 2" xfId="24543" xr:uid="{FF47CE0E-D920-43E7-9FD3-BA7E4DB9D0AC}"/>
    <cellStyle name="Output 4 2 3 5 2 3 3" xfId="34622" xr:uid="{663299DE-8AF1-40BA-AA70-2984074B4BCB}"/>
    <cellStyle name="Output 4 2 3 5 2 4" xfId="14775" xr:uid="{7701EE92-61EC-47BF-AC54-ECD566B6BAF5}"/>
    <cellStyle name="Output 4 2 3 5 2 4 2" xfId="31790" xr:uid="{7B32D296-2CF4-406D-8CAC-B96C11FD6A19}"/>
    <cellStyle name="Output 4 2 3 5 2 5" xfId="41401" xr:uid="{1DECD785-7361-4854-9105-677678D4FD48}"/>
    <cellStyle name="Output 4 2 3 5 3" xfId="3878" xr:uid="{2F917B71-A527-4E44-A1CB-5E9C45C18B78}"/>
    <cellStyle name="Output 4 2 3 5 3 2" xfId="30260" xr:uid="{7872D624-0608-4C1F-AE1E-CC74C3AF513F}"/>
    <cellStyle name="Output 4 2 3 5 4" xfId="23470" xr:uid="{CE4FF2D7-D82E-4A13-8AD5-6745E204D228}"/>
    <cellStyle name="Output 4 2 3 5 5" xfId="53150" xr:uid="{197F1814-4EC2-463B-BFFF-B6D00EDDA2EF}"/>
    <cellStyle name="Output 4 2 3 6" xfId="2098" xr:uid="{2075D695-F7A7-4CF0-92F0-CDF00887730E}"/>
    <cellStyle name="Output 4 2 3 6 2" xfId="6399" xr:uid="{B9AF17D1-405F-42BB-B073-4F91CA07E232}"/>
    <cellStyle name="Output 4 2 3 6 2 2" xfId="8985" xr:uid="{0A4D1F85-D709-41BE-96EB-A151E130F555}"/>
    <cellStyle name="Output 4 2 3 6 2 2 2" xfId="17974" xr:uid="{C670B642-915E-49E9-90EF-1068014D0489}"/>
    <cellStyle name="Output 4 2 3 6 2 2 2 2" xfId="34927" xr:uid="{F17C1BD8-F7C6-4699-89A2-C454693BABA9}"/>
    <cellStyle name="Output 4 2 3 6 2 2 3" xfId="33089" xr:uid="{99287DB6-A196-468C-B9E8-DDB2DB468D63}"/>
    <cellStyle name="Output 4 2 3 6 2 3" xfId="11622" xr:uid="{5C72278C-4021-4791-A766-894C3BD378DB}"/>
    <cellStyle name="Output 4 2 3 6 2 3 2" xfId="20611" xr:uid="{80C227F6-C67B-438D-8E60-F7B788AFD22F}"/>
    <cellStyle name="Output 4 2 3 6 2 3 2 2" xfId="36921" xr:uid="{386BBE0B-499B-4AD0-9EAA-E631019EC894}"/>
    <cellStyle name="Output 4 2 3 6 2 3 3" xfId="40514" xr:uid="{32722BBA-BE07-46AB-BECE-AF7A19D9C21D}"/>
    <cellStyle name="Output 4 2 3 6 2 4" xfId="15388" xr:uid="{6DE6D90F-461C-4F9D-8167-1AED9CA0AF7A}"/>
    <cellStyle name="Output 4 2 3 6 2 4 2" xfId="38806" xr:uid="{ACC76308-BE5C-4BF4-A788-61ABE8EDB5DC}"/>
    <cellStyle name="Output 4 2 3 6 2 5" xfId="43423" xr:uid="{55510A6E-71E8-48DF-8819-3541BF5D98E5}"/>
    <cellStyle name="Output 4 2 3 6 3" xfId="4535" xr:uid="{DADAD187-519A-49A5-AB7A-1B1A7E133F7C}"/>
    <cellStyle name="Output 4 2 3 6 3 2" xfId="33874" xr:uid="{7A2E5624-CC12-414B-AC12-54FAF100FEA8}"/>
    <cellStyle name="Output 4 2 3 6 4" xfId="22282" xr:uid="{E1D8FBB3-35A5-4BE7-BC47-2349B66CF6A1}"/>
    <cellStyle name="Output 4 2 3 7" xfId="2908" xr:uid="{75940117-92BA-48E7-8CF1-6308046EE4BC}"/>
    <cellStyle name="Output 4 2 3 7 2" xfId="7058" xr:uid="{59EF1E30-D504-4CE6-A405-4D60B1BE6293}"/>
    <cellStyle name="Output 4 2 3 7 2 2" xfId="12184" xr:uid="{36B75D18-1ED1-4258-AC1E-9643995CEDE3}"/>
    <cellStyle name="Output 4 2 3 7 2 2 2" xfId="21173" xr:uid="{92DF4FD6-5F83-4232-B755-BADFEA0D0B0C}"/>
    <cellStyle name="Output 4 2 3 7 2 2 2 2" xfId="33495" xr:uid="{82A97FAA-ED8F-4677-A84D-AC936751032A}"/>
    <cellStyle name="Output 4 2 3 7 2 2 3" xfId="40470" xr:uid="{504A439C-C21A-4ACD-A9DB-31E577933BE8}"/>
    <cellStyle name="Output 4 2 3 7 2 3" xfId="12986" xr:uid="{661B4060-DAB6-4BB4-AE59-1B59E2A5FCA5}"/>
    <cellStyle name="Output 4 2 3 7 2 3 2" xfId="21975" xr:uid="{655EAB78-F6D5-457A-96C3-4A6E90A647A8}"/>
    <cellStyle name="Output 4 2 3 7 2 3 2 2" xfId="30747" xr:uid="{B3B4D178-D965-460F-9BB0-905570D8E8E9}"/>
    <cellStyle name="Output 4 2 3 7 2 3 3" xfId="38679" xr:uid="{3D7797D6-6D05-40D5-928D-ADAEE0F93026}"/>
    <cellStyle name="Output 4 2 3 7 2 4" xfId="16047" xr:uid="{B2CE8EB3-8B26-4F25-A758-8CD3CA3ED8D4}"/>
    <cellStyle name="Output 4 2 3 7 2 4 2" xfId="31543" xr:uid="{CAF07D99-4186-4F87-A032-7F13951CDD3E}"/>
    <cellStyle name="Output 4 2 3 7 2 5" xfId="27755" xr:uid="{E2FB50CC-33A3-44C8-8003-0D75F265081E}"/>
    <cellStyle name="Output 4 2 3 7 3" xfId="9621" xr:uid="{95D03718-2872-43E5-8310-43ADC1E8FAE3}"/>
    <cellStyle name="Output 4 2 3 7 3 2" xfId="18610" xr:uid="{2EC8B76E-107F-4F2B-B914-F0EF51BCC05A}"/>
    <cellStyle name="Output 4 2 3 7 3 2 2" xfId="37961" xr:uid="{6125FE68-32AA-4533-8ABB-5C7843277FDE}"/>
    <cellStyle name="Output 4 2 3 7 3 3" xfId="32696" xr:uid="{320443B1-C243-484B-9357-3AF4F456F378}"/>
    <cellStyle name="Output 4 2 3 7 4" xfId="25139" xr:uid="{37FF1A53-DA8E-4097-A5FA-A846C6C90A39}"/>
    <cellStyle name="Output 4 2 3 8" xfId="4835" xr:uid="{70DD77AF-FD13-4D91-8B98-541F1B961774}"/>
    <cellStyle name="Output 4 2 3 8 2" xfId="7421" xr:uid="{A2197FA0-2B45-433B-A1CC-182D21A9C604}"/>
    <cellStyle name="Output 4 2 3 8 2 2" xfId="16410" xr:uid="{7BDBE2F6-972E-48E5-A609-D6670F671145}"/>
    <cellStyle name="Output 4 2 3 8 2 2 2" xfId="27201" xr:uid="{8B68F6A0-4CD9-4337-8D04-301A956134E1}"/>
    <cellStyle name="Output 4 2 3 8 2 3" xfId="41161" xr:uid="{7210B582-B28A-4E10-AD78-74FE063FE10C}"/>
    <cellStyle name="Output 4 2 3 8 3" xfId="10058" xr:uid="{F95B77DD-41DD-4F24-B86F-F3D05DD5F3E2}"/>
    <cellStyle name="Output 4 2 3 8 3 2" xfId="19047" xr:uid="{5AC4D93A-805C-46B4-9E64-0B389278BEF8}"/>
    <cellStyle name="Output 4 2 3 8 3 2 2" xfId="43479" xr:uid="{11E766C9-6DA4-4203-981C-0726B93B0372}"/>
    <cellStyle name="Output 4 2 3 8 3 3" xfId="34504" xr:uid="{61FB3D31-8591-4E66-A132-3AD2583D37C0}"/>
    <cellStyle name="Output 4 2 3 8 4" xfId="13824" xr:uid="{E1B1CCAD-FB3A-4827-891B-1E605709EC44}"/>
    <cellStyle name="Output 4 2 3 8 4 2" xfId="38410" xr:uid="{99C9F5F0-849B-47E9-B051-DBC865D2C297}"/>
    <cellStyle name="Output 4 2 3 8 5" xfId="28297" xr:uid="{BAF3D42F-AF4D-449F-A9AA-1A65F616E956}"/>
    <cellStyle name="Output 4 2 3 9" xfId="6743" xr:uid="{62537562-A08B-4EDE-8E37-21D8544E919A}"/>
    <cellStyle name="Output 4 2 3 9 2" xfId="11942" xr:uid="{805C1C49-13D4-4B2D-9A96-ADD95E628FA7}"/>
    <cellStyle name="Output 4 2 3 9 2 2" xfId="20931" xr:uid="{6A411CE9-7249-4C30-899D-322763B9061A}"/>
    <cellStyle name="Output 4 2 3 9 2 2 2" xfId="32873" xr:uid="{96946A4D-A082-4DE1-B69F-7F4AA58E423C}"/>
    <cellStyle name="Output 4 2 3 9 2 3" xfId="33373" xr:uid="{B2024E57-428C-4A2F-AE2A-396D05CD3E03}"/>
    <cellStyle name="Output 4 2 3 9 3" xfId="15732" xr:uid="{055A74D8-6392-4838-B26A-D991BC303F4A}"/>
    <cellStyle name="Output 4 2 3 9 3 2" xfId="39139" xr:uid="{9270A096-B7C5-437A-A9EC-AA3F2DCAD714}"/>
    <cellStyle name="Output 4 2 3 9 4" xfId="34722" xr:uid="{37A386DE-4889-4191-94A4-EDF6DACB94D6}"/>
    <cellStyle name="Output 4 2 4" xfId="538" xr:uid="{18F71509-F60C-403B-84CB-6C4F1DCE4970}"/>
    <cellStyle name="Output 4 2 4 10" xfId="49061" xr:uid="{C2603604-62A5-47F2-887B-F9CD97C86F2E}"/>
    <cellStyle name="Output 4 2 4 2" xfId="887" xr:uid="{9FB89CAC-C5BF-4AEB-880E-88E7E69C3F08}"/>
    <cellStyle name="Output 4 2 4 2 2" xfId="5256" xr:uid="{770AC87D-E557-4F66-8183-D998154C50A7}"/>
    <cellStyle name="Output 4 2 4 2 2 2" xfId="7842" xr:uid="{C24458BA-8720-494E-A981-98D5B5E4B2CA}"/>
    <cellStyle name="Output 4 2 4 2 2 2 2" xfId="16831" xr:uid="{1934843F-1729-4D68-A1DF-12D11B4F2886}"/>
    <cellStyle name="Output 4 2 4 2 2 2 2 2" xfId="28003" xr:uid="{19F97674-1257-4D1A-87DB-B8BB74DE02B1}"/>
    <cellStyle name="Output 4 2 4 2 2 2 3" xfId="42019" xr:uid="{5DF16A07-A8B0-4798-80D5-9C2ADE3755B0}"/>
    <cellStyle name="Output 4 2 4 2 2 3" xfId="10479" xr:uid="{50E5550D-5525-4588-A80A-9BD9258AB279}"/>
    <cellStyle name="Output 4 2 4 2 2 3 2" xfId="19468" xr:uid="{C8325FBF-BF79-49EA-8F2A-A4B9D846074A}"/>
    <cellStyle name="Output 4 2 4 2 2 3 2 2" xfId="38510" xr:uid="{706658B8-E217-4723-8A92-D6EC7C07860A}"/>
    <cellStyle name="Output 4 2 4 2 2 3 3" xfId="25377" xr:uid="{341DA61B-597E-4DDE-A9D3-F363E6334DB7}"/>
    <cellStyle name="Output 4 2 4 2 2 4" xfId="14245" xr:uid="{0AB668A9-B706-4045-A718-134F4DA2F8CD}"/>
    <cellStyle name="Output 4 2 4 2 2 4 2" xfId="29517" xr:uid="{A091E834-B6F9-4210-BFCA-A7AB564271BC}"/>
    <cellStyle name="Output 4 2 4 2 2 5" xfId="22788" xr:uid="{701488FE-912F-42D2-A865-4D4140DB6D8D}"/>
    <cellStyle name="Output 4 2 4 2 3" xfId="3324" xr:uid="{D67E133A-52A3-42DD-9091-CB3E6BCE4A0F}"/>
    <cellStyle name="Output 4 2 4 2 3 2" xfId="43506" xr:uid="{52088BAC-7044-4E46-8EBC-816F30A3A80C}"/>
    <cellStyle name="Output 4 2 4 2 4" xfId="29134" xr:uid="{E89AA767-A956-408E-B41B-E68022700830}"/>
    <cellStyle name="Output 4 2 4 2 5" xfId="55843" xr:uid="{A1DE5E2F-CCF0-4D39-8D73-9306D0ABD8BD}"/>
    <cellStyle name="Output 4 2 4 3" xfId="1232" xr:uid="{06E08568-F53E-4C83-BAF5-6354B8D20433}"/>
    <cellStyle name="Output 4 2 4 3 2" xfId="5577" xr:uid="{DA6F9F13-6F5A-4ED9-8949-9B5DC08F4705}"/>
    <cellStyle name="Output 4 2 4 3 2 2" xfId="8163" xr:uid="{CA1009D4-7A8A-46A3-9AF7-DF996CDA6988}"/>
    <cellStyle name="Output 4 2 4 3 2 2 2" xfId="17152" xr:uid="{8D01987F-D456-4DB4-AA2C-694955EEEC64}"/>
    <cellStyle name="Output 4 2 4 3 2 2 2 2" xfId="36507" xr:uid="{4696252E-E3EC-4F49-8AF5-587CA5B7D909}"/>
    <cellStyle name="Output 4 2 4 3 2 2 3" xfId="31681" xr:uid="{85680A17-0EE5-4B3C-97B0-AD45AE073A3A}"/>
    <cellStyle name="Output 4 2 4 3 2 3" xfId="10800" xr:uid="{0FE86D4C-CF48-4852-B4CB-AF9883C91455}"/>
    <cellStyle name="Output 4 2 4 3 2 3 2" xfId="19789" xr:uid="{66019C2F-D9CD-4C92-BC74-78686611921E}"/>
    <cellStyle name="Output 4 2 4 3 2 3 2 2" xfId="34080" xr:uid="{7861511B-461C-4E8B-8EF8-E3C3D77BA710}"/>
    <cellStyle name="Output 4 2 4 3 2 3 3" xfId="40075" xr:uid="{4A999B8C-2E89-49E5-8F49-EEF560C48F55}"/>
    <cellStyle name="Output 4 2 4 3 2 4" xfId="14566" xr:uid="{EA4090E3-6594-4E28-8B63-18F8A919EF59}"/>
    <cellStyle name="Output 4 2 4 3 2 4 2" xfId="32493" xr:uid="{E5AAEBD1-9434-46F4-ADD4-E003382E77DF}"/>
    <cellStyle name="Output 4 2 4 3 2 5" xfId="31759" xr:uid="{40C88D22-EDC5-4227-9DBE-822ABF4EDC4B}"/>
    <cellStyle name="Output 4 2 4 3 3" xfId="3669" xr:uid="{E5A39746-11E4-4DFB-BE5E-81DC182282C2}"/>
    <cellStyle name="Output 4 2 4 3 3 2" xfId="28478" xr:uid="{C57DCDCB-94AA-49AE-848B-387EDBCC46E0}"/>
    <cellStyle name="Output 4 2 4 3 4" xfId="38974" xr:uid="{E4B87B21-83D4-4062-B750-E1C9001B749C}"/>
    <cellStyle name="Output 4 2 4 4" xfId="1576" xr:uid="{FA468E10-D803-4CC0-B45B-5542269A742B}"/>
    <cellStyle name="Output 4 2 4 4 2" xfId="5921" xr:uid="{48ED26F8-5CC6-482F-9CB9-A01E6D28008F}"/>
    <cellStyle name="Output 4 2 4 4 2 2" xfId="8507" xr:uid="{D4C5AAD7-34CA-489E-B5F4-57652FAA1990}"/>
    <cellStyle name="Output 4 2 4 4 2 2 2" xfId="17496" xr:uid="{17FB39D0-FC17-4C1B-9448-A145BD5CD093}"/>
    <cellStyle name="Output 4 2 4 4 2 2 2 2" xfId="28756" xr:uid="{57F56A1B-25A4-4FFD-9E93-F929C42523EA}"/>
    <cellStyle name="Output 4 2 4 4 2 2 3" xfId="36549" xr:uid="{A7829047-BE00-4E65-9596-214D709B1D2C}"/>
    <cellStyle name="Output 4 2 4 4 2 3" xfId="11144" xr:uid="{6F161250-B6C2-4231-BFC9-4591A9642598}"/>
    <cellStyle name="Output 4 2 4 4 2 3 2" xfId="20133" xr:uid="{F2AAA3AA-19DE-442D-BC37-CD677F65615A}"/>
    <cellStyle name="Output 4 2 4 4 2 3 2 2" xfId="28863" xr:uid="{D61387BC-F43C-430F-B4FC-88E71975877B}"/>
    <cellStyle name="Output 4 2 4 4 2 3 3" xfId="44119" xr:uid="{BA0A1164-0867-4909-B96D-85B4ADC9212C}"/>
    <cellStyle name="Output 4 2 4 4 2 4" xfId="14910" xr:uid="{A630247D-10EC-47CB-AAA2-B0C45FDE139B}"/>
    <cellStyle name="Output 4 2 4 4 2 4 2" xfId="37324" xr:uid="{B75442CE-83BE-4772-B014-5E52E30F4D89}"/>
    <cellStyle name="Output 4 2 4 4 2 5" xfId="34767" xr:uid="{117AC364-006B-48E5-85E5-516ADB170269}"/>
    <cellStyle name="Output 4 2 4 4 3" xfId="4013" xr:uid="{64FFB712-64B6-4749-A055-6CC5BD8EE2F8}"/>
    <cellStyle name="Output 4 2 4 4 3 2" xfId="31538" xr:uid="{A8339392-35BF-4DAD-B054-C81AB170ED0B}"/>
    <cellStyle name="Output 4 2 4 4 4" xfId="25543" xr:uid="{E50B7883-D17B-42CC-8354-9583F8B5084B}"/>
    <cellStyle name="Output 4 2 4 5" xfId="1888" xr:uid="{B2BAE8BA-36E2-465E-BF11-F2BF1ECDBDF1}"/>
    <cellStyle name="Output 4 2 4 5 2" xfId="6204" xr:uid="{1C4FDD58-CADA-4B33-B710-E0DA24DF35E1}"/>
    <cellStyle name="Output 4 2 4 5 2 2" xfId="8790" xr:uid="{A9EC5715-B0CF-4A4F-9B0E-89D58B9DC704}"/>
    <cellStyle name="Output 4 2 4 5 2 2 2" xfId="17779" xr:uid="{63616488-B6FC-43BD-906C-1D204DCF487B}"/>
    <cellStyle name="Output 4 2 4 5 2 2 2 2" xfId="34314" xr:uid="{8966F334-A9E9-4898-9951-526AF7BB6639}"/>
    <cellStyle name="Output 4 2 4 5 2 2 3" xfId="43549" xr:uid="{83F4728A-299C-4AAB-AA50-B96674EA6E04}"/>
    <cellStyle name="Output 4 2 4 5 2 3" xfId="11427" xr:uid="{1BEA8BD1-18D8-4BB2-9614-00F04825AB53}"/>
    <cellStyle name="Output 4 2 4 5 2 3 2" xfId="20416" xr:uid="{4462B1E8-C99A-460F-975B-A56C37551628}"/>
    <cellStyle name="Output 4 2 4 5 2 3 2 2" xfId="37738" xr:uid="{E93A3B30-A1D8-4DE7-A095-99ABAE7D2A90}"/>
    <cellStyle name="Output 4 2 4 5 2 3 3" xfId="24268" xr:uid="{D0688119-4B2F-4E9C-9E85-90784310E9C7}"/>
    <cellStyle name="Output 4 2 4 5 2 4" xfId="15193" xr:uid="{7BC50528-6B78-457B-B203-2F68B532EE8B}"/>
    <cellStyle name="Output 4 2 4 5 2 4 2" xfId="35481" xr:uid="{7E98DFED-CB6A-45F1-ABEB-39A5722BD69B}"/>
    <cellStyle name="Output 4 2 4 5 2 5" xfId="22657" xr:uid="{1DA64C97-A553-4C30-A40A-FD749A6F9B23}"/>
    <cellStyle name="Output 4 2 4 5 3" xfId="4325" xr:uid="{8737FB55-CDEF-4F42-AB68-2E0B72B8EA24}"/>
    <cellStyle name="Output 4 2 4 5 3 2" xfId="29812" xr:uid="{7EFAA189-3749-4428-AD80-1CCAA6DE6A68}"/>
    <cellStyle name="Output 4 2 4 5 4" xfId="35052" xr:uid="{EF2C3D7A-9E0A-4CB3-AA5B-11A2F3A3CADA}"/>
    <cellStyle name="Output 4 2 4 6" xfId="2195" xr:uid="{D14DC375-7C32-4AAF-B05C-FBC1C22B1433}"/>
    <cellStyle name="Output 4 2 4 6 2" xfId="6496" xr:uid="{68E7C58D-52A6-487E-A129-45E2D584733C}"/>
    <cellStyle name="Output 4 2 4 6 2 2" xfId="9082" xr:uid="{26D5F3CD-2205-49EB-94C3-AB944C0A83B2}"/>
    <cellStyle name="Output 4 2 4 6 2 2 2" xfId="18071" xr:uid="{B0839A84-5364-48C4-B3D1-529360821F46}"/>
    <cellStyle name="Output 4 2 4 6 2 2 2 2" xfId="38938" xr:uid="{E58462D9-33C1-45FB-A88D-372726641C8A}"/>
    <cellStyle name="Output 4 2 4 6 2 2 3" xfId="29599" xr:uid="{92EF73C7-FA5C-4C77-AC22-9B6CD2346B3E}"/>
    <cellStyle name="Output 4 2 4 6 2 3" xfId="11719" xr:uid="{5C685CE4-FC62-41C1-B692-A16E20E88DFD}"/>
    <cellStyle name="Output 4 2 4 6 2 3 2" xfId="20708" xr:uid="{B383921E-7505-491D-8F7B-2FAF2A889C21}"/>
    <cellStyle name="Output 4 2 4 6 2 3 2 2" xfId="33260" xr:uid="{32E0FCFF-C932-4CAE-8B07-00C7BDEFB9FB}"/>
    <cellStyle name="Output 4 2 4 6 2 3 3" xfId="34690" xr:uid="{72F0DBFF-C87A-46A9-A957-46A24C9B4B03}"/>
    <cellStyle name="Output 4 2 4 6 2 4" xfId="15485" xr:uid="{C4AB7A64-5BB5-4775-9A09-DED4D906BD2E}"/>
    <cellStyle name="Output 4 2 4 6 2 4 2" xfId="41082" xr:uid="{BD4A0B39-D236-4DDA-A0AD-4D6873001F05}"/>
    <cellStyle name="Output 4 2 4 6 2 5" xfId="23535" xr:uid="{150A465B-4EF1-472F-B251-DF3E1B6A766B}"/>
    <cellStyle name="Output 4 2 4 6 3" xfId="4632" xr:uid="{B24AEC48-B677-4A91-87FA-00FD706E194E}"/>
    <cellStyle name="Output 4 2 4 6 3 2" xfId="22593" xr:uid="{305A1B00-A219-4D4F-892F-CB883B33126F}"/>
    <cellStyle name="Output 4 2 4 6 4" xfId="40328" xr:uid="{4044CDDA-E01E-4FAD-8B91-065156A34992}"/>
    <cellStyle name="Output 4 2 4 7" xfId="4932" xr:uid="{CE3658DF-4D5B-4016-B7F8-EFB0333000AA}"/>
    <cellStyle name="Output 4 2 4 7 2" xfId="7518" xr:uid="{417DFAD8-0C3C-46FD-9586-C0AA6E69D90B}"/>
    <cellStyle name="Output 4 2 4 7 2 2" xfId="16507" xr:uid="{B609A8F8-365D-4BD1-A5AC-F920B685EBED}"/>
    <cellStyle name="Output 4 2 4 7 2 2 2" xfId="22220" xr:uid="{DF8600F0-B143-471F-96CC-7E8E8A556D9B}"/>
    <cellStyle name="Output 4 2 4 7 2 3" xfId="38705" xr:uid="{783D7862-CC0D-485F-BE52-A51995A6ACEB}"/>
    <cellStyle name="Output 4 2 4 7 3" xfId="10155" xr:uid="{5EB6F9EC-2752-491B-A925-D9342E151CBB}"/>
    <cellStyle name="Output 4 2 4 7 3 2" xfId="19144" xr:uid="{D0EBC8E5-7A9D-4DB8-9AB2-7140286A9743}"/>
    <cellStyle name="Output 4 2 4 7 3 2 2" xfId="37049" xr:uid="{B37B5994-E9F5-4A62-828D-948A9EC41017}"/>
    <cellStyle name="Output 4 2 4 7 3 3" xfId="26280" xr:uid="{163B8FDB-E15F-4012-893C-44FA0185B0D4}"/>
    <cellStyle name="Output 4 2 4 7 4" xfId="13921" xr:uid="{5D5BA576-9E7B-4C14-B97E-B1D67DC205AD}"/>
    <cellStyle name="Output 4 2 4 7 4 2" xfId="36123" xr:uid="{A9294889-6A23-423A-BDEC-5DE3968E77E0}"/>
    <cellStyle name="Output 4 2 4 7 5" xfId="39424" xr:uid="{EA0D9B6B-0AD1-4A1F-BD3D-77EF5E82466A}"/>
    <cellStyle name="Output 4 2 4 8" xfId="2544" xr:uid="{74D7A053-CF29-42D4-9783-C579DA375726}"/>
    <cellStyle name="Output 4 2 4 8 2" xfId="36925" xr:uid="{9ED4CC0A-B8E9-44BE-BFFE-9B56DB70D3BE}"/>
    <cellStyle name="Output 4 2 4 9" xfId="23173" xr:uid="{70803915-D2A5-4020-A162-797743D34DA7}"/>
    <cellStyle name="Output 4 2 5" xfId="309" xr:uid="{179841EA-45F8-4207-8D0F-F49EF43F9AA4}"/>
    <cellStyle name="Output 4 2 5 2" xfId="4710" xr:uid="{331F5F64-C50A-43A9-828A-CB6C9B0C6A48}"/>
    <cellStyle name="Output 4 2 5 2 2" xfId="7296" xr:uid="{3F6C6A96-1565-43F4-AEE4-6134BF6B8093}"/>
    <cellStyle name="Output 4 2 5 2 2 2" xfId="16285" xr:uid="{D0BD31BC-1E97-4B64-8B3A-517F935A4178}"/>
    <cellStyle name="Output 4 2 5 2 2 2 2" xfId="28194" xr:uid="{6179E738-24B3-4325-945F-785E5CD89C05}"/>
    <cellStyle name="Output 4 2 5 2 2 3" xfId="23911" xr:uid="{E20F2AD4-37D3-46C0-80A6-C951DC4422F0}"/>
    <cellStyle name="Output 4 2 5 2 3" xfId="9933" xr:uid="{CB1096EA-5080-4F05-8AB5-38101A4A5714}"/>
    <cellStyle name="Output 4 2 5 2 3 2" xfId="18922" xr:uid="{D4F99F72-5888-4BA4-A882-D4213606A89E}"/>
    <cellStyle name="Output 4 2 5 2 3 2 2" xfId="26619" xr:uid="{B99027A3-4478-4B23-AB7F-1270D4796B7D}"/>
    <cellStyle name="Output 4 2 5 2 3 3" xfId="31033" xr:uid="{D14FF85F-F98A-43D3-95D1-C787278A4EE5}"/>
    <cellStyle name="Output 4 2 5 2 4" xfId="13699" xr:uid="{81C437B4-9171-4F18-A500-7F77CA05104A}"/>
    <cellStyle name="Output 4 2 5 2 4 2" xfId="24103" xr:uid="{4150A8DE-F309-4DAE-9917-87C4825F6337}"/>
    <cellStyle name="Output 4 2 5 2 5" xfId="25054" xr:uid="{1B88AF96-67E7-4E8E-A794-878E4BCEDBAF}"/>
    <cellStyle name="Output 4 2 5 2 6" xfId="58254" xr:uid="{CAB62EC1-DF0F-4CB3-B808-714B5114D4B9}"/>
    <cellStyle name="Output 4 2 5 3" xfId="2777" xr:uid="{298FDCB2-3B2B-4045-9F76-FE4EAF3BF316}"/>
    <cellStyle name="Output 4 2 5 3 2" xfId="39078" xr:uid="{CF4C112F-D958-4D37-8867-E6F670F883E4}"/>
    <cellStyle name="Output 4 2 5 4" xfId="39275" xr:uid="{66AFD56B-23D9-4C4A-A3BC-E29D992C17B7}"/>
    <cellStyle name="Output 4 2 5 5" xfId="51472" xr:uid="{49EAABF8-2FA5-4A84-9A0D-7BA3DC8757D2}"/>
    <cellStyle name="Output 4 2 6" xfId="658" xr:uid="{A3F5C6E1-E4D4-466D-A5F9-9A6A3395FA81}"/>
    <cellStyle name="Output 4 2 6 2" xfId="5034" xr:uid="{D2A8A0C1-8462-468C-A3B8-B6336F1743D4}"/>
    <cellStyle name="Output 4 2 6 2 2" xfId="7620" xr:uid="{BF226757-B1DB-461C-AAD9-01CBDF92FF18}"/>
    <cellStyle name="Output 4 2 6 2 2 2" xfId="16609" xr:uid="{B53858D9-6E11-4655-AC3C-C0D4DD3A7067}"/>
    <cellStyle name="Output 4 2 6 2 2 2 2" xfId="30475" xr:uid="{1584F89C-7C61-4E9D-9B17-C38A9FA215D6}"/>
    <cellStyle name="Output 4 2 6 2 2 3" xfId="37443" xr:uid="{120C0DCC-2058-4B21-9366-AABAA5668FC3}"/>
    <cellStyle name="Output 4 2 6 2 3" xfId="10257" xr:uid="{DFE3E042-A96A-4CCA-9724-545971138A58}"/>
    <cellStyle name="Output 4 2 6 2 3 2" xfId="19246" xr:uid="{DAE5E5D4-1164-4421-BA74-CB70231155DE}"/>
    <cellStyle name="Output 4 2 6 2 3 2 2" xfId="30596" xr:uid="{9DEE496C-04BB-49AF-99A7-CDFC0135C16A}"/>
    <cellStyle name="Output 4 2 6 2 3 3" xfId="34702" xr:uid="{675DADAD-2C66-4EF1-97D3-55A1E740BE6C}"/>
    <cellStyle name="Output 4 2 6 2 4" xfId="14023" xr:uid="{F4396C06-CF12-447A-9EC1-792A45DF4AC8}"/>
    <cellStyle name="Output 4 2 6 2 4 2" xfId="37616" xr:uid="{4BD1FDB0-5D59-43C4-8AB6-E42B46C287BC}"/>
    <cellStyle name="Output 4 2 6 2 5" xfId="42954" xr:uid="{FB73641C-5721-437A-8042-387FD1451BB6}"/>
    <cellStyle name="Output 4 2 6 2 6" xfId="54012" xr:uid="{0C467531-6172-4464-953B-92BA7BEF79AB}"/>
    <cellStyle name="Output 4 2 6 3" xfId="3095" xr:uid="{617B624C-3D52-4822-8AFC-254598BAAD75}"/>
    <cellStyle name="Output 4 2 6 3 2" xfId="39241" xr:uid="{DB532A6D-8D58-4EC4-BD64-CF26B1B79C12}"/>
    <cellStyle name="Output 4 2 6 4" xfId="41282" xr:uid="{E33AF63A-DE2F-47A7-81B0-EA0337405681}"/>
    <cellStyle name="Output 4 2 6 5" xfId="47344" xr:uid="{7F2CDA16-A321-484B-9A63-C135AD80CF75}"/>
    <cellStyle name="Output 4 2 7" xfId="1003" xr:uid="{7AD5CC77-1FBE-4B69-8143-D4488275DA10}"/>
    <cellStyle name="Output 4 2 7 2" xfId="5355" xr:uid="{D302FC22-F977-444F-A953-D285BBF9AE8B}"/>
    <cellStyle name="Output 4 2 7 2 2" xfId="7941" xr:uid="{8A538C5C-D370-4E1E-AABD-70E15763F84D}"/>
    <cellStyle name="Output 4 2 7 2 2 2" xfId="16930" xr:uid="{8E752592-D434-4DEF-A66E-0C7ABF28C889}"/>
    <cellStyle name="Output 4 2 7 2 2 2 2" xfId="40757" xr:uid="{5023668D-15C5-43A1-9620-BDBF31CC1CC9}"/>
    <cellStyle name="Output 4 2 7 2 2 3" xfId="37914" xr:uid="{83FB5788-72D4-4621-B6A4-2741E9493CE7}"/>
    <cellStyle name="Output 4 2 7 2 3" xfId="10578" xr:uid="{77A895EE-E55D-4884-8C25-7E549EE9D576}"/>
    <cellStyle name="Output 4 2 7 2 3 2" xfId="19567" xr:uid="{54D673DC-4144-4B08-BD10-FCFDE000DD3D}"/>
    <cellStyle name="Output 4 2 7 2 3 2 2" xfId="41919" xr:uid="{504FF958-6012-4BE9-B999-C84A8FB87361}"/>
    <cellStyle name="Output 4 2 7 2 3 3" xfId="36542" xr:uid="{6757DAEE-DE1D-47D9-A53C-F35F0D35A480}"/>
    <cellStyle name="Output 4 2 7 2 4" xfId="14344" xr:uid="{95525C22-FDB9-4CE6-88E8-3320A3F9CBC2}"/>
    <cellStyle name="Output 4 2 7 2 4 2" xfId="28354" xr:uid="{49C664B4-AEAA-48F0-83C3-C437384EFC6D}"/>
    <cellStyle name="Output 4 2 7 2 5" xfId="27848" xr:uid="{4EA16C46-1556-4EA5-8D25-11670DCDB4C8}"/>
    <cellStyle name="Output 4 2 7 3" xfId="3440" xr:uid="{F76797D5-5A09-46FD-8BDC-004F816355F0}"/>
    <cellStyle name="Output 4 2 7 3 2" xfId="24913" xr:uid="{CF1E26BF-A504-4B30-AE16-14C4BA718A65}"/>
    <cellStyle name="Output 4 2 7 4" xfId="24758" xr:uid="{5B6DC7E6-0A7F-4B1D-AB6D-9FE901C1D673}"/>
    <cellStyle name="Output 4 2 8" xfId="1347" xr:uid="{28016D14-6331-4A31-BC51-630231BFD605}"/>
    <cellStyle name="Output 4 2 8 2" xfId="5692" xr:uid="{DF0EB75E-8590-4C21-88E9-23C46A31DB15}"/>
    <cellStyle name="Output 4 2 8 2 2" xfId="8278" xr:uid="{5C5D0E6A-AA82-4E16-A7D5-2320F326E5FC}"/>
    <cellStyle name="Output 4 2 8 2 2 2" xfId="17267" xr:uid="{EB0B0584-A11A-4A56-8B26-3FD06733F52A}"/>
    <cellStyle name="Output 4 2 8 2 2 2 2" xfId="37075" xr:uid="{C8058748-AFC6-425C-9652-B0909DE08A68}"/>
    <cellStyle name="Output 4 2 8 2 2 3" xfId="38035" xr:uid="{B28786B1-9D5D-47E7-A151-EA47532812EC}"/>
    <cellStyle name="Output 4 2 8 2 3" xfId="10915" xr:uid="{9B334E8B-C759-45A7-9FF1-57D5C71F8BB4}"/>
    <cellStyle name="Output 4 2 8 2 3 2" xfId="19904" xr:uid="{A60F75F9-BD28-44B6-A0B2-8EFEF76BBC09}"/>
    <cellStyle name="Output 4 2 8 2 3 2 2" xfId="41036" xr:uid="{C818B718-B25E-466D-841A-38964D7E49D9}"/>
    <cellStyle name="Output 4 2 8 2 3 3" xfId="31070" xr:uid="{9C714B64-CA62-495D-B811-49B93EC7B6A5}"/>
    <cellStyle name="Output 4 2 8 2 4" xfId="14681" xr:uid="{D6198A03-3182-4F55-89B4-E37A60B7F25F}"/>
    <cellStyle name="Output 4 2 8 2 4 2" xfId="24378" xr:uid="{05D2D8C6-5A68-4B59-9BEB-5A08D70AA4A5}"/>
    <cellStyle name="Output 4 2 8 2 5" xfId="25858" xr:uid="{BF44E3DF-B0A7-43B4-B478-AABE5CFECB08}"/>
    <cellStyle name="Output 4 2 8 3" xfId="3784" xr:uid="{3F1D16DC-31CD-4845-A71C-601DDA4916ED}"/>
    <cellStyle name="Output 4 2 8 3 2" xfId="26324" xr:uid="{BD7085FC-B109-4A0C-A68B-5545F530D64C}"/>
    <cellStyle name="Output 4 2 8 4" xfId="39606" xr:uid="{15D0357E-8839-4306-844D-CD50ABDE3C95}"/>
    <cellStyle name="Output 4 2 9" xfId="1730" xr:uid="{B7A8BB30-E183-4658-AF21-18E8DF83484C}"/>
    <cellStyle name="Output 4 2 9 2" xfId="6056" xr:uid="{BD9D1615-DC7E-44C8-94D4-476F6B6FBBD4}"/>
    <cellStyle name="Output 4 2 9 2 2" xfId="8642" xr:uid="{7BAB4DAC-2B9F-4531-8494-D6F58130676B}"/>
    <cellStyle name="Output 4 2 9 2 2 2" xfId="17631" xr:uid="{FBC2F08F-812A-453E-AD41-B1DF83584BDE}"/>
    <cellStyle name="Output 4 2 9 2 2 2 2" xfId="41499" xr:uid="{F2329C65-D733-46BE-8632-07AA167B2A62}"/>
    <cellStyle name="Output 4 2 9 2 2 3" xfId="42398" xr:uid="{D17C7181-3788-427B-BF0D-06A2AED45B01}"/>
    <cellStyle name="Output 4 2 9 2 3" xfId="11279" xr:uid="{C5CDB85B-3FC9-4474-B67E-EFDE0AB8B009}"/>
    <cellStyle name="Output 4 2 9 2 3 2" xfId="20268" xr:uid="{D90CA154-2BD2-4E64-840D-AE24325FD0FB}"/>
    <cellStyle name="Output 4 2 9 2 3 2 2" xfId="43616" xr:uid="{1B1BF428-48E3-46C0-96D3-3C77C8010567}"/>
    <cellStyle name="Output 4 2 9 2 3 3" xfId="30909" xr:uid="{85E2C7B2-6206-4EE9-995B-C5BC53F4267E}"/>
    <cellStyle name="Output 4 2 9 2 4" xfId="15045" xr:uid="{C439C352-EC14-4247-B050-F506DFC2201F}"/>
    <cellStyle name="Output 4 2 9 2 4 2" xfId="31865" xr:uid="{5980234D-7D3B-4CD7-8048-28B799278279}"/>
    <cellStyle name="Output 4 2 9 2 5" xfId="40778" xr:uid="{97E7BFD2-50A7-4980-AA2B-576D2E0DA93F}"/>
    <cellStyle name="Output 4 2 9 3" xfId="4167" xr:uid="{504AD76E-6B9B-41C6-93E2-402BEFA34B18}"/>
    <cellStyle name="Output 4 2 9 3 2" xfId="37495" xr:uid="{8E761F3A-0CD4-49F8-A998-887432F959FB}"/>
    <cellStyle name="Output 4 2 9 4" xfId="32467" xr:uid="{4F5179C6-9839-46B5-A035-6EA1570555B4}"/>
    <cellStyle name="Output 4 20" xfId="42351" xr:uid="{21CF9797-567C-461C-B88B-FE8205DD6C5D}"/>
    <cellStyle name="Output 4 20 2" xfId="44920" xr:uid="{21B31F03-5B0C-41D1-BA47-34BE3D3CEEC2}"/>
    <cellStyle name="Output 4 20 2 2" xfId="57326" xr:uid="{CB4DF7EE-6D77-42BB-81C5-CB85A09854D3}"/>
    <cellStyle name="Output 4 20 2 3" xfId="50544" xr:uid="{8149F89B-AAE3-4626-8DA0-EBC99C210F15}"/>
    <cellStyle name="Output 4 20 3" xfId="52146" xr:uid="{1DF407DE-57A4-4D4F-B190-9CBD3C8E3EC3}"/>
    <cellStyle name="Output 4 20 3 2" xfId="58927" xr:uid="{0EE55503-A43D-46B0-B4D3-F91DA9FE8287}"/>
    <cellStyle name="Output 4 20 4" xfId="48893" xr:uid="{FAEB5204-3F53-4471-B7DE-7FABAF236E64}"/>
    <cellStyle name="Output 4 20 4 2" xfId="55674" xr:uid="{A4791DD5-93C3-4716-8946-BF61E17C7932}"/>
    <cellStyle name="Output 4 20 5" xfId="48661" xr:uid="{0BDAFC24-8F32-404E-B308-93F94CFC6A0C}"/>
    <cellStyle name="Output 4 20 5 2" xfId="55450" xr:uid="{47A5489F-E4ED-4D22-BAC8-151C11F5FD84}"/>
    <cellStyle name="Output 4 20 6" xfId="53736" xr:uid="{E7C45833-CCF4-438E-A9FF-96B1E4BB94F9}"/>
    <cellStyle name="Output 4 20 7" xfId="47047" xr:uid="{BC1AEAC9-5E22-43D4-9DDA-477592BAC942}"/>
    <cellStyle name="Output 4 21" xfId="44985" xr:uid="{EDC59FBC-DEEC-410E-824D-7DE70759E719}"/>
    <cellStyle name="Output 4 21 2" xfId="50582" xr:uid="{23E05119-58CA-4290-8EB6-2042E4F5F046}"/>
    <cellStyle name="Output 4 21 2 2" xfId="57364" xr:uid="{0D3D928C-F087-4BF1-B73F-2527D07C20D4}"/>
    <cellStyle name="Output 4 21 3" xfId="52396" xr:uid="{352E69FC-7ADD-42EE-A038-5F8B47DB22B4}"/>
    <cellStyle name="Output 4 21 3 2" xfId="59177" xr:uid="{9BF5D7AF-1978-4E23-A971-E9B0B46C9767}"/>
    <cellStyle name="Output 4 21 4" xfId="48699" xr:uid="{2D5994BE-B946-4601-84AC-971BA850BD0C}"/>
    <cellStyle name="Output 4 21 4 2" xfId="55488" xr:uid="{18538795-03A8-44CF-AED5-ABF8B1F69E58}"/>
    <cellStyle name="Output 4 21 5" xfId="53774" xr:uid="{8EBAA17E-224E-4222-8A83-467F1D39247C}"/>
    <cellStyle name="Output 4 21 6" xfId="47085" xr:uid="{45FA858D-B46A-498C-817B-196D3FDA31B1}"/>
    <cellStyle name="Output 4 22" xfId="45032" xr:uid="{4518CDE0-FCAE-4924-BF5F-1317412430CA}"/>
    <cellStyle name="Output 4 22 2" xfId="50596" xr:uid="{BF1F02E6-CD13-4C64-859D-002F6E863C6A}"/>
    <cellStyle name="Output 4 22 2 2" xfId="57378" xr:uid="{3DBA04B2-0381-4127-BDA7-0AA2597ED619}"/>
    <cellStyle name="Output 4 22 3" xfId="52410" xr:uid="{99546C2D-2D70-4EAF-A848-C46012B2608D}"/>
    <cellStyle name="Output 4 22 3 2" xfId="59191" xr:uid="{CF110708-D70E-4FAE-9779-E4F6DF53EE80}"/>
    <cellStyle name="Output 4 22 4" xfId="48713" xr:uid="{7EBEE6C1-F1DA-4BAA-8381-EE248244EC52}"/>
    <cellStyle name="Output 4 22 4 2" xfId="55502" xr:uid="{5E1A93A0-FA4A-4EAA-9C47-6BC4ADE64B9B}"/>
    <cellStyle name="Output 4 22 5" xfId="53788" xr:uid="{50C8B263-8349-4E71-9E43-CBECA3AEF101}"/>
    <cellStyle name="Output 4 22 6" xfId="47099" xr:uid="{EC90EE4A-D426-446D-98BF-9DB56CA944A4}"/>
    <cellStyle name="Output 4 23" xfId="45068" xr:uid="{7AB7E80D-4ABC-48A3-ABFA-A13F231F68A2}"/>
    <cellStyle name="Output 4 23 2" xfId="50620" xr:uid="{11F860CA-ABE3-43CA-BE8E-B6E0917712C5}"/>
    <cellStyle name="Output 4 23 2 2" xfId="57402" xr:uid="{7E90542D-20BA-4973-8964-6899598F9682}"/>
    <cellStyle name="Output 4 23 3" xfId="52434" xr:uid="{184764AF-7B52-46EE-BA5C-91B211E04334}"/>
    <cellStyle name="Output 4 23 3 2" xfId="59215" xr:uid="{E3DD9B50-9559-40B8-B90F-8047640AA018}"/>
    <cellStyle name="Output 4 23 4" xfId="48737" xr:uid="{BA512A9B-2CE0-4090-8CE8-D3088020E84B}"/>
    <cellStyle name="Output 4 23 4 2" xfId="55526" xr:uid="{34F7CDEA-320D-4BD0-A5A3-313F496C56C8}"/>
    <cellStyle name="Output 4 23 5" xfId="53812" xr:uid="{1A9C8710-EE65-4213-8087-28ADC0480041}"/>
    <cellStyle name="Output 4 23 6" xfId="47123" xr:uid="{C2C051A0-630F-4924-848B-77F6CA7B4964}"/>
    <cellStyle name="Output 4 24" xfId="45074" xr:uid="{1EA778EE-54B9-4456-BE84-28855F023665}"/>
    <cellStyle name="Output 4 24 2" xfId="50726" xr:uid="{0AD6ED4C-CCA7-4B2C-AF03-94BADFDE7126}"/>
    <cellStyle name="Output 4 24 2 2" xfId="57508" xr:uid="{B29BD0DE-2860-4C19-AFD2-7AF5DEBD5451}"/>
    <cellStyle name="Output 4 24 3" xfId="52537" xr:uid="{E85830F1-DFAA-41D8-89C9-A969430237A3}"/>
    <cellStyle name="Output 4 24 3 2" xfId="59318" xr:uid="{269A2A71-CD28-4D92-91CB-D96B2D39531B}"/>
    <cellStyle name="Output 4 24 4" xfId="48834" xr:uid="{AD7222D2-5505-4BED-A51A-15E1D07CDE99}"/>
    <cellStyle name="Output 4 24 4 2" xfId="55619" xr:uid="{9E51CD91-0DC6-4673-87B2-64EE4F1C4A3C}"/>
    <cellStyle name="Output 4 24 5" xfId="53915" xr:uid="{FCF4FFBD-0FA7-4680-B594-7B52085D845D}"/>
    <cellStyle name="Output 4 24 6" xfId="47229" xr:uid="{3C29666B-60F9-4B51-8895-65950BC1BD17}"/>
    <cellStyle name="Output 4 25" xfId="45156" xr:uid="{F97AC998-ACD1-4DC5-9A4E-12FBC5ECD3A5}"/>
    <cellStyle name="Output 4 25 2" xfId="50709" xr:uid="{965B31E0-D306-4B39-BAAB-2BAA4B91C0F6}"/>
    <cellStyle name="Output 4 25 2 2" xfId="57491" xr:uid="{F0AE17D0-29FB-4F6D-B16A-FB1759546F7B}"/>
    <cellStyle name="Output 4 25 3" xfId="52520" xr:uid="{6E3320B5-9E53-4744-9BA7-DE39DC7ED01E}"/>
    <cellStyle name="Output 4 25 3 2" xfId="59301" xr:uid="{2D5F3A1B-3B3E-49C4-B395-6D5C15F87F16}"/>
    <cellStyle name="Output 4 25 4" xfId="48821" xr:uid="{15FAEDC3-1108-48C3-BCBB-C726A053B06D}"/>
    <cellStyle name="Output 4 25 4 2" xfId="55606" xr:uid="{893144FB-A709-4919-97F2-8D565D3576BF}"/>
    <cellStyle name="Output 4 25 5" xfId="53898" xr:uid="{7CBCC9EF-C26F-42E0-AC2C-DEC548D405CB}"/>
    <cellStyle name="Output 4 25 6" xfId="47212" xr:uid="{6A1BD4B4-E8B3-456D-A125-A731B280CD0A}"/>
    <cellStyle name="Output 4 26" xfId="45135" xr:uid="{721ECEB5-F4BE-45E0-B646-F5327C76BE03}"/>
    <cellStyle name="Output 4 26 2" xfId="50696" xr:uid="{4D30FF1B-B189-4F31-9176-78BA983D1920}"/>
    <cellStyle name="Output 4 26 2 2" xfId="57478" xr:uid="{BE7C5C26-A381-4C74-956A-E40C6099FD00}"/>
    <cellStyle name="Output 4 26 3" xfId="52507" xr:uid="{170E4BAE-2E8B-4316-845F-6A52206EE061}"/>
    <cellStyle name="Output 4 26 3 2" xfId="59288" xr:uid="{7674F317-934C-4E2E-B92A-3A7CD594A692}"/>
    <cellStyle name="Output 4 26 4" xfId="53885" xr:uid="{30E18FB8-88DE-4FE5-B133-555D3AC447A3}"/>
    <cellStyle name="Output 4 26 5" xfId="47199" xr:uid="{D783A127-4A9C-4CBF-94CB-465512A8B72D}"/>
    <cellStyle name="Output 4 27" xfId="45201" xr:uid="{60A6D7A9-3919-47DA-B3F7-EE0BEAB579E8}"/>
    <cellStyle name="Output 4 27 2" xfId="55783" xr:uid="{2EC569D0-516A-479E-85E4-E158B93C62CB}"/>
    <cellStyle name="Output 4 27 3" xfId="49000" xr:uid="{EF4B7E50-F77A-4E9F-9079-9425FE4D1AC5}"/>
    <cellStyle name="Output 4 28" xfId="45268" xr:uid="{9FE08DD0-D2B4-40B1-9236-6D93934750D3}"/>
    <cellStyle name="Output 4 28 2" xfId="57857" xr:uid="{46906D5A-2A5C-441C-B63C-ECCD030A7940}"/>
    <cellStyle name="Output 4 28 3" xfId="51075" xr:uid="{08691E57-1233-4FA0-A25F-64100CF15808}"/>
    <cellStyle name="Output 4 29" xfId="45280" xr:uid="{0885CCC8-9238-4034-AEA1-8ADD2230241A}"/>
    <cellStyle name="Output 4 29 2" xfId="52625" xr:uid="{90DC691C-33E0-4890-AE54-26552A63C674}"/>
    <cellStyle name="Output 4 3" xfId="277" xr:uid="{52BBEE15-D29D-4CF5-AFE8-8481558944BD}"/>
    <cellStyle name="Output 4 3 10" xfId="6579" xr:uid="{10E89482-F208-434D-BF0B-8A045AD673FA}"/>
    <cellStyle name="Output 4 3 10 2" xfId="11790" xr:uid="{7A39D315-B66E-4C67-A216-9F90B8846158}"/>
    <cellStyle name="Output 4 3 10 2 2" xfId="20779" xr:uid="{5EA56054-4B38-46B0-8C3E-17FCF94A8F72}"/>
    <cellStyle name="Output 4 3 10 2 2 2" xfId="24808" xr:uid="{FE32D27B-4D03-4FE2-84BD-8B254016F583}"/>
    <cellStyle name="Output 4 3 10 2 3" xfId="44038" xr:uid="{506F2BDE-F7DE-4424-9C5A-E067A42A7A70}"/>
    <cellStyle name="Output 4 3 10 3" xfId="15568" xr:uid="{95EAE3D6-D9C2-4433-9573-6B0774C4BFF3}"/>
    <cellStyle name="Output 4 3 10 3 2" xfId="28836" xr:uid="{34DFAE99-372E-4D34-8924-AEDB48EE9910}"/>
    <cellStyle name="Output 4 3 10 4" xfId="42916" xr:uid="{909E74F7-9702-4BFB-9260-8DA1A1287359}"/>
    <cellStyle name="Output 4 3 11" xfId="9153" xr:uid="{399F45B5-DF14-4A46-857C-0136CE9293BE}"/>
    <cellStyle name="Output 4 3 11 2" xfId="18142" xr:uid="{01C29092-B229-400A-8319-CCBBCF2DC770}"/>
    <cellStyle name="Output 4 3 11 2 2" xfId="34039" xr:uid="{805715F5-8860-4FD4-BF91-1833C8BC5CB5}"/>
    <cellStyle name="Output 4 3 11 3" xfId="32034" xr:uid="{C1957AE2-0A32-4161-AFCA-D4D7613D78BD}"/>
    <cellStyle name="Output 4 3 12" xfId="12355" xr:uid="{EBC717B4-1E66-4801-B9D1-96017FB934A8}"/>
    <cellStyle name="Output 4 3 12 2" xfId="21344" xr:uid="{DB6F9EF7-62B9-4F03-A472-69B0B7B5C72C}"/>
    <cellStyle name="Output 4 3 12 2 2" xfId="28914" xr:uid="{065B2334-C801-4B44-A3F8-5290647BACF9}"/>
    <cellStyle name="Output 4 3 12 3" xfId="42187" xr:uid="{F505BE12-186C-47E6-95D3-1E1A7F6BC684}"/>
    <cellStyle name="Output 4 3 13" xfId="2283" xr:uid="{1688D38F-42B9-49F3-80ED-E1D0C2A56B6B}"/>
    <cellStyle name="Output 4 3 13 2" xfId="38336" xr:uid="{15BCAF1B-7CC9-4E96-A584-09E072A2471A}"/>
    <cellStyle name="Output 4 3 14" xfId="13192" xr:uid="{6AB0C755-F472-4A25-960D-CD344A8247DA}"/>
    <cellStyle name="Output 4 3 14 2" xfId="37122" xr:uid="{00EE5933-F84E-40E0-8233-2DFF52187643}"/>
    <cellStyle name="Output 4 3 15" xfId="40358" xr:uid="{DCC9EFA4-247A-4836-82B5-D3C5D6E77D67}"/>
    <cellStyle name="Output 4 3 16" xfId="44273" xr:uid="{30A4B31C-5AC6-4221-B16D-245586498199}"/>
    <cellStyle name="Output 4 3 17" xfId="45550" xr:uid="{A7A2EF3B-E01F-41E5-9247-D41ED4D59FD0}"/>
    <cellStyle name="Output 4 3 2" xfId="412" xr:uid="{C52B495C-F434-48FE-BC36-6B0743D45A2C}"/>
    <cellStyle name="Output 4 3 2 10" xfId="9278" xr:uid="{8E745903-7F5D-4E5C-A1F3-E5937EB9334C}"/>
    <cellStyle name="Output 4 3 2 10 2" xfId="18267" xr:uid="{74C04B51-3B93-47DD-BC14-5360046D09DF}"/>
    <cellStyle name="Output 4 3 2 10 2 2" xfId="30190" xr:uid="{FE422D87-D4B1-43C7-859A-A03AE51C9956}"/>
    <cellStyle name="Output 4 3 2 10 3" xfId="28744" xr:uid="{B822499B-8936-4479-9206-E05756667463}"/>
    <cellStyle name="Output 4 3 2 11" xfId="12010" xr:uid="{FDECB489-D891-4B11-922B-9756B0C569C0}"/>
    <cellStyle name="Output 4 3 2 11 2" xfId="20999" xr:uid="{9239C1E0-2857-4E65-BF8E-5C30B310FAE0}"/>
    <cellStyle name="Output 4 3 2 11 2 2" xfId="43893" xr:uid="{F428BBF7-F49A-44F8-A19B-1741434B834A}"/>
    <cellStyle name="Output 4 3 2 11 3" xfId="37790" xr:uid="{736211A0-CB98-48D7-A38A-8F2EA0329BDF}"/>
    <cellStyle name="Output 4 3 2 12" xfId="2418" xr:uid="{5653A42F-FB90-4E16-BDD3-0239BBE2F622}"/>
    <cellStyle name="Output 4 3 2 12 2" xfId="35140" xr:uid="{1BCA32EA-A878-4CA5-A4C4-19F18A74EE80}"/>
    <cellStyle name="Output 4 3 2 13" xfId="13327" xr:uid="{FBD2FC7F-A913-4D53-B1F3-6BE0967FF427}"/>
    <cellStyle name="Output 4 3 2 13 2" xfId="27899" xr:uid="{B6FE1AE7-972D-4092-8028-70977957FE01}"/>
    <cellStyle name="Output 4 3 2 14" xfId="26235" xr:uid="{2FE0B73C-A8C5-4A41-BCCB-CE22E6062DBD}"/>
    <cellStyle name="Output 4 3 2 15" xfId="46065" xr:uid="{B3CEAEB4-46E8-49E0-A6EB-F5FD7F448C1C}"/>
    <cellStyle name="Output 4 3 2 2" xfId="761" xr:uid="{41240A08-BD0D-40BE-B784-312E6C5E0B78}"/>
    <cellStyle name="Output 4 3 2 2 2" xfId="5132" xr:uid="{7D9D5C93-729B-4E54-A56C-BCB31BECF81C}"/>
    <cellStyle name="Output 4 3 2 2 2 2" xfId="7718" xr:uid="{0FA9C7B8-870C-4451-9A74-5D51A3A924BB}"/>
    <cellStyle name="Output 4 3 2 2 2 2 2" xfId="16707" xr:uid="{9F04B9A1-79F9-4655-8E1B-779A4AFF2808}"/>
    <cellStyle name="Output 4 3 2 2 2 2 2 2" xfId="32802" xr:uid="{89B07E4B-FF75-4CB6-BF40-7EEE535BD5E3}"/>
    <cellStyle name="Output 4 3 2 2 2 2 3" xfId="43242" xr:uid="{6C71D8AA-C39E-40C7-B501-2D47AFCE8849}"/>
    <cellStyle name="Output 4 3 2 2 2 3" xfId="10355" xr:uid="{6A1EB883-AD98-47C3-9A39-C16289E6624C}"/>
    <cellStyle name="Output 4 3 2 2 2 3 2" xfId="19344" xr:uid="{32E5DCE6-B59A-4EE2-A884-3F0465D80F08}"/>
    <cellStyle name="Output 4 3 2 2 2 3 2 2" xfId="37465" xr:uid="{E9A8854B-636F-40B1-9D80-890C944F5836}"/>
    <cellStyle name="Output 4 3 2 2 2 3 3" xfId="43862" xr:uid="{38529B1F-5F93-495C-97BF-2E4E87F0E359}"/>
    <cellStyle name="Output 4 3 2 2 2 4" xfId="14121" xr:uid="{B8185C74-7D08-40B2-AC5A-8F4FC18DFAB5}"/>
    <cellStyle name="Output 4 3 2 2 2 4 2" xfId="34055" xr:uid="{6D6DE73F-7E0D-4C3F-8575-97142CAAFA25}"/>
    <cellStyle name="Output 4 3 2 2 2 5" xfId="32102" xr:uid="{AD2E7D74-0C0C-4490-9FE6-AD97BC77BFB0}"/>
    <cellStyle name="Output 4 3 2 2 2 6" xfId="56338" xr:uid="{8B016553-EE14-4A22-9B10-16F597E18694}"/>
    <cellStyle name="Output 4 3 2 2 3" xfId="3198" xr:uid="{6AB16503-5C5F-4454-8672-2D8ECE93B5CD}"/>
    <cellStyle name="Output 4 3 2 2 3 2" xfId="23950" xr:uid="{D1DEF393-0A48-4BBC-B38D-C3560A6BB3CE}"/>
    <cellStyle name="Output 4 3 2 2 4" xfId="39476" xr:uid="{40F0EBAF-45EF-4818-A93C-B37562FEB4DD}"/>
    <cellStyle name="Output 4 3 2 2 5" xfId="49556" xr:uid="{75D24903-8B53-41C4-86DF-CFCEB39D8B63}"/>
    <cellStyle name="Output 4 3 2 3" xfId="1106" xr:uid="{F0EFCE59-8CF0-46B0-9972-4E9BA42E3849}"/>
    <cellStyle name="Output 4 3 2 3 2" xfId="5453" xr:uid="{AFFDC081-CA7F-4CF2-8075-F07045004B27}"/>
    <cellStyle name="Output 4 3 2 3 2 2" xfId="8039" xr:uid="{86DBF9A8-A3D6-4E18-B443-6FF8BF86BBD6}"/>
    <cellStyle name="Output 4 3 2 3 2 2 2" xfId="17028" xr:uid="{8016512B-582D-4681-AA03-0FA7A9102B6E}"/>
    <cellStyle name="Output 4 3 2 3 2 2 2 2" xfId="25262" xr:uid="{1F6B41E0-33EA-4F82-8CF0-5C2E66624392}"/>
    <cellStyle name="Output 4 3 2 3 2 2 3" xfId="23908" xr:uid="{DA173EA2-63F2-480E-8FDA-3A4ADC27963A}"/>
    <cellStyle name="Output 4 3 2 3 2 3" xfId="10676" xr:uid="{DAF778A6-30AB-411D-B4AD-652B96AD96D3}"/>
    <cellStyle name="Output 4 3 2 3 2 3 2" xfId="19665" xr:uid="{7FFB6BCB-6B3C-489B-9321-C6122E17DEF4}"/>
    <cellStyle name="Output 4 3 2 3 2 3 2 2" xfId="26630" xr:uid="{F2420FFD-F743-4601-A9C2-DECA9F040653}"/>
    <cellStyle name="Output 4 3 2 3 2 3 3" xfId="32262" xr:uid="{1A0B97F6-F906-469E-B072-0A15A28D02BA}"/>
    <cellStyle name="Output 4 3 2 3 2 4" xfId="14442" xr:uid="{9C80142A-61A0-43FE-BD9C-EF99C2FAA345}"/>
    <cellStyle name="Output 4 3 2 3 2 4 2" xfId="33698" xr:uid="{BC664D54-29F0-486B-8C98-98DDD0C1200C}"/>
    <cellStyle name="Output 4 3 2 3 2 5" xfId="33204" xr:uid="{4572DD00-1A0C-4DAB-8197-43D269580C08}"/>
    <cellStyle name="Output 4 3 2 3 2 6" xfId="58647" xr:uid="{23ED0486-3A05-42C5-9D24-D10BF061F524}"/>
    <cellStyle name="Output 4 3 2 3 3" xfId="3543" xr:uid="{82CB9DC2-8B86-43E9-B45D-2A48B2A34767}"/>
    <cellStyle name="Output 4 3 2 3 3 2" xfId="27840" xr:uid="{7209FFA3-9588-4325-B807-AF4D3986AD40}"/>
    <cellStyle name="Output 4 3 2 3 4" xfId="23310" xr:uid="{357C7B44-5B01-413A-A92A-71671B8A3866}"/>
    <cellStyle name="Output 4 3 2 3 5" xfId="51866" xr:uid="{18F01E77-F660-4062-8BEA-61BECE6B388D}"/>
    <cellStyle name="Output 4 3 2 4" xfId="1450" xr:uid="{511C9F15-FB5F-4A95-9CB2-FA73AE13F09F}"/>
    <cellStyle name="Output 4 3 2 4 2" xfId="5795" xr:uid="{5508AC7C-43D5-4BA9-803D-F333EE5B1937}"/>
    <cellStyle name="Output 4 3 2 4 2 2" xfId="8381" xr:uid="{C1A34245-7C17-49EC-A7C0-4742AB9853DA}"/>
    <cellStyle name="Output 4 3 2 4 2 2 2" xfId="17370" xr:uid="{2A10E672-2202-45EA-A96B-A06A6ADFE780}"/>
    <cellStyle name="Output 4 3 2 4 2 2 2 2" xfId="39828" xr:uid="{98074A0A-ABFE-4823-80BE-6833D4F7D08B}"/>
    <cellStyle name="Output 4 3 2 4 2 2 3" xfId="28654" xr:uid="{3C2E0E8E-2536-4BDD-9F5C-33020D04573E}"/>
    <cellStyle name="Output 4 3 2 4 2 3" xfId="11018" xr:uid="{D4B0DDEF-D0A7-4F33-A524-B719D672E47E}"/>
    <cellStyle name="Output 4 3 2 4 2 3 2" xfId="20007" xr:uid="{993AAD2C-412A-44E1-907C-57F69D204918}"/>
    <cellStyle name="Output 4 3 2 4 2 3 2 2" xfId="39204" xr:uid="{B462495E-516E-4F83-AFB0-6B8B8572F76E}"/>
    <cellStyle name="Output 4 3 2 4 2 3 3" xfId="38871" xr:uid="{1025B486-0485-469F-81C1-CB94FDCE9EC4}"/>
    <cellStyle name="Output 4 3 2 4 2 4" xfId="14784" xr:uid="{84D09F71-D72E-478B-B343-18C534811F63}"/>
    <cellStyle name="Output 4 3 2 4 2 4 2" xfId="25052" xr:uid="{32495661-CE1E-4D04-8927-8CD31C1700A9}"/>
    <cellStyle name="Output 4 3 2 4 2 5" xfId="28942" xr:uid="{F1AFC025-BADB-43E1-9D2E-BCD046CB5F87}"/>
    <cellStyle name="Output 4 3 2 4 2 6" xfId="54483" xr:uid="{756C13ED-C5BA-42CA-9B4B-87E6242CD0F0}"/>
    <cellStyle name="Output 4 3 2 4 3" xfId="3887" xr:uid="{1D14B2B8-B876-404C-9A1B-111C43E86AA9}"/>
    <cellStyle name="Output 4 3 2 4 3 2" xfId="23026" xr:uid="{DE088B86-2820-4350-AF64-BCF19E2A0B8A}"/>
    <cellStyle name="Output 4 3 2 4 4" xfId="30058" xr:uid="{8D3441B4-6FB1-4D6F-B5E9-8ABC4826EA12}"/>
    <cellStyle name="Output 4 3 2 4 5" xfId="47673" xr:uid="{A5F49DE4-36FF-4F45-8041-033E56570AB3}"/>
    <cellStyle name="Output 4 3 2 5" xfId="1785" xr:uid="{E2F06EFC-FE47-4994-82EC-ABA2DA27E918}"/>
    <cellStyle name="Output 4 3 2 5 2" xfId="6103" xr:uid="{2A1C056E-C18E-44A5-B8B7-A5D311A457B5}"/>
    <cellStyle name="Output 4 3 2 5 2 2" xfId="8689" xr:uid="{0403A4E8-6B56-4791-A38D-90719EFCE20E}"/>
    <cellStyle name="Output 4 3 2 5 2 2 2" xfId="17678" xr:uid="{CCB5C75A-9207-4E61-AC4E-2CE47880A6E6}"/>
    <cellStyle name="Output 4 3 2 5 2 2 2 2" xfId="30948" xr:uid="{AADADFA6-9402-4AC0-A0FC-487009A75604}"/>
    <cellStyle name="Output 4 3 2 5 2 2 3" xfId="39027" xr:uid="{FE3B1255-4900-46DA-99E5-0130421B5243}"/>
    <cellStyle name="Output 4 3 2 5 2 3" xfId="11326" xr:uid="{19075232-36B8-4F6E-AACB-2342E4D9286B}"/>
    <cellStyle name="Output 4 3 2 5 2 3 2" xfId="20315" xr:uid="{E67855D1-A315-4BA5-AB3B-FE2A5C27F22B}"/>
    <cellStyle name="Output 4 3 2 5 2 3 2 2" xfId="43027" xr:uid="{98ED3692-1F6B-497D-9B23-F1D373DC40B7}"/>
    <cellStyle name="Output 4 3 2 5 2 3 3" xfId="32269" xr:uid="{55DE8E7C-29B7-4856-91B4-C94039EC1865}"/>
    <cellStyle name="Output 4 3 2 5 2 4" xfId="15092" xr:uid="{6C832812-99E8-4515-859E-1DAAB7D42361}"/>
    <cellStyle name="Output 4 3 2 5 2 4 2" xfId="43650" xr:uid="{F35D056D-C613-42C3-A80A-8CD429878AB0}"/>
    <cellStyle name="Output 4 3 2 5 2 5" xfId="32071" xr:uid="{41B67EC3-BB63-4AFC-93C7-ECF227A85600}"/>
    <cellStyle name="Output 4 3 2 5 3" xfId="4222" xr:uid="{94BBEC80-EC44-484B-B481-887F2AE124CB}"/>
    <cellStyle name="Output 4 3 2 5 3 2" xfId="42010" xr:uid="{6E3A8C9C-2780-41DB-9A99-E2E88961D11E}"/>
    <cellStyle name="Output 4 3 2 5 4" xfId="23781" xr:uid="{A9FB2B9D-FCBA-4EA7-8A9D-5A86C12605F4}"/>
    <cellStyle name="Output 4 3 2 6" xfId="2069" xr:uid="{D31F5619-0606-4184-AB70-6E946AEC085C}"/>
    <cellStyle name="Output 4 3 2 6 2" xfId="6372" xr:uid="{2AA0412E-EDD1-40C8-BA3B-39BE898B2F72}"/>
    <cellStyle name="Output 4 3 2 6 2 2" xfId="8958" xr:uid="{7D3E5EFE-2864-4CAA-ADFD-4A3A0D34B5B9}"/>
    <cellStyle name="Output 4 3 2 6 2 2 2" xfId="17947" xr:uid="{75E10A2E-D3D8-49FB-8E24-678A57855C64}"/>
    <cellStyle name="Output 4 3 2 6 2 2 2 2" xfId="29583" xr:uid="{9427DBC4-84F9-4F8D-A335-9F4A60E8147D}"/>
    <cellStyle name="Output 4 3 2 6 2 2 3" xfId="25085" xr:uid="{763C81F8-5B18-47D6-A934-9541CCDECF5D}"/>
    <cellStyle name="Output 4 3 2 6 2 3" xfId="11595" xr:uid="{7BA556CC-ACE7-44D2-AF97-E4BF2ED9A6C1}"/>
    <cellStyle name="Output 4 3 2 6 2 3 2" xfId="20584" xr:uid="{04419282-A828-40C7-B619-7BB5AD8B6782}"/>
    <cellStyle name="Output 4 3 2 6 2 3 2 2" xfId="29552" xr:uid="{10D2584B-B189-48C8-9CCE-40C9163FC9BF}"/>
    <cellStyle name="Output 4 3 2 6 2 3 3" xfId="41621" xr:uid="{E1746D7D-8627-4708-8E43-F16446FC06B5}"/>
    <cellStyle name="Output 4 3 2 6 2 4" xfId="15361" xr:uid="{522B8CAF-89CE-48AD-AC57-F62A1059A4BE}"/>
    <cellStyle name="Output 4 3 2 6 2 4 2" xfId="31852" xr:uid="{6B05D412-D71C-405A-A807-7296A22852B6}"/>
    <cellStyle name="Output 4 3 2 6 2 5" xfId="23634" xr:uid="{B249B9D8-B5F1-4F58-8209-B18C6F05A45F}"/>
    <cellStyle name="Output 4 3 2 6 3" xfId="4506" xr:uid="{7D53A099-DC1D-424C-B061-C9662E2BE88F}"/>
    <cellStyle name="Output 4 3 2 6 3 2" xfId="36102" xr:uid="{2326D26B-FA33-4896-A4D2-596919AFDF9B}"/>
    <cellStyle name="Output 4 3 2 6 4" xfId="43383" xr:uid="{C94013B1-1B26-4031-AF6A-93367C550A5A}"/>
    <cellStyle name="Output 4 3 2 7" xfId="2879" xr:uid="{FFE2E5A3-C09F-4A85-82A0-982EAE8F3642}"/>
    <cellStyle name="Output 4 3 2 7 2" xfId="7029" xr:uid="{DCDF5505-26FB-4898-867D-9DF3B2120F76}"/>
    <cellStyle name="Output 4 3 2 7 2 2" xfId="12156" xr:uid="{B718F40A-4895-4095-A84E-DC75B868792B}"/>
    <cellStyle name="Output 4 3 2 7 2 2 2" xfId="21145" xr:uid="{7B00D025-CF11-4C50-BB53-3C82AC56D620}"/>
    <cellStyle name="Output 4 3 2 7 2 2 2 2" xfId="24196" xr:uid="{D0E86621-FC59-4C73-BD94-0E2B1F2FE7C2}"/>
    <cellStyle name="Output 4 3 2 7 2 2 3" xfId="32944" xr:uid="{C7DD70E5-56B8-40E9-BD9E-BB7AB94980E8}"/>
    <cellStyle name="Output 4 3 2 7 2 3" xfId="12965" xr:uid="{1A23A93C-13EE-445B-843B-338373C16FA2}"/>
    <cellStyle name="Output 4 3 2 7 2 3 2" xfId="21954" xr:uid="{2643C389-26E7-47CA-8FCC-6C09F370F9BB}"/>
    <cellStyle name="Output 4 3 2 7 2 3 2 2" xfId="41923" xr:uid="{16240723-A9C1-4951-9DB3-CFBAED652FE7}"/>
    <cellStyle name="Output 4 3 2 7 2 3 3" xfId="37501" xr:uid="{08507737-6443-4F6F-9382-3CBB4E44F19E}"/>
    <cellStyle name="Output 4 3 2 7 2 4" xfId="16018" xr:uid="{E3F9991B-510E-4DE3-A149-3BA48F7A29D7}"/>
    <cellStyle name="Output 4 3 2 7 2 4 2" xfId="24556" xr:uid="{FB060EEF-6923-4D53-9187-0A65039FA626}"/>
    <cellStyle name="Output 4 3 2 7 2 5" xfId="39867" xr:uid="{ACF23250-918D-4363-A7E7-ABD4E26FC89F}"/>
    <cellStyle name="Output 4 3 2 7 3" xfId="9592" xr:uid="{8D4F0C05-3A76-44EC-8BDF-0E57FCD354C6}"/>
    <cellStyle name="Output 4 3 2 7 3 2" xfId="18581" xr:uid="{986FE2B1-9882-456C-84AB-8AD7BEADBF34}"/>
    <cellStyle name="Output 4 3 2 7 3 2 2" xfId="28342" xr:uid="{6A91AA4C-5BCA-48FE-8B49-9A8D7AFFB097}"/>
    <cellStyle name="Output 4 3 2 7 3 3" xfId="31303" xr:uid="{976C31F9-B0BD-4EFB-9C10-B0E1E9A6E7F0}"/>
    <cellStyle name="Output 4 3 2 7 4" xfId="35421" xr:uid="{28FE014C-CD84-4BF2-8394-20B556D8E915}"/>
    <cellStyle name="Output 4 3 2 8" xfId="4808" xr:uid="{DD8F6B75-D17A-4488-B45A-5E153782D1D9}"/>
    <cellStyle name="Output 4 3 2 8 2" xfId="7394" xr:uid="{D9E680D3-F476-48F2-BC35-25FFADDE5F6E}"/>
    <cellStyle name="Output 4 3 2 8 2 2" xfId="16383" xr:uid="{E998B176-43D8-4B59-A12D-29CB595C03C8}"/>
    <cellStyle name="Output 4 3 2 8 2 2 2" xfId="33564" xr:uid="{081FD63B-9A23-42AE-8A89-B82868DD655C}"/>
    <cellStyle name="Output 4 3 2 8 2 3" xfId="29118" xr:uid="{3A6EEEB8-9367-40E8-8CA9-C6E2ECE38AE2}"/>
    <cellStyle name="Output 4 3 2 8 3" xfId="10031" xr:uid="{5873ACD5-7A88-4C36-9BEE-FF4825F09EDA}"/>
    <cellStyle name="Output 4 3 2 8 3 2" xfId="19020" xr:uid="{1407CC46-C476-458E-A84E-08B54CE5957B}"/>
    <cellStyle name="Output 4 3 2 8 3 2 2" xfId="23553" xr:uid="{33059C52-E23D-46E7-86DF-6BEE62F222A3}"/>
    <cellStyle name="Output 4 3 2 8 3 3" xfId="43818" xr:uid="{B2AE8FF1-CD23-444B-A7D2-55204731DD28}"/>
    <cellStyle name="Output 4 3 2 8 4" xfId="13797" xr:uid="{8D1C3934-4B9E-4A11-86A7-518E25C93A35}"/>
    <cellStyle name="Output 4 3 2 8 4 2" xfId="36223" xr:uid="{862CC367-5ECD-4703-8F15-46210F864DB3}"/>
    <cellStyle name="Output 4 3 2 8 5" xfId="38273" xr:uid="{5379DD23-4939-4476-BB69-671C01FC8390}"/>
    <cellStyle name="Output 4 3 2 9" xfId="6714" xr:uid="{54CA4044-A41B-4B30-86CB-3C69B435AF1D}"/>
    <cellStyle name="Output 4 3 2 9 2" xfId="11915" xr:uid="{B7693DC0-3206-49B8-ADE1-ECD3E89C8CC6}"/>
    <cellStyle name="Output 4 3 2 9 2 2" xfId="20904" xr:uid="{88C3205D-0ED7-411D-870A-C4D24967776E}"/>
    <cellStyle name="Output 4 3 2 9 2 2 2" xfId="27995" xr:uid="{B27C936B-D56D-4D28-8210-2F502453CFBC}"/>
    <cellStyle name="Output 4 3 2 9 2 3" xfId="24280" xr:uid="{D910687C-6657-453C-986E-82A198177A8A}"/>
    <cellStyle name="Output 4 3 2 9 3" xfId="15703" xr:uid="{593BFAA2-BA64-4389-9A0C-3646E013C5B0}"/>
    <cellStyle name="Output 4 3 2 9 3 2" xfId="28477" xr:uid="{BF2217E7-CEE8-414F-94F9-99F253C731F6}"/>
    <cellStyle name="Output 4 3 2 9 4" xfId="38854" xr:uid="{A7FCCE60-EAEE-4A1A-9B2D-D20C64CF3BED}"/>
    <cellStyle name="Output 4 3 3" xfId="626" xr:uid="{F57C56B8-8330-4053-B7B7-3E809240DD33}"/>
    <cellStyle name="Output 4 3 3 2" xfId="5007" xr:uid="{B09CA989-89BD-44EB-965B-53954D56807B}"/>
    <cellStyle name="Output 4 3 3 2 2" xfId="7593" xr:uid="{490A8135-AEFC-4129-B540-8DCA9E113BC3}"/>
    <cellStyle name="Output 4 3 3 2 2 2" xfId="16582" xr:uid="{A2DD3AF3-CAEA-45BD-8BF7-F9FA70ABE73D}"/>
    <cellStyle name="Output 4 3 3 2 2 2 2" xfId="24846" xr:uid="{65B171DD-33C2-4822-9CF1-2A6B0ACA9750}"/>
    <cellStyle name="Output 4 3 3 2 2 3" xfId="25663" xr:uid="{948EB143-A71F-48DA-914E-68D9A08A0BD1}"/>
    <cellStyle name="Output 4 3 3 2 2 4" xfId="56746" xr:uid="{590AFBA9-F26E-438B-B38B-00FB9BB899D4}"/>
    <cellStyle name="Output 4 3 3 2 3" xfId="10230" xr:uid="{FD5C512E-CEB0-44B8-88B5-B92D864F42F0}"/>
    <cellStyle name="Output 4 3 3 2 3 2" xfId="19219" xr:uid="{64DB5C9C-0371-4A00-97DD-B38B0563F61E}"/>
    <cellStyle name="Output 4 3 3 2 3 2 2" xfId="28670" xr:uid="{A7AE4A53-1631-420E-92BA-856F44C3C03E}"/>
    <cellStyle name="Output 4 3 3 2 3 3" xfId="39941" xr:uid="{29C876BA-DC79-411F-8828-25F8B45C3953}"/>
    <cellStyle name="Output 4 3 3 2 4" xfId="13996" xr:uid="{D9A5B606-79E5-41E8-974F-9F9A978DDB15}"/>
    <cellStyle name="Output 4 3 3 2 4 2" xfId="27693" xr:uid="{90D1703E-E6C7-47A1-BC4A-7884169039BA}"/>
    <cellStyle name="Output 4 3 3 2 5" xfId="33465" xr:uid="{6F4A8FFB-38D7-479B-B85D-8890F6A62FCD}"/>
    <cellStyle name="Output 4 3 3 2 6" xfId="49964" xr:uid="{0E52F7E0-F741-4E02-928D-9F436C8489D3}"/>
    <cellStyle name="Output 4 3 3 3" xfId="3063" xr:uid="{4EB54381-3E69-4210-B551-24B180EDFF3E}"/>
    <cellStyle name="Output 4 3 3 3 2" xfId="28551" xr:uid="{6F816852-B441-4E5E-B540-1630C2A23AC4}"/>
    <cellStyle name="Output 4 3 3 3 2 2" xfId="57629" xr:uid="{46FFB3F7-989C-45A3-854C-0B0667C6EFF3}"/>
    <cellStyle name="Output 4 3 3 3 3" xfId="50847" xr:uid="{7059D401-C673-4365-9E29-B5366B375A0C}"/>
    <cellStyle name="Output 4 3 3 4" xfId="22992" xr:uid="{6D6CA841-638E-4921-B5EF-7ED0FBA045E8}"/>
    <cellStyle name="Output 4 3 3 4 2" xfId="54873" xr:uid="{0F41A0B6-EB02-4FF4-A034-747C9ED4FE74}"/>
    <cellStyle name="Output 4 3 3 4 3" xfId="48081" xr:uid="{7D3D8975-EAC5-4E27-AB12-BEA6C597639E}"/>
    <cellStyle name="Output 4 3 3 5" xfId="53173" xr:uid="{55ADCE10-486E-4CBC-A358-3147F0FEA71D}"/>
    <cellStyle name="Output 4 3 3 6" xfId="46467" xr:uid="{7E3249B0-7A54-45C7-8908-DC46AB4E3C11}"/>
    <cellStyle name="Output 4 3 4" xfId="971" xr:uid="{F144C5DD-920B-4AF5-BCBE-B530031F64B4}"/>
    <cellStyle name="Output 4 3 4 2" xfId="5328" xr:uid="{043DC9F7-1F3B-49DB-95C3-F5864332D686}"/>
    <cellStyle name="Output 4 3 4 2 2" xfId="7914" xr:uid="{5C00C0A6-1C3A-40DD-8E21-F50070FEFD97}"/>
    <cellStyle name="Output 4 3 4 2 2 2" xfId="16903" xr:uid="{D3BF3421-F30B-4CE5-A01E-58E201E64E58}"/>
    <cellStyle name="Output 4 3 4 2 2 2 2" xfId="33118" xr:uid="{3A57BE5A-DBFE-45D2-A5B0-EA452C092FF0}"/>
    <cellStyle name="Output 4 3 4 2 2 3" xfId="22394" xr:uid="{1AC3D5EC-EDB9-4BE8-BD6C-0D9BED67BF38}"/>
    <cellStyle name="Output 4 3 4 2 3" xfId="10551" xr:uid="{FB8DA128-5C55-4477-BED7-ED8BE089FC5D}"/>
    <cellStyle name="Output 4 3 4 2 3 2" xfId="19540" xr:uid="{ED7C1A8D-7153-4507-AA91-A013837ACDE0}"/>
    <cellStyle name="Output 4 3 4 2 3 2 2" xfId="29730" xr:uid="{7D1E6AE4-8889-454A-8666-EAA1B0732A8B}"/>
    <cellStyle name="Output 4 3 4 2 3 3" xfId="40231" xr:uid="{F98AC10C-94F6-47A2-B287-F15CEFBADC0C}"/>
    <cellStyle name="Output 4 3 4 2 4" xfId="14317" xr:uid="{7D9F2432-2A5E-49B1-AFE2-15E38A9BF9AA}"/>
    <cellStyle name="Output 4 3 4 2 4 2" xfId="38335" xr:uid="{53FF3FB2-0CEF-4BFD-B048-89376E760FF7}"/>
    <cellStyle name="Output 4 3 4 2 5" xfId="40622" xr:uid="{C5117DD0-15DF-4F98-AFD8-7D16F1A8C4FB}"/>
    <cellStyle name="Output 4 3 4 2 6" xfId="55866" xr:uid="{A69BCE91-DEFE-4C4B-AFCF-6F092670A142}"/>
    <cellStyle name="Output 4 3 4 3" xfId="3408" xr:uid="{7BA9A85E-B724-418A-8460-0493B58AF5CC}"/>
    <cellStyle name="Output 4 3 4 3 2" xfId="33668" xr:uid="{5AB91AA5-4208-466C-B428-0352E2BB3179}"/>
    <cellStyle name="Output 4 3 4 4" xfId="33590" xr:uid="{6D026152-26C7-47ED-9F3B-E0E78E0A565A}"/>
    <cellStyle name="Output 4 3 4 5" xfId="49084" xr:uid="{3512D566-D0FB-42B1-91CF-49DCB9EC0BD5}"/>
    <cellStyle name="Output 4 3 5" xfId="1315" xr:uid="{685DFE20-E9DE-46DF-9979-622FA8285915}"/>
    <cellStyle name="Output 4 3 5 2" xfId="5660" xr:uid="{FF9C50D4-3AB5-4467-AA59-CB7506507B84}"/>
    <cellStyle name="Output 4 3 5 2 2" xfId="8246" xr:uid="{1A0A18F5-4D9D-410D-B0FC-964CD9079920}"/>
    <cellStyle name="Output 4 3 5 2 2 2" xfId="17235" xr:uid="{06FBA30D-4F13-4672-9A9E-4C4B5B9CAEA6}"/>
    <cellStyle name="Output 4 3 5 2 2 2 2" xfId="24527" xr:uid="{CF4D4B5F-3DF7-4441-A936-4E228EBE3887}"/>
    <cellStyle name="Output 4 3 5 2 2 3" xfId="25408" xr:uid="{47078B78-6135-4961-AE68-28DADBEE81DC}"/>
    <cellStyle name="Output 4 3 5 2 3" xfId="10883" xr:uid="{76CCE514-A47B-41DA-AD87-45DF017F3078}"/>
    <cellStyle name="Output 4 3 5 2 3 2" xfId="19872" xr:uid="{59EEC40A-A51C-45FF-BEFA-B1EDE03F2351}"/>
    <cellStyle name="Output 4 3 5 2 3 2 2" xfId="22703" xr:uid="{FE59D6DC-A23E-4C30-801E-D85D62FC803E}"/>
    <cellStyle name="Output 4 3 5 2 3 3" xfId="35535" xr:uid="{196E82FA-06FF-4DFB-B78E-B097AF385B51}"/>
    <cellStyle name="Output 4 3 5 2 4" xfId="14649" xr:uid="{ECCF7288-E26F-4B85-B6F2-8C1FB31181C1}"/>
    <cellStyle name="Output 4 3 5 2 4 2" xfId="30470" xr:uid="{2B5D0ECB-50E6-458D-89B2-3A0B015F70AD}"/>
    <cellStyle name="Output 4 3 5 2 5" xfId="40744" xr:uid="{36F15154-F66E-4225-9E37-20683686EE99}"/>
    <cellStyle name="Output 4 3 5 2 6" xfId="59041" xr:uid="{1F7D536E-7B12-42E0-ACF5-CC123A42E094}"/>
    <cellStyle name="Output 4 3 5 3" xfId="3752" xr:uid="{63073619-8E74-4EDA-BB6F-5B8B5C82BD15}"/>
    <cellStyle name="Output 4 3 5 3 2" xfId="33934" xr:uid="{0F82FE97-40A2-445B-9533-5293FBC13B10}"/>
    <cellStyle name="Output 4 3 5 4" xfId="36270" xr:uid="{6424AA67-53C8-45C5-8039-494178E76297}"/>
    <cellStyle name="Output 4 3 5 5" xfId="52260" xr:uid="{EDD3A3D3-D946-4330-978C-80E5C845CDFF}"/>
    <cellStyle name="Output 4 3 6" xfId="1760" xr:uid="{05A76133-AD90-43AA-9001-23C6787C9D81}"/>
    <cellStyle name="Output 4 3 6 2" xfId="6081" xr:uid="{FF2A75BB-C8CF-4045-8CBF-FABEBDA88028}"/>
    <cellStyle name="Output 4 3 6 2 2" xfId="8667" xr:uid="{C714F932-7DA9-4E7B-9B8C-2F2E5A879B2B}"/>
    <cellStyle name="Output 4 3 6 2 2 2" xfId="17656" xr:uid="{01B9A34E-B758-468E-9913-99606C8A7856}"/>
    <cellStyle name="Output 4 3 6 2 2 2 2" xfId="26182" xr:uid="{89922C97-133C-494C-A0C6-752E94BF178D}"/>
    <cellStyle name="Output 4 3 6 2 2 3" xfId="30834" xr:uid="{AA8B9142-3305-4026-95E3-0C7BAB7F0269}"/>
    <cellStyle name="Output 4 3 6 2 3" xfId="11304" xr:uid="{FA4136A3-B2D7-4FFA-8DEE-38B46C41659E}"/>
    <cellStyle name="Output 4 3 6 2 3 2" xfId="20293" xr:uid="{C63C726B-D394-437C-9835-CFED4BEDA010}"/>
    <cellStyle name="Output 4 3 6 2 3 2 2" xfId="42554" xr:uid="{BF41CC73-8416-48BC-B1F2-12688BEFCC67}"/>
    <cellStyle name="Output 4 3 6 2 3 3" xfId="26680" xr:uid="{0E665889-FDF9-4FD4-9755-473A6DC3F004}"/>
    <cellStyle name="Output 4 3 6 2 4" xfId="15070" xr:uid="{24720F2D-6822-47C4-B78B-4EC1DB296654}"/>
    <cellStyle name="Output 4 3 6 2 4 2" xfId="42668" xr:uid="{95C3A91F-B14D-4194-9E27-709F44DD364E}"/>
    <cellStyle name="Output 4 3 6 2 5" xfId="22850" xr:uid="{3FFF573C-021E-43C7-9A61-FC23301E21B3}"/>
    <cellStyle name="Output 4 3 6 2 6" xfId="54035" xr:uid="{B6B7768F-4E5E-4FAC-8D9C-2F9071BC024B}"/>
    <cellStyle name="Output 4 3 6 3" xfId="4197" xr:uid="{E9A25BFB-81BC-48DC-BA1D-9FAC4F656B15}"/>
    <cellStyle name="Output 4 3 6 3 2" xfId="40359" xr:uid="{A631B59E-A27A-46BA-A477-EC50A12B2373}"/>
    <cellStyle name="Output 4 3 6 4" xfId="28022" xr:uid="{EFFDDFCB-FB32-4341-9A94-19BF0E9757DE}"/>
    <cellStyle name="Output 4 3 6 5" xfId="47367" xr:uid="{37D6B91B-9FD7-47A0-A9A8-B9CC4E4DB3B4}"/>
    <cellStyle name="Output 4 3 7" xfId="1585" xr:uid="{1BEDFF99-318D-42D7-A160-82FB5CCEAFE0}"/>
    <cellStyle name="Output 4 3 7 2" xfId="5930" xr:uid="{B278271D-771B-4F66-84DD-A0A3E030478B}"/>
    <cellStyle name="Output 4 3 7 2 2" xfId="8516" xr:uid="{EBD6AB29-5A95-48FE-B946-183DBB5CC445}"/>
    <cellStyle name="Output 4 3 7 2 2 2" xfId="17505" xr:uid="{DCCD27DA-D0EE-479B-B280-CFE3F3B70ED1}"/>
    <cellStyle name="Output 4 3 7 2 2 2 2" xfId="27759" xr:uid="{5D23A5BC-622A-4001-BECC-2655CB3843FB}"/>
    <cellStyle name="Output 4 3 7 2 2 3" xfId="26546" xr:uid="{E792701B-461B-4BEB-8AB0-770B1B76A13F}"/>
    <cellStyle name="Output 4 3 7 2 3" xfId="11153" xr:uid="{E26EE70F-852F-4A06-B127-7C3B8A2AC405}"/>
    <cellStyle name="Output 4 3 7 2 3 2" xfId="20142" xr:uid="{8D4D9C5C-891D-4A6F-9ADD-F315E4F8B4E7}"/>
    <cellStyle name="Output 4 3 7 2 3 2 2" xfId="27866" xr:uid="{3FCE8FD5-563D-45FD-8E39-28D007A241C2}"/>
    <cellStyle name="Output 4 3 7 2 3 3" xfId="27662" xr:uid="{E65CB015-24E5-4A35-B551-DD3E0B7C852A}"/>
    <cellStyle name="Output 4 3 7 2 4" xfId="14919" xr:uid="{F820CDA6-939C-4EC7-9F08-8858A326BA7D}"/>
    <cellStyle name="Output 4 3 7 2 4 2" xfId="43598" xr:uid="{D2C3442B-41DD-4E76-85AF-FA7CD55811D9}"/>
    <cellStyle name="Output 4 3 7 2 5" xfId="33522" xr:uid="{15844DF5-0E26-4107-905D-FE9969D214EC}"/>
    <cellStyle name="Output 4 3 7 3" xfId="4022" xr:uid="{28E3A99A-EA8F-46DE-947B-9CBF6DD3B10D}"/>
    <cellStyle name="Output 4 3 7 3 2" xfId="24826" xr:uid="{B69990F1-9C16-4E98-831C-E399D50C9D53}"/>
    <cellStyle name="Output 4 3 7 4" xfId="26996" xr:uid="{7D94BF9A-574A-46BF-B76A-E469AD56B743}"/>
    <cellStyle name="Output 4 3 8" xfId="2745" xr:uid="{F0910330-538A-4CF1-957F-0651A2371DF6}"/>
    <cellStyle name="Output 4 3 8 2" xfId="6925" xr:uid="{9CB89223-97B0-479B-BCC1-8AA6A5795524}"/>
    <cellStyle name="Output 4 3 8 2 2" xfId="12059" xr:uid="{EBB0B7C5-DEF2-4DEA-A5E1-63E23062245B}"/>
    <cellStyle name="Output 4 3 8 2 2 2" xfId="21048" xr:uid="{6D64131E-E681-4A13-8EE6-2E967E8C69F8}"/>
    <cellStyle name="Output 4 3 8 2 2 2 2" xfId="34894" xr:uid="{A320E438-692D-4695-AAF4-C61F19FB4AFD}"/>
    <cellStyle name="Output 4 3 8 2 2 3" xfId="43910" xr:uid="{BF9ECF86-7B6E-45E8-8FEC-AB49812FF31B}"/>
    <cellStyle name="Output 4 3 8 2 3" xfId="12883" xr:uid="{EEFA0B5F-E71B-4FB4-8A1C-563860675C23}"/>
    <cellStyle name="Output 4 3 8 2 3 2" xfId="21872" xr:uid="{AACD6CF5-47FC-4A68-9B54-E57DD59C0B39}"/>
    <cellStyle name="Output 4 3 8 2 3 2 2" xfId="29673" xr:uid="{EC299823-113D-4FF4-BAD1-0731D07C4A93}"/>
    <cellStyle name="Output 4 3 8 2 3 3" xfId="28869" xr:uid="{EE6DAD50-834B-4B72-91C7-A66DCFCD0AE6}"/>
    <cellStyle name="Output 4 3 8 2 4" xfId="15914" xr:uid="{34188820-C1F5-4F12-A7DA-51E063B78FBD}"/>
    <cellStyle name="Output 4 3 8 2 4 2" xfId="31662" xr:uid="{9C74D1C6-FE90-4F06-B443-55C4DAC69445}"/>
    <cellStyle name="Output 4 3 8 2 5" xfId="41451" xr:uid="{E0BC52BB-1EE9-441B-97B4-8941DBCFBD92}"/>
    <cellStyle name="Output 4 3 8 3" xfId="9489" xr:uid="{68114412-A7D6-47FE-8545-0C9AE20A35DF}"/>
    <cellStyle name="Output 4 3 8 3 2" xfId="18478" xr:uid="{8A461B9A-6799-4675-8D4B-07A23E39707C}"/>
    <cellStyle name="Output 4 3 8 3 2 2" xfId="25273" xr:uid="{BF727ED1-7D22-4D0C-BB9D-E3A6C1E93AB2}"/>
    <cellStyle name="Output 4 3 8 3 3" xfId="32788" xr:uid="{A8A8DE5E-367E-4586-A618-273A00E7A5D5}"/>
    <cellStyle name="Output 4 3 8 4" xfId="27577" xr:uid="{2318E321-01F8-4058-ABED-5411DA2D7E00}"/>
    <cellStyle name="Output 4 3 9" xfId="4683" xr:uid="{90B99240-3295-4720-B261-1F181651739F}"/>
    <cellStyle name="Output 4 3 9 2" xfId="7269" xr:uid="{C2F019B6-A699-402F-A5B8-6B314B998580}"/>
    <cellStyle name="Output 4 3 9 2 2" xfId="16258" xr:uid="{0D0307C6-089D-495C-975A-60DDC09AA837}"/>
    <cellStyle name="Output 4 3 9 2 2 2" xfId="38195" xr:uid="{1B8CFD4B-D36E-4BBD-B235-C9BEC43D2397}"/>
    <cellStyle name="Output 4 3 9 2 3" xfId="31657" xr:uid="{8914D646-796D-4780-A869-A767A7B111A3}"/>
    <cellStyle name="Output 4 3 9 3" xfId="9906" xr:uid="{B49AC48C-6C92-4698-BA16-E926C6FB7487}"/>
    <cellStyle name="Output 4 3 9 3 2" xfId="18895" xr:uid="{EC6C6440-F7F4-4C8B-A4B8-BFB0488B6F6F}"/>
    <cellStyle name="Output 4 3 9 3 2 2" xfId="34752" xr:uid="{32DBF8AF-0C62-4716-B8E8-24D666CFE1FA}"/>
    <cellStyle name="Output 4 3 9 3 3" xfId="32222" xr:uid="{23F01B02-BF9D-4583-B779-CFA402CC371E}"/>
    <cellStyle name="Output 4 3 9 4" xfId="13672" xr:uid="{996FCDA1-672B-45A9-AFAA-2073DD6A68A4}"/>
    <cellStyle name="Output 4 3 9 4 2" xfId="31734" xr:uid="{8D1A4FD2-2CF1-4608-9E39-EC092F217F99}"/>
    <cellStyle name="Output 4 3 9 5" xfId="41078" xr:uid="{9F5251AF-CED7-46A0-A3C1-158CEEA07F88}"/>
    <cellStyle name="Output 4 30" xfId="45328" xr:uid="{66633A47-1283-41C4-964A-64B100D11B2C}"/>
    <cellStyle name="Output 4 31" xfId="45304" xr:uid="{58001E80-B87A-4F80-AB91-9175B988A28D}"/>
    <cellStyle name="Output 4 32" xfId="45338" xr:uid="{B528AD20-4CFE-43F4-A5A4-467D93CF0DE7}"/>
    <cellStyle name="Output 4 33" xfId="45401" xr:uid="{873E55FA-FF66-4B0C-822D-57B22C28D1B2}"/>
    <cellStyle name="Output 4 34" xfId="44246" xr:uid="{91A61D30-8DBE-4100-B49F-5B41EED91B94}"/>
    <cellStyle name="Output 4 35" xfId="44142" xr:uid="{236C9038-813F-416D-901B-2BD5ED57C432}"/>
    <cellStyle name="Output 4 36" xfId="45490" xr:uid="{648668EA-BA68-465A-9253-862E3087D76E}"/>
    <cellStyle name="Output 4 4" xfId="236" xr:uid="{AC776722-D015-40EC-8DFB-C0FEE3684DD6}"/>
    <cellStyle name="Output 4 4 10" xfId="6538" xr:uid="{082CBCF4-521D-40C7-9785-519F51090DAE}"/>
    <cellStyle name="Output 4 4 10 2" xfId="11757" xr:uid="{3BB6D774-7A00-4342-9592-B1B26E1406F7}"/>
    <cellStyle name="Output 4 4 10 2 2" xfId="20746" xr:uid="{4D52BB4B-C840-470E-87C0-B05C3B0BFC1C}"/>
    <cellStyle name="Output 4 4 10 2 2 2" xfId="25654" xr:uid="{DFC4C673-5C5C-4B95-BA68-95E41A2CBF8A}"/>
    <cellStyle name="Output 4 4 10 2 3" xfId="32015" xr:uid="{DA1F3700-D03F-4299-A4CA-41AB22026543}"/>
    <cellStyle name="Output 4 4 10 3" xfId="15527" xr:uid="{2878C83B-4123-4DC5-BEBD-800959DBE603}"/>
    <cellStyle name="Output 4 4 10 3 2" xfId="33206" xr:uid="{D478DEC7-C3E4-460B-AF3B-E8AC7ACC812F}"/>
    <cellStyle name="Output 4 4 10 4" xfId="29335" xr:uid="{60DA5693-4E9A-4EF2-8CE6-51DCB4D09899}"/>
    <cellStyle name="Output 4 4 11" xfId="9120" xr:uid="{31373004-601B-4622-84B0-82EAB4E5E67F}"/>
    <cellStyle name="Output 4 4 11 2" xfId="18109" xr:uid="{47F006E6-5DC5-4D9E-AF3E-34B6B3F828DB}"/>
    <cellStyle name="Output 4 4 11 2 2" xfId="40912" xr:uid="{E8E5C279-C3FA-43F1-9919-31AFC1353B07}"/>
    <cellStyle name="Output 4 4 11 3" xfId="30854" xr:uid="{4560ACF4-8161-4416-9CAC-729E12FA5D1D}"/>
    <cellStyle name="Output 4 4 12" xfId="12774" xr:uid="{8021C1C7-4D59-419B-A1A6-EBDF504DC40B}"/>
    <cellStyle name="Output 4 4 12 2" xfId="21763" xr:uid="{62B4D440-FC6B-43C5-91A1-D41EE89C1D38}"/>
    <cellStyle name="Output 4 4 12 2 2" xfId="35842" xr:uid="{4A1578DD-2D52-4C5A-B6D9-EB1AD4D535EC}"/>
    <cellStyle name="Output 4 4 12 3" xfId="43188" xr:uid="{FFADD02D-E503-4A12-8508-117774F90E29}"/>
    <cellStyle name="Output 4 4 13" xfId="2242" xr:uid="{42E2638F-C3BB-4D16-82F3-BFABA9ECAADE}"/>
    <cellStyle name="Output 4 4 13 2" xfId="32507" xr:uid="{CCE3B50E-3AE1-4B30-96A0-1E4C9C7A4B49}"/>
    <cellStyle name="Output 4 4 14" xfId="13151" xr:uid="{8CF25778-C9F1-490A-99AA-0298DF130A93}"/>
    <cellStyle name="Output 4 4 14 2" xfId="31296" xr:uid="{242E2C5F-1206-4DBF-8657-238471DD5CCC}"/>
    <cellStyle name="Output 4 4 15" xfId="34744" xr:uid="{AFBE8951-3633-41F8-A561-77334F5178B4}"/>
    <cellStyle name="Output 4 4 16" xfId="44281" xr:uid="{F38DF6AC-8D67-4095-A9AC-DA21DBEA8BAB}"/>
    <cellStyle name="Output 4 4 17" xfId="45601" xr:uid="{12A27385-8FC6-466B-9F59-4DAB1F6BA797}"/>
    <cellStyle name="Output 4 4 2" xfId="374" xr:uid="{48BD150B-6FA5-41FC-ADCD-3CF36C44F08E}"/>
    <cellStyle name="Output 4 4 2 10" xfId="9245" xr:uid="{DBB35275-69C1-4437-9DCF-4F18512E4F1E}"/>
    <cellStyle name="Output 4 4 2 10 2" xfId="18234" xr:uid="{1CDD12BB-A2E7-49C0-9430-EC6A2667F3C3}"/>
    <cellStyle name="Output 4 4 2 10 2 2" xfId="36885" xr:uid="{12C1BD3A-5750-4439-919E-74B2C5CCE1FC}"/>
    <cellStyle name="Output 4 4 2 10 3" xfId="31828" xr:uid="{BB52BB22-D8A7-4D45-A5AE-9A3240E0EBA8}"/>
    <cellStyle name="Output 4 4 2 11" xfId="12762" xr:uid="{8514EE72-B30F-4A3F-8616-5D0AAFC792DC}"/>
    <cellStyle name="Output 4 4 2 11 2" xfId="21751" xr:uid="{D012F121-3705-41D0-8BD8-6F7404D1AC5E}"/>
    <cellStyle name="Output 4 4 2 11 2 2" xfId="28591" xr:uid="{C5E89ECB-43FD-4AAF-B6B3-3739F59A9C54}"/>
    <cellStyle name="Output 4 4 2 11 3" xfId="27136" xr:uid="{02EAC6BE-2353-4300-A0B0-7B75C8BC17DE}"/>
    <cellStyle name="Output 4 4 2 12" xfId="2380" xr:uid="{019B8958-DA63-49E7-9458-28084A898CDC}"/>
    <cellStyle name="Output 4 4 2 12 2" xfId="37603" xr:uid="{213E74BC-EFF0-44FB-AA6C-9E865C025441}"/>
    <cellStyle name="Output 4 4 2 13" xfId="13289" xr:uid="{2EAE0143-D4B5-4191-9F0D-33F056260FA5}"/>
    <cellStyle name="Output 4 4 2 13 2" xfId="42763" xr:uid="{A1440CA4-BC3B-4B0E-9FF0-121D4EB91873}"/>
    <cellStyle name="Output 4 4 2 14" xfId="22383" xr:uid="{5A004F24-DD4B-4FE5-94C9-B53BD9283C6C}"/>
    <cellStyle name="Output 4 4 2 15" xfId="46113" xr:uid="{28056F71-8179-482F-B73D-0B828386B154}"/>
    <cellStyle name="Output 4 4 2 2" xfId="723" xr:uid="{6F17F3F1-2977-46A8-88AF-F6B76F1D6AA2}"/>
    <cellStyle name="Output 4 4 2 2 2" xfId="5099" xr:uid="{040D48F9-A27A-4593-B1B7-192401F9FFEC}"/>
    <cellStyle name="Output 4 4 2 2 2 2" xfId="7685" xr:uid="{EA6E2298-939A-411A-BFC9-E6502F1E5F3F}"/>
    <cellStyle name="Output 4 4 2 2 2 2 2" xfId="16674" xr:uid="{89076828-53E8-4E3C-A47B-D1030C8AABB4}"/>
    <cellStyle name="Output 4 4 2 2 2 2 2 2" xfId="33648" xr:uid="{1B45B612-BA2E-4D5A-BCE1-D06DBB15319A}"/>
    <cellStyle name="Output 4 4 2 2 2 2 3" xfId="27878" xr:uid="{4D654BBA-C2FD-49C5-BAB6-822AA3BEBA14}"/>
    <cellStyle name="Output 4 4 2 2 2 3" xfId="10322" xr:uid="{50E91F66-248A-4B96-8959-FE1FAB0ED717}"/>
    <cellStyle name="Output 4 4 2 2 2 3 2" xfId="19311" xr:uid="{0D836820-902C-43E7-B80E-530B6737909E}"/>
    <cellStyle name="Output 4 4 2 2 2 3 2 2" xfId="23797" xr:uid="{9F53F461-C2F5-4050-99BE-0FF654E01958}"/>
    <cellStyle name="Output 4 4 2 2 2 3 3" xfId="36027" xr:uid="{10282CBC-E3E6-409A-BD44-97AB7A90940B}"/>
    <cellStyle name="Output 4 4 2 2 2 4" xfId="14088" xr:uid="{2869E19D-1063-41B7-98DE-58EED204F67F}"/>
    <cellStyle name="Output 4 4 2 2 2 4 2" xfId="40945" xr:uid="{08D7624F-31CF-41E1-9C45-5A6EEDD80E53}"/>
    <cellStyle name="Output 4 4 2 2 2 5" xfId="36447" xr:uid="{5CA98786-E649-4390-B11A-AEF72EB282A4}"/>
    <cellStyle name="Output 4 4 2 2 2 6" xfId="56389" xr:uid="{34243131-ABD1-46AE-B378-0293DFAD5750}"/>
    <cellStyle name="Output 4 4 2 2 3" xfId="3160" xr:uid="{0B5B74FC-2C8B-46F6-84BF-854E0C019168}"/>
    <cellStyle name="Output 4 4 2 2 3 2" xfId="22338" xr:uid="{DDF1B985-6A1F-4EDE-904A-35DA19189274}"/>
    <cellStyle name="Output 4 4 2 2 4" xfId="39209" xr:uid="{79303B0B-73CE-4FEB-8572-B9D00283A9BC}"/>
    <cellStyle name="Output 4 4 2 2 5" xfId="49607" xr:uid="{C9D2F6AE-0FA4-41BF-AE78-AFE4B4BE4B18}"/>
    <cellStyle name="Output 4 4 2 3" xfId="1068" xr:uid="{E0E8CEEF-A597-44DE-B0B3-FC81A974EE4C}"/>
    <cellStyle name="Output 4 4 2 3 2" xfId="5420" xr:uid="{456A34AF-0C2E-4103-908F-D8996EE25AAD}"/>
    <cellStyle name="Output 4 4 2 3 2 2" xfId="8006" xr:uid="{3A50825D-EC23-48A5-A551-B65345592F33}"/>
    <cellStyle name="Output 4 4 2 3 2 2 2" xfId="16995" xr:uid="{1CA38E4D-8CA2-4317-9028-CDB8D565ECE7}"/>
    <cellStyle name="Output 4 4 2 3 2 2 2 2" xfId="25000" xr:uid="{07997DA5-EC52-4A79-84D5-5D19FA357090}"/>
    <cellStyle name="Output 4 4 2 3 2 2 3" xfId="38347" xr:uid="{B75ED99F-299F-4B5D-93F4-3A47568E2BB0}"/>
    <cellStyle name="Output 4 4 2 3 2 3" xfId="10643" xr:uid="{B7E16584-9D19-4A79-81A8-E98DF0CFAFD0}"/>
    <cellStyle name="Output 4 4 2 3 2 3 2" xfId="19632" xr:uid="{017833F5-9BAD-4918-8297-C96192A897D3}"/>
    <cellStyle name="Output 4 4 2 3 2 3 2 2" xfId="31802" xr:uid="{26C20DD5-6A2F-43AA-B3BB-15B4CDDF61AD}"/>
    <cellStyle name="Output 4 4 2 3 2 3 3" xfId="25391" xr:uid="{714931D7-A443-431B-8198-97560B166392}"/>
    <cellStyle name="Output 4 4 2 3 2 4" xfId="14409" xr:uid="{1015CAA7-2A53-4EE7-8475-118D3F460A41}"/>
    <cellStyle name="Output 4 4 2 3 2 4 2" xfId="30615" xr:uid="{9D24F049-BDA6-47AD-89AF-5E32AFF7AD45}"/>
    <cellStyle name="Output 4 4 2 3 2 5" xfId="32823" xr:uid="{60D95F92-DB62-4F61-8E10-F3B48BBDA498}"/>
    <cellStyle name="Output 4 4 2 3 2 6" xfId="58246" xr:uid="{02515856-A2E7-4549-838A-A16DAF5A7A4A}"/>
    <cellStyle name="Output 4 4 2 3 3" xfId="3505" xr:uid="{2B8A4155-0945-45A3-AAA2-B14448F3E28D}"/>
    <cellStyle name="Output 4 4 2 3 3 2" xfId="33409" xr:uid="{DA348AD5-A165-4F65-B6DA-0A2120687AC4}"/>
    <cellStyle name="Output 4 4 2 3 4" xfId="30831" xr:uid="{9AB8E122-7251-4EBF-89A6-648F96DC83F4}"/>
    <cellStyle name="Output 4 4 2 3 5" xfId="51464" xr:uid="{F625B458-4B2A-4276-A2FE-96C9317757E7}"/>
    <cellStyle name="Output 4 4 2 4" xfId="1412" xr:uid="{4205F0E7-F802-4D46-92C1-D1E78D554F7F}"/>
    <cellStyle name="Output 4 4 2 4 2" xfId="5757" xr:uid="{577EBFD2-536D-423D-88B5-1606A20B2256}"/>
    <cellStyle name="Output 4 4 2 4 2 2" xfId="8343" xr:uid="{80A44289-1F2B-4906-BF3B-1EC0B893F458}"/>
    <cellStyle name="Output 4 4 2 4 2 2 2" xfId="17332" xr:uid="{D791CD7D-A2E0-4B3A-830B-8B552D4F9110}"/>
    <cellStyle name="Output 4 4 2 4 2 2 2 2" xfId="43769" xr:uid="{250F87C2-89E2-4360-AF6A-C3E60F678F33}"/>
    <cellStyle name="Output 4 4 2 4 2 2 3" xfId="28126" xr:uid="{3410733F-3011-42F9-98F4-12B00B13CC10}"/>
    <cellStyle name="Output 4 4 2 4 2 3" xfId="10980" xr:uid="{D187D239-84DB-4A33-B612-AA4C891D96B3}"/>
    <cellStyle name="Output 4 4 2 4 2 3 2" xfId="19969" xr:uid="{BEBB738A-599D-468F-8FA9-D40A8893FFB8}"/>
    <cellStyle name="Output 4 4 2 4 2 3 2 2" xfId="35954" xr:uid="{F3FF21B0-2118-497F-AF46-8FC5F4E49C5C}"/>
    <cellStyle name="Output 4 4 2 4 2 3 3" xfId="25230" xr:uid="{FEF05F7E-E845-4AFD-9915-07AFCDF10A7E}"/>
    <cellStyle name="Output 4 4 2 4 2 4" xfId="14746" xr:uid="{B067DD79-EB75-4B8D-AEB9-1C263D4B7343}"/>
    <cellStyle name="Output 4 4 2 4 2 4 2" xfId="24811" xr:uid="{5FC2C4D7-4D43-46D8-9143-0ABB0010339A}"/>
    <cellStyle name="Output 4 4 2 4 2 5" xfId="37696" xr:uid="{A2988375-9BE1-4636-938B-5DDAB8D28286}"/>
    <cellStyle name="Output 4 4 2 4 2 6" xfId="54531" xr:uid="{8F894CA4-E9D8-494D-BD26-BF528C43AFD1}"/>
    <cellStyle name="Output 4 4 2 4 3" xfId="3849" xr:uid="{70BC04A6-B297-4EF3-8522-DBB4D20A955B}"/>
    <cellStyle name="Output 4 4 2 4 3 2" xfId="22738" xr:uid="{266AB1F0-BFDF-4BC3-8ABF-A556EC1B3CF5}"/>
    <cellStyle name="Output 4 4 2 4 4" xfId="26273" xr:uid="{731A2388-2ED4-4845-A15C-22C38AA28D39}"/>
    <cellStyle name="Output 4 4 2 4 5" xfId="47724" xr:uid="{4D413B2B-0FE5-4850-A193-C874CC39674E}"/>
    <cellStyle name="Output 4 4 2 5" xfId="184" xr:uid="{CB109BFA-F9A7-466D-A187-690FBF4AEFDB}"/>
    <cellStyle name="Output 4 4 2 5 2" xfId="2598" xr:uid="{74050FBC-8016-4B2B-B410-975FA6D585F9}"/>
    <cellStyle name="Output 4 4 2 5 2 2" xfId="6839" xr:uid="{4E5694B5-9F22-426E-8D21-7158EB014FA6}"/>
    <cellStyle name="Output 4 4 2 5 2 2 2" xfId="15828" xr:uid="{1D670491-8A6B-42F6-8450-5CA591838500}"/>
    <cellStyle name="Output 4 4 2 5 2 2 2 2" xfId="32131" xr:uid="{9BD7D5D5-105B-41AE-99C6-E69F457104F1}"/>
    <cellStyle name="Output 4 4 2 5 2 2 3" xfId="37208" xr:uid="{FF882823-15A6-4761-9CEE-06F3084079A6}"/>
    <cellStyle name="Output 4 4 2 5 2 3" xfId="9409" xr:uid="{E0F1C843-065F-4AFF-8DC6-863AC88CE9B2}"/>
    <cellStyle name="Output 4 4 2 5 2 3 2" xfId="18398" xr:uid="{AECBE5E5-5CC3-4D3C-948A-2C5650933C76}"/>
    <cellStyle name="Output 4 4 2 5 2 3 2 2" xfId="31488" xr:uid="{4ACB2980-D3A1-4273-9CE4-8D57EED25F88}"/>
    <cellStyle name="Output 4 4 2 5 2 3 3" xfId="44000" xr:uid="{357B5477-4375-4DBA-8C23-6B40D12FDC0A}"/>
    <cellStyle name="Output 4 4 2 5 2 4" xfId="13452" xr:uid="{69290BBB-0A7C-4611-A72F-7FEC4DE4A8B5}"/>
    <cellStyle name="Output 4 4 2 5 2 4 2" xfId="41409" xr:uid="{75972404-0EF3-40A1-980C-D0E28E905F51}"/>
    <cellStyle name="Output 4 4 2 5 2 5" xfId="31733" xr:uid="{60CF6950-DCA8-48B4-ACA9-B5F8A1B2AB8E}"/>
    <cellStyle name="Output 4 4 2 5 3" xfId="2652" xr:uid="{8930D2AE-5FFE-42B0-A284-03F94C7FEF93}"/>
    <cellStyle name="Output 4 4 2 5 3 2" xfId="25491" xr:uid="{A2F0CA24-8EAA-4576-B037-F71C0DB99C61}"/>
    <cellStyle name="Output 4 4 2 5 4" xfId="38515" xr:uid="{CC3B2258-4DEC-4D9B-AF2D-11E1E505BF2F}"/>
    <cellStyle name="Output 4 4 2 6" xfId="2031" xr:uid="{B0C52D9C-BF93-4FA0-A1F8-01850442BDA8}"/>
    <cellStyle name="Output 4 4 2 6 2" xfId="6339" xr:uid="{EBDB1D78-0A46-4E65-B1A1-09C044D8006E}"/>
    <cellStyle name="Output 4 4 2 6 2 2" xfId="8925" xr:uid="{56DCBE07-E1B8-49E2-AC91-C08095F133DE}"/>
    <cellStyle name="Output 4 4 2 6 2 2 2" xfId="17914" xr:uid="{1959DC7A-279E-47CB-A6F8-12477C23C7E0}"/>
    <cellStyle name="Output 4 4 2 6 2 2 2 2" xfId="28450" xr:uid="{4E00EDF6-AC09-45C6-9D48-6254FB75EF3A}"/>
    <cellStyle name="Output 4 4 2 6 2 2 3" xfId="39500" xr:uid="{A1E08D92-2572-47C5-99AD-009FC6D84CF0}"/>
    <cellStyle name="Output 4 4 2 6 2 3" xfId="11562" xr:uid="{1327C5F5-DCEC-4033-8147-490BBE6EC920}"/>
    <cellStyle name="Output 4 4 2 6 2 3 2" xfId="20551" xr:uid="{B19E27ED-3090-4A65-A4FF-8D6358FE8717}"/>
    <cellStyle name="Output 4 4 2 6 2 3 2 2" xfId="34561" xr:uid="{70AF10BA-7C9B-4C19-996F-808AF90EC9C7}"/>
    <cellStyle name="Output 4 4 2 6 2 3 3" xfId="26377" xr:uid="{74DD67C2-41F1-4115-BC35-BF2C16F05BA2}"/>
    <cellStyle name="Output 4 4 2 6 2 4" xfId="15328" xr:uid="{FC97F4A0-00BC-460F-A2FD-393668C51933}"/>
    <cellStyle name="Output 4 4 2 6 2 4 2" xfId="36374" xr:uid="{691EE2B2-AA10-451A-B685-59BC59835E61}"/>
    <cellStyle name="Output 4 4 2 6 2 5" xfId="38048" xr:uid="{D120A8E1-D9A2-469E-9198-3065D82350FC}"/>
    <cellStyle name="Output 4 4 2 6 3" xfId="4468" xr:uid="{F503B02C-A7A9-42C9-BDEC-62FEFA925F8F}"/>
    <cellStyle name="Output 4 4 2 6 3 2" xfId="38967" xr:uid="{0F0C3757-0369-477A-A82F-42CA6CC5DAA2}"/>
    <cellStyle name="Output 4 4 2 6 4" xfId="43061" xr:uid="{329ABD4A-4CA5-4E66-A9A8-0A12A7DE74A1}"/>
    <cellStyle name="Output 4 4 2 7" xfId="2842" xr:uid="{6345C341-8854-4817-99EE-BE49DB8AD0A5}"/>
    <cellStyle name="Output 4 4 2 7 2" xfId="6992" xr:uid="{9BECA7CD-053E-412D-92A6-C980450C737F}"/>
    <cellStyle name="Output 4 4 2 7 2 2" xfId="12121" xr:uid="{30653690-54A8-4831-8890-11004F926117}"/>
    <cellStyle name="Output 4 4 2 7 2 2 2" xfId="21110" xr:uid="{43719D20-0CA9-4B26-B34B-9B01C34A02E3}"/>
    <cellStyle name="Output 4 4 2 7 2 2 2 2" xfId="42344" xr:uid="{B2B97CF2-EEFD-4B0F-B6A3-4CD902308349}"/>
    <cellStyle name="Output 4 4 2 7 2 2 3" xfId="38235" xr:uid="{E23C328C-2B60-434B-9F54-0CB767F4C049}"/>
    <cellStyle name="Output 4 4 2 7 2 3" xfId="12936" xr:uid="{284A5411-9832-4451-9D0C-BEF9AC24DE02}"/>
    <cellStyle name="Output 4 4 2 7 2 3 2" xfId="21925" xr:uid="{01C86EA1-3077-4D39-B5DE-8DDA55285E99}"/>
    <cellStyle name="Output 4 4 2 7 2 3 2 2" xfId="35726" xr:uid="{3337A2B0-81AA-46BC-91CA-3655DC2C57A7}"/>
    <cellStyle name="Output 4 4 2 7 2 3 3" xfId="23731" xr:uid="{D4C4335D-D25B-4596-92A4-CA6483C40624}"/>
    <cellStyle name="Output 4 4 2 7 2 4" xfId="15981" xr:uid="{7FEE9306-4435-478D-B291-FD110BF091CC}"/>
    <cellStyle name="Output 4 4 2 7 2 4 2" xfId="41466" xr:uid="{05CB4126-F56D-41D6-9466-D219DA048F8A}"/>
    <cellStyle name="Output 4 4 2 7 2 5" xfId="25991" xr:uid="{4BAF969B-7755-43FD-A45E-FB1F2350924D}"/>
    <cellStyle name="Output 4 4 2 7 3" xfId="9555" xr:uid="{155C762D-12FD-4287-9349-7BDF3A0BB853}"/>
    <cellStyle name="Output 4 4 2 7 3 2" xfId="18544" xr:uid="{AA256AAC-39D8-499A-BEA3-0B4DC7E71B74}"/>
    <cellStyle name="Output 4 4 2 7 3 2 2" xfId="37089" xr:uid="{1F0A749A-820E-4F58-8EBA-8839E146549C}"/>
    <cellStyle name="Output 4 4 2 7 3 3" xfId="40671" xr:uid="{5AF5F4C0-A70A-45D9-9566-27CC4DF4BA2B}"/>
    <cellStyle name="Output 4 4 2 7 4" xfId="22793" xr:uid="{F51D1DFC-3A71-4302-BE18-EE99716C04EF}"/>
    <cellStyle name="Output 4 4 2 8" xfId="4775" xr:uid="{FC792B87-DC0F-4556-80DF-8670BE759D19}"/>
    <cellStyle name="Output 4 4 2 8 2" xfId="7361" xr:uid="{152C6DEE-75B1-43CA-A551-AD2FCC3022AA}"/>
    <cellStyle name="Output 4 4 2 8 2 2" xfId="16350" xr:uid="{06874BB6-5514-48F1-B9C5-1A5CEC13EE29}"/>
    <cellStyle name="Output 4 4 2 8 2 2 2" xfId="23255" xr:uid="{8BFE2165-BE52-4B88-82CB-9E0E7CC4B323}"/>
    <cellStyle name="Output 4 4 2 8 2 3" xfId="29903" xr:uid="{88F75807-7C61-41C1-9E32-CB8716546ACB}"/>
    <cellStyle name="Output 4 4 2 8 3" xfId="9998" xr:uid="{61A52619-EB4D-495D-889E-A8E1670D174B}"/>
    <cellStyle name="Output 4 4 2 8 3 2" xfId="18987" xr:uid="{A3B9AABD-0D4D-499F-AE45-8F477F8F5D73}"/>
    <cellStyle name="Output 4 4 2 8 3 2 2" xfId="38142" xr:uid="{12D37D97-F768-4786-A644-D3664A6B8D9E}"/>
    <cellStyle name="Output 4 4 2 8 3 3" xfId="36031" xr:uid="{6F6FBE14-F2BE-4E8D-BEBB-990D08E0A486}"/>
    <cellStyle name="Output 4 4 2 8 4" xfId="13764" xr:uid="{E27CD1C0-661C-466A-80D8-BBE33C1A7CC3}"/>
    <cellStyle name="Output 4 4 2 8 4 2" xfId="32468" xr:uid="{5B839DB1-441F-461C-8F87-0B1F9977D32F}"/>
    <cellStyle name="Output 4 4 2 8 5" xfId="39120" xr:uid="{4AA72927-F480-4923-B568-732173EC8DCB}"/>
    <cellStyle name="Output 4 4 2 9" xfId="6676" xr:uid="{A08EFA02-8D9E-4021-B3EF-7E5CCB22DEFF}"/>
    <cellStyle name="Output 4 4 2 9 2" xfId="11882" xr:uid="{B72929AF-8E82-4D04-A55F-D78EB6AB63AC}"/>
    <cellStyle name="Output 4 4 2 9 2 2" xfId="20871" xr:uid="{E0792D44-544D-4BBC-ACC8-02576D800281}"/>
    <cellStyle name="Output 4 4 2 9 2 2 2" xfId="22490" xr:uid="{D0081F11-D980-4448-883D-FD78B82B9FDC}"/>
    <cellStyle name="Output 4 4 2 9 2 3" xfId="44049" xr:uid="{74437004-CC13-41CC-9507-DE1215AA1AA5}"/>
    <cellStyle name="Output 4 4 2 9 3" xfId="15665" xr:uid="{E5B9CFA4-DB7F-4E92-9B56-C327CD157040}"/>
    <cellStyle name="Output 4 4 2 9 3 2" xfId="26538" xr:uid="{F3EB529E-DABF-43B4-925C-9FD74C679DE3}"/>
    <cellStyle name="Output 4 4 2 9 4" xfId="39520" xr:uid="{767698D6-D8A4-4DB0-9936-97F621337F1B}"/>
    <cellStyle name="Output 4 4 3" xfId="585" xr:uid="{FDDE8D8A-2246-411A-8E33-00C73E17B3C7}"/>
    <cellStyle name="Output 4 4 3 2" xfId="4974" xr:uid="{80C880FD-F0FC-4FD1-AA75-9284753D7A2D}"/>
    <cellStyle name="Output 4 4 3 2 2" xfId="7560" xr:uid="{BFE23E37-E597-4CDC-96F2-AD9C1C940F7B}"/>
    <cellStyle name="Output 4 4 3 2 2 2" xfId="16549" xr:uid="{865F1C76-04C5-48A4-A71B-C83437ACA03D}"/>
    <cellStyle name="Output 4 4 3 2 2 2 2" xfId="25754" xr:uid="{29244A25-1310-4208-92A6-65F53779955F}"/>
    <cellStyle name="Output 4 4 3 2 2 3" xfId="31502" xr:uid="{6A33F0E1-A113-4ADF-9162-3A52ECF7D882}"/>
    <cellStyle name="Output 4 4 3 2 2 4" xfId="56794" xr:uid="{48815AEE-C8BC-4B58-9CC2-E46297F2949C}"/>
    <cellStyle name="Output 4 4 3 2 3" xfId="10197" xr:uid="{44D1AE92-465E-43E6-A397-D7F6BECEE5FB}"/>
    <cellStyle name="Output 4 4 3 2 3 2" xfId="19186" xr:uid="{32BCF066-0D50-462F-8EE4-667EE97CE50F}"/>
    <cellStyle name="Output 4 4 3 2 3 2 2" xfId="23118" xr:uid="{979B1129-C500-4046-A1B5-33AB04970984}"/>
    <cellStyle name="Output 4 4 3 2 3 3" xfId="31047" xr:uid="{68605FCF-B59F-4D68-BCBE-5BB57B7E2869}"/>
    <cellStyle name="Output 4 4 3 2 4" xfId="13963" xr:uid="{06907945-9096-4F80-84E9-954464FA0A15}"/>
    <cellStyle name="Output 4 4 3 2 4 2" xfId="24918" xr:uid="{0875614B-6E43-4996-A8CC-4A338FFB9E27}"/>
    <cellStyle name="Output 4 4 3 2 5" xfId="37422" xr:uid="{58731D54-00EC-4D89-895F-EF703389FF96}"/>
    <cellStyle name="Output 4 4 3 2 6" xfId="50012" xr:uid="{5AD11416-543C-47FD-8A9D-9A4D25B84DDA}"/>
    <cellStyle name="Output 4 4 3 3" xfId="3022" xr:uid="{484EFBF6-15FC-459E-9F2A-319EC1E2DB38}"/>
    <cellStyle name="Output 4 4 3 3 2" xfId="43741" xr:uid="{0013901E-CEE0-4994-90E7-84479A3D1B67}"/>
    <cellStyle name="Output 4 4 3 3 2 2" xfId="58003" xr:uid="{B256193A-8639-4797-8541-501AE3AFD1A1}"/>
    <cellStyle name="Output 4 4 3 3 3" xfId="51221" xr:uid="{9FCF89D6-AAED-41E1-9B6C-BE5FED2ADF9F}"/>
    <cellStyle name="Output 4 4 3 4" xfId="27096" xr:uid="{AE3FBB91-52BF-4644-BBF3-6971D39079D5}"/>
    <cellStyle name="Output 4 4 3 4 2" xfId="54921" xr:uid="{F8FCB69F-E0B3-4A0A-802C-A57FE2E1E5CF}"/>
    <cellStyle name="Output 4 4 3 4 3" xfId="48129" xr:uid="{1DF79007-3C96-463A-8BD9-03CF9EB20EAA}"/>
    <cellStyle name="Output 4 4 3 5" xfId="53221" xr:uid="{A43096AC-2ED8-462A-ADBD-0D1164CDC888}"/>
    <cellStyle name="Output 4 4 3 6" xfId="46515" xr:uid="{7C9578DA-BB76-401F-8BA3-20E90960E9B5}"/>
    <cellStyle name="Output 4 4 4" xfId="930" xr:uid="{92EBF642-D060-4FB3-BDA8-AA3257B1A0F5}"/>
    <cellStyle name="Output 4 4 4 2" xfId="5295" xr:uid="{02F86B49-531F-437F-AD5C-9897DA2334EC}"/>
    <cellStyle name="Output 4 4 4 2 2" xfId="7881" xr:uid="{57BFD5F3-15E7-41AE-A97E-97D0CE74131B}"/>
    <cellStyle name="Output 4 4 4 2 2 2" xfId="16870" xr:uid="{1C934047-16CA-410D-854B-2E3EB37048C4}"/>
    <cellStyle name="Output 4 4 4 2 2 2 2" xfId="37270" xr:uid="{EAFF617A-7857-4490-9C99-B99BBD75791A}"/>
    <cellStyle name="Output 4 4 4 2 2 3" xfId="29289" xr:uid="{D808A256-044F-4AF0-AB1A-EE4E8A9743C9}"/>
    <cellStyle name="Output 4 4 4 2 3" xfId="10518" xr:uid="{22F751C2-210D-4A31-8169-747CFCF6EB89}"/>
    <cellStyle name="Output 4 4 4 2 3 2" xfId="19507" xr:uid="{1D56A2B1-9B9A-46EE-B6EA-E6B150F5B859}"/>
    <cellStyle name="Output 4 4 4 2 3 2 2" xfId="33078" xr:uid="{248BFC59-1874-4BC7-8221-A564DC493CA1}"/>
    <cellStyle name="Output 4 4 4 2 3 3" xfId="40281" xr:uid="{D30AC5E0-52F5-4B4B-BFA0-5FA1BEB95A79}"/>
    <cellStyle name="Output 4 4 4 2 4" xfId="14284" xr:uid="{CEEF390C-CF6F-4461-84E5-1AD0A24D7626}"/>
    <cellStyle name="Output 4 4 4 2 4 2" xfId="39181" xr:uid="{3A041A49-AFE2-4B26-B42B-3530F290C109}"/>
    <cellStyle name="Output 4 4 4 2 5" xfId="24154" xr:uid="{212A64E3-A70A-419C-87C9-7959D8FA0E09}"/>
    <cellStyle name="Output 4 4 4 2 6" xfId="55917" xr:uid="{3CB79059-A2B6-49BF-9196-6023C4F5BBF2}"/>
    <cellStyle name="Output 4 4 4 3" xfId="3367" xr:uid="{182A4A95-FDE3-4072-93E1-1B950CC75285}"/>
    <cellStyle name="Output 4 4 4 3 2" xfId="31216" xr:uid="{91EED554-04F2-49FF-9B44-47D1EA568661}"/>
    <cellStyle name="Output 4 4 4 4" xfId="28491" xr:uid="{BE3DD78F-D39C-4D7D-ABA8-D8694F0E91BE}"/>
    <cellStyle name="Output 4 4 4 5" xfId="49135" xr:uid="{62E01B16-E30C-440E-85AA-6759EDB78EE9}"/>
    <cellStyle name="Output 4 4 5" xfId="1274" xr:uid="{67602A29-F5BF-4926-9B0B-2BD46230886B}"/>
    <cellStyle name="Output 4 4 5 2" xfId="5619" xr:uid="{C5D5C1A8-D42A-47F4-8634-0E10E3E4D54C}"/>
    <cellStyle name="Output 4 4 5 2 2" xfId="8205" xr:uid="{DB86C843-EA4E-4E51-9A36-D748C4D60CAE}"/>
    <cellStyle name="Output 4 4 5 2 2 2" xfId="17194" xr:uid="{1F76DF61-C375-486C-B8B3-5D8769C04E63}"/>
    <cellStyle name="Output 4 4 5 2 2 2 2" xfId="34214" xr:uid="{5A566D2A-9DE1-4232-8A8F-95B3639D54A6}"/>
    <cellStyle name="Output 4 4 5 2 2 3" xfId="23957" xr:uid="{381C8495-DA52-4A89-B44D-8BEBECE19271}"/>
    <cellStyle name="Output 4 4 5 2 3" xfId="10842" xr:uid="{459659E2-BD17-4732-A363-E6A674337296}"/>
    <cellStyle name="Output 4 4 5 2 3 2" xfId="19831" xr:uid="{54B4B8DE-F11D-4F92-9C41-1994AFDCE604}"/>
    <cellStyle name="Output 4 4 5 2 3 2 2" xfId="29801" xr:uid="{FD540708-B9D3-48E7-90F0-A089B945B916}"/>
    <cellStyle name="Output 4 4 5 2 3 3" xfId="40026" xr:uid="{5C9821C8-3B63-41B0-887D-D692FF906B14}"/>
    <cellStyle name="Output 4 4 5 2 4" xfId="14608" xr:uid="{721B7B3A-5C2D-41DE-A105-C29F843FD307}"/>
    <cellStyle name="Output 4 4 5 2 4 2" xfId="25885" xr:uid="{92B88807-36D9-4C04-A4AA-CEB437255B9A}"/>
    <cellStyle name="Output 4 4 5 2 5" xfId="26887" xr:uid="{25C5B3F4-A22D-4EDF-999B-118AA7780FA5}"/>
    <cellStyle name="Output 4 4 5 2 6" xfId="59021" xr:uid="{ED3DBED9-126D-4F1A-BE00-879245E59A02}"/>
    <cellStyle name="Output 4 4 5 3" xfId="3711" xr:uid="{9A4F670F-8891-462D-9607-A2656B3CD9C5}"/>
    <cellStyle name="Output 4 4 5 3 2" xfId="29017" xr:uid="{8DA21AFF-390C-403B-9090-BCDF7966CC53}"/>
    <cellStyle name="Output 4 4 5 4" xfId="26856" xr:uid="{B8164A68-C7F2-4D17-B090-BAFB2C897996}"/>
    <cellStyle name="Output 4 4 5 5" xfId="52240" xr:uid="{F0B3CCB1-0B24-4438-ADD8-E0449A897D4D}"/>
    <cellStyle name="Output 4 4 6" xfId="1634" xr:uid="{CC901247-BF68-41F5-A099-4E3FD9813682}"/>
    <cellStyle name="Output 4 4 6 2" xfId="5970" xr:uid="{3A51CFDD-CBF3-4EF6-B86D-0B2B09E92FFC}"/>
    <cellStyle name="Output 4 4 6 2 2" xfId="8556" xr:uid="{36D36300-21BF-44A7-9BC1-A4EF85C2B590}"/>
    <cellStyle name="Output 4 4 6 2 2 2" xfId="17545" xr:uid="{8FB23022-A754-4D69-898E-3BDC6C1371C6}"/>
    <cellStyle name="Output 4 4 6 2 2 2 2" xfId="32549" xr:uid="{A9C89D86-DD56-4E42-B19F-EBCB5F70A6F6}"/>
    <cellStyle name="Output 4 4 6 2 2 3" xfId="39930" xr:uid="{D0183C4A-3951-4381-B205-5D3CCB93AA8C}"/>
    <cellStyle name="Output 4 4 6 2 3" xfId="11193" xr:uid="{2E5C6F20-5504-4C49-A1FC-1AAA67796C1B}"/>
    <cellStyle name="Output 4 4 6 2 3 2" xfId="20182" xr:uid="{00A0B7D2-266F-4A61-AAA1-1A5BDD0DAA83}"/>
    <cellStyle name="Output 4 4 6 2 3 2 2" xfId="27333" xr:uid="{3D358B76-00AE-4CFA-9E31-51E05B5C99FB}"/>
    <cellStyle name="Output 4 4 6 2 3 3" xfId="24222" xr:uid="{933005B8-07D6-44A6-AA1B-0D2508688CC5}"/>
    <cellStyle name="Output 4 4 6 2 4" xfId="14959" xr:uid="{FFB25087-1744-459A-B17F-59918896624B}"/>
    <cellStyle name="Output 4 4 6 2 4 2" xfId="24502" xr:uid="{BBDAAD31-B7B9-4143-8CD8-3D435D7B60DF}"/>
    <cellStyle name="Output 4 4 6 2 5" xfId="29609" xr:uid="{6CC7A38D-3919-4550-8D2F-008531987DCF}"/>
    <cellStyle name="Output 4 4 6 2 6" xfId="54083" xr:uid="{87264DED-0A59-4196-8922-396D49CC88CC}"/>
    <cellStyle name="Output 4 4 6 3" xfId="4071" xr:uid="{0972318C-52DB-424A-B48A-72228132EB2A}"/>
    <cellStyle name="Output 4 4 6 3 2" xfId="26910" xr:uid="{080571BD-3287-4303-81C3-E59FFA510663}"/>
    <cellStyle name="Output 4 4 6 4" xfId="34015" xr:uid="{77007E32-E6F1-46F5-AD50-963B103C2610}"/>
    <cellStyle name="Output 4 4 6 5" xfId="47406" xr:uid="{3E461505-3319-46B1-928B-94ABD8CE2DF1}"/>
    <cellStyle name="Output 4 4 7" xfId="1676" xr:uid="{24E42136-0716-49A5-BC88-1F1B6C96F3F8}"/>
    <cellStyle name="Output 4 4 7 2" xfId="6004" xr:uid="{8F74317B-E27C-4821-B931-18AB6D490BF8}"/>
    <cellStyle name="Output 4 4 7 2 2" xfId="8590" xr:uid="{A4D0D04A-E784-49FD-8B80-C66DBC3499E9}"/>
    <cellStyle name="Output 4 4 7 2 2 2" xfId="17579" xr:uid="{6E86FFD5-66F4-411C-9A12-B0D8AAD9272F}"/>
    <cellStyle name="Output 4 4 7 2 2 2 2" xfId="35242" xr:uid="{E503FC04-7184-4874-AF0D-8947A8E1AC50}"/>
    <cellStyle name="Output 4 4 7 2 2 3" xfId="43134" xr:uid="{FB2D2C79-DA4F-4E7B-9A49-FEB57000B997}"/>
    <cellStyle name="Output 4 4 7 2 3" xfId="11227" xr:uid="{1CBA43AE-4BC8-408F-BAD0-6C3C8455F1B9}"/>
    <cellStyle name="Output 4 4 7 2 3 2" xfId="20216" xr:uid="{C0134B67-0075-48A5-BE2C-48224319D003}"/>
    <cellStyle name="Output 4 4 7 2 3 2 2" xfId="39622" xr:uid="{68173D2C-01EF-4A0A-BEFE-53769F04B82C}"/>
    <cellStyle name="Output 4 4 7 2 3 3" xfId="35114" xr:uid="{1AB12CE8-EA6F-494D-84DE-18DAA98AFF5C}"/>
    <cellStyle name="Output 4 4 7 2 4" xfId="14993" xr:uid="{65A184DB-DF78-4E4F-920E-7DC8E5894764}"/>
    <cellStyle name="Output 4 4 7 2 4 2" xfId="36248" xr:uid="{350D6C62-627F-48F9-87D0-4A4F793CA292}"/>
    <cellStyle name="Output 4 4 7 2 5" xfId="34201" xr:uid="{9437D180-4B44-423E-A6CA-EFB42B65FFD4}"/>
    <cellStyle name="Output 4 4 7 3" xfId="4113" xr:uid="{7D771178-1B48-476B-8109-A1F17F3D59E3}"/>
    <cellStyle name="Output 4 4 7 3 2" xfId="37384" xr:uid="{60589ECC-10FE-4A0C-A28E-7D8E230FEE1B}"/>
    <cellStyle name="Output 4 4 7 4" xfId="32087" xr:uid="{D878E05F-D26C-4831-8FA7-87F306544997}"/>
    <cellStyle name="Output 4 4 8" xfId="2704" xr:uid="{BE55741E-CE87-4441-A935-9A848C4E15FA}"/>
    <cellStyle name="Output 4 4 8 2" xfId="6894" xr:uid="{243E3FC0-7CC9-4520-A3F3-9518E3C5E026}"/>
    <cellStyle name="Output 4 4 8 2 2" xfId="12035" xr:uid="{8B68B024-AFF4-4785-92FE-0A97D6DDBDB0}"/>
    <cellStyle name="Output 4 4 8 2 2 2" xfId="21024" xr:uid="{C11CF694-77EC-44F8-AE15-5BEF88B41D74}"/>
    <cellStyle name="Output 4 4 8 2 2 2 2" xfId="34481" xr:uid="{3D15709A-61CF-4477-BD9E-D524708860D6}"/>
    <cellStyle name="Output 4 4 8 2 2 3" xfId="31117" xr:uid="{D2152F0C-5BF1-41AE-A6C1-8BCA15E1C631}"/>
    <cellStyle name="Output 4 4 8 2 3" xfId="12856" xr:uid="{B6C4D757-59AE-4026-B495-8F97812E25BE}"/>
    <cellStyle name="Output 4 4 8 2 3 2" xfId="21845" xr:uid="{5CCECAC8-D9A1-450C-BF63-05B47FF530F9}"/>
    <cellStyle name="Output 4 4 8 2 3 2 2" xfId="38518" xr:uid="{A737D4C7-FC06-4CEB-B4D6-357080ECAEF5}"/>
    <cellStyle name="Output 4 4 8 2 3 3" xfId="26883" xr:uid="{3EBABD48-C1D5-4A9A-BACC-494D2C098E2E}"/>
    <cellStyle name="Output 4 4 8 2 4" xfId="15883" xr:uid="{CA211B19-14F5-4C18-9780-3CF30422BC7D}"/>
    <cellStyle name="Output 4 4 8 2 4 2" xfId="22740" xr:uid="{472BC510-28D7-42CF-90F8-EEEB2789B1D6}"/>
    <cellStyle name="Output 4 4 8 2 5" xfId="41588" xr:uid="{5BC5B7EB-7056-41D2-9678-AAC2984CD63D}"/>
    <cellStyle name="Output 4 4 8 3" xfId="9465" xr:uid="{2145E5C6-0B34-4AF0-9FC8-79377F82E0A2}"/>
    <cellStyle name="Output 4 4 8 3 2" xfId="18454" xr:uid="{D5BD11B6-7FAB-41E4-8C6F-093C4A0AAA29}"/>
    <cellStyle name="Output 4 4 8 3 2 2" xfId="39672" xr:uid="{2CC055EF-43F2-4E7F-B971-94589148C6CB}"/>
    <cellStyle name="Output 4 4 8 3 3" xfId="36130" xr:uid="{251B84A5-1040-48E2-A82A-AFDDCD36FC9B}"/>
    <cellStyle name="Output 4 4 8 4" xfId="40940" xr:uid="{5D154C8F-B811-4291-9ABE-57C41204B5D3}"/>
    <cellStyle name="Output 4 4 9" xfId="4650" xr:uid="{A24EBAD6-76A8-4B83-97D7-23DA2210CA59}"/>
    <cellStyle name="Output 4 4 9 2" xfId="7236" xr:uid="{73F8F87F-9ED7-4CF5-A658-CB851EDB9C22}"/>
    <cellStyle name="Output 4 4 9 2 2" xfId="16225" xr:uid="{676A54BB-B4DE-42A5-B6D9-B0EA2812108D}"/>
    <cellStyle name="Output 4 4 9 2 2 2" xfId="42728" xr:uid="{4E27A195-A599-4362-A921-B276C22DF755}"/>
    <cellStyle name="Output 4 4 9 2 3" xfId="36129" xr:uid="{E2B9E6A2-465C-405C-BD0E-3285C8C29606}"/>
    <cellStyle name="Output 4 4 9 3" xfId="9873" xr:uid="{4A525A39-0612-4001-BEF6-6D4154CA8088}"/>
    <cellStyle name="Output 4 4 9 3 2" xfId="18862" xr:uid="{12D632C9-3FE7-4603-A41B-FC07C9FF283D}"/>
    <cellStyle name="Output 4 4 9 3 2 2" xfId="42175" xr:uid="{EBF23093-3058-4019-946B-9F3D6EDD0B76}"/>
    <cellStyle name="Output 4 4 9 3 3" xfId="26494" xr:uid="{64A77475-019D-436D-92E5-219FFB4EE348}"/>
    <cellStyle name="Output 4 4 9 4" xfId="13639" xr:uid="{E0DAA151-B821-4875-AC45-E2D60D0F35CF}"/>
    <cellStyle name="Output 4 4 9 4 2" xfId="36160" xr:uid="{1B428139-6B59-4588-AF78-FE8F49BC1DBA}"/>
    <cellStyle name="Output 4 4 9 5" xfId="35069" xr:uid="{69467354-C4A5-4A99-AF6C-E14CE180D863}"/>
    <cellStyle name="Output 4 5" xfId="228" xr:uid="{E5BFF680-0FAA-4D01-B2F0-5AECC60FC1EB}"/>
    <cellStyle name="Output 4 5 10" xfId="9112" xr:uid="{43CBDD3D-9387-4586-96E3-54DDE67F9096}"/>
    <cellStyle name="Output 4 5 10 2" xfId="18101" xr:uid="{E426BDA0-1AAD-463F-90AD-2BFFACDC6362}"/>
    <cellStyle name="Output 4 5 10 2 2" xfId="29056" xr:uid="{AAA4F429-7B9A-488A-BFE4-9F0D4DD52085}"/>
    <cellStyle name="Output 4 5 10 3" xfId="26361" xr:uid="{7F813B92-390E-4BAE-AA29-3828480C9C52}"/>
    <cellStyle name="Output 4 5 11" xfId="12634" xr:uid="{A379E943-2B5E-4DAA-A9F2-DC6E99DB56D3}"/>
    <cellStyle name="Output 4 5 11 2" xfId="21623" xr:uid="{852AEBC9-FCC2-42C0-B95B-99CABEEE2B10}"/>
    <cellStyle name="Output 4 5 11 2 2" xfId="42964" xr:uid="{BCB8390A-1572-4727-8640-F4BE0AD108A4}"/>
    <cellStyle name="Output 4 5 11 3" xfId="31496" xr:uid="{EFB6534D-DCD0-46BA-A8E6-8DCCED707C8B}"/>
    <cellStyle name="Output 4 5 12" xfId="2234" xr:uid="{83C04066-B2C5-4C9D-B151-4AEC48C9C2B4}"/>
    <cellStyle name="Output 4 5 12 2" xfId="26855" xr:uid="{1D8B4EEF-00A2-4422-B123-8A91D79708C6}"/>
    <cellStyle name="Output 4 5 13" xfId="13143" xr:uid="{25641C34-5859-4426-8320-DCED2524B24B}"/>
    <cellStyle name="Output 4 5 13 2" xfId="41836" xr:uid="{FD642B9D-5B49-46BB-B523-11058A243C19}"/>
    <cellStyle name="Output 4 5 14" xfId="33331" xr:uid="{B3AA2DC7-5F18-4E44-8A3B-D4BC2BC66BDC}"/>
    <cellStyle name="Output 4 5 15" xfId="44380" xr:uid="{2E89BDEA-ABF4-42BA-9779-8888FBB4E377}"/>
    <cellStyle name="Output 4 5 16" xfId="45612" xr:uid="{8564342E-53DE-4659-BFD2-12EB8A1FC62C}"/>
    <cellStyle name="Output 4 5 2" xfId="577" xr:uid="{FC5D2B51-3E8F-45DA-B902-1F90F73021CF}"/>
    <cellStyle name="Output 4 5 2 2" xfId="4966" xr:uid="{283FCC24-3B49-4729-BE5F-B33CB7B92E44}"/>
    <cellStyle name="Output 4 5 2 2 2" xfId="7552" xr:uid="{34241203-FCEB-4302-95FE-6326A849E571}"/>
    <cellStyle name="Output 4 5 2 2 2 2" xfId="16541" xr:uid="{4A0167F5-511F-4819-A87C-A57A0AF794CA}"/>
    <cellStyle name="Output 4 5 2 2 2 2 2" xfId="35034" xr:uid="{7316B04F-798F-4C3F-ACB4-36ECF8C55972}"/>
    <cellStyle name="Output 4 5 2 2 2 3" xfId="42042" xr:uid="{36EE55AE-D1FA-4260-B779-D689AED0ABAC}"/>
    <cellStyle name="Output 4 5 2 2 2 4" xfId="56400" xr:uid="{15FA5738-DE88-497E-B662-B130B3EB353D}"/>
    <cellStyle name="Output 4 5 2 2 3" xfId="10189" xr:uid="{B2025C95-DB7A-43DD-AFF6-0ADD582E7DB8}"/>
    <cellStyle name="Output 4 5 2 2 3 2" xfId="19178" xr:uid="{86FD11BC-D4AC-414F-9CB5-A826DBA189FD}"/>
    <cellStyle name="Output 4 5 2 2 3 2 2" xfId="39545" xr:uid="{86815919-8D0B-4E49-93AA-FBD6A2C13A98}"/>
    <cellStyle name="Output 4 5 2 2 3 3" xfId="41521" xr:uid="{C6D2CF9A-7F7A-4EAE-90B4-D0DA5A4A02DA}"/>
    <cellStyle name="Output 4 5 2 2 4" xfId="13955" xr:uid="{B830397F-BA69-42C2-A2BA-56C2FAB3C523}"/>
    <cellStyle name="Output 4 5 2 2 4 2" xfId="41060" xr:uid="{D695CA17-7E6A-40F8-9071-1924654E2504}"/>
    <cellStyle name="Output 4 5 2 2 5" xfId="26115" xr:uid="{C56A0DD6-CDF2-4E24-ADBB-F532280B1B01}"/>
    <cellStyle name="Output 4 5 2 2 6" xfId="49618" xr:uid="{87AB511E-4E88-4787-9DA5-A319A063CA0A}"/>
    <cellStyle name="Output 4 5 2 3" xfId="3014" xr:uid="{BB5E02B7-BCEB-48E5-8E46-80A47E65742C}"/>
    <cellStyle name="Output 4 5 2 3 2" xfId="37426" xr:uid="{35EF398B-2307-4DCB-A8A8-6B4F159E0B8F}"/>
    <cellStyle name="Output 4 5 2 3 2 2" xfId="58409" xr:uid="{BDCDEC1D-620B-4A7C-97E5-8E78E2686DD0}"/>
    <cellStyle name="Output 4 5 2 3 3" xfId="51628" xr:uid="{3BF55B44-253D-46E7-89C4-77649085EE9A}"/>
    <cellStyle name="Output 4 5 2 4" xfId="33608" xr:uid="{67CEBE90-5F22-4BBC-A4B9-D604CAB3D8B5}"/>
    <cellStyle name="Output 4 5 2 4 2" xfId="54542" xr:uid="{01A3DF94-1735-4006-97E2-085EB6935CCD}"/>
    <cellStyle name="Output 4 5 2 4 3" xfId="47735" xr:uid="{8B7BB24F-CD8E-40CC-A688-604B8629F634}"/>
    <cellStyle name="Output 4 5 2 5" xfId="46124" xr:uid="{9E63BFC7-FD99-4A2B-AE32-12320A7DD20F}"/>
    <cellStyle name="Output 4 5 3" xfId="922" xr:uid="{27F0D462-4B0A-41E5-821D-5359A04D8FBF}"/>
    <cellStyle name="Output 4 5 3 2" xfId="5287" xr:uid="{DD1ACCB3-CC9E-4537-83C7-7F6180AE3BAE}"/>
    <cellStyle name="Output 4 5 3 2 2" xfId="7873" xr:uid="{8BAB27B4-C92F-4F01-8788-9C77E84EF80C}"/>
    <cellStyle name="Output 4 5 3 2 2 2" xfId="16862" xr:uid="{A6E066F1-18C9-4A22-8D18-FA2721466A7A}"/>
    <cellStyle name="Output 4 5 3 2 2 2 2" xfId="25963" xr:uid="{13C6A964-651D-4C53-8293-2C6BF523E08A}"/>
    <cellStyle name="Output 4 5 3 2 2 3" xfId="27373" xr:uid="{9A0E7E88-0DB2-4775-9F09-BA381A928AAC}"/>
    <cellStyle name="Output 4 5 3 2 2 4" xfId="56805" xr:uid="{8F9BDD55-DF14-4888-ABB4-0044AA04C0F8}"/>
    <cellStyle name="Output 4 5 3 2 3" xfId="10510" xr:uid="{AEBE7EDC-B4D9-43B6-83A1-15B6F45AEA60}"/>
    <cellStyle name="Output 4 5 3 2 3 2" xfId="19499" xr:uid="{60181F38-B57F-48B7-8130-C429DA7F3EDA}"/>
    <cellStyle name="Output 4 5 3 2 3 2 2" xfId="43601" xr:uid="{727455F0-6580-4900-8D00-15371EEEBBE3}"/>
    <cellStyle name="Output 4 5 3 2 3 3" xfId="37482" xr:uid="{1E9CDD79-2F40-405D-9322-178ED2E0AA68}"/>
    <cellStyle name="Output 4 5 3 2 4" xfId="14276" xr:uid="{70FDD069-CC15-46A1-86D7-BF3F541AA4C9}"/>
    <cellStyle name="Output 4 5 3 2 4 2" xfId="32506" xr:uid="{4B0973FB-7905-45B6-AFEE-CEB3986537B5}"/>
    <cellStyle name="Output 4 5 3 2 5" xfId="31850" xr:uid="{CAB23C80-3DB2-4A0F-815E-8AC551219305}"/>
    <cellStyle name="Output 4 5 3 2 6" xfId="50023" xr:uid="{BBFA194D-1BED-425B-89B4-26898CE82FE1}"/>
    <cellStyle name="Output 4 5 3 3" xfId="3359" xr:uid="{D60AD947-73A9-420B-801E-7DFFEB09F01D}"/>
    <cellStyle name="Output 4 5 3 3 2" xfId="41756" xr:uid="{9D0B17BB-1D58-42CF-9ED9-6CE0F5BEF987}"/>
    <cellStyle name="Output 4 5 3 3 2 2" xfId="55797" xr:uid="{ED4DE846-A771-4CA1-9B0F-15EE375CEAF4}"/>
    <cellStyle name="Output 4 5 3 3 3" xfId="49014" xr:uid="{1309260B-4AB9-441B-9390-2B3E405CB63A}"/>
    <cellStyle name="Output 4 5 3 4" xfId="23953" xr:uid="{F4CA4BCB-83A5-442C-8882-C088CEA8CC8B}"/>
    <cellStyle name="Output 4 5 3 4 2" xfId="54932" xr:uid="{C17C6556-6E8A-482E-8725-D67F9B127E49}"/>
    <cellStyle name="Output 4 5 3 4 3" xfId="48140" xr:uid="{F6A33ACC-CE15-4642-987B-83B091F62230}"/>
    <cellStyle name="Output 4 5 3 5" xfId="53232" xr:uid="{C9619BDD-9A7A-4A43-A1F9-B5D70871CFC4}"/>
    <cellStyle name="Output 4 5 3 6" xfId="46526" xr:uid="{79C7F5FA-DFE8-4ACF-B1A8-F5122AAC3345}"/>
    <cellStyle name="Output 4 5 4" xfId="1266" xr:uid="{568FB2C4-2D9A-421D-9432-7A2DB013C5C8}"/>
    <cellStyle name="Output 4 5 4 2" xfId="5611" xr:uid="{A66F58AA-F8BB-4500-BB88-D43A94373F14}"/>
    <cellStyle name="Output 4 5 4 2 2" xfId="8197" xr:uid="{44419923-411C-4D08-9C50-D0E02781072C}"/>
    <cellStyle name="Output 4 5 4 2 2 2" xfId="17186" xr:uid="{507A00B4-046E-4862-A849-7B0E07F40E82}"/>
    <cellStyle name="Output 4 5 4 2 2 2 2" xfId="38975" xr:uid="{2050C267-6399-4DEA-B112-DD537CA85BBE}"/>
    <cellStyle name="Output 4 5 4 2 2 3" xfId="33292" xr:uid="{679E093F-3286-47CE-B224-2F16608AD8D7}"/>
    <cellStyle name="Output 4 5 4 2 3" xfId="10834" xr:uid="{58781C92-4A50-4CAC-BF10-062DD2A87EAA}"/>
    <cellStyle name="Output 4 5 4 2 3 2" xfId="19823" xr:uid="{3EB79DE5-0B3C-44C3-8A80-D562BAFEC8AD}"/>
    <cellStyle name="Output 4 5 4 2 3 2 2" xfId="24345" xr:uid="{8D985EC4-17D3-4BCB-82D5-8C12BDFDF7DE}"/>
    <cellStyle name="Output 4 5 4 2 3 3" xfId="44059" xr:uid="{B5AA0CC5-A3F0-4498-B612-20B127F085D3}"/>
    <cellStyle name="Output 4 5 4 2 4" xfId="14600" xr:uid="{74853F70-30CA-4B7D-BD6A-9DEB03C99C8A}"/>
    <cellStyle name="Output 4 5 4 2 4 2" xfId="35182" xr:uid="{D481844E-8108-4E83-BE6D-6B3E62126B17}"/>
    <cellStyle name="Output 4 5 4 2 5" xfId="37612" xr:uid="{4FFF2056-7EA7-4525-B886-0B7E72897B47}"/>
    <cellStyle name="Output 4 5 4 2 6" xfId="55928" xr:uid="{B4A8BA9C-B2AE-4BA7-9747-9ABDD157D51F}"/>
    <cellStyle name="Output 4 5 4 3" xfId="3703" xr:uid="{0AE87EBA-B026-4A37-924F-56F5C735C480}"/>
    <cellStyle name="Output 4 5 4 3 2" xfId="27059" xr:uid="{D5CEA42A-025B-4A3E-91BC-9CC80B2B6C77}"/>
    <cellStyle name="Output 4 5 4 4" xfId="42557" xr:uid="{E1662ADC-3F52-4238-983E-C54DBA14A585}"/>
    <cellStyle name="Output 4 5 4 5" xfId="49146" xr:uid="{0C1B197A-BBB5-4B74-8573-C6525904E678}"/>
    <cellStyle name="Output 4 5 5" xfId="1825" xr:uid="{12269B34-8C02-41A9-87F2-88953D8CD892}"/>
    <cellStyle name="Output 4 5 5 2" xfId="6142" xr:uid="{E3797F68-50C5-4096-9219-CD2CE19207C9}"/>
    <cellStyle name="Output 4 5 5 2 2" xfId="8728" xr:uid="{B8712E21-63D7-47F3-B569-3BE57E5A5580}"/>
    <cellStyle name="Output 4 5 5 2 2 2" xfId="17717" xr:uid="{564EA382-544E-4195-8534-F7E48E866766}"/>
    <cellStyle name="Output 4 5 5 2 2 2 2" xfId="36224" xr:uid="{49E15817-480C-4016-976E-50B65A773971}"/>
    <cellStyle name="Output 4 5 5 2 2 3" xfId="42058" xr:uid="{E8773C41-6AD0-4CB2-9468-95A77AA22A65}"/>
    <cellStyle name="Output 4 5 5 2 3" xfId="11365" xr:uid="{0F701E01-4A70-4298-9186-BA04B56F932A}"/>
    <cellStyle name="Output 4 5 5 2 3 2" xfId="20354" xr:uid="{3FF50867-21BB-4361-8849-DE7392497F9D}"/>
    <cellStyle name="Output 4 5 5 2 3 2 2" xfId="30241" xr:uid="{CD567C8C-E86B-44B3-B575-D0CB6FC4BE0D}"/>
    <cellStyle name="Output 4 5 5 2 3 3" xfId="34430" xr:uid="{8E8EB34A-811A-4ECD-834F-AA18A70133F8}"/>
    <cellStyle name="Output 4 5 5 2 4" xfId="15131" xr:uid="{0D49DA68-CBDF-4902-9AC4-B93A6BE73F7F}"/>
    <cellStyle name="Output 4 5 5 2 4 2" xfId="40846" xr:uid="{8FC466DF-123A-4348-B39B-1ADF84E46031}"/>
    <cellStyle name="Output 4 5 5 2 5" xfId="43756" xr:uid="{DDF1471A-53A1-41D9-9E99-F7A91A7C4664}"/>
    <cellStyle name="Output 4 5 5 2 6" xfId="57901" xr:uid="{26AA06FC-18A6-41BC-BDBB-C19D691FE2DB}"/>
    <cellStyle name="Output 4 5 5 3" xfId="4262" xr:uid="{057EBCD2-F9FC-4856-B071-681E735EB402}"/>
    <cellStyle name="Output 4 5 5 3 2" xfId="38396" xr:uid="{7C853063-1746-473B-8FDB-53F38CEC4157}"/>
    <cellStyle name="Output 4 5 5 4" xfId="34312" xr:uid="{FBA5B0F0-70D5-4BB1-97C6-C7203EB5B669}"/>
    <cellStyle name="Output 4 5 5 5" xfId="51119" xr:uid="{2AC929D0-313B-40BD-8F73-560C5CA0E40F}"/>
    <cellStyle name="Output 4 5 6" xfId="1702" xr:uid="{2621742B-EC3B-4B29-A456-94BC86EFFD9F}"/>
    <cellStyle name="Output 4 5 6 2" xfId="6028" xr:uid="{25A24309-6A58-426F-8FCE-AFC8448B3DC0}"/>
    <cellStyle name="Output 4 5 6 2 2" xfId="8614" xr:uid="{53734B9B-80A5-4B82-B3F6-2E7A883D6890}"/>
    <cellStyle name="Output 4 5 6 2 2 2" xfId="17603" xr:uid="{3CC1784B-8AB8-42DB-857A-EE42FF59D44C}"/>
    <cellStyle name="Output 4 5 6 2 2 2 2" xfId="42266" xr:uid="{DF181D01-F539-4F00-BB13-F660CF43F8DE}"/>
    <cellStyle name="Output 4 5 6 2 2 3" xfId="28173" xr:uid="{DEBA71A1-7F51-4310-BA83-FBC7AFFAE2C0}"/>
    <cellStyle name="Output 4 5 6 2 3" xfId="11251" xr:uid="{86A5F62C-5788-4FAA-A43A-898037C80232}"/>
    <cellStyle name="Output 4 5 6 2 3 2" xfId="20240" xr:uid="{B5C1DACA-0023-4840-A1D9-2F87408CFD70}"/>
    <cellStyle name="Output 4 5 6 2 3 2 2" xfId="26203" xr:uid="{3CFF91BD-27BE-4297-9408-CFD234096041}"/>
    <cellStyle name="Output 4 5 6 2 3 3" xfId="40246" xr:uid="{F8C0721E-ECC6-42C1-B52D-6DBA4386AB3F}"/>
    <cellStyle name="Output 4 5 6 2 4" xfId="15017" xr:uid="{F8DE885E-C63D-43D1-8BCC-3232E4D90103}"/>
    <cellStyle name="Output 4 5 6 2 4 2" xfId="32819" xr:uid="{379263D8-528B-45D5-9063-1B6FE020D592}"/>
    <cellStyle name="Output 4 5 6 2 5" xfId="25153" xr:uid="{D94DD5E2-E68F-4452-A7A0-E63DE38F4B5C}"/>
    <cellStyle name="Output 4 5 6 2 6" xfId="54094" xr:uid="{51538276-A431-4EEF-B650-BC1E270410A3}"/>
    <cellStyle name="Output 4 5 6 3" xfId="4139" xr:uid="{1ED1E32A-1D88-466D-A669-94BEDE7BF672}"/>
    <cellStyle name="Output 4 5 6 3 2" xfId="41376" xr:uid="{783E2EB5-A893-43EB-98D4-AA25130AF82F}"/>
    <cellStyle name="Output 4 5 6 4" xfId="26180" xr:uid="{8094DB6F-C02E-40F5-AB45-576E0009E3AA}"/>
    <cellStyle name="Output 4 5 6 5" xfId="47417" xr:uid="{781C305B-4F97-4CF3-9B15-2E3BC53CBC92}"/>
    <cellStyle name="Output 4 5 7" xfId="2696" xr:uid="{EAB93F89-EA5C-450D-BD8B-E66D97E6A061}"/>
    <cellStyle name="Output 4 5 7 2" xfId="6886" xr:uid="{A7B3E6ED-25E3-43C7-914D-D038EEE14119}"/>
    <cellStyle name="Output 4 5 7 2 2" xfId="12027" xr:uid="{6E1337A9-17C9-4BF5-9046-5D488B6F94B8}"/>
    <cellStyle name="Output 4 5 7 2 2 2" xfId="21016" xr:uid="{7A90AC29-0A46-4184-BEB5-42EEF9FD2EB3}"/>
    <cellStyle name="Output 4 5 7 2 2 2 2" xfId="28526" xr:uid="{0F03AF91-E4F5-4A61-A971-C77129F28556}"/>
    <cellStyle name="Output 4 5 7 2 2 3" xfId="41657" xr:uid="{9E33FFE7-AEA8-49B2-95AE-43B6080599B2}"/>
    <cellStyle name="Output 4 5 7 2 3" xfId="12850" xr:uid="{38462AA8-C6E9-4ECF-82C7-01398488A2E6}"/>
    <cellStyle name="Output 4 5 7 2 3 2" xfId="21839" xr:uid="{F4490B54-2273-485F-B92B-04DB672B8A91}"/>
    <cellStyle name="Output 4 5 7 2 3 2 2" xfId="43885" xr:uid="{DAF43788-9B7E-4BA4-83C0-B0C8D1651CD5}"/>
    <cellStyle name="Output 4 5 7 2 3 3" xfId="29876" xr:uid="{6977FD44-97A9-4AFE-BE04-89A7D1A554C3}"/>
    <cellStyle name="Output 4 5 7 2 4" xfId="15875" xr:uid="{328F0BEB-9379-43B6-8D5F-432DC076042D}"/>
    <cellStyle name="Output 4 5 7 2 4 2" xfId="39201" xr:uid="{D7809796-D0BA-44DA-B19C-2E36739C7744}"/>
    <cellStyle name="Output 4 5 7 2 5" xfId="30708" xr:uid="{EDF0B8C6-9470-432F-BFF9-714C4E604241}"/>
    <cellStyle name="Output 4 5 7 3" xfId="9457" xr:uid="{9E0DD898-155B-45E0-A6B8-A58C77A497C3}"/>
    <cellStyle name="Output 4 5 7 3 2" xfId="18446" xr:uid="{E7A7999D-C835-4F5D-99DD-B5A4E38DB6B6}"/>
    <cellStyle name="Output 4 5 7 3 2 2" xfId="32996" xr:uid="{21CF64DF-0B76-43BE-864D-059B8568AD84}"/>
    <cellStyle name="Output 4 5 7 3 3" xfId="43044" xr:uid="{6A108D32-9981-42D9-84AA-246DFDB4F1AE}"/>
    <cellStyle name="Output 4 5 7 4" xfId="29084" xr:uid="{8AB2D2ED-3E1E-488D-BE7A-9D821EEC7BC5}"/>
    <cellStyle name="Output 4 5 8" xfId="4642" xr:uid="{F922CD37-CE76-48D3-946B-D087C202AA30}"/>
    <cellStyle name="Output 4 5 8 2" xfId="7228" xr:uid="{D39D6986-1EEE-439D-9ED0-0E23FBAEA25D}"/>
    <cellStyle name="Output 4 5 8 2 2" xfId="16217" xr:uid="{C3B8C32E-0355-4A71-BD28-59F41C2EAA89}"/>
    <cellStyle name="Output 4 5 8 2 2 2" xfId="22224" xr:uid="{86A1470E-C771-43FE-89B1-6605736F90FE}"/>
    <cellStyle name="Output 4 5 8 2 3" xfId="43043" xr:uid="{A714F84C-741F-4E20-AF94-350C7C97CD4C}"/>
    <cellStyle name="Output 4 5 8 3" xfId="9865" xr:uid="{672C9CC9-00A7-4856-86A3-FAEA88D7560C}"/>
    <cellStyle name="Output 4 5 8 3 2" xfId="18854" xr:uid="{B4CEFADA-72BA-4022-97B7-917B1BC2435C}"/>
    <cellStyle name="Output 4 5 8 3 2 2" xfId="37061" xr:uid="{DD4B8935-27C8-49D1-9013-A50C870083C9}"/>
    <cellStyle name="Output 4 5 8 3 3" xfId="24096" xr:uid="{54CC8D80-6CB0-4ACF-9895-53C519F175DD}"/>
    <cellStyle name="Output 4 5 8 4" xfId="13631" xr:uid="{4D558CD8-4F0D-4173-95EB-F333CFC0CA6D}"/>
    <cellStyle name="Output 4 5 8 4 2" xfId="43071" xr:uid="{2A4C7957-500C-410B-96D8-6F34CB7DA567}"/>
    <cellStyle name="Output 4 5 8 5" xfId="30003" xr:uid="{564936B9-4250-4B6E-B6CA-AD736A5C7ECA}"/>
    <cellStyle name="Output 4 5 9" xfId="6530" xr:uid="{19DA204D-FB6C-44A1-AE70-B6F85D7D47E2}"/>
    <cellStyle name="Output 4 5 9 2" xfId="11749" xr:uid="{E1064399-C348-49ED-B43C-F9FF32E79CD2}"/>
    <cellStyle name="Output 4 5 9 2 2" xfId="20738" xr:uid="{4222A6E3-D7B0-4598-A740-6489C86AE02E}"/>
    <cellStyle name="Output 4 5 9 2 2 2" xfId="22250" xr:uid="{6D598FC8-5D7D-4737-A9ED-988EAA02C856}"/>
    <cellStyle name="Output 4 5 9 2 3" xfId="31154" xr:uid="{71DFD7BC-D738-49D1-92D7-A3E4B4036929}"/>
    <cellStyle name="Output 4 5 9 3" xfId="15519" xr:uid="{CC22AAC8-7FA0-4441-AA9D-1F50F5356368}"/>
    <cellStyle name="Output 4 5 9 3 2" xfId="43945" xr:uid="{46050704-15D1-4D32-9376-23AA007A62C7}"/>
    <cellStyle name="Output 4 5 9 4" xfId="27416" xr:uid="{E9218799-E878-43A9-8F3B-BC4899983788}"/>
    <cellStyle name="Output 4 6" xfId="366" xr:uid="{93C07D36-EB4E-4FA3-BB99-0AB0DF0068EC}"/>
    <cellStyle name="Output 4 6 10" xfId="9237" xr:uid="{673C4F46-A4F4-40D6-87B0-5BE9200468C8}"/>
    <cellStyle name="Output 4 6 10 2" xfId="18226" xr:uid="{B52C484E-2891-4D0D-826C-EE7466532888}"/>
    <cellStyle name="Output 4 6 10 2 2" xfId="25580" xr:uid="{ACD923C3-9816-4B80-9DB5-02A980458FB8}"/>
    <cellStyle name="Output 4 6 10 3" xfId="42368" xr:uid="{ABAEC9EC-AC33-4572-B182-4723CF61D9C8}"/>
    <cellStyle name="Output 4 6 11" xfId="9799" xr:uid="{052F37F8-AE31-4A2B-B9DE-C279B7991C27}"/>
    <cellStyle name="Output 4 6 11 2" xfId="18788" xr:uid="{EB30DBB0-B22C-40BA-A015-C3FA9BF7E1B3}"/>
    <cellStyle name="Output 4 6 11 2 2" xfId="37537" xr:uid="{CAFD729B-B101-41B8-B7BB-375BAF50CCE5}"/>
    <cellStyle name="Output 4 6 11 3" xfId="40210" xr:uid="{C8D2641E-61DC-40AD-9102-06E643D61DB3}"/>
    <cellStyle name="Output 4 6 12" xfId="2372" xr:uid="{B3C9EB31-7478-4B6D-B5A1-C827CF263ED3}"/>
    <cellStyle name="Output 4 6 12 2" xfId="26272" xr:uid="{B6F2F1D1-98A5-4FEF-8449-48E38B7E1BB5}"/>
    <cellStyle name="Output 4 6 13" xfId="13281" xr:uid="{A3F235AA-9F47-4065-8D87-40F3CF546CAF}"/>
    <cellStyle name="Output 4 6 13 2" xfId="37498" xr:uid="{17F2A502-CDF0-4475-8969-CB7E784CA784}"/>
    <cellStyle name="Output 4 6 14" xfId="39653" xr:uid="{339262B5-C20F-4029-809D-B1EBF3A93B62}"/>
    <cellStyle name="Output 4 6 15" xfId="44385" xr:uid="{18B9F89F-2F05-4542-A131-432EC86B7C92}"/>
    <cellStyle name="Output 4 6 16" xfId="45664" xr:uid="{B2CDE747-ED5E-4CCD-88D6-5FF03BD723A6}"/>
    <cellStyle name="Output 4 6 2" xfId="715" xr:uid="{7A85BAB2-DCD8-48E7-B641-2A531BA9EB45}"/>
    <cellStyle name="Output 4 6 2 2" xfId="5091" xr:uid="{F48508F7-2515-44FA-ABCD-4FA852FE9252}"/>
    <cellStyle name="Output 4 6 2 2 2" xfId="7677" xr:uid="{CC3EF148-726F-461C-9871-5EB0073AFB5F}"/>
    <cellStyle name="Output 4 6 2 2 2 2" xfId="16666" xr:uid="{1A1368EF-7B72-4FB5-AFE6-60F253EF05D1}"/>
    <cellStyle name="Output 4 6 2 2 2 2 2" xfId="22596" xr:uid="{65A6216F-BE1E-4892-9ACB-C7EDE07A6CC4}"/>
    <cellStyle name="Output 4 6 2 2 2 3" xfId="38016" xr:uid="{5A7CA353-4D3A-4135-8FA1-546616EF0863}"/>
    <cellStyle name="Output 4 6 2 2 2 4" xfId="56452" xr:uid="{8C6A87D4-B7A1-4D89-8931-789BD27C28AE}"/>
    <cellStyle name="Output 4 6 2 2 3" xfId="10314" xr:uid="{86BA48B3-E472-4DB4-93DE-BCF92ECF9CD8}"/>
    <cellStyle name="Output 4 6 2 2 3 2" xfId="19303" xr:uid="{1D669258-5195-4943-A556-374831453988}"/>
    <cellStyle name="Output 4 6 2 2 3 2 2" xfId="31661" xr:uid="{68CEB977-C3FE-4A6C-93B8-D72D9F32B869}"/>
    <cellStyle name="Output 4 6 2 2 3 3" xfId="32204" xr:uid="{F9F7476C-EA46-4298-A6E2-978FF4D13BE3}"/>
    <cellStyle name="Output 4 6 2 2 4" xfId="14080" xr:uid="{5DBE68D0-1A4C-4C4C-BA0A-2B75C9C70EF1}"/>
    <cellStyle name="Output 4 6 2 2 4 2" xfId="29089" xr:uid="{53D72AC3-A03E-41BE-9F9F-68261136E9C2}"/>
    <cellStyle name="Output 4 6 2 2 5" xfId="43336" xr:uid="{11BAC384-31AA-4E67-83E1-7EAE48655D2C}"/>
    <cellStyle name="Output 4 6 2 2 6" xfId="49670" xr:uid="{7406A5FE-C173-461C-A09B-0FB4576B99EA}"/>
    <cellStyle name="Output 4 6 2 3" xfId="3152" xr:uid="{E3E64725-9117-4AAB-B906-FA57502BCAA1}"/>
    <cellStyle name="Output 4 6 2 3 2" xfId="39538" xr:uid="{D0F728C3-A424-4B36-A379-D34EA026B184}"/>
    <cellStyle name="Output 4 6 2 3 2 2" xfId="59018" xr:uid="{268D73A5-CE90-4611-9C06-AA4120711ACF}"/>
    <cellStyle name="Output 4 6 2 3 3" xfId="52237" xr:uid="{8C74919D-D7BC-4E26-9FD6-7B9C81AE3DEC}"/>
    <cellStyle name="Output 4 6 2 4" xfId="32534" xr:uid="{6DD854C1-1F7A-4A73-880C-044BAE457B8E}"/>
    <cellStyle name="Output 4 6 2 4 2" xfId="54591" xr:uid="{30FEB1BF-1FCD-401C-B5C3-36BA0319CA6C}"/>
    <cellStyle name="Output 4 6 2 4 3" xfId="47787" xr:uid="{054B3C93-A379-496E-95D5-2CC9C5E9DC71}"/>
    <cellStyle name="Output 4 6 2 5" xfId="46173" xr:uid="{8E38608E-9571-44F6-96A5-7A1096901946}"/>
    <cellStyle name="Output 4 6 3" xfId="1060" xr:uid="{0A8EF4E4-8164-404F-A13E-804EB2EF3A80}"/>
    <cellStyle name="Output 4 6 3 2" xfId="5412" xr:uid="{35291749-80EC-4084-B977-1FF481AD22E2}"/>
    <cellStyle name="Output 4 6 3 2 2" xfId="7998" xr:uid="{642306AF-6521-45DC-AF1D-3537928EA75B}"/>
    <cellStyle name="Output 4 6 3 2 2 2" xfId="16987" xr:uid="{0C03E5DF-5F9F-41AC-B636-9D0543D40C81}"/>
    <cellStyle name="Output 4 6 3 2 2 2 2" xfId="41097" xr:uid="{E1E2E40B-DD6B-4471-BF12-75AC3E60D09A}"/>
    <cellStyle name="Output 4 6 3 2 2 3" xfId="36280" xr:uid="{FDC8F8D9-6556-485F-BF91-CA2EAC5ADBDC}"/>
    <cellStyle name="Output 4 6 3 2 2 4" xfId="56854" xr:uid="{F634C166-D880-4BB5-9B88-BCA71F87D95C}"/>
    <cellStyle name="Output 4 6 3 2 3" xfId="10635" xr:uid="{12A16001-BACF-472B-91CA-65A61D6907A4}"/>
    <cellStyle name="Output 4 6 3 2 3 2" xfId="19624" xr:uid="{6E1748A9-4F7D-4ED6-9622-D85298B6856A}"/>
    <cellStyle name="Output 4 6 3 2 3 2 2" xfId="42342" xr:uid="{611D907E-6CA6-4AF1-9AF5-56BC2B36A9A4}"/>
    <cellStyle name="Output 4 6 3 2 3 3" xfId="24228" xr:uid="{F8482043-0720-4D5E-B290-0D86319EC535}"/>
    <cellStyle name="Output 4 6 3 2 4" xfId="14401" xr:uid="{448A7391-1910-4B8D-AC51-BA12732BF91C}"/>
    <cellStyle name="Output 4 6 3 2 4 2" xfId="31246" xr:uid="{6AF58548-83CF-4294-8E71-D226ECE5BDD4}"/>
    <cellStyle name="Output 4 6 3 2 5" xfId="28272" xr:uid="{CC76841B-15A8-4445-83D9-5F223528E415}"/>
    <cellStyle name="Output 4 6 3 2 6" xfId="50072" xr:uid="{5AE7DFA0-1F27-45A2-81E4-7108821B0E1B}"/>
    <cellStyle name="Output 4 6 3 3" xfId="3497" xr:uid="{A0DF23DA-7452-4D28-99AF-E37CFC3B4BDD}"/>
    <cellStyle name="Output 4 6 3 3 2" xfId="35875" xr:uid="{7AA6D8B1-93EE-4DEB-BC60-CD1E6A2390E2}"/>
    <cellStyle name="Output 4 6 3 3 2 2" xfId="57734" xr:uid="{62E539BD-8B33-4717-9482-70523C3F0C14}"/>
    <cellStyle name="Output 4 6 3 3 3" xfId="50952" xr:uid="{9AD65BB7-149F-4A2F-9765-BD0B78D745FC}"/>
    <cellStyle name="Output 4 6 3 4" xfId="26337" xr:uid="{7847ACE9-0753-479E-9EB2-1691B74BBE36}"/>
    <cellStyle name="Output 4 6 3 4 2" xfId="54981" xr:uid="{45E51DDE-250D-4DD4-890C-760DCD312ECB}"/>
    <cellStyle name="Output 4 6 3 4 3" xfId="48189" xr:uid="{5A95CBDE-25BB-478C-90B1-2D3CDAAB5F2B}"/>
    <cellStyle name="Output 4 6 3 5" xfId="53281" xr:uid="{3E03FCC9-C424-43C6-A354-BE7DDBB36C93}"/>
    <cellStyle name="Output 4 6 3 6" xfId="46575" xr:uid="{86123202-85F8-4832-BC05-E15F88AFAFFF}"/>
    <cellStyle name="Output 4 6 4" xfId="1404" xr:uid="{AA6B70D5-97B2-41B7-BE65-FDA3DDC050B3}"/>
    <cellStyle name="Output 4 6 4 2" xfId="5749" xr:uid="{994C931C-0ECD-4FA7-A502-6E08D994F9DC}"/>
    <cellStyle name="Output 4 6 4 2 2" xfId="8335" xr:uid="{5B4BD3DD-8844-4A52-A9B2-D73B2389D00C}"/>
    <cellStyle name="Output 4 6 4 2 2 2" xfId="17324" xr:uid="{CD5DC63D-2279-4620-A5C8-4D882E15C4DD}"/>
    <cellStyle name="Output 4 6 4 2 2 2 2" xfId="37453" xr:uid="{835C6550-078F-4ED5-A65C-3B74380EA308}"/>
    <cellStyle name="Output 4 6 4 2 2 3" xfId="38263" xr:uid="{165C2E7C-A6A0-47C8-A3DC-A64EBB1F7707}"/>
    <cellStyle name="Output 4 6 4 2 3" xfId="10972" xr:uid="{AF2C37EE-1034-4E7F-BAAD-5A2166D97AE7}"/>
    <cellStyle name="Output 4 6 4 2 3 2" xfId="19961" xr:uid="{63632155-0674-438A-AFFD-BAD7F1DDBF08}"/>
    <cellStyle name="Output 4 6 4 2 3 2 2" xfId="41569" xr:uid="{FED5685A-361D-4322-BE89-298903C2B63C}"/>
    <cellStyle name="Output 4 6 4 2 3 3" xfId="23941" xr:uid="{8DA01E4A-2C5B-49B0-A6A2-40A92CCF3365}"/>
    <cellStyle name="Output 4 6 4 2 4" xfId="14738" xr:uid="{992AE419-BE00-4757-BD9E-A5D31922C12A}"/>
    <cellStyle name="Output 4 6 4 2 4 2" xfId="40939" xr:uid="{FE123116-700C-4669-A5AB-FC2926B4B4EB}"/>
    <cellStyle name="Output 4 6 4 2 5" xfId="26586" xr:uid="{D96CDDA5-13B4-40CF-A442-BD46D3863E00}"/>
    <cellStyle name="Output 4 6 4 2 6" xfId="55980" xr:uid="{00A484CD-3625-4396-AE4A-24E9911E2D59}"/>
    <cellStyle name="Output 4 6 4 3" xfId="3841" xr:uid="{F7482C18-5C86-46D7-8FC7-56CD92122856}"/>
    <cellStyle name="Output 4 6 4 3 2" xfId="39199" xr:uid="{8C07015B-31A4-47EC-B3D2-0D2B73214F04}"/>
    <cellStyle name="Output 4 6 4 4" xfId="42901" xr:uid="{74F1103B-8727-45BE-8724-BCDB44032D86}"/>
    <cellStyle name="Output 4 6 4 5" xfId="49198" xr:uid="{4CDF0A43-63B1-4CC3-8FAE-609AC168BBAF}"/>
    <cellStyle name="Output 4 6 5" xfId="1733" xr:uid="{8564A6FE-D800-42DC-8210-A614ACC55AA3}"/>
    <cellStyle name="Output 4 6 5 2" xfId="6059" xr:uid="{50091842-8E14-411B-BC83-985B6EA20C20}"/>
    <cellStyle name="Output 4 6 5 2 2" xfId="8645" xr:uid="{EC16F86D-EFCE-4B31-955F-892F4BE4C4F2}"/>
    <cellStyle name="Output 4 6 5 2 2 2" xfId="17634" xr:uid="{E6E1C6B8-607C-4EB2-9654-E48BC5E616EC}"/>
    <cellStyle name="Output 4 6 5 2 2 2 2" xfId="25214" xr:uid="{5617B18F-0799-4AAD-9772-3BF45EDD9E20}"/>
    <cellStyle name="Output 4 6 5 2 2 3" xfId="26114" xr:uid="{1C58F93A-900B-4E7B-B012-1745D46C3CA7}"/>
    <cellStyle name="Output 4 6 5 2 3" xfId="11282" xr:uid="{5FE14172-0891-451D-8440-FAC7F8531003}"/>
    <cellStyle name="Output 4 6 5 2 3 2" xfId="20271" xr:uid="{EC63923D-8A27-41E7-9056-3F70B1D60973}"/>
    <cellStyle name="Output 4 6 5 2 3 2 2" xfId="31980" xr:uid="{AE0E7500-09C0-43EB-A3EE-A46C97A35759}"/>
    <cellStyle name="Output 4 6 5 2 3 3" xfId="22207" xr:uid="{A6859CF2-7208-4FC5-95E5-AD4881BFFBAC}"/>
    <cellStyle name="Output 4 6 5 2 4" xfId="15048" xr:uid="{E8A79839-57CC-456B-B4DB-2B147F517E2E}"/>
    <cellStyle name="Output 4 6 5 2 4 2" xfId="37428" xr:uid="{357FC100-1B1C-42BC-BBE4-C677DACFAB67}"/>
    <cellStyle name="Output 4 6 5 2 5" xfId="27101" xr:uid="{7CE3492B-133A-4E4C-A5B1-B21749BFDB06}"/>
    <cellStyle name="Output 4 6 5 2 6" xfId="58478" xr:uid="{1537CDD9-2DEC-481C-AA68-D48F92445FC4}"/>
    <cellStyle name="Output 4 6 5 3" xfId="4170" xr:uid="{E642FBDC-CD93-4894-83DC-56AA76B90FBC}"/>
    <cellStyle name="Output 4 6 5 3 2" xfId="42468" xr:uid="{FE90D6B0-E841-4AC6-A682-1F74ADA49CD6}"/>
    <cellStyle name="Output 4 6 5 4" xfId="38030" xr:uid="{CE86DA72-5EF5-461A-A022-B718FA9F129F}"/>
    <cellStyle name="Output 4 6 5 5" xfId="51697" xr:uid="{316A6CD3-0781-49A9-907B-5CEFE1DB165A}"/>
    <cellStyle name="Output 4 6 6" xfId="2023" xr:uid="{E1D389C0-5CDD-4D84-A9B2-F00EFE767648}"/>
    <cellStyle name="Output 4 6 6 2" xfId="6331" xr:uid="{89899C65-5BD3-4767-B120-F14A5C28B552}"/>
    <cellStyle name="Output 4 6 6 2 2" xfId="8917" xr:uid="{5A4EEB2A-015B-4D82-ACB4-C6152CE151F1}"/>
    <cellStyle name="Output 4 6 6 2 2 2" xfId="17906" xr:uid="{FEEA47DC-02F3-450B-BF26-0D21B4D0523E}"/>
    <cellStyle name="Output 4 6 6 2 2 2 2" xfId="38587" xr:uid="{941A9483-33F5-447E-8951-5A6DA2209E98}"/>
    <cellStyle name="Output 4 6 6 2 2 3" xfId="32824" xr:uid="{41BF9A37-2342-4D7E-BB2B-9DE77C20B30B}"/>
    <cellStyle name="Output 4 6 6 2 3" xfId="11554" xr:uid="{DC3E03CD-8C28-4F16-9F58-58DD686342C4}"/>
    <cellStyle name="Output 4 6 6 2 3 2" xfId="20543" xr:uid="{F80CD48D-74BA-46F1-B524-DCCF00A604D3}"/>
    <cellStyle name="Output 4 6 6 2 3 2 2" xfId="22368" xr:uid="{1FFCF682-ABAB-4CDC-BCFF-CAA42ADE9C35}"/>
    <cellStyle name="Output 4 6 6 2 3 3" xfId="24036" xr:uid="{543A761B-D250-4C25-AD2E-055EBF5671A0}"/>
    <cellStyle name="Output 4 6 6 2 4" xfId="15320" xr:uid="{AD753A33-6690-4A08-AE83-1ED451A145D6}"/>
    <cellStyle name="Output 4 6 6 2 4 2" xfId="43264" xr:uid="{12D21206-AEDC-4B93-8033-9773FC167719}"/>
    <cellStyle name="Output 4 6 6 2 5" xfId="40375" xr:uid="{0E922E9B-4549-429A-B0BA-D5B6B1927041}"/>
    <cellStyle name="Output 4 6 6 2 6" xfId="54143" xr:uid="{3D282322-DE0F-412C-A9D4-BF5AE3FADBBB}"/>
    <cellStyle name="Output 4 6 6 3" xfId="4460" xr:uid="{9E5A1C22-AD9D-4F3F-BD52-B78C1A47498D}"/>
    <cellStyle name="Output 4 6 6 3 2" xfId="32292" xr:uid="{F3C1B3D1-EEE2-44C8-A0CF-D5161DD54562}"/>
    <cellStyle name="Output 4 6 6 4" xfId="23421" xr:uid="{0F61B386-5AB9-4811-A875-7A592649FA74}"/>
    <cellStyle name="Output 4 6 6 5" xfId="47431" xr:uid="{CA77C4A7-6454-4A6A-AC67-024052217910}"/>
    <cellStyle name="Output 4 6 7" xfId="2834" xr:uid="{8C1885B0-A639-4B7B-9030-14726D08895E}"/>
    <cellStyle name="Output 4 6 7 2" xfId="6984" xr:uid="{592DB6BF-E524-4067-AC51-BBAF92797FA0}"/>
    <cellStyle name="Output 4 6 7 2 2" xfId="12113" xr:uid="{142848B5-36C5-43B4-919D-36A79AD7D947}"/>
    <cellStyle name="Output 4 6 7 2 2 2" xfId="21102" xr:uid="{31F477BA-209D-4F63-B66F-77734E23EBAB}"/>
    <cellStyle name="Output 4 6 7 2 2 2 2" xfId="37211" xr:uid="{9C14B136-DE24-4237-8995-C8F725CA000B}"/>
    <cellStyle name="Output 4 6 7 2 2 3" xfId="36151" xr:uid="{D876A101-6179-4D3D-B60D-474265E1694B}"/>
    <cellStyle name="Output 4 6 7 2 3" xfId="12930" xr:uid="{F332E8D1-7572-464E-9D66-AAB661BCCDD9}"/>
    <cellStyle name="Output 4 6 7 2 3 2" xfId="21919" xr:uid="{52458E0F-6137-4B3B-BE35-646E2A02E49D}"/>
    <cellStyle name="Output 4 6 7 2 3 2 2" xfId="25207" xr:uid="{99F90C16-0268-4C93-A5C7-30D117005190}"/>
    <cellStyle name="Output 4 6 7 2 3 3" xfId="28139" xr:uid="{8AAF904A-A8D5-47F9-A554-EEB94448C01C}"/>
    <cellStyle name="Output 4 6 7 2 4" xfId="15973" xr:uid="{E555470E-3E27-4FDB-89CC-F5390C6A6036}"/>
    <cellStyle name="Output 4 6 7 2 4 2" xfId="36828" xr:uid="{C7DC3AC3-3113-4EDA-B586-6E8DEE317EFF}"/>
    <cellStyle name="Output 4 6 7 2 5" xfId="35286" xr:uid="{35023B10-E1BD-499D-A2B1-35237EFD0867}"/>
    <cellStyle name="Output 4 6 7 3" xfId="9547" xr:uid="{EB8058C4-7C1E-4EA9-8EDF-AE5B34F35E05}"/>
    <cellStyle name="Output 4 6 7 3 2" xfId="18536" xr:uid="{56235585-C417-44EF-92F8-4FB7E995EEA4}"/>
    <cellStyle name="Output 4 6 7 3 2 2" xfId="25783" xr:uid="{7EF62FA9-1932-471D-BF49-DC1BB23DCF4F}"/>
    <cellStyle name="Output 4 6 7 3 3" xfId="28815" xr:uid="{231205CD-F089-4C6F-9DCD-7D4EFE3BA98D}"/>
    <cellStyle name="Output 4 6 7 4" xfId="39249" xr:uid="{8900F520-4FDA-4AAB-A383-0D46EE2D8B07}"/>
    <cellStyle name="Output 4 6 8" xfId="4767" xr:uid="{3F5E33A5-84D9-4598-AAA0-BAB8E6BCC1F4}"/>
    <cellStyle name="Output 4 6 8 2" xfId="7353" xr:uid="{B44F254F-5FFE-4170-87CA-93D88F3268F4}"/>
    <cellStyle name="Output 4 6 8 2 2" xfId="16342" xr:uid="{29F9F19F-503D-4A45-A5D8-B097E1183DB1}"/>
    <cellStyle name="Output 4 6 8 2 2 2" xfId="28687" xr:uid="{82493F6D-0015-4266-8A24-0B7024606611}"/>
    <cellStyle name="Output 4 6 8 2 3" xfId="24447" xr:uid="{8BB7900E-EC01-4028-838E-6A7C1991D67C}"/>
    <cellStyle name="Output 4 6 8 3" xfId="9990" xr:uid="{0AD9710C-2CEC-433F-B835-5E05FA7B8D35}"/>
    <cellStyle name="Output 4 6 8 3 2" xfId="18979" xr:uid="{0991FE3D-50A7-4770-B3BC-8555AEBFED10}"/>
    <cellStyle name="Output 4 6 8 3 2 2" xfId="36050" xr:uid="{102FA0F7-8F7B-4D87-B949-A674CA066CB5}"/>
    <cellStyle name="Output 4 6 8 3 3" xfId="32207" xr:uid="{2146A1C1-E182-4BD3-BCD5-B7E5EED2EE41}"/>
    <cellStyle name="Output 4 6 8 4" xfId="13756" xr:uid="{7D69C77D-9358-4569-B512-DD4EBC41A30C}"/>
    <cellStyle name="Output 4 6 8 4 2" xfId="26809" xr:uid="{03844D52-BA75-4BDB-BA68-8F3F54A865CA}"/>
    <cellStyle name="Output 4 6 8 5" xfId="32445" xr:uid="{37E9433B-6891-4153-BE84-2E7F08132FA1}"/>
    <cellStyle name="Output 4 6 9" xfId="6668" xr:uid="{D7B8A409-7A58-4DB5-9504-517A3D24F6BB}"/>
    <cellStyle name="Output 4 6 9 2" xfId="11874" xr:uid="{A2E6D9C4-EEBD-4320-8789-C00837B78D7D}"/>
    <cellStyle name="Output 4 6 9 2 2" xfId="20863" xr:uid="{E14447B4-E51C-4F01-AAA0-29052047601E}"/>
    <cellStyle name="Output 4 6 9 2 2 2" xfId="38986" xr:uid="{6D004A29-3EF0-4ED7-AB4B-280E8DD4ECC5}"/>
    <cellStyle name="Output 4 6 9 2 3" xfId="40303" xr:uid="{CD46C33C-09C6-4400-BC7E-82387EEB694D}"/>
    <cellStyle name="Output 4 6 9 3" xfId="15657" xr:uid="{5B7794AE-E74C-41FE-B130-1962D5E4D566}"/>
    <cellStyle name="Output 4 6 9 3 2" xfId="35418" xr:uid="{4E5CBEB1-897F-4D67-95C3-68E2A5884022}"/>
    <cellStyle name="Output 4 6 9 4" xfId="32844" xr:uid="{5F965581-8A23-4428-88E2-24AC03AFED4E}"/>
    <cellStyle name="Output 4 7" xfId="511" xr:uid="{ACC6D6A2-0A5C-458E-BA3A-5D990A7A3DE7}"/>
    <cellStyle name="Output 4 7 10" xfId="44466" xr:uid="{56555541-04AF-4194-90FD-C832E887B47E}"/>
    <cellStyle name="Output 4 7 11" xfId="45700" xr:uid="{643F7EED-9FFE-4C7F-A608-5287F71B75FF}"/>
    <cellStyle name="Output 4 7 2" xfId="860" xr:uid="{D91F5A28-FCB5-4EF3-8847-73D1FEFECE85}"/>
    <cellStyle name="Output 4 7 2 2" xfId="5229" xr:uid="{4AAC30B8-BC42-44F5-B1CC-DB6EA03DA2C9}"/>
    <cellStyle name="Output 4 7 2 2 2" xfId="7815" xr:uid="{E422A100-EBF4-4253-8CC8-B50DFF5B9A33}"/>
    <cellStyle name="Output 4 7 2 2 2 2" xfId="16804" xr:uid="{CD6C3CEA-2676-4DA5-9635-9780DBBE375B}"/>
    <cellStyle name="Output 4 7 2 2 2 2 2" xfId="38011" xr:uid="{4544FDFE-735C-4BA4-B268-F74415445435}"/>
    <cellStyle name="Output 4 7 2 2 2 3" xfId="35745" xr:uid="{4C8230F9-ED74-4038-ADEB-9F1B17D6A34F}"/>
    <cellStyle name="Output 4 7 2 2 2 4" xfId="56488" xr:uid="{601B2562-DCA3-4DA8-BDC7-81695790EC08}"/>
    <cellStyle name="Output 4 7 2 2 3" xfId="10452" xr:uid="{EA4E8CC6-4CEE-4906-810F-BEAB328698D4}"/>
    <cellStyle name="Output 4 7 2 2 3 2" xfId="19441" xr:uid="{06EAC7D9-5309-4401-81A5-73319CD68CCB}"/>
    <cellStyle name="Output 4 7 2 2 3 2 2" xfId="35260" xr:uid="{AB49702E-B7AF-462D-AAE9-5E4A23CE9D53}"/>
    <cellStyle name="Output 4 7 2 2 3 3" xfId="22916" xr:uid="{ECD2FA21-CDA2-42D6-894B-B8B020D68C3A}"/>
    <cellStyle name="Output 4 7 2 2 4" xfId="14218" xr:uid="{7A728295-26A5-42A1-9AC3-77F7D5F39B00}"/>
    <cellStyle name="Output 4 7 2 2 4 2" xfId="42490" xr:uid="{2F490012-310C-46F3-9D35-7DADEE95F371}"/>
    <cellStyle name="Output 4 7 2 2 5" xfId="39278" xr:uid="{9E96FDFE-2D04-4655-89B7-257469685DAC}"/>
    <cellStyle name="Output 4 7 2 2 6" xfId="49706" xr:uid="{7FF3F096-F0F0-4C88-A79A-97CAB1058EF8}"/>
    <cellStyle name="Output 4 7 2 3" xfId="3297" xr:uid="{52BB4571-FDD7-42A7-B7C1-03BC9BED8435}"/>
    <cellStyle name="Output 4 7 2 3 2" xfId="23595" xr:uid="{604B9745-4224-424A-9290-A0CA9845A0E3}"/>
    <cellStyle name="Output 4 7 2 3 2 2" xfId="57799" xr:uid="{EC5F0661-2C4A-45DA-97FF-18393FE49BEC}"/>
    <cellStyle name="Output 4 7 2 3 3" xfId="51017" xr:uid="{0EE89188-D637-4560-9B29-6E9C990EA729}"/>
    <cellStyle name="Output 4 7 2 4" xfId="27038" xr:uid="{F90D5A8E-2820-4042-97A8-46D32280280A}"/>
    <cellStyle name="Output 4 7 2 4 2" xfId="54627" xr:uid="{81B5BFF9-4944-44E8-AE07-DF5953BD32CC}"/>
    <cellStyle name="Output 4 7 2 4 3" xfId="47823" xr:uid="{5965FCDD-9B25-41C6-A791-92A68E638CB6}"/>
    <cellStyle name="Output 4 7 2 5" xfId="46209" xr:uid="{BCBC903A-5DFD-4999-B124-66CFCE5C354A}"/>
    <cellStyle name="Output 4 7 3" xfId="1205" xr:uid="{EF73FF1F-5A25-485C-B29F-8CC785F7261C}"/>
    <cellStyle name="Output 4 7 3 2" xfId="5550" xr:uid="{F0C6453C-AB13-42DE-B09C-C26CDE2F09E7}"/>
    <cellStyle name="Output 4 7 3 2 2" xfId="8136" xr:uid="{88969B5B-8A84-4BDE-9588-703F4ED9606F}"/>
    <cellStyle name="Output 4 7 3 2 2 2" xfId="17125" xr:uid="{D5A8CB3B-CEF2-4A63-94D5-8B725F4A770F}"/>
    <cellStyle name="Output 4 7 3 2 2 2 2" xfId="43382" xr:uid="{DFA2F482-CE24-4FB8-9552-4DC94D7AB03F}"/>
    <cellStyle name="Output 4 7 3 2 2 3" xfId="42102" xr:uid="{B49BC5B1-190A-4A21-8635-E24DFFD6BFB4}"/>
    <cellStyle name="Output 4 7 3 2 2 4" xfId="56890" xr:uid="{535A9227-C863-4A3A-974B-AD68B319E415}"/>
    <cellStyle name="Output 4 7 3 2 3" xfId="10773" xr:uid="{90A4A67F-F701-4F5E-A6F5-8BF33438FEA1}"/>
    <cellStyle name="Output 4 7 3 2 3 2" xfId="19762" xr:uid="{CC271DBE-475E-434F-BCB7-8942B14C1787}"/>
    <cellStyle name="Output 4 7 3 2 3 2 2" xfId="22903" xr:uid="{AD831B6C-22C6-4AFE-AFE2-3D12A2C81438}"/>
    <cellStyle name="Output 4 7 3 2 3 3" xfId="27508" xr:uid="{AE8A0058-C25C-4E59-A507-09DC93AD3D6D}"/>
    <cellStyle name="Output 4 7 3 2 4" xfId="14539" xr:uid="{6C5EC092-63E6-4430-940A-166A53BEDB93}"/>
    <cellStyle name="Output 4 7 3 2 4 2" xfId="33439" xr:uid="{855918BD-FF2C-46F5-9078-ACF083B5FE2E}"/>
    <cellStyle name="Output 4 7 3 2 5" xfId="42287" xr:uid="{4850AAD4-0C55-4875-A7D9-1784889C099A}"/>
    <cellStyle name="Output 4 7 3 2 6" xfId="50108" xr:uid="{60BB521A-D3CE-4961-851E-E1FF957D0D46}"/>
    <cellStyle name="Output 4 7 3 3" xfId="3642" xr:uid="{CF05E1B4-7AC8-47C9-BF38-F0476D855697}"/>
    <cellStyle name="Output 4 7 3 3 2" xfId="42605" xr:uid="{3C553A0B-6D75-4CA9-B518-893E4073E8FF}"/>
    <cellStyle name="Output 4 7 3 3 2 2" xfId="56170" xr:uid="{8A805AB4-9ACC-467A-8A25-D68CF8ABA0B3}"/>
    <cellStyle name="Output 4 7 3 3 3" xfId="49388" xr:uid="{1EAFB587-676B-4E19-A4F6-10019F5AD7E5}"/>
    <cellStyle name="Output 4 7 3 4" xfId="30642" xr:uid="{42F9DE0F-A229-409D-87D4-D8095BF18CE8}"/>
    <cellStyle name="Output 4 7 3 4 2" xfId="55017" xr:uid="{94234B49-2A0E-4504-B01D-488B3B38BC0B}"/>
    <cellStyle name="Output 4 7 3 4 3" xfId="48225" xr:uid="{11B26D25-60E1-474E-81C9-A44C9C9C1D24}"/>
    <cellStyle name="Output 4 7 3 5" xfId="53317" xr:uid="{F1981AED-7622-4B03-9B34-52230030CE4B}"/>
    <cellStyle name="Output 4 7 3 6" xfId="46611" xr:uid="{0F6832BF-510D-41E9-87C3-3677313DA8AF}"/>
    <cellStyle name="Output 4 7 4" xfId="1549" xr:uid="{BA66D71B-04A6-47DD-9EFD-26CA285BA909}"/>
    <cellStyle name="Output 4 7 4 2" xfId="5894" xr:uid="{086FF1D9-77CA-4878-BFA7-3DBEE9BC061A}"/>
    <cellStyle name="Output 4 7 4 2 2" xfId="8480" xr:uid="{15AFA86D-B8F3-491B-8EAA-2601A0F0BEFF}"/>
    <cellStyle name="Output 4 7 4 2 2 2" xfId="17469" xr:uid="{11B690DB-22BB-411E-A366-CA3DB5807F2A}"/>
    <cellStyle name="Output 4 7 4 2 2 2 2" xfId="35568" xr:uid="{F52C3A35-4E71-474B-B2D5-828C508188BA}"/>
    <cellStyle name="Output 4 7 4 2 2 3" xfId="43407" xr:uid="{82F7902B-DC62-419C-B0E3-2BADCABF8667}"/>
    <cellStyle name="Output 4 7 4 2 3" xfId="11117" xr:uid="{F71C27AE-A6D6-4CD6-8C5A-8312222ABAC7}"/>
    <cellStyle name="Output 4 7 4 2 3 2" xfId="20106" xr:uid="{B5829146-3149-4F11-A747-B9F99477A105}"/>
    <cellStyle name="Output 4 7 4 2 3 2 2" xfId="26877" xr:uid="{9CB5BA66-1BCF-4F2F-96BE-A893E99AD520}"/>
    <cellStyle name="Output 4 7 4 2 3 3" xfId="27240" xr:uid="{B27C4F55-DA9F-4C69-A614-125AF21E567F}"/>
    <cellStyle name="Output 4 7 4 2 4" xfId="14883" xr:uid="{5C3CE837-B062-4A6A-AAA0-B4766C3DABE1}"/>
    <cellStyle name="Output 4 7 4 2 4 2" xfId="25834" xr:uid="{414CD363-CA26-43A5-A527-CA8D4CE8D60E}"/>
    <cellStyle name="Output 4 7 4 2 5" xfId="29861" xr:uid="{4C1379B8-5013-4EF1-84C2-6D344058A3BC}"/>
    <cellStyle name="Output 4 7 4 2 6" xfId="56016" xr:uid="{54272119-29E8-4B2C-BC1B-A9DA2499CEB7}"/>
    <cellStyle name="Output 4 7 4 3" xfId="3986" xr:uid="{DED29A7A-7C03-4FFC-B919-1B4B117DAE96}"/>
    <cellStyle name="Output 4 7 4 3 2" xfId="41949" xr:uid="{7A1B19B7-A6CD-4DC7-9D4B-8A59EC3B109A}"/>
    <cellStyle name="Output 4 7 4 4" xfId="31198" xr:uid="{430F5FDE-801C-454D-8F2D-98E0E505B744}"/>
    <cellStyle name="Output 4 7 4 5" xfId="49234" xr:uid="{32E7EB6F-AF8B-49D3-B4BA-4BCB953D2D0F}"/>
    <cellStyle name="Output 4 7 5" xfId="1861" xr:uid="{43922638-506F-402A-9EA2-F53E0A22D780}"/>
    <cellStyle name="Output 4 7 5 2" xfId="6177" xr:uid="{07226B6F-09BE-481E-89C3-C466CC240103}"/>
    <cellStyle name="Output 4 7 5 2 2" xfId="8763" xr:uid="{D1175D74-D7E2-4706-90CA-F4E86ED18396}"/>
    <cellStyle name="Output 4 7 5 2 2 2" xfId="17752" xr:uid="{F78105CF-9E5B-4EDE-B528-A57CF75DB19F}"/>
    <cellStyle name="Output 4 7 5 2 2 2 2" xfId="28257" xr:uid="{00E4DB6E-CF03-4BF9-86D8-F704F17C1855}"/>
    <cellStyle name="Output 4 7 5 2 2 3" xfId="23791" xr:uid="{3FAE1281-253A-4AA9-8EF7-F1FB9D84157D}"/>
    <cellStyle name="Output 4 7 5 2 3" xfId="11400" xr:uid="{9B097B73-7FD2-4E23-9424-77DEBB435DD5}"/>
    <cellStyle name="Output 4 7 5 2 3 2" xfId="20389" xr:uid="{FDE73EEC-3201-458C-8E96-C6CB942707B2}"/>
    <cellStyle name="Output 4 7 5 2 3 2 2" xfId="26138" xr:uid="{A8340CA4-CF89-4D48-A7EE-DEA972EA2F86}"/>
    <cellStyle name="Output 4 7 5 2 3 3" xfId="34439" xr:uid="{1C5B69E9-173F-43AB-9FC9-15F160AB3210}"/>
    <cellStyle name="Output 4 7 5 2 4" xfId="15166" xr:uid="{C1EA6193-15AC-446F-801C-D18723E4DBF4}"/>
    <cellStyle name="Output 4 7 5 2 4 2" xfId="30356" xr:uid="{0B54A9F9-78CE-4DC3-932B-70D20949D836}"/>
    <cellStyle name="Output 4 7 5 2 5" xfId="34252" xr:uid="{2FBFC85A-F6E1-41C6-9716-FB662D04A65F}"/>
    <cellStyle name="Output 4 7 5 2 6" xfId="58262" xr:uid="{A1FE3607-C6B6-4F0F-9C71-2EE45AF87F8B}"/>
    <cellStyle name="Output 4 7 5 3" xfId="4298" xr:uid="{3E70005F-D030-4AE1-8C85-CA7F0D56F34C}"/>
    <cellStyle name="Output 4 7 5 3 2" xfId="43726" xr:uid="{38A77EA2-20D4-4D8F-BE39-E18E62D6A865}"/>
    <cellStyle name="Output 4 7 5 4" xfId="34219" xr:uid="{B760E960-B664-4D7F-BE95-B5365C5F8F9C}"/>
    <cellStyle name="Output 4 7 5 5" xfId="51480" xr:uid="{6956A326-84AD-4F9A-95F7-D5A53B156C4F}"/>
    <cellStyle name="Output 4 7 6" xfId="2168" xr:uid="{6FBA44DA-0F60-4325-A736-0F160C17D4F7}"/>
    <cellStyle name="Output 4 7 6 2" xfId="6469" xr:uid="{2B511F26-5408-40BA-92BD-3C84D705F07D}"/>
    <cellStyle name="Output 4 7 6 2 2" xfId="9055" xr:uid="{84EBB6FE-3D04-4F76-8DEC-1266E835B670}"/>
    <cellStyle name="Output 4 7 6 2 2 2" xfId="18044" xr:uid="{7EDCEA1F-1E36-4AF6-A76E-EBC71019E06D}"/>
    <cellStyle name="Output 4 7 6 2 2 2 2" xfId="28518" xr:uid="{7FBFA9A2-18EF-4B10-8427-4A764285C2DC}"/>
    <cellStyle name="Output 4 7 6 2 2 3" xfId="24781" xr:uid="{79D1E413-E764-485A-AEBA-60E3F66751C2}"/>
    <cellStyle name="Output 4 7 6 2 3" xfId="11692" xr:uid="{45AB674A-0D45-4C31-ABCC-32613A2F27D6}"/>
    <cellStyle name="Output 4 7 6 2 3 2" xfId="20681" xr:uid="{C2827A43-FB0E-4BEC-BDA5-DC428EDD22EB}"/>
    <cellStyle name="Output 4 7 6 2 3 2 2" xfId="43520" xr:uid="{D1E49A9C-16AC-46B4-8DC3-1571FBEEE5A7}"/>
    <cellStyle name="Output 4 7 6 2 3 3" xfId="38878" xr:uid="{A012D999-84C2-461C-8068-4B6AE1FAE74D}"/>
    <cellStyle name="Output 4 7 6 2 4" xfId="15458" xr:uid="{8B8967B1-A3CA-42B8-8B43-D990430F57C4}"/>
    <cellStyle name="Output 4 7 6 2 4 2" xfId="29110" xr:uid="{6600AFF0-C7CD-4D06-AFA2-1F0FFFE186EC}"/>
    <cellStyle name="Output 4 7 6 2 5" xfId="30594" xr:uid="{D0A00217-D94D-496C-960E-520001716952}"/>
    <cellStyle name="Output 4 7 6 2 6" xfId="54179" xr:uid="{C9ED1AE1-B008-4F90-B970-90122C3ECD53}"/>
    <cellStyle name="Output 4 7 6 3" xfId="4605" xr:uid="{F7ADE2A5-1CB3-49C0-927B-DC0719AD3508}"/>
    <cellStyle name="Output 4 7 6 3 2" xfId="35959" xr:uid="{82449336-1985-4646-AD34-9BA71873431B}"/>
    <cellStyle name="Output 4 7 6 4" xfId="31014" xr:uid="{005F503E-26F2-4D2E-BC2D-43EA0E90949D}"/>
    <cellStyle name="Output 4 7 6 5" xfId="47442" xr:uid="{04A06A1C-9E52-4172-9468-D773958E5D2A}"/>
    <cellStyle name="Output 4 7 7" xfId="4905" xr:uid="{F20831D8-DA7A-4404-BFB1-F83CFFD99EE6}"/>
    <cellStyle name="Output 4 7 7 2" xfId="7491" xr:uid="{8287EB37-0EBD-400E-BA2B-5E7B0FA34D08}"/>
    <cellStyle name="Output 4 7 7 2 2" xfId="16480" xr:uid="{BC3C3899-2EB9-47E9-A12E-BE2A524C2B65}"/>
    <cellStyle name="Output 4 7 7 2 2 2" xfId="30805" xr:uid="{EB74DD7C-FAB7-41C3-9A31-9E1FC160D68E}"/>
    <cellStyle name="Output 4 7 7 2 3" xfId="43614" xr:uid="{5CBF513D-5A56-4A88-AD8D-8C8354EA1A4E}"/>
    <cellStyle name="Output 4 7 7 3" xfId="10128" xr:uid="{E345CAA8-AE32-47C3-AC82-A11DB0BBB6D9}"/>
    <cellStyle name="Output 4 7 7 3 2" xfId="19117" xr:uid="{B5E2F035-5960-4B5B-B171-218CDA7D6A3A}"/>
    <cellStyle name="Output 4 7 7 3 2 2" xfId="25613" xr:uid="{664FF5F3-6E7D-4FAC-96F8-5E440548146B}"/>
    <cellStyle name="Output 4 7 7 3 3" xfId="22910" xr:uid="{9DCA379A-32AF-4F8B-AC7D-D14600E24BAA}"/>
    <cellStyle name="Output 4 7 7 4" xfId="13894" xr:uid="{26D06C2E-9BBA-4B20-9C53-E1227DFD2EF4}"/>
    <cellStyle name="Output 4 7 7 4 2" xfId="26233" xr:uid="{F44D7862-0384-41D6-ABC9-776E5DCD1174}"/>
    <cellStyle name="Output 4 7 7 5" xfId="32612" xr:uid="{AC8F8665-ADC2-4533-8796-C63AD6938EAA}"/>
    <cellStyle name="Output 4 7 8" xfId="2517" xr:uid="{991A3097-B5A6-4E1C-97D6-BDF05292CF99}"/>
    <cellStyle name="Output 4 7 8 2" xfId="29556" xr:uid="{A988721F-7775-41A3-9E4D-1114A2BA04A8}"/>
    <cellStyle name="Output 4 7 9" xfId="28311" xr:uid="{410E4393-AD28-4526-BE60-6AFA864AE6E5}"/>
    <cellStyle name="Output 4 8" xfId="211" xr:uid="{38F13EF9-9286-4673-B015-07AF4564C7E0}"/>
    <cellStyle name="Output 4 8 2" xfId="2560" xr:uid="{57710526-8003-4AA0-BA22-92DD742F7BE5}"/>
    <cellStyle name="Output 4 8 2 2" xfId="6801" xr:uid="{80BF5BBC-B7A4-460C-9EBC-6D502A6F835F}"/>
    <cellStyle name="Output 4 8 2 2 2" xfId="15790" xr:uid="{44AEECE8-ABA3-49D1-A375-5B4E55951533}"/>
    <cellStyle name="Output 4 8 2 2 2 2" xfId="31740" xr:uid="{A14301CE-C01C-49BB-A42D-5AD874E93194}"/>
    <cellStyle name="Output 4 8 2 2 2 3" xfId="56535" xr:uid="{7BC94CE8-AA49-45BC-831D-B0555CD31985}"/>
    <cellStyle name="Output 4 8 2 2 3" xfId="36940" xr:uid="{333D46CC-2F38-4E59-B156-5158FBC036FE}"/>
    <cellStyle name="Output 4 8 2 2 4" xfId="49753" xr:uid="{71AAA1FD-F507-4704-AAA4-D33474D32D05}"/>
    <cellStyle name="Output 4 8 2 3" xfId="9371" xr:uid="{8C725B76-5172-4999-82A3-D3AE367A4B5F}"/>
    <cellStyle name="Output 4 8 2 3 2" xfId="18360" xr:uid="{E5C02BAD-73BB-4110-B2FD-8687886F70D3}"/>
    <cellStyle name="Output 4 8 2 3 2 2" xfId="29721" xr:uid="{9FF2EAF8-F37D-4795-B10A-0354A2B40895}"/>
    <cellStyle name="Output 4 8 2 3 2 3" xfId="58464" xr:uid="{7A0BC85B-AA15-404E-8E6B-0B25FC9BE5DA}"/>
    <cellStyle name="Output 4 8 2 3 3" xfId="43391" xr:uid="{8D5DFB5C-4D37-4424-9226-5FBD2F71E440}"/>
    <cellStyle name="Output 4 8 2 3 4" xfId="51683" xr:uid="{6DA25FBE-F45E-4464-BF59-0C1905609A19}"/>
    <cellStyle name="Output 4 8 2 4" xfId="13414" xr:uid="{862B59AC-667D-42BD-B39F-70B242623919}"/>
    <cellStyle name="Output 4 8 2 4 2" xfId="39882" xr:uid="{39B5EB70-0799-4623-9FAE-12279366850B}"/>
    <cellStyle name="Output 4 8 2 4 2 2" xfId="54671" xr:uid="{A88F9D2B-1F05-4157-A7DF-0CDB9EB88ACD}"/>
    <cellStyle name="Output 4 8 2 4 3" xfId="47870" xr:uid="{C1059DD4-C05A-4477-BE17-860FEAF906CD}"/>
    <cellStyle name="Output 4 8 2 5" xfId="31493" xr:uid="{A34EB21F-EF40-46E1-9C0D-6D5B88DAB86D}"/>
    <cellStyle name="Output 4 8 2 6" xfId="46256" xr:uid="{8A83DBA0-83EF-45BE-8AE1-55495EAA5558}"/>
    <cellStyle name="Output 4 8 3" xfId="2679" xr:uid="{B8C152E9-B306-41AF-B22B-53900371BA83}"/>
    <cellStyle name="Output 4 8 3 2" xfId="25658" xr:uid="{02984E27-7B00-4C16-BB3D-50B05503121C}"/>
    <cellStyle name="Output 4 8 3 2 2" xfId="56934" xr:uid="{FB91037C-2CFF-42F6-873B-AFE97C3546FE}"/>
    <cellStyle name="Output 4 8 3 2 3" xfId="50152" xr:uid="{C456CC43-66E2-461C-B91E-2CE204C09902}"/>
    <cellStyle name="Output 4 8 3 3" xfId="48943" xr:uid="{D39A1701-8D0B-4D9E-B733-592EA9A6BC2D}"/>
    <cellStyle name="Output 4 8 3 3 2" xfId="55726" xr:uid="{0FEF8BB0-5D0C-4172-B9B1-38F6FB330928}"/>
    <cellStyle name="Output 4 8 3 4" xfId="48269" xr:uid="{7EEACC8E-6FC8-4FE8-B5A6-7C87FF8D3BBF}"/>
    <cellStyle name="Output 4 8 3 4 2" xfId="55061" xr:uid="{6BE8F3F3-71FD-477C-BA46-1213DD28A8F2}"/>
    <cellStyle name="Output 4 8 3 5" xfId="53361" xr:uid="{478A5832-96F1-4822-98C2-67F96E44D1DB}"/>
    <cellStyle name="Output 4 8 3 6" xfId="46655" xr:uid="{66F41F2B-17D3-48A1-9D5A-CFF2A6AE4352}"/>
    <cellStyle name="Output 4 8 4" xfId="35826" xr:uid="{5050EF4E-CB1F-431A-90C4-68EC75DD2D1C}"/>
    <cellStyle name="Output 4 8 4 2" xfId="56063" xr:uid="{883FBAEE-9F4F-4842-9C60-31BE2C0B6CB0}"/>
    <cellStyle name="Output 4 8 4 3" xfId="49281" xr:uid="{32D31D8F-DD89-4D9C-B50B-61DFC2A6B463}"/>
    <cellStyle name="Output 4 8 5" xfId="44439" xr:uid="{7F883BCD-BE9F-4350-818D-8DAD6385741E}"/>
    <cellStyle name="Output 4 8 5 2" xfId="57738" xr:uid="{217E7457-2EAE-4EA1-B107-C4E7C0E28AAF}"/>
    <cellStyle name="Output 4 8 5 3" xfId="50956" xr:uid="{F3E2E2E2-9EA4-45E6-A69A-C2F2755442A5}"/>
    <cellStyle name="Output 4 8 6" xfId="45747" xr:uid="{20144292-DF16-4103-9764-497A803444C9}"/>
    <cellStyle name="Output 4 8 6 2" xfId="54223" xr:uid="{94398CF3-F4E9-4C8B-A3B8-3A1E12379659}"/>
    <cellStyle name="Output 4 9" xfId="560" xr:uid="{DF565D97-E1DD-44DA-847B-D393C55C3993}"/>
    <cellStyle name="Output 4 9 2" xfId="4951" xr:uid="{D7005893-2F89-4C80-B77B-A42B3E75B105}"/>
    <cellStyle name="Output 4 9 2 2" xfId="7537" xr:uid="{4FF62674-D23D-40B8-A1D1-E0D53EE3B441}"/>
    <cellStyle name="Output 4 9 2 2 2" xfId="16526" xr:uid="{61120030-0971-4254-967C-1B9364078092}"/>
    <cellStyle name="Output 4 9 2 2 2 2" xfId="32498" xr:uid="{05F838A6-890A-4B55-9C7C-210EB30A75A4}"/>
    <cellStyle name="Output 4 9 2 2 2 3" xfId="56576" xr:uid="{F752E57E-17F9-4E03-82AA-4DC0C40D7BB0}"/>
    <cellStyle name="Output 4 9 2 2 3" xfId="33615" xr:uid="{B9A882AC-491A-48D4-BD59-6BC072F6CBAB}"/>
    <cellStyle name="Output 4 9 2 2 4" xfId="49794" xr:uid="{4A382A7F-8D34-4E87-8EB4-8E479D05D918}"/>
    <cellStyle name="Output 4 9 2 3" xfId="10174" xr:uid="{07DE748F-63DA-47D6-AA3D-A89F8628AF8E}"/>
    <cellStyle name="Output 4 9 2 3 2" xfId="19163" xr:uid="{6828C986-9ABA-421F-973C-9B1CB245CD9D}"/>
    <cellStyle name="Output 4 9 2 3 2 2" xfId="37186" xr:uid="{81701CCB-193A-4FBA-9FE6-22BF23C3EAF6}"/>
    <cellStyle name="Output 4 9 2 3 2 3" xfId="58167" xr:uid="{09043A99-0B32-46E2-AA5F-7C1225AF496F}"/>
    <cellStyle name="Output 4 9 2 3 3" xfId="43811" xr:uid="{D21AECD0-1947-4955-B0BA-26D4733D3003}"/>
    <cellStyle name="Output 4 9 2 3 4" xfId="51385" xr:uid="{80C4142B-F900-4CDB-84BD-A0BB892D06BB}"/>
    <cellStyle name="Output 4 9 2 4" xfId="13940" xr:uid="{D750ED10-B042-4C55-88D8-E88BB4150A03}"/>
    <cellStyle name="Output 4 9 2 4 2" xfId="36277" xr:uid="{207E64E3-40D3-4FC1-A442-BDFEE487EBDF}"/>
    <cellStyle name="Output 4 9 2 4 2 2" xfId="54709" xr:uid="{5B144A1E-5F63-41E4-98B3-71AFD5C8D1E4}"/>
    <cellStyle name="Output 4 9 2 4 3" xfId="47911" xr:uid="{42B43CA9-7663-4760-B780-A027CDF9A114}"/>
    <cellStyle name="Output 4 9 2 5" xfId="39519" xr:uid="{F2D35966-A991-49E2-8D5E-5DE87AB83EEF}"/>
    <cellStyle name="Output 4 9 2 6" xfId="46297" xr:uid="{03A316D5-B68C-47A2-B080-5E3D85A565C7}"/>
    <cellStyle name="Output 4 9 3" xfId="2997" xr:uid="{C794ED93-3639-4AA7-8D59-2EEED3B11933}"/>
    <cellStyle name="Output 4 9 3 2" xfId="36502" xr:uid="{DFF812E7-6C8B-4470-BF91-96B47F9DC915}"/>
    <cellStyle name="Output 4 9 3 2 2" xfId="56972" xr:uid="{7BA3CACF-1C28-45A9-AED3-6526DE084301}"/>
    <cellStyle name="Output 4 9 3 2 3" xfId="50190" xr:uid="{7D55783A-9B00-433D-9AEB-CEE0AB1C703A}"/>
    <cellStyle name="Output 4 9 3 3" xfId="52192" xr:uid="{D84019CA-BA40-4D2F-A977-3C70C474CCED}"/>
    <cellStyle name="Output 4 9 3 3 2" xfId="58973" xr:uid="{6A76556D-D91A-4B6E-BBAD-25A8EA5B76FD}"/>
    <cellStyle name="Output 4 9 3 4" xfId="48307" xr:uid="{9A42931A-EBAF-4766-A87D-007A0495B1C5}"/>
    <cellStyle name="Output 4 9 3 4 2" xfId="55099" xr:uid="{3B906CBF-D600-4925-A5B6-F85E649BBD80}"/>
    <cellStyle name="Output 4 9 3 5" xfId="53399" xr:uid="{774E39BE-5B8E-43C9-81E8-39A0B7587AC2}"/>
    <cellStyle name="Output 4 9 3 6" xfId="46693" xr:uid="{30A0FE75-4907-4D63-8690-DB304BBDFFC1}"/>
    <cellStyle name="Output 4 9 4" xfId="34272" xr:uid="{7611FC93-117F-40B8-A847-B6FA991ED37D}"/>
    <cellStyle name="Output 4 9 4 2" xfId="56104" xr:uid="{D785B240-6144-4A69-80EC-F475B70D6E82}"/>
    <cellStyle name="Output 4 9 4 3" xfId="49322" xr:uid="{9EFB8E36-DB31-4C73-9E61-9C6A4F88D47B}"/>
    <cellStyle name="Output 4 9 5" xfId="44524" xr:uid="{AC829BF3-C804-4F10-87DC-AF2C6218E97F}"/>
    <cellStyle name="Output 4 9 5 2" xfId="58484" xr:uid="{7D26BD75-A764-4930-A835-9B4264A38136}"/>
    <cellStyle name="Output 4 9 5 3" xfId="51703" xr:uid="{2DA7D64E-B171-424E-9D08-BDDCDAEA89CA}"/>
    <cellStyle name="Output 4 9 6" xfId="45788" xr:uid="{AD7AAD23-ADDB-47C0-9DB3-3B62CF15B7AA}"/>
    <cellStyle name="Output 4 9 6 2" xfId="54261" xr:uid="{6E113703-ACE0-4E42-978B-08FC261C7DBD}"/>
    <cellStyle name="Output 5" xfId="122" xr:uid="{56DF8374-4A5E-4939-8F92-B76F6C18D20D}"/>
    <cellStyle name="Output 5 10" xfId="174" xr:uid="{FD79DA34-8A71-40C3-98E4-175E348FF910}"/>
    <cellStyle name="Output 5 10 2" xfId="2574" xr:uid="{0B0F0CEC-37B2-4DEA-BF38-41D514A19727}"/>
    <cellStyle name="Output 5 10 2 2" xfId="6815" xr:uid="{C056CB69-4E6F-4E3C-87E8-BA78B5472010}"/>
    <cellStyle name="Output 5 10 2 2 2" xfId="15804" xr:uid="{57825F94-3DDF-4464-9362-E2434206F24C}"/>
    <cellStyle name="Output 5 10 2 2 2 2" xfId="26097" xr:uid="{3E608A6F-CD2F-4131-AA01-B10035D98273}"/>
    <cellStyle name="Output 5 10 2 2 2 3" xfId="56639" xr:uid="{B77B4B2C-E194-4398-B80D-C3E4755CD0A6}"/>
    <cellStyle name="Output 5 10 2 2 3" xfId="30109" xr:uid="{13CDC872-FE8B-488A-A2BD-F9A2A6D26D25}"/>
    <cellStyle name="Output 5 10 2 2 4" xfId="49857" xr:uid="{8C0BBA99-9818-4AEF-A02F-5B582FFC3A2D}"/>
    <cellStyle name="Output 5 10 2 3" xfId="9385" xr:uid="{D93247A4-20AF-4372-B280-7CF08F99DC92}"/>
    <cellStyle name="Output 5 10 2 3 2" xfId="18374" xr:uid="{070CB5DE-F7DD-4553-88D1-E19C568272B3}"/>
    <cellStyle name="Output 5 10 2 3 2 2" xfId="25615" xr:uid="{3AF0B757-7A5B-484B-8FB1-26767D1391A9}"/>
    <cellStyle name="Output 5 10 2 3 2 3" xfId="58181" xr:uid="{3F018992-E17A-4724-A169-D3A0CD7FF2AA}"/>
    <cellStyle name="Output 5 10 2 3 3" xfId="42401" xr:uid="{C2C48BAE-76F2-41B9-86A0-B81320365D90}"/>
    <cellStyle name="Output 5 10 2 3 4" xfId="51399" xr:uid="{42FCD16A-CC70-4DB0-BBED-CBC7AE831558}"/>
    <cellStyle name="Output 5 10 2 4" xfId="13428" xr:uid="{CEFCA49C-16EF-4469-97E0-F23466E952F7}"/>
    <cellStyle name="Output 5 10 2 4 2" xfId="38805" xr:uid="{2AACECA0-5DE6-49B7-B513-0309E33C6A2D}"/>
    <cellStyle name="Output 5 10 2 4 2 2" xfId="54772" xr:uid="{34528B90-02A7-4584-9BE5-5EC27CF194F4}"/>
    <cellStyle name="Output 5 10 2 4 3" xfId="47974" xr:uid="{BDDBE713-EDB0-49D2-9808-E0E4BB1C422C}"/>
    <cellStyle name="Output 5 10 2 5" xfId="25886" xr:uid="{6511EBE1-E249-4791-A38D-38ECD09098B5}"/>
    <cellStyle name="Output 5 10 2 6" xfId="46360" xr:uid="{B3B58457-7BCE-4CAE-ACE2-5A81B9441496}"/>
    <cellStyle name="Output 5 10 3" xfId="2642" xr:uid="{5E3EC938-3134-449D-AE96-FDDC69DAC4A7}"/>
    <cellStyle name="Output 5 10 3 2" xfId="42675" xr:uid="{10438193-6420-489D-9432-92A69C7F5749}"/>
    <cellStyle name="Output 5 10 3 2 2" xfId="57035" xr:uid="{8DDCC766-379B-440A-B36A-6A154C6A0F2D}"/>
    <cellStyle name="Output 5 10 3 2 3" xfId="50253" xr:uid="{1E9ACF12-4DFA-4DD5-817F-4B5B3B392532}"/>
    <cellStyle name="Output 5 10 3 3" xfId="51424" xr:uid="{566BCDB8-0222-4864-88E1-E9800CD8E850}"/>
    <cellStyle name="Output 5 10 3 3 2" xfId="58206" xr:uid="{EBF94ACC-70C5-4476-A731-DB58E3D564D7}"/>
    <cellStyle name="Output 5 10 3 4" xfId="48370" xr:uid="{2E7A54C4-1AFA-4559-ADE0-2A6F72F35F0E}"/>
    <cellStyle name="Output 5 10 3 4 2" xfId="55162" xr:uid="{3C9C29DA-0E01-4D32-859C-C8A7D7DD18C6}"/>
    <cellStyle name="Output 5 10 3 5" xfId="53460" xr:uid="{A43DB5B1-75F9-4FA7-AB0E-A617F663AC46}"/>
    <cellStyle name="Output 5 10 3 6" xfId="46756" xr:uid="{E89CB068-4245-4AF6-B412-2CDB254FCDAF}"/>
    <cellStyle name="Output 5 10 4" xfId="35654" xr:uid="{432270C7-F62A-4FD6-A3F8-2EB54B88B793}"/>
    <cellStyle name="Output 5 10 4 2" xfId="56167" xr:uid="{28A0ED57-473D-4AE1-8872-0D16BFEBDFB1}"/>
    <cellStyle name="Output 5 10 4 3" xfId="49385" xr:uid="{57BB7591-7FAE-4AAC-8F66-448E0106908E}"/>
    <cellStyle name="Output 5 10 5" xfId="44586" xr:uid="{68A2ACDA-B03E-4DC8-AB01-1C611BFF151B}"/>
    <cellStyle name="Output 5 10 5 2" xfId="57676" xr:uid="{DEEA2DCD-87D4-4A9F-BDC2-C18FC882FE56}"/>
    <cellStyle name="Output 5 10 5 3" xfId="50894" xr:uid="{A0E731DE-1652-48C9-9178-69A6C2D9E933}"/>
    <cellStyle name="Output 5 10 6" xfId="47505" xr:uid="{C3E6A971-A154-45CD-ACFB-B86185A66FF3}"/>
    <cellStyle name="Output 5 10 6 2" xfId="54324" xr:uid="{CDD471A5-32FD-4900-AFC8-74D7F5ABD7E0}"/>
    <cellStyle name="Output 5 10 7" xfId="45897" xr:uid="{D2034FEB-A9C4-4858-8EBA-C258F5CE0686}"/>
    <cellStyle name="Output 5 11" xfId="2618" xr:uid="{7B10B0DE-FD2C-4972-99EF-CD69DE4C80D3}"/>
    <cellStyle name="Output 5 11 2" xfId="6859" xr:uid="{80349E3A-C867-470F-ABBA-1EE9CE53E0A2}"/>
    <cellStyle name="Output 5 11 2 2" xfId="15848" xr:uid="{77BB671B-853A-4649-BBC8-DFAF63835B31}"/>
    <cellStyle name="Output 5 11 2 2 2" xfId="39010" xr:uid="{1D1AC8D5-B8ED-4A69-A70E-370CA7475DA0}"/>
    <cellStyle name="Output 5 11 2 2 2 2" xfId="56678" xr:uid="{D1E4CA75-EFF7-404A-A855-4FA52E0DB462}"/>
    <cellStyle name="Output 5 11 2 2 3" xfId="49896" xr:uid="{B757550E-692A-4D0C-8A94-3894C23D23B6}"/>
    <cellStyle name="Output 5 11 2 3" xfId="27587" xr:uid="{7079A0E6-71FC-4D3C-B5BE-2275BDB4511A}"/>
    <cellStyle name="Output 5 11 2 3 2" xfId="57767" xr:uid="{0B9FD7E8-C79E-4150-8F62-AACC6CE87E2D}"/>
    <cellStyle name="Output 5 11 2 3 3" xfId="50985" xr:uid="{CDB2DDBC-F20C-461D-B75A-9B81577D93F1}"/>
    <cellStyle name="Output 5 11 2 4" xfId="48013" xr:uid="{6E018C67-7DE7-4FD5-B984-9BCB5F8271BD}"/>
    <cellStyle name="Output 5 11 2 4 2" xfId="54808" xr:uid="{D941E788-F7B2-4766-B0F0-8BAC226414B6}"/>
    <cellStyle name="Output 5 11 2 5" xfId="46399" xr:uid="{1BA5AA66-3AFF-4F4D-8D9C-87FE5F1A333D}"/>
    <cellStyle name="Output 5 11 3" xfId="9429" xr:uid="{76E906BF-D7B8-4C88-8E18-C7F30265F06A}"/>
    <cellStyle name="Output 5 11 3 2" xfId="18418" xr:uid="{4B0458E1-D38C-4E92-A5B9-FA4B1C9765B1}"/>
    <cellStyle name="Output 5 11 3 2 2" xfId="41034" xr:uid="{014D63C9-7F2C-482C-B9F3-BF754AE84541}"/>
    <cellStyle name="Output 5 11 3 2 2 2" xfId="57071" xr:uid="{BD4A4E30-00D1-4248-B92A-E7A0556737A6}"/>
    <cellStyle name="Output 5 11 3 2 3" xfId="50289" xr:uid="{1E14E187-8466-456F-B65B-CD9C71F4FB3D}"/>
    <cellStyle name="Output 5 11 3 3" xfId="33467" xr:uid="{9F48043A-7055-4819-9EA9-B12190B073DE}"/>
    <cellStyle name="Output 5 11 3 3 2" xfId="58590" xr:uid="{FDD46291-31E3-4563-8403-A57392071494}"/>
    <cellStyle name="Output 5 11 3 3 3" xfId="51809" xr:uid="{B7A02F24-77D0-4E07-AE40-EB3937E0643C}"/>
    <cellStyle name="Output 5 11 3 4" xfId="48406" xr:uid="{F51CD4C2-C758-417E-B63F-F8CBE04BDA2F}"/>
    <cellStyle name="Output 5 11 3 4 2" xfId="55198" xr:uid="{CD871509-EEC8-4C4D-BA5F-2B05C1A25163}"/>
    <cellStyle name="Output 5 11 3 5" xfId="46792" xr:uid="{785FC8B1-D06C-4C82-91F0-E6045C46444C}"/>
    <cellStyle name="Output 5 11 4" xfId="13472" xr:uid="{15A4C410-6218-4EAD-9A0C-141BA59891A3}"/>
    <cellStyle name="Output 5 11 4 2" xfId="36012" xr:uid="{12EDC6AC-F324-4B1A-A201-962421030CA0}"/>
    <cellStyle name="Output 5 11 4 2 2" xfId="56206" xr:uid="{F9EB1642-2DAA-4D30-A69E-CA7D3A9B0F4A}"/>
    <cellStyle name="Output 5 11 4 3" xfId="49424" xr:uid="{15D9B3C1-AF59-4D90-BCEA-FC8593BE6773}"/>
    <cellStyle name="Output 5 11 5" xfId="41280" xr:uid="{FD3C2017-6D5C-45A7-A6D7-21AA68E3DF64}"/>
    <cellStyle name="Output 5 11 5 2" xfId="58094" xr:uid="{51B3C0D3-76E5-44B3-B14C-45E5A9597DCC}"/>
    <cellStyle name="Output 5 11 5 3" xfId="51312" xr:uid="{4F4C5E1C-5E9B-4045-B636-7E9FBA1562A1}"/>
    <cellStyle name="Output 5 11 6" xfId="44615" xr:uid="{30D7E5F6-8BE1-40F2-ADD5-B0026C9B0AB1}"/>
    <cellStyle name="Output 5 11 6 2" xfId="54360" xr:uid="{7C48A85C-706E-4A95-AE45-9227E30FA6AE}"/>
    <cellStyle name="Output 5 11 6 3" xfId="47544" xr:uid="{A9A5BFE6-41E4-4564-B1D1-453EA182D5DE}"/>
    <cellStyle name="Output 5 11 7" xfId="45933" xr:uid="{E5E923FA-7B60-49D2-A41A-8F2AF83CEE5F}"/>
    <cellStyle name="Output 5 12" xfId="6578" xr:uid="{65DCF976-82E6-458F-8258-6E1A7592216B}"/>
    <cellStyle name="Output 5 12 2" xfId="11789" xr:uid="{7D840D19-84A9-43BC-9C26-757F57B9028F}"/>
    <cellStyle name="Output 5 12 2 2" xfId="20778" xr:uid="{ED0D9AC6-02B1-4A5D-8D4B-68FB135FBBEA}"/>
    <cellStyle name="Output 5 12 2 2 2" xfId="23677" xr:uid="{E50A2294-2F71-4D1D-9FA7-A383C0CEFE8A}"/>
    <cellStyle name="Output 5 12 2 2 3" xfId="56241" xr:uid="{7E7CCD21-812B-4CF0-9895-506C54C8C6DC}"/>
    <cellStyle name="Output 5 12 2 3" xfId="34628" xr:uid="{C2834086-A6A4-4E13-B564-A2987599C26C}"/>
    <cellStyle name="Output 5 12 2 4" xfId="49459" xr:uid="{E66EB6C1-0D98-4A40-8883-D0E2431B25DF}"/>
    <cellStyle name="Output 5 12 3" xfId="15567" xr:uid="{912015EC-DC7E-47A0-9D81-4577CD24958A}"/>
    <cellStyle name="Output 5 12 3 2" xfId="41823" xr:uid="{DC41ABEC-F1BC-4ABE-8D14-95FE2BAAB39A}"/>
    <cellStyle name="Output 5 12 3 2 2" xfId="57792" xr:uid="{7E335194-0DCD-4E1C-8B78-BE1CE5979BC4}"/>
    <cellStyle name="Output 5 12 3 3" xfId="51010" xr:uid="{5195450B-B815-4B90-BBA3-814EC70B9DEB}"/>
    <cellStyle name="Output 5 12 4" xfId="33506" xr:uid="{64AC658C-F1B5-465B-BF48-1FAA33149ACB}"/>
    <cellStyle name="Output 5 12 4 2" xfId="54389" xr:uid="{5FADA5DD-15B1-48E9-B3D3-5C794234CEE5}"/>
    <cellStyle name="Output 5 12 4 3" xfId="47577" xr:uid="{DEE01B31-66C5-4B40-8DB5-4A408D265BB1}"/>
    <cellStyle name="Output 5 12 5" xfId="44687" xr:uid="{FDA55C12-D738-4A5F-912F-0FC3418D4251}"/>
    <cellStyle name="Output 5 12 6" xfId="45968" xr:uid="{9D9B0B63-D29F-406E-A5B0-D273826E1A7C}"/>
    <cellStyle name="Output 5 13" xfId="9152" xr:uid="{5BCCB7AA-3548-4598-948C-CF2B90E87337}"/>
    <cellStyle name="Output 5 13 2" xfId="18141" xr:uid="{9E44D687-DD40-4AE9-9B48-2D0025E52A68}"/>
    <cellStyle name="Output 5 13 2 2" xfId="26052" xr:uid="{DF998D85-1468-48E4-887E-40D37CCC2CAF}"/>
    <cellStyle name="Output 5 13 2 2 2" xfId="56278" xr:uid="{8A09BBEF-66D3-45FB-B894-F82FDE0BBF76}"/>
    <cellStyle name="Output 5 13 2 3" xfId="49496" xr:uid="{03F11A94-B253-4BD9-89B4-1D4D2AC1B0B7}"/>
    <cellStyle name="Output 5 13 3" xfId="39816" xr:uid="{FF6B715E-BED1-4066-959F-140517797DEB}"/>
    <cellStyle name="Output 5 13 3 2" xfId="57961" xr:uid="{E4C46ED1-AC5C-4BB9-BDD7-A7EE73A62711}"/>
    <cellStyle name="Output 5 13 3 3" xfId="51179" xr:uid="{96120911-E78E-4A21-99C2-493E0A870EEA}"/>
    <cellStyle name="Output 5 13 4" xfId="44700" xr:uid="{EDE95B93-BDEE-48A1-8DCD-9C589DD993C6}"/>
    <cellStyle name="Output 5 13 4 2" xfId="54424" xr:uid="{074202FC-5AD7-4FA8-9F7C-3CBB293283F3}"/>
    <cellStyle name="Output 5 13 4 3" xfId="47613" xr:uid="{2630889D-9069-4ECE-A224-0EE028D9B016}"/>
    <cellStyle name="Output 5 13 5" xfId="46005" xr:uid="{F8EB7510-6DB8-436A-BC79-4B3CE7B10216}"/>
    <cellStyle name="Output 5 14" xfId="9738" xr:uid="{6873DDB9-941C-4892-935A-62F7B27E7DAC}"/>
    <cellStyle name="Output 5 14 2" xfId="18727" xr:uid="{38D63B69-B6E9-479E-8996-B0BA6637D9D7}"/>
    <cellStyle name="Output 5 14 2 2" xfId="33965" xr:uid="{2C77DD26-A365-46F9-A91F-9E2935A020FB}"/>
    <cellStyle name="Output 5 14 2 2 2" xfId="57185" xr:uid="{BBA0EFDE-389F-49F9-9792-A1434E6C9949}"/>
    <cellStyle name="Output 5 14 2 3" xfId="50403" xr:uid="{44431333-74C6-4561-903B-F6CC5BF3BF34}"/>
    <cellStyle name="Output 5 14 3" xfId="36481" xr:uid="{EFDEBD2C-460C-4C26-A88F-2C88DB798E1F}"/>
    <cellStyle name="Output 5 14 3 2" xfId="58041" xr:uid="{C996598E-B514-4F16-B8D9-786AD66AD79E}"/>
    <cellStyle name="Output 5 14 3 3" xfId="51259" xr:uid="{FCDE1170-1762-4607-8A2D-ED1468305573}"/>
    <cellStyle name="Output 5 14 4" xfId="44772" xr:uid="{94764417-37AA-4066-B5BB-AB0D8D6A85E7}"/>
    <cellStyle name="Output 5 14 4 2" xfId="55309" xr:uid="{46B56632-CD13-4E3E-AEF7-2EA862A763CD}"/>
    <cellStyle name="Output 5 14 4 3" xfId="48520" xr:uid="{71914D90-32D3-43D1-AFBC-6692F3CBA6E2}"/>
    <cellStyle name="Output 5 14 5" xfId="53595" xr:uid="{3F119CD1-6B44-4C48-A360-866AA90E49AB}"/>
    <cellStyle name="Output 5 14 6" xfId="46906" xr:uid="{20E8A58B-7B83-4E46-8022-B5F6E73932A7}"/>
    <cellStyle name="Output 5 15" xfId="2282" xr:uid="{3B865BAD-4461-46A9-81C9-B8597E026869}"/>
    <cellStyle name="Output 5 15 2" xfId="29196" xr:uid="{358BA7F0-F90C-4189-B0C1-49C93A58EF66}"/>
    <cellStyle name="Output 5 15 2 2" xfId="57215" xr:uid="{62FBD7C9-49CA-42B9-825E-00EE5E66BB5B}"/>
    <cellStyle name="Output 5 15 2 3" xfId="50433" xr:uid="{A3EEC6A5-C7BE-4D82-B28F-796261E525A9}"/>
    <cellStyle name="Output 5 15 3" xfId="44785" xr:uid="{82CBF8D5-6DC7-4E92-87FD-BE7E71A3F9CE}"/>
    <cellStyle name="Output 5 15 3 2" xfId="58816" xr:uid="{78352B25-631F-4CDA-BD86-F73152D0F589}"/>
    <cellStyle name="Output 5 15 3 3" xfId="52035" xr:uid="{6E6044B8-E860-422E-9218-8FA2BC326D0B}"/>
    <cellStyle name="Output 5 15 4" xfId="51781" xr:uid="{B0672E97-8C3D-4E82-B040-3B71C42EA6BF}"/>
    <cellStyle name="Output 5 15 4 2" xfId="58562" xr:uid="{6079C211-4F3C-4F96-B333-FCEA3E78BAF9}"/>
    <cellStyle name="Output 5 15 5" xfId="48550" xr:uid="{D05DDE7D-6F73-47ED-8368-E6CBFA6DA1D2}"/>
    <cellStyle name="Output 5 15 5 2" xfId="55339" xr:uid="{9A3F93A9-144A-4477-9D4A-F7AD65E1B148}"/>
    <cellStyle name="Output 5 15 6" xfId="53625" xr:uid="{8DCFCD1B-030B-4CFD-BA5E-5273001E00CD}"/>
    <cellStyle name="Output 5 15 7" xfId="46936" xr:uid="{23840949-0FD7-41B1-A586-B03E5A1D9A21}"/>
    <cellStyle name="Output 5 16" xfId="13191" xr:uid="{50FA2430-F440-4E60-96A9-FC583E111FE4}"/>
    <cellStyle name="Output 5 16 2" xfId="28115" xr:uid="{79348425-F61D-4C4C-8D9B-9E0C248B6EB2}"/>
    <cellStyle name="Output 5 16 2 2" xfId="57249" xr:uid="{66B0B716-076F-40E6-B2F7-D30476817F8D}"/>
    <cellStyle name="Output 5 16 2 3" xfId="50467" xr:uid="{2A6B7F62-298B-4E9A-B207-6F3D614F6C09}"/>
    <cellStyle name="Output 5 16 3" xfId="44831" xr:uid="{8169D119-920D-49FF-B858-769B2E88688D}"/>
    <cellStyle name="Output 5 16 3 2" xfId="58850" xr:uid="{1C6BAFEF-CC3C-44D7-963B-ADD60E9ECC67}"/>
    <cellStyle name="Output 5 16 3 3" xfId="52069" xr:uid="{9DDB9C9F-4629-4E99-B3D8-8B4DFC55A9E0}"/>
    <cellStyle name="Output 5 16 4" xfId="51499" xr:uid="{AC6BAA18-7B6C-4D46-8FF9-AC6406A8126A}"/>
    <cellStyle name="Output 5 16 4 2" xfId="58281" xr:uid="{50A82D78-E853-4008-90B4-2163562A3046}"/>
    <cellStyle name="Output 5 16 5" xfId="48584" xr:uid="{5DD9AC82-B1B5-4388-9A83-DC3CA0C7FBF0}"/>
    <cellStyle name="Output 5 16 5 2" xfId="55373" xr:uid="{3896E6EF-1CCF-4A3E-9DAF-ABAC630C1EF2}"/>
    <cellStyle name="Output 5 16 6" xfId="53659" xr:uid="{365EED41-5541-4B1A-BD01-3168B3E0F798}"/>
    <cellStyle name="Output 5 16 7" xfId="46970" xr:uid="{DE5F1085-515C-49E3-BDAC-55D82D00B894}"/>
    <cellStyle name="Output 5 17" xfId="32941" xr:uid="{1DCED1CC-E9F9-42EA-B011-744816470952}"/>
    <cellStyle name="Output 5 17 2" xfId="44868" xr:uid="{940E6820-DB68-445D-9AA8-E1A5A9CCF6A6}"/>
    <cellStyle name="Output 5 17 2 2" xfId="57277" xr:uid="{92C74555-44AF-40FA-AA5E-4328615CFE32}"/>
    <cellStyle name="Output 5 17 2 3" xfId="50495" xr:uid="{8071039F-B14D-4F21-8279-F734BA09222B}"/>
    <cellStyle name="Output 5 17 3" xfId="52097" xr:uid="{CF1D12FE-7161-4823-B952-F8CD6CBCC7B7}"/>
    <cellStyle name="Output 5 17 3 2" xfId="58878" xr:uid="{1286976F-D650-45B2-9D3C-E226B3499341}"/>
    <cellStyle name="Output 5 17 4" xfId="49109" xr:uid="{5A6AED56-D806-4CED-939D-C699938D3AF0}"/>
    <cellStyle name="Output 5 17 4 2" xfId="55891" xr:uid="{74BDB8D8-7148-4FF3-8773-B6E29D08ADC3}"/>
    <cellStyle name="Output 5 17 5" xfId="48612" xr:uid="{DE97A650-5573-4B89-A51E-C9B4C37C12FD}"/>
    <cellStyle name="Output 5 17 5 2" xfId="55401" xr:uid="{A27DBE70-25EF-4693-8F76-9D4769D1BCF8}"/>
    <cellStyle name="Output 5 17 6" xfId="53687" xr:uid="{153132C6-3D10-477A-8638-01AF91F410CC}"/>
    <cellStyle name="Output 5 17 7" xfId="46998" xr:uid="{395BB9FF-D0B5-4E1F-8095-CC79520C30FF}"/>
    <cellStyle name="Output 5 18" xfId="44897" xr:uid="{2B49806B-8686-43E7-B96F-99542E52134D}"/>
    <cellStyle name="Output 5 18 2" xfId="50521" xr:uid="{7300C778-F186-45E2-871F-F696A3ADA031}"/>
    <cellStyle name="Output 5 18 2 2" xfId="57303" xr:uid="{E0529A23-2154-4947-AF3F-AC593306BCB6}"/>
    <cellStyle name="Output 5 18 3" xfId="52123" xr:uid="{5B27FFE7-667E-49EA-847E-AB69467B0F4B}"/>
    <cellStyle name="Output 5 18 3 2" xfId="58904" xr:uid="{09D6339D-EE2F-4F87-8042-4C197B2FEFCC}"/>
    <cellStyle name="Output 5 18 4" xfId="50641" xr:uid="{31B5E1EC-354E-4385-9746-F32D99363030}"/>
    <cellStyle name="Output 5 18 4 2" xfId="57423" xr:uid="{81AF4A8A-3239-4DBF-B995-438DD7E26390}"/>
    <cellStyle name="Output 5 18 5" xfId="48638" xr:uid="{A783B25F-24F2-4F4A-A5CF-6135CB8D6D77}"/>
    <cellStyle name="Output 5 18 5 2" xfId="55427" xr:uid="{432F765F-F23E-45BE-919A-F43FCB044853}"/>
    <cellStyle name="Output 5 18 6" xfId="53713" xr:uid="{0A30A811-D714-4E09-A704-CB65A1300F00}"/>
    <cellStyle name="Output 5 18 7" xfId="47024" xr:uid="{251B2D4D-0CEC-47C5-AB29-7734EBF5FDAB}"/>
    <cellStyle name="Output 5 19" xfId="44979" xr:uid="{CE0DA076-9A14-454B-ADC9-6852F08CE74C}"/>
    <cellStyle name="Output 5 19 2" xfId="50540" xr:uid="{1786AAA1-CAF4-4FBB-9A0A-5E25E4DA5FDC}"/>
    <cellStyle name="Output 5 19 2 2" xfId="57322" xr:uid="{46751641-C950-457C-914E-3E98E7F7ABEA}"/>
    <cellStyle name="Output 5 19 3" xfId="52142" xr:uid="{C41BE7A2-F6E8-4C7B-BD91-A22DD7BA18F7}"/>
    <cellStyle name="Output 5 19 3 2" xfId="58923" xr:uid="{0408C61C-0453-4E2C-9936-94183A1DEEFC}"/>
    <cellStyle name="Output 5 19 4" xfId="49426" xr:uid="{F7AC02B4-1130-4CAC-8AB8-DCA608F28A45}"/>
    <cellStyle name="Output 5 19 4 2" xfId="56208" xr:uid="{37F73F64-9D0C-4768-AA77-9A5467C4007F}"/>
    <cellStyle name="Output 5 19 5" xfId="48657" xr:uid="{6DF82E2F-4BA3-459D-9279-E361F88C60C6}"/>
    <cellStyle name="Output 5 19 5 2" xfId="55446" xr:uid="{37371372-BB4C-44F6-9AAC-10068CA17D59}"/>
    <cellStyle name="Output 5 19 6" xfId="53732" xr:uid="{94640142-A89B-4DD6-BAAD-8C1960FAE901}"/>
    <cellStyle name="Output 5 19 7" xfId="47043" xr:uid="{F1B47876-7D01-4846-AE76-4B4627A283FA}"/>
    <cellStyle name="Output 5 2" xfId="343" xr:uid="{A24A0364-A827-4819-9A28-00311ACBC2A7}"/>
    <cellStyle name="Output 5 2 10" xfId="6645" xr:uid="{CB5D5CF1-BE14-4CBA-9049-46E79257DD00}"/>
    <cellStyle name="Output 5 2 10 2" xfId="11851" xr:uid="{31796B9A-9F21-46AA-9598-67E24D289F88}"/>
    <cellStyle name="Output 5 2 10 2 2" xfId="20840" xr:uid="{F703AA48-E985-49A0-B6C0-25CBADCF7D3B}"/>
    <cellStyle name="Output 5 2 10 2 2 2" xfId="25525" xr:uid="{A5EE694F-CDD5-4D2F-B2AA-A32A583C2CA2}"/>
    <cellStyle name="Output 5 2 10 2 3" xfId="42714" xr:uid="{35F5CA8F-E886-49FB-BE3D-81F1B37C1862}"/>
    <cellStyle name="Output 5 2 10 3" xfId="15634" xr:uid="{F0E43A25-DF2F-4368-878B-8A026EA16209}"/>
    <cellStyle name="Output 5 2 10 3 2" xfId="28265" xr:uid="{8B286F8D-0D35-4D00-959F-17ABD28A76A4}"/>
    <cellStyle name="Output 5 2 10 4" xfId="35107" xr:uid="{5ED4A106-BDEC-4E09-B23D-75E1E1F29471}"/>
    <cellStyle name="Output 5 2 11" xfId="9214" xr:uid="{A21D06F2-FA4A-4990-BDFD-C4EB4572EAFB}"/>
    <cellStyle name="Output 5 2 11 2" xfId="18203" xr:uid="{878584BE-958C-4903-92FA-77D032DE2338}"/>
    <cellStyle name="Output 5 2 11 2 2" xfId="29845" xr:uid="{C0ABC3B5-47F9-468B-9F0B-2A0E03314078}"/>
    <cellStyle name="Output 5 2 11 3" xfId="22989" xr:uid="{C4A4A19C-A180-4CD3-8A13-1FFBBE91F325}"/>
    <cellStyle name="Output 5 2 12" xfId="9817" xr:uid="{1DE2054D-6657-42FB-9223-6A2B429D7245}"/>
    <cellStyle name="Output 5 2 12 2" xfId="18806" xr:uid="{9EA72AAB-9F25-4384-90CE-478C1226EE50}"/>
    <cellStyle name="Output 5 2 12 2 2" xfId="33138" xr:uid="{30225C78-B5CD-4157-A5B3-3FC5E321EAE3}"/>
    <cellStyle name="Output 5 2 12 3" xfId="40084" xr:uid="{EA216E25-96C6-49AD-BA73-DE298233AC41}"/>
    <cellStyle name="Output 5 2 13" xfId="2349" xr:uid="{8A4DB789-3D51-4803-8EC7-5ECA1F73B29F}"/>
    <cellStyle name="Output 5 2 13 2" xfId="37740" xr:uid="{8633CF7A-5853-48F9-8D0B-D79D44A39B51}"/>
    <cellStyle name="Output 5 2 14" xfId="13258" xr:uid="{21717E6D-4EFE-44E3-A2F5-AB0CC210B65C}"/>
    <cellStyle name="Output 5 2 14 2" xfId="32298" xr:uid="{5852D6A1-350B-427F-B5B9-6435B4DF0884}"/>
    <cellStyle name="Output 5 2 15" xfId="25977" xr:uid="{5CC7EC98-5A72-4B0E-81DC-37391BC0B7F0}"/>
    <cellStyle name="Output 5 2 16" xfId="44332" xr:uid="{E49209D5-1F24-41C3-BA8F-6FFACF7D269C}"/>
    <cellStyle name="Output 5 2 17" xfId="45479" xr:uid="{4AD88559-077D-4975-BBE9-72E97A1B697D}"/>
    <cellStyle name="Output 5 2 2" xfId="475" xr:uid="{63A5DCDD-887F-4484-A657-F5C75C5A71D7}"/>
    <cellStyle name="Output 5 2 2 10" xfId="9339" xr:uid="{109AFA0C-3427-4A1A-9F86-20F1C5115C90}"/>
    <cellStyle name="Output 5 2 2 10 2" xfId="18328" xr:uid="{78D5E457-21D3-48A2-9947-11E5ADC00652}"/>
    <cellStyle name="Output 5 2 2 10 2 2" xfId="28636" xr:uid="{5041D9C1-F7CA-4FA8-AC95-506766D150DC}"/>
    <cellStyle name="Output 5 2 2 10 3" xfId="37046" xr:uid="{8D261944-0135-43C6-BED3-F80C35082C19}"/>
    <cellStyle name="Output 5 2 2 11" xfId="12676" xr:uid="{D913D697-2A83-485D-B513-DD678611D216}"/>
    <cellStyle name="Output 5 2 2 11 2" xfId="21665" xr:uid="{01A844E1-66BF-4870-87F9-99C9814C3FA4}"/>
    <cellStyle name="Output 5 2 2 11 2 2" xfId="40986" xr:uid="{388F78F8-E7B5-4829-857E-745986ACE573}"/>
    <cellStyle name="Output 5 2 2 11 3" xfId="27434" xr:uid="{8D279EF8-CC09-4690-8B7C-B78209464916}"/>
    <cellStyle name="Output 5 2 2 12" xfId="2481" xr:uid="{53DCFB64-550B-4F1F-B7F3-74880ED0FAA3}"/>
    <cellStyle name="Output 5 2 2 12 2" xfId="30655" xr:uid="{8010C28E-79C1-41B5-8200-5269F16245A4}"/>
    <cellStyle name="Output 5 2 2 13" xfId="13390" xr:uid="{DA43FF4D-456A-4D33-9C5E-BA7797C27B8A}"/>
    <cellStyle name="Output 5 2 2 13 2" xfId="23864" xr:uid="{6CE56A82-6DA5-496F-8064-74A8970C8B22}"/>
    <cellStyle name="Output 5 2 2 14" xfId="27309" xr:uid="{5DC34966-F671-4351-AAA2-2AC2212AD939}"/>
    <cellStyle name="Output 5 2 2 15" xfId="45982" xr:uid="{ED767180-3310-4762-AF38-0793735BC01F}"/>
    <cellStyle name="Output 5 2 2 2" xfId="824" xr:uid="{4B655708-3096-459D-867A-ED88909FF615}"/>
    <cellStyle name="Output 5 2 2 2 2" xfId="5193" xr:uid="{6FE71024-62FA-42DC-B617-C1F8432B52DF}"/>
    <cellStyle name="Output 5 2 2 2 2 2" xfId="7779" xr:uid="{821C1A14-20F4-4C11-9AFC-826FE8CDF1FE}"/>
    <cellStyle name="Output 5 2 2 2 2 2 2" xfId="16768" xr:uid="{8C2955FF-4A14-44D2-8DC4-DFF5E4DE5A85}"/>
    <cellStyle name="Output 5 2 2 2 2 2 2 2" xfId="33519" xr:uid="{71F8F31D-772C-4861-A73E-6ED6B1D7B474}"/>
    <cellStyle name="Output 5 2 2 2 2 2 3" xfId="41529" xr:uid="{0BA06C66-5A84-4868-BF0D-3BD22BB044A9}"/>
    <cellStyle name="Output 5 2 2 2 2 3" xfId="10416" xr:uid="{78C336E6-1942-4EEB-9BF1-E30991D268C3}"/>
    <cellStyle name="Output 5 2 2 2 2 3 2" xfId="19405" xr:uid="{CB34B906-316A-4C44-9A75-54E0488D9A4B}"/>
    <cellStyle name="Output 5 2 2 2 2 3 2 2" xfId="23449" xr:uid="{56D79134-F93D-4127-8BB4-88C5C7B6D52D}"/>
    <cellStyle name="Output 5 2 2 2 2 3 3" xfId="22488" xr:uid="{C566E83E-D4C3-4744-AFA5-1B37D3201E1A}"/>
    <cellStyle name="Output 5 2 2 2 2 4" xfId="14182" xr:uid="{C44D2FD2-6538-4ADE-8DFC-7C877A389E23}"/>
    <cellStyle name="Output 5 2 2 2 2 4 2" xfId="30419" xr:uid="{7739FFA4-425F-4D72-9849-23A3D18377D6}"/>
    <cellStyle name="Output 5 2 2 2 2 5" xfId="38927" xr:uid="{757B7756-A4D2-476E-AC57-E5BF21D1AC27}"/>
    <cellStyle name="Output 5 2 2 2 2 6" xfId="56255" xr:uid="{5CB059B1-FC33-469C-AF77-466F5B80C761}"/>
    <cellStyle name="Output 5 2 2 2 3" xfId="3261" xr:uid="{047945EF-2139-4DD1-AC5C-20F3E4601633}"/>
    <cellStyle name="Output 5 2 2 2 3 2" xfId="32606" xr:uid="{DC04ECD2-2043-469D-88BE-C9C39DD9B17D}"/>
    <cellStyle name="Output 5 2 2 2 4" xfId="34916" xr:uid="{BBE6E376-3C71-40E8-807E-8AE3DFE5AB54}"/>
    <cellStyle name="Output 5 2 2 2 5" xfId="49473" xr:uid="{81F14430-8E05-40B5-B859-4F8F550FDF5D}"/>
    <cellStyle name="Output 5 2 2 3" xfId="1169" xr:uid="{EAB369DD-10DE-4FB9-8F19-919B99E2D4A4}"/>
    <cellStyle name="Output 5 2 2 3 2" xfId="5514" xr:uid="{EB1EEF92-0CAA-46F0-96B0-07E72E9FAEB8}"/>
    <cellStyle name="Output 5 2 2 3 2 2" xfId="8100" xr:uid="{6AC44015-1EB0-4D20-8F82-2E09AAA9F0E7}"/>
    <cellStyle name="Output 5 2 2 3 2 2 2" xfId="17089" xr:uid="{9E643462-3A31-4177-BCB9-822748993B65}"/>
    <cellStyle name="Output 5 2 2 3 2 2 2 2" xfId="39234" xr:uid="{F53AE6A8-521B-4274-BA1E-D6910E809265}"/>
    <cellStyle name="Output 5 2 2 3 2 2 3" xfId="37993" xr:uid="{7ED3B5B1-E8D0-4363-B22A-0D9A76425AAE}"/>
    <cellStyle name="Output 5 2 2 3 2 3" xfId="10737" xr:uid="{71EF5D09-051D-4179-844C-5DEADA740461}"/>
    <cellStyle name="Output 5 2 2 3 2 3 2" xfId="19726" xr:uid="{40E35151-AC90-4A8B-82FD-5DBD2B81F79F}"/>
    <cellStyle name="Output 5 2 2 3 2 3 2 2" xfId="24604" xr:uid="{C894AAC4-986B-468B-84A7-29EAB2C13FC5}"/>
    <cellStyle name="Output 5 2 2 3 2 3 3" xfId="27072" xr:uid="{A573F26B-F045-4313-90AC-A56299166FB2}"/>
    <cellStyle name="Output 5 2 2 3 2 4" xfId="14503" xr:uid="{CBAB5C6D-4D90-40F6-96F7-EA12EA370056}"/>
    <cellStyle name="Output 5 2 2 3 2 4 2" xfId="31833" xr:uid="{C6CD5C8C-D4BA-4F5C-B0BB-6888F8405C30}"/>
    <cellStyle name="Output 5 2 2 3 2 5" xfId="38109" xr:uid="{8BC2B6DE-23CA-4988-A3DA-67A6B5BC6BC0}"/>
    <cellStyle name="Output 5 2 2 3 2 6" xfId="58039" xr:uid="{E3361EA0-1150-4E3D-8583-D9DAEA2D9638}"/>
    <cellStyle name="Output 5 2 2 3 3" xfId="3606" xr:uid="{E64ED590-47F2-4417-8A3C-4526B3DD1D2E}"/>
    <cellStyle name="Output 5 2 2 3 3 2" xfId="23759" xr:uid="{FFE95DF3-E1CA-42EE-B755-40432EC790BE}"/>
    <cellStyle name="Output 5 2 2 3 4" xfId="25192" xr:uid="{003B96C9-FF75-407C-83F3-7CF0D1E750AF}"/>
    <cellStyle name="Output 5 2 2 3 5" xfId="51257" xr:uid="{C1E90AC7-7FCF-4753-988E-FA0E02C54CDF}"/>
    <cellStyle name="Output 5 2 2 4" xfId="1513" xr:uid="{0B3FAE0F-6228-47E0-9091-DEA5BC57AFA6}"/>
    <cellStyle name="Output 5 2 2 4 2" xfId="5858" xr:uid="{B27B4B29-FABA-42F2-8586-012C9DAFF8F8}"/>
    <cellStyle name="Output 5 2 2 4 2 2" xfId="8444" xr:uid="{C6902F5D-9C48-43A1-B9B6-1982545D4F97}"/>
    <cellStyle name="Output 5 2 2 4 2 2 2" xfId="17433" xr:uid="{B04D1972-93A2-400F-BE73-C74FCCA71EA2}"/>
    <cellStyle name="Output 5 2 2 4 2 2 2 2" xfId="22287" xr:uid="{916B5FB0-9782-44EF-BDAA-C4CBE2600F89}"/>
    <cellStyle name="Output 5 2 2 4 2 2 3" xfId="39227" xr:uid="{5CFEA569-5878-4F48-80D6-C97D6E8A270D}"/>
    <cellStyle name="Output 5 2 2 4 2 3" xfId="11081" xr:uid="{103A15F7-5B57-40B5-9098-930D18AFB515}"/>
    <cellStyle name="Output 5 2 2 4 2 3 2" xfId="20070" xr:uid="{B754E157-B1A0-439E-9281-D1440E768E7F}"/>
    <cellStyle name="Output 5 2 2 4 2 3 2 2" xfId="36580" xr:uid="{9705BE4C-2457-4904-9268-71BDFA4606C9}"/>
    <cellStyle name="Output 5 2 2 4 2 3 3" xfId="30908" xr:uid="{8FE429EF-38BE-49B1-8D4A-AC738ED2234F}"/>
    <cellStyle name="Output 5 2 2 4 2 4" xfId="14847" xr:uid="{CD251346-1EA9-45A7-B6D1-D89842995F88}"/>
    <cellStyle name="Output 5 2 2 4 2 4 2" xfId="42965" xr:uid="{4BB7AA8B-6CD3-40C4-AACF-9C53BDA1980C}"/>
    <cellStyle name="Output 5 2 2 4 2 5" xfId="39585" xr:uid="{91FEE36C-BE44-47CE-9ED0-7D7C35F12A6A}"/>
    <cellStyle name="Output 5 2 2 4 2 6" xfId="54403" xr:uid="{3E1CD448-5C5E-4F1A-8989-9EC496445F68}"/>
    <cellStyle name="Output 5 2 2 4 3" xfId="3950" xr:uid="{8EDA5896-7546-47D1-BDD3-9A71640FCBFC}"/>
    <cellStyle name="Output 5 2 2 4 3 2" xfId="25181" xr:uid="{5694F8FA-9741-4FD3-9D61-EBF100188413}"/>
    <cellStyle name="Output 5 2 2 4 4" xfId="27629" xr:uid="{7C56866A-3C1C-4439-B454-C7D2B3FF5A00}"/>
    <cellStyle name="Output 5 2 2 4 5" xfId="47591" xr:uid="{8B572305-5089-475D-BC68-BDFFF2780B79}"/>
    <cellStyle name="Output 5 2 2 5" xfId="1904" xr:uid="{220AA12F-D403-4184-868E-2427AC815D66}"/>
    <cellStyle name="Output 5 2 2 5 2" xfId="6220" xr:uid="{C723D079-0C2F-428F-8943-4A2CD7748C45}"/>
    <cellStyle name="Output 5 2 2 5 2 2" xfId="8806" xr:uid="{092A03B6-C430-47E5-AF59-EB9335A4C815}"/>
    <cellStyle name="Output 5 2 2 5 2 2 2" xfId="17795" xr:uid="{0E2F0E4B-353D-4802-9A26-9F2E5F39A3D6}"/>
    <cellStyle name="Output 5 2 2 5 2 2 2 2" xfId="29653" xr:uid="{45763DF5-3577-4502-BF39-FA022F77344F}"/>
    <cellStyle name="Output 5 2 2 5 2 2 3" xfId="25516" xr:uid="{44F4AF2A-25A2-46CB-A4E3-555F9E613E76}"/>
    <cellStyle name="Output 5 2 2 5 2 3" xfId="11443" xr:uid="{77F93682-C90E-48AC-B711-0EE4EBFA111E}"/>
    <cellStyle name="Output 5 2 2 5 2 3 2" xfId="20432" xr:uid="{CD675E6D-B2DF-46D1-BECA-BBB96CB6850B}"/>
    <cellStyle name="Output 5 2 2 5 2 3 2 2" xfId="29846" xr:uid="{EC7A8BDC-F769-45FE-804C-9FCF4BE9100E}"/>
    <cellStyle name="Output 5 2 2 5 2 3 3" xfId="35390" xr:uid="{5BAE04FF-3CC2-4871-A799-F7C3EFA7F4E0}"/>
    <cellStyle name="Output 5 2 2 5 2 4" xfId="15209" xr:uid="{A02DF7AD-CD09-49B1-9967-AEC36492328A}"/>
    <cellStyle name="Output 5 2 2 5 2 4 2" xfId="37673" xr:uid="{8CE09643-2149-43C5-9011-9EDC5D460EE8}"/>
    <cellStyle name="Output 5 2 2 5 2 5" xfId="27199" xr:uid="{9F592291-11AF-4459-9C74-17347292B7A8}"/>
    <cellStyle name="Output 5 2 2 5 3" xfId="4341" xr:uid="{26CCE333-7D9B-4F46-AF1E-35959093B9DE}"/>
    <cellStyle name="Output 5 2 2 5 3 2" xfId="22461" xr:uid="{7663325F-39FC-462B-A4B0-5DF8E461F586}"/>
    <cellStyle name="Output 5 2 2 5 4" xfId="37078" xr:uid="{491277B5-1DAA-46B1-BEC3-059944490185}"/>
    <cellStyle name="Output 5 2 2 6" xfId="2132" xr:uid="{5516FDA7-5322-45EF-A282-F2BFF49AAB62}"/>
    <cellStyle name="Output 5 2 2 6 2" xfId="6433" xr:uid="{0BD59474-DD9D-497C-B860-3186B2F926F0}"/>
    <cellStyle name="Output 5 2 2 6 2 2" xfId="9019" xr:uid="{3A946D0F-97C8-41B6-B3D9-14AB6B5236B9}"/>
    <cellStyle name="Output 5 2 2 6 2 2 2" xfId="18008" xr:uid="{7995E19D-8F38-4673-A4DF-361ABB1D7239}"/>
    <cellStyle name="Output 5 2 2 6 2 2 2 2" xfId="26885" xr:uid="{EC65773C-1BD1-478D-A9F6-194BED92E2CD}"/>
    <cellStyle name="Output 5 2 2 6 2 2 3" xfId="41910" xr:uid="{22C0C11F-2A2D-49CA-9158-69C9DCD2D70F}"/>
    <cellStyle name="Output 5 2 2 6 2 3" xfId="11656" xr:uid="{99304E9C-3B64-4847-9BAB-A17204DCA46A}"/>
    <cellStyle name="Output 5 2 2 6 2 3 2" xfId="20645" xr:uid="{529D8CE4-33EA-4F8D-9E43-821A3C842154}"/>
    <cellStyle name="Output 5 2 2 6 2 3 2 2" xfId="39432" xr:uid="{9B2D03D5-4E9E-4FB9-A5C4-60CAB0C7A75F}"/>
    <cellStyle name="Output 5 2 2 6 2 3 3" xfId="36615" xr:uid="{ED211DB0-A08A-474E-930B-E83D73F431B1}"/>
    <cellStyle name="Output 5 2 2 6 2 4" xfId="15422" xr:uid="{BF53C9C1-59BF-4971-8182-A21CF4AEAB63}"/>
    <cellStyle name="Output 5 2 2 6 2 4 2" xfId="25551" xr:uid="{CEA3400F-C0FB-4CC1-A973-B28C678B498E}"/>
    <cellStyle name="Output 5 2 2 6 2 5" xfId="30683" xr:uid="{3AA49271-B979-4CE7-BB0E-BC02EF87FCA2}"/>
    <cellStyle name="Output 5 2 2 6 3" xfId="4569" xr:uid="{455B1F51-3AA1-48B6-9781-2F9957E293FF}"/>
    <cellStyle name="Output 5 2 2 6 3 2" xfId="42412" xr:uid="{E3440ECA-0F97-4707-8277-CAF0CD241EC8}"/>
    <cellStyle name="Output 5 2 2 6 4" xfId="38961" xr:uid="{FFCFB014-BA6E-4D1E-89FB-96B9E1FB5AE7}"/>
    <cellStyle name="Output 5 2 2 7" xfId="2942" xr:uid="{C734D528-55EF-4619-BFE3-D161159D64AC}"/>
    <cellStyle name="Output 5 2 2 7 2" xfId="7092" xr:uid="{12B47FEA-E000-46C3-9D93-1EE77F3B87B4}"/>
    <cellStyle name="Output 5 2 2 7 2 2" xfId="12218" xr:uid="{BE2BCC1E-8A00-4800-81C6-0C5F6E768FDB}"/>
    <cellStyle name="Output 5 2 2 7 2 2 2" xfId="21207" xr:uid="{DA129D0F-E7B7-4C83-8778-406A7F13DB1D}"/>
    <cellStyle name="Output 5 2 2 7 2 2 2 2" xfId="27056" xr:uid="{CA3F3939-DF56-4A68-9A09-A2072B794FDF}"/>
    <cellStyle name="Output 5 2 2 7 2 2 3" xfId="38516" xr:uid="{1E51B41D-1F8F-4BE3-BD28-D0475C6E5EAB}"/>
    <cellStyle name="Output 5 2 2 7 2 3" xfId="13011" xr:uid="{16E9C551-ED69-40F5-89D9-A08C15973714}"/>
    <cellStyle name="Output 5 2 2 7 2 3 2" xfId="22000" xr:uid="{5D57A5A1-75FC-46B0-85E2-F100056DA09A}"/>
    <cellStyle name="Output 5 2 2 7 2 3 2 2" xfId="40014" xr:uid="{CCF0096F-A530-4BDF-B98E-C7B540C63DEE}"/>
    <cellStyle name="Output 5 2 2 7 2 3 3" xfId="27902" xr:uid="{C20C3566-ED9B-436F-B49E-3A027D3FCB28}"/>
    <cellStyle name="Output 5 2 2 7 2 4" xfId="16081" xr:uid="{C48265A1-E122-456D-8786-32A251015829}"/>
    <cellStyle name="Output 5 2 2 7 2 4 2" xfId="34010" xr:uid="{174EA173-BE1D-46FA-BD9C-5367FEA71782}"/>
    <cellStyle name="Output 5 2 2 7 2 5" xfId="27079" xr:uid="{32C9E95C-E2F0-453D-8D5D-8AC4C69D9B35}"/>
    <cellStyle name="Output 5 2 2 7 3" xfId="9655" xr:uid="{5AE2CB9C-BEBF-4B10-A57C-9EF92F4314F7}"/>
    <cellStyle name="Output 5 2 2 7 3 2" xfId="18644" xr:uid="{BA2C48DD-DC1A-4624-9090-9AE01FB1B9AD}"/>
    <cellStyle name="Output 5 2 2 7 3 2 2" xfId="24453" xr:uid="{53C5B5F7-0091-4054-9999-32437444D384}"/>
    <cellStyle name="Output 5 2 2 7 3 3" xfId="35483" xr:uid="{121110EF-2A69-4260-92D4-647A612387F4}"/>
    <cellStyle name="Output 5 2 2 7 4" xfId="22695" xr:uid="{69676C19-7F23-4B6D-9BED-A502C36032D0}"/>
    <cellStyle name="Output 5 2 2 8" xfId="4869" xr:uid="{0F0C41D2-09E9-49C5-8E23-B02A7455AED0}"/>
    <cellStyle name="Output 5 2 2 8 2" xfId="7455" xr:uid="{B83E3FBF-3E82-48ED-A4DB-55CE2D081E4A}"/>
    <cellStyle name="Output 5 2 2 8 2 2" xfId="16444" xr:uid="{9E17C9B3-655B-441F-A383-760E0997239F}"/>
    <cellStyle name="Output 5 2 2 8 2 2 2" xfId="31766" xr:uid="{E3347EF4-831A-4271-9885-124E49CB3F29}"/>
    <cellStyle name="Output 5 2 2 8 2 3" xfId="42590" xr:uid="{357926B8-ACA5-489B-929C-E5409BC0CD71}"/>
    <cellStyle name="Output 5 2 2 8 3" xfId="10092" xr:uid="{1C50D080-44FF-441A-B7EB-1AAFE823815E}"/>
    <cellStyle name="Output 5 2 2 8 3 2" xfId="19081" xr:uid="{704BDB6F-7F9D-4CB5-A849-F2C52D6D99E7}"/>
    <cellStyle name="Output 5 2 2 8 3 2 2" xfId="32320" xr:uid="{98709A63-FDEF-4C70-8A07-2D1837AB5ECB}"/>
    <cellStyle name="Output 5 2 2 8 3 3" xfId="22482" xr:uid="{9E0B2291-6BA9-4AAC-85F8-7FBBE5E91C46}"/>
    <cellStyle name="Output 5 2 2 8 4" xfId="13858" xr:uid="{D7D06E6D-DA66-4E02-B60C-9A02F856222B}"/>
    <cellStyle name="Output 5 2 2 8 4 2" xfId="26327" xr:uid="{56041D76-6A1A-45FA-8470-48881387F53B}"/>
    <cellStyle name="Output 5 2 2 8 5" xfId="33121" xr:uid="{7543F387-979A-4076-89A4-FFAA548449F0}"/>
    <cellStyle name="Output 5 2 2 9" xfId="6777" xr:uid="{4E36B730-1A2C-48FA-A04A-012ECA883938}"/>
    <cellStyle name="Output 5 2 2 9 2" xfId="11976" xr:uid="{7EC62088-DBFF-40AC-89BE-70E8708E3CFE}"/>
    <cellStyle name="Output 5 2 2 9 2 2" xfId="20965" xr:uid="{6C7F4349-84B3-4309-97B8-29616431C41A}"/>
    <cellStyle name="Output 5 2 2 9 2 2 2" xfId="36616" xr:uid="{BE5E63A1-BE41-4C3A-BD0F-BBBC2ECDB7BB}"/>
    <cellStyle name="Output 5 2 2 9 2 3" xfId="34420" xr:uid="{97047406-DBAF-4A4F-A6F5-3E94D5AEC599}"/>
    <cellStyle name="Output 5 2 2 9 3" xfId="15766" xr:uid="{6EAB79F1-ED36-4539-B259-9D60D4680416}"/>
    <cellStyle name="Output 5 2 2 9 3 2" xfId="25856" xr:uid="{173FDD34-6C99-4248-A5F4-FBC1FE1C7974}"/>
    <cellStyle name="Output 5 2 2 9 4" xfId="33341" xr:uid="{A4577473-72D0-4885-9197-7F0C52E02AD1}"/>
    <cellStyle name="Output 5 2 3" xfId="692" xr:uid="{9A9A6395-E565-4670-8434-638AC575A136}"/>
    <cellStyle name="Output 5 2 3 2" xfId="5068" xr:uid="{D6E4E849-04AC-4B08-883D-FEA19D904E83}"/>
    <cellStyle name="Output 5 2 3 2 2" xfId="7654" xr:uid="{658CDCC0-908C-442D-99F9-8C8A15E07C9B}"/>
    <cellStyle name="Output 5 2 3 2 2 2" xfId="16643" xr:uid="{CDD13414-69E9-41FA-96E1-221A05359610}"/>
    <cellStyle name="Output 5 2 3 2 2 2 2" xfId="41778" xr:uid="{DA48C154-C55C-45C2-B1D2-30459C26731A}"/>
    <cellStyle name="Output 5 2 3 2 2 3" xfId="42896" xr:uid="{08E9EC1C-E7B4-443E-AE73-27AA05A998B7}"/>
    <cellStyle name="Output 5 2 3 2 2 4" xfId="56290" xr:uid="{B3C8199D-A2CC-482F-A4EF-233420C5001C}"/>
    <cellStyle name="Output 5 2 3 2 3" xfId="10291" xr:uid="{C7CDBE54-5D9C-4897-B232-73AE81297320}"/>
    <cellStyle name="Output 5 2 3 2 3 2" xfId="19280" xr:uid="{937A0F4B-340B-4D78-9A59-B7DD714B8FEC}"/>
    <cellStyle name="Output 5 2 3 2 3 2 2" xfId="33767" xr:uid="{49E54C87-0850-4D09-A0A5-E572338B164B}"/>
    <cellStyle name="Output 5 2 3 2 3 3" xfId="24118" xr:uid="{EE523AEE-586D-47FE-88CA-C90F7F083307}"/>
    <cellStyle name="Output 5 2 3 2 4" xfId="14057" xr:uid="{81B7EA1C-34C5-4B27-B97F-2302253FAAAF}"/>
    <cellStyle name="Output 5 2 3 2 4 2" xfId="23420" xr:uid="{E4A53465-9B60-4436-A2CC-BB9D72D83F58}"/>
    <cellStyle name="Output 5 2 3 2 5" xfId="29117" xr:uid="{D399E9B3-0846-4183-88B9-494A8092FF62}"/>
    <cellStyle name="Output 5 2 3 2 6" xfId="49508" xr:uid="{472C49A3-E62C-455C-BAE3-C7DE8098149F}"/>
    <cellStyle name="Output 5 2 3 3" xfId="3129" xr:uid="{B2EE140A-B05E-41C1-A89B-C9C4F16D2918}"/>
    <cellStyle name="Output 5 2 3 3 2" xfId="25961" xr:uid="{BD9671EA-A606-47FD-B646-9DC78BBE638F}"/>
    <cellStyle name="Output 5 2 3 3 2 2" xfId="57776" xr:uid="{679FA9B2-E2D3-4DDA-9EBC-C4F86D601C34}"/>
    <cellStyle name="Output 5 2 3 3 3" xfId="50994" xr:uid="{27C86C33-0C1E-4A30-94AD-CCCF4124EC21}"/>
    <cellStyle name="Output 5 2 3 4" xfId="25493" xr:uid="{74D02D58-8C81-48FF-B1BD-962A171C1EDD}"/>
    <cellStyle name="Output 5 2 3 4 2" xfId="54435" xr:uid="{C81F0A84-0832-4E47-9E9A-796987987EFE}"/>
    <cellStyle name="Output 5 2 3 4 3" xfId="47625" xr:uid="{64BA565A-0B51-472A-A91B-6E7F8BC3F256}"/>
    <cellStyle name="Output 5 2 3 5" xfId="52897" xr:uid="{7EFDB9BA-AA14-48E8-906A-3E9A9EB46106}"/>
    <cellStyle name="Output 5 2 3 6" xfId="46017" xr:uid="{58EC5907-94D0-4C24-A7C2-0C6F028AA901}"/>
    <cellStyle name="Output 5 2 4" xfId="1037" xr:uid="{330CE304-F2C0-495D-B7A2-8D736308E9BD}"/>
    <cellStyle name="Output 5 2 4 2" xfId="5389" xr:uid="{D32655D0-AED6-4DC4-9F3B-C563462AF8E3}"/>
    <cellStyle name="Output 5 2 4 2 2" xfId="7975" xr:uid="{057799CE-41D9-411D-A361-A1DF8BF7D2F8}"/>
    <cellStyle name="Output 5 2 4 2 2 2" xfId="16964" xr:uid="{F2C7FBCF-CC34-4FB1-A042-C3B777145321}"/>
    <cellStyle name="Output 5 2 4 2 2 2 2" xfId="43268" xr:uid="{28685238-4D5A-45D5-AB5A-B58D6ED6AB5A}"/>
    <cellStyle name="Output 5 2 4 2 2 3" xfId="40796" xr:uid="{30F2346B-13F1-4862-B888-C96A48A6A125}"/>
    <cellStyle name="Output 5 2 4 2 3" xfId="10612" xr:uid="{83B0ECC6-7F34-4135-A34E-E8964565CE57}"/>
    <cellStyle name="Output 5 2 4 2 3 2" xfId="19601" xr:uid="{C2AA6FA5-1AD5-45B8-9FA3-B27C02D5AE08}"/>
    <cellStyle name="Output 5 2 4 2 3 2 2" xfId="22860" xr:uid="{155506E9-177A-40C6-9876-0455AEF55684}"/>
    <cellStyle name="Output 5 2 4 2 3 3" xfId="26844" xr:uid="{87628410-2074-4CC3-8D54-C654BEFAAC5F}"/>
    <cellStyle name="Output 5 2 4 2 4" xfId="14378" xr:uid="{80758121-F7E8-45DE-8436-230268BD1BA5}"/>
    <cellStyle name="Output 5 2 4 2 4 2" xfId="30859" xr:uid="{C6D24484-9E80-40D9-AD7F-099F2443BA14}"/>
    <cellStyle name="Output 5 2 4 2 5" xfId="30155" xr:uid="{D42C7ABE-8BB8-48AE-BBE8-9C1C2D7B9059}"/>
    <cellStyle name="Output 5 2 4 2 6" xfId="55753" xr:uid="{76D61427-E9D3-4D4A-AD6A-7296BC7BB8B7}"/>
    <cellStyle name="Output 5 2 4 3" xfId="3474" xr:uid="{689DF988-81F8-46FA-8585-9A199C34AF17}"/>
    <cellStyle name="Output 5 2 4 3 2" xfId="36601" xr:uid="{6FD634FC-031D-4673-86F2-68A5AF835221}"/>
    <cellStyle name="Output 5 2 4 4" xfId="36521" xr:uid="{A531691E-E047-4043-8848-902429DECFC8}"/>
    <cellStyle name="Output 5 2 4 5" xfId="48970" xr:uid="{C1F27CB6-D390-463E-8549-FF35B0EE60CF}"/>
    <cellStyle name="Output 5 2 5" xfId="1381" xr:uid="{1FE2360E-5C22-4AA5-A175-33DED5B43014}"/>
    <cellStyle name="Output 5 2 5 2" xfId="5726" xr:uid="{C35B550A-D13A-4A87-9F24-8B1D62FC61F0}"/>
    <cellStyle name="Output 5 2 5 2 2" xfId="8312" xr:uid="{78AD663F-3497-4312-B8D8-8C8FCC9C199B}"/>
    <cellStyle name="Output 5 2 5 2 2 2" xfId="17301" xr:uid="{3B540277-AE80-4E7A-97C7-26A5F5986DAD}"/>
    <cellStyle name="Output 5 2 5 2 2 2 2" xfId="39611" xr:uid="{3EE56D7C-11D8-4054-BBBA-6EB684716B80}"/>
    <cellStyle name="Output 5 2 5 2 2 3" xfId="24752" xr:uid="{91F94173-89CD-4C24-B23D-51E0EBD36600}"/>
    <cellStyle name="Output 5 2 5 2 3" xfId="10949" xr:uid="{69BEACCA-9513-426F-944B-825F1535DB1B}"/>
    <cellStyle name="Output 5 2 5 2 3 2" xfId="19938" xr:uid="{ADB41D04-7FB4-4FB4-9AE6-C28016B68D64}"/>
    <cellStyle name="Output 5 2 5 2 3 2 2" xfId="43521" xr:uid="{717CA73E-E32E-4C3F-BDE0-D88C0845EF47}"/>
    <cellStyle name="Output 5 2 5 2 3 3" xfId="26984" xr:uid="{2DF49AF0-DD3E-4199-B020-95A1D9DE6EF2}"/>
    <cellStyle name="Output 5 2 5 2 4" xfId="14715" xr:uid="{20D15B57-62A8-40E1-B930-B96A37BFC7EC}"/>
    <cellStyle name="Output 5 2 5 2 4 2" xfId="43053" xr:uid="{11AABB8D-442F-441A-80CB-4B96890EC55B}"/>
    <cellStyle name="Output 5 2 5 2 5" xfId="32973" xr:uid="{CD223DF0-B4E0-47BF-9281-F26FE43E0847}"/>
    <cellStyle name="Output 5 2 5 2 6" xfId="57739" xr:uid="{D558F9D0-68D3-47C5-8FE4-4AA16E230197}"/>
    <cellStyle name="Output 5 2 5 3" xfId="3818" xr:uid="{82B6AD1B-FB9D-436A-BF84-2D1005B93D7E}"/>
    <cellStyle name="Output 5 2 5 3 2" xfId="36767" xr:uid="{5ABCA9DF-DF4D-440A-A2C6-ABA7B512F730}"/>
    <cellStyle name="Output 5 2 5 4" xfId="26628" xr:uid="{9991F32D-A5D0-4EE6-A6D9-180415511C74}"/>
    <cellStyle name="Output 5 2 5 5" xfId="50957" xr:uid="{03CEB597-446E-476C-BEF0-536FD9405447}"/>
    <cellStyle name="Output 5 2 6" xfId="1582" xr:uid="{D2E264E7-3C5F-41B0-9BF2-87D01F30A6E4}"/>
    <cellStyle name="Output 5 2 6 2" xfId="5927" xr:uid="{40C2B5FF-3B79-44D5-B71C-C9A47CB965C1}"/>
    <cellStyle name="Output 5 2 6 2 2" xfId="8513" xr:uid="{28AE3F03-ABBB-4B27-840C-9DDF314C4C64}"/>
    <cellStyle name="Output 5 2 6 2 2 2" xfId="17502" xr:uid="{4538B52B-B12F-4742-B026-BD9DEB22B9A4}"/>
    <cellStyle name="Output 5 2 6 2 2 2 2" xfId="39009" xr:uid="{C11FA1C9-CC3E-4AD5-99B5-B553F0707C0F}"/>
    <cellStyle name="Output 5 2 6 2 2 3" xfId="43692" xr:uid="{B458D173-5802-48C2-9A64-5ED5626C8225}"/>
    <cellStyle name="Output 5 2 6 2 3" xfId="11150" xr:uid="{8B802275-6E4E-4336-9678-3175E96E3255}"/>
    <cellStyle name="Output 5 2 6 2 3 2" xfId="20139" xr:uid="{F30AACDB-1998-4767-9AD0-2006CCD6A2C0}"/>
    <cellStyle name="Output 5 2 6 2 3 2 2" xfId="39116" xr:uid="{21BF88F4-9731-4929-BF97-89902388BA74}"/>
    <cellStyle name="Output 5 2 6 2 3 3" xfId="33391" xr:uid="{DE755636-DFC0-4635-BF4F-2AD9A0F7F8BF}"/>
    <cellStyle name="Output 5 2 6 2 4" xfId="14916" xr:uid="{C5FD2116-BF99-43FE-8AA0-DC0E0FC2850F}"/>
    <cellStyle name="Output 5 2 6 2 4 2" xfId="23970" xr:uid="{EE3175F4-3726-4812-AF17-697279F8FBBF}"/>
    <cellStyle name="Output 5 2 6 2 5" xfId="28832" xr:uid="{EF020C6E-9106-4EA2-8E1C-8EC13B9BFE4F}"/>
    <cellStyle name="Output 5 2 6 2 6" xfId="53985" xr:uid="{DE3ADB63-2A66-4E86-989F-6424794D152E}"/>
    <cellStyle name="Output 5 2 6 3" xfId="4019" xr:uid="{DB17A5D2-EF0D-4B75-A44E-C4B4E5CD7C9A}"/>
    <cellStyle name="Output 5 2 6 3 2" xfId="35229" xr:uid="{B483F711-5AEF-45E1-9270-0DAA868649AC}"/>
    <cellStyle name="Output 5 2 6 4" xfId="40695" xr:uid="{BA7D9379-7196-4B17-9F04-52C92DB66713}"/>
    <cellStyle name="Output 5 2 6 5" xfId="47313" xr:uid="{D8B89D59-D68B-4514-A799-E3210A8046D1}"/>
    <cellStyle name="Output 5 2 7" xfId="2000" xr:uid="{0F455075-F98A-498B-B79F-54CA4F7DC167}"/>
    <cellStyle name="Output 5 2 7 2" xfId="6308" xr:uid="{11FF634D-C066-46B5-A79D-C0E7E0B160E0}"/>
    <cellStyle name="Output 5 2 7 2 2" xfId="8894" xr:uid="{86A011B3-ED85-4B0F-95D0-CDEBF59AB602}"/>
    <cellStyle name="Output 5 2 7 2 2 2" xfId="17883" xr:uid="{23EF27DE-9CB5-4891-9A0A-C44386393BC5}"/>
    <cellStyle name="Output 5 2 7 2 2 2 2" xfId="24920" xr:uid="{2344FC5C-5B3B-40B3-B270-2C38DDED1265}"/>
    <cellStyle name="Output 5 2 7 2 2 3" xfId="22964" xr:uid="{2A0362A5-520A-4A37-8BD6-1ECECEFCB4EA}"/>
    <cellStyle name="Output 5 2 7 2 3" xfId="11531" xr:uid="{00AC1787-A3FB-41DC-B4B8-A50690617D3E}"/>
    <cellStyle name="Output 5 2 7 2 3 2" xfId="20520" xr:uid="{0C95FD4F-5656-4C43-9FB3-97F586C09D79}"/>
    <cellStyle name="Output 5 2 7 2 3 2 2" xfId="37320" xr:uid="{870DBBB0-AFEB-4C4D-82A9-447BB5C96AB5}"/>
    <cellStyle name="Output 5 2 7 2 3 3" xfId="27528" xr:uid="{A50103C6-0415-4CBD-8EDB-59C35DF2BE2F}"/>
    <cellStyle name="Output 5 2 7 2 4" xfId="15297" xr:uid="{C192B4E1-68FD-4F0A-A69E-00812526F4D6}"/>
    <cellStyle name="Output 5 2 7 2 4 2" xfId="29027" xr:uid="{EEC057E4-DA7B-4715-9F4E-8991D08CBE9C}"/>
    <cellStyle name="Output 5 2 7 2 5" xfId="25447" xr:uid="{01DF5A89-A20F-4E7A-B41F-E0DBC0814490}"/>
    <cellStyle name="Output 5 2 7 3" xfId="4437" xr:uid="{5F311DCF-3BF3-47C6-B0F4-EECD88152480}"/>
    <cellStyle name="Output 5 2 7 3 2" xfId="24106" xr:uid="{E6E69399-8EC7-46E1-AD86-3C0EC7D4BF19}"/>
    <cellStyle name="Output 5 2 7 4" xfId="35857" xr:uid="{8F181CEA-7188-4744-A77F-579201F6C9B4}"/>
    <cellStyle name="Output 5 2 8" xfId="2811" xr:uid="{5F61B7D5-C12E-46B4-AD8B-09DB885A19E0}"/>
    <cellStyle name="Output 5 2 8 2" xfId="6961" xr:uid="{EA71FFD3-625B-4965-9A33-9F8E1288D5E4}"/>
    <cellStyle name="Output 5 2 8 2 2" xfId="12090" xr:uid="{37909E69-F8FE-44E0-B394-A8EB5F9341C0}"/>
    <cellStyle name="Output 5 2 8 2 2 2" xfId="21079" xr:uid="{8290D945-C3BB-41D6-BBF7-AB44D50CCEF6}"/>
    <cellStyle name="Output 5 2 8 2 2 2 2" xfId="39317" xr:uid="{5F7DC269-67FB-46CB-88DC-7A581138B51F}"/>
    <cellStyle name="Output 5 2 8 2 2 3" xfId="40425" xr:uid="{B736C43B-0754-471F-9E12-71269D800C14}"/>
    <cellStyle name="Output 5 2 8 2 3" xfId="12911" xr:uid="{03D96CDC-D9F3-46D5-9FB0-9D3A618A89B3}"/>
    <cellStyle name="Output 5 2 8 2 3 2" xfId="21900" xr:uid="{A30EAE0D-72E2-408A-BA96-0F5C52429F13}"/>
    <cellStyle name="Output 5 2 8 2 3 2 2" xfId="30926" xr:uid="{935B3B5F-DB9F-4E2F-A205-1FE8CD0F42DD}"/>
    <cellStyle name="Output 5 2 8 2 3 3" xfId="28002" xr:uid="{F96B9480-FCF2-42A6-9933-872DBF2CE84B}"/>
    <cellStyle name="Output 5 2 8 2 4" xfId="15950" xr:uid="{F7D227D2-3787-410E-8F79-9AF6E83CCA3E}"/>
    <cellStyle name="Output 5 2 8 2 4 2" xfId="30503" xr:uid="{7B35DD99-3D15-477B-B685-911C85754221}"/>
    <cellStyle name="Output 5 2 8 2 5" xfId="28014" xr:uid="{7F9B44E0-24BF-4861-B4A3-227AF8CBCBA9}"/>
    <cellStyle name="Output 5 2 8 3" xfId="9524" xr:uid="{4D0AA788-0754-4F83-94F9-271FAD21DA9D}"/>
    <cellStyle name="Output 5 2 8 3 2" xfId="18513" xr:uid="{65D58C89-9667-4AA3-B38D-F27A062DBAAC}"/>
    <cellStyle name="Output 5 2 8 3 2 2" xfId="32527" xr:uid="{9E1D3FC5-D0A7-4F11-AED4-A0D2297E247F}"/>
    <cellStyle name="Output 5 2 8 3 3" xfId="23157" xr:uid="{FF9B3AD0-0DBD-4EE2-BE02-62622DFBF1CB}"/>
    <cellStyle name="Output 5 2 8 4" xfId="25570" xr:uid="{B32C955C-05D6-41D3-BD8C-ABECF7FFC715}"/>
    <cellStyle name="Output 5 2 9" xfId="4744" xr:uid="{C6BDAFFD-C237-4BA3-BEF0-0CF05C575817}"/>
    <cellStyle name="Output 5 2 9 2" xfId="7330" xr:uid="{46D73F62-64A6-4F0E-9821-B7B0F2FB739B}"/>
    <cellStyle name="Output 5 2 9 2 2" xfId="16319" xr:uid="{CA6C54C3-AC2F-46F2-BEDC-CC9C368B03E3}"/>
    <cellStyle name="Output 5 2 9 2 2 2" xfId="30479" xr:uid="{646E66C0-4543-4515-AC76-13D787F79A72}"/>
    <cellStyle name="Output 5 2 9 2 3" xfId="35791" xr:uid="{CC77F017-EBA2-4757-97EB-47A158A0E220}"/>
    <cellStyle name="Output 5 2 9 3" xfId="9967" xr:uid="{CC62F75F-8FFF-4FD4-AB96-3CAB9F0CDAED}"/>
    <cellStyle name="Output 5 2 9 3 2" xfId="18956" xr:uid="{9CEAE877-ED07-43DB-BD56-6C34552AF00A}"/>
    <cellStyle name="Output 5 2 9 3 2 2" xfId="30608" xr:uid="{C164FC8D-2F47-430F-B7A5-AF481CC7DF0D}"/>
    <cellStyle name="Output 5 2 9 3 3" xfId="24121" xr:uid="{FDA09E0F-6197-4C4D-B1DE-D319839F0564}"/>
    <cellStyle name="Output 5 2 9 4" xfId="13733" xr:uid="{864FFF84-02EF-4191-AC53-60CC0FB9B00C}"/>
    <cellStyle name="Output 5 2 9 4 2" xfId="26902" xr:uid="{7437558F-3868-4F5D-8774-85D17C661A81}"/>
    <cellStyle name="Output 5 2 9 5" xfId="34915" xr:uid="{26F0551C-CFBF-487D-A4C6-5793DB4B7100}"/>
    <cellStyle name="Output 5 20" xfId="44998" xr:uid="{9464F103-9BA6-40F3-B98D-CBDA8C776687}"/>
    <cellStyle name="Output 5 20 2" xfId="50557" xr:uid="{5147E975-E220-4961-BED6-1A42777C02C2}"/>
    <cellStyle name="Output 5 20 2 2" xfId="57339" xr:uid="{573DDF97-7DB5-4E19-8FAA-57AE67E5015B}"/>
    <cellStyle name="Output 5 20 3" xfId="52159" xr:uid="{2FBB16A6-1EF0-49AA-B9E5-AD0D7EA2394B}"/>
    <cellStyle name="Output 5 20 3 2" xfId="58940" xr:uid="{F972A5C9-C28D-474F-AF94-C4F625D44CB0}"/>
    <cellStyle name="Output 5 20 4" xfId="48914" xr:uid="{4AA502F3-D5CD-45CF-B6F6-266628BB6407}"/>
    <cellStyle name="Output 5 20 4 2" xfId="55697" xr:uid="{25A3E027-176B-4173-9147-DC205620FFC4}"/>
    <cellStyle name="Output 5 20 5" xfId="48674" xr:uid="{8A8AECD7-DCFC-4C59-87F5-A23CDF2D24E1}"/>
    <cellStyle name="Output 5 20 5 2" xfId="55463" xr:uid="{578670FD-9D40-4905-A988-FABE5609CD6D}"/>
    <cellStyle name="Output 5 20 6" xfId="53749" xr:uid="{0F491BF8-6AA3-413F-ABDC-5B9A213C3DE3}"/>
    <cellStyle name="Output 5 20 7" xfId="47060" xr:uid="{2A628727-904B-4B78-997E-1A76D2F78E8C}"/>
    <cellStyle name="Output 5 21" xfId="45005" xr:uid="{56585FC9-8FD6-4B22-A183-5F0D3B3BD643}"/>
    <cellStyle name="Output 5 21 2" xfId="50646" xr:uid="{1DEE2897-BE4E-460F-AA65-941D3945ED6C}"/>
    <cellStyle name="Output 5 21 2 2" xfId="57428" xr:uid="{6EE0E5DF-8C59-4E09-8CC4-35A9FA9E5D80}"/>
    <cellStyle name="Output 5 21 3" xfId="52457" xr:uid="{21BE4947-053D-482F-8C03-A9006CEF828A}"/>
    <cellStyle name="Output 5 21 3 2" xfId="59238" xr:uid="{F0F777F6-D4F2-48DF-AF1A-DD7CFCA6BF54}"/>
    <cellStyle name="Output 5 21 4" xfId="48763" xr:uid="{85DD3BE5-B6E7-4E9F-BC43-5872AD61E613}"/>
    <cellStyle name="Output 5 21 4 2" xfId="55549" xr:uid="{8BAB75B6-7487-46A1-B483-5C93C1EA4C49}"/>
    <cellStyle name="Output 5 21 5" xfId="53835" xr:uid="{51579408-9BBF-44A7-AEBC-A858ED582402}"/>
    <cellStyle name="Output 5 21 6" xfId="47149" xr:uid="{9AE574BD-7F4B-44E0-8B0E-1ADA7BD037BD}"/>
    <cellStyle name="Output 5 22" xfId="45063" xr:uid="{5A63F5D3-A0E1-4820-A626-1DFBF37A2AEF}"/>
    <cellStyle name="Output 5 22 2" xfId="50663" xr:uid="{391E4390-6419-4195-9428-969F8E66251A}"/>
    <cellStyle name="Output 5 22 2 2" xfId="57445" xr:uid="{297D4AE7-7BE1-4E21-B772-44A2DA96F9A8}"/>
    <cellStyle name="Output 5 22 3" xfId="52474" xr:uid="{D231034F-E633-4B93-A8EE-CDF33479FF00}"/>
    <cellStyle name="Output 5 22 3 2" xfId="59255" xr:uid="{BB09DDD5-5FA9-4D3A-8D89-2A100031A2BF}"/>
    <cellStyle name="Output 5 22 4" xfId="48780" xr:uid="{A291DF7E-A1A7-47B3-8FD4-98B9D90C01A8}"/>
    <cellStyle name="Output 5 22 4 2" xfId="55566" xr:uid="{1485284D-1646-4AA3-A45F-5700162947DE}"/>
    <cellStyle name="Output 5 22 5" xfId="53852" xr:uid="{072FC659-FB5E-4F65-B330-5B8DF1DB0097}"/>
    <cellStyle name="Output 5 22 6" xfId="47166" xr:uid="{751D657A-6671-4465-B8C1-CBDED3DB267A}"/>
    <cellStyle name="Output 5 23" xfId="45025" xr:uid="{E41524E1-9D11-4FFA-93E3-039F75EB363A}"/>
    <cellStyle name="Output 5 23 2" xfId="50679" xr:uid="{BB8A51B9-E6FD-4D65-8245-8B61A353587A}"/>
    <cellStyle name="Output 5 23 2 2" xfId="57461" xr:uid="{94C16A07-BD1A-45F8-9767-2DFF4FA2F5C7}"/>
    <cellStyle name="Output 5 23 3" xfId="52490" xr:uid="{0935D25B-89DC-4DB5-BADE-1A629257DC02}"/>
    <cellStyle name="Output 5 23 3 2" xfId="59271" xr:uid="{00E51AE3-F469-4F34-B856-72FC4FDCE183}"/>
    <cellStyle name="Output 5 23 4" xfId="48796" xr:uid="{B754D567-A122-4D41-AC47-4DD6D45344C2}"/>
    <cellStyle name="Output 5 23 4 2" xfId="55582" xr:uid="{D21C6B1C-BE1B-414D-B08E-14FAF3008CF6}"/>
    <cellStyle name="Output 5 23 5" xfId="53868" xr:uid="{E749DDAE-3B4F-4C0C-A10C-9ACDC71AED3C}"/>
    <cellStyle name="Output 5 23 6" xfId="47182" xr:uid="{0BA64AC8-FF43-4F62-B612-924C3FC473A6}"/>
    <cellStyle name="Output 5 24" xfId="45115" xr:uid="{6E8EAD42-9FB2-4850-A161-4A7A5ADDDEFB}"/>
    <cellStyle name="Output 5 24 2" xfId="50746" xr:uid="{7241527D-8F6B-4B3D-AEE4-4FD41BC0AEB8}"/>
    <cellStyle name="Output 5 24 2 2" xfId="57528" xr:uid="{CEAF024D-8753-4BDA-B5B4-E563B3C4EEBE}"/>
    <cellStyle name="Output 5 24 3" xfId="52555" xr:uid="{79F9290A-5BBE-4222-B804-D44A69B22EEF}"/>
    <cellStyle name="Output 5 24 3 2" xfId="59336" xr:uid="{F8CA3522-799B-4BD6-A685-E2E61309AC8F}"/>
    <cellStyle name="Output 5 24 4" xfId="48853" xr:uid="{400E35F3-318D-4FEE-83C7-BCC6B8BB6636}"/>
    <cellStyle name="Output 5 24 4 2" xfId="55635" xr:uid="{C5A44873-0F2F-46E4-B032-83CCDC50319B}"/>
    <cellStyle name="Output 5 24 5" xfId="53933" xr:uid="{43ED3B88-EF58-4557-873D-BD24575349A8}"/>
    <cellStyle name="Output 5 24 6" xfId="47250" xr:uid="{5AC2CD65-3FB4-4874-AE2D-3D998F88AB0B}"/>
    <cellStyle name="Output 5 25" xfId="45170" xr:uid="{329D4787-AA32-47FF-8C39-D7D04A4A09F2}"/>
    <cellStyle name="Output 5 25 2" xfId="50776" xr:uid="{1F9D4163-0A7B-4C26-9C85-7B729C33D53C}"/>
    <cellStyle name="Output 5 25 2 2" xfId="57558" xr:uid="{F4C94617-771B-49A3-8011-503B5D2B8CDE}"/>
    <cellStyle name="Output 5 25 3" xfId="52585" xr:uid="{A89E67C0-E861-45E5-8522-4C405ADA758C}"/>
    <cellStyle name="Output 5 25 3 2" xfId="59366" xr:uid="{7A851FE7-1D42-4FA2-9E89-CEAF21B780CE}"/>
    <cellStyle name="Output 5 25 4" xfId="48873" xr:uid="{57EE8202-0894-4AEA-845E-1F5E0B729284}"/>
    <cellStyle name="Output 5 25 4 2" xfId="55654" xr:uid="{54143086-977F-49B5-B98C-A18557F8A32F}"/>
    <cellStyle name="Output 5 25 5" xfId="53963" xr:uid="{732102A6-8C19-48F3-97FA-991565A38CBA}"/>
    <cellStyle name="Output 5 25 6" xfId="47280" xr:uid="{E3EB84E5-504F-408F-8632-BE19EE9550C1}"/>
    <cellStyle name="Output 5 26" xfId="45178" xr:uid="{FE755183-932A-4060-861E-E16699F95D1C}"/>
    <cellStyle name="Output 5 26 2" xfId="50789" xr:uid="{F1C4885A-298F-443D-AFC1-3215914B81FE}"/>
    <cellStyle name="Output 5 26 2 2" xfId="57571" xr:uid="{1452DBBB-D84E-4F9A-8504-F940155B09FD}"/>
    <cellStyle name="Output 5 26 3" xfId="52598" xr:uid="{D74DF195-C780-440B-89FC-13A8730939FA}"/>
    <cellStyle name="Output 5 26 3 2" xfId="59379" xr:uid="{7BA375F5-62E0-4770-8DBB-8754E1FC86A8}"/>
    <cellStyle name="Output 5 26 4" xfId="53976" xr:uid="{69426A77-4A81-4A6E-99D4-EC60710DBBEE}"/>
    <cellStyle name="Output 5 26 5" xfId="47293" xr:uid="{FA551F6C-A865-4B95-A41F-834FA37B6B3A}"/>
    <cellStyle name="Output 5 27" xfId="45262" xr:uid="{FCF0DA24-46CA-4A41-98B4-48E42EF9AD05}"/>
    <cellStyle name="Output 5 27 2" xfId="55722" xr:uid="{E539CA5B-B127-4012-A1DA-DD1021E0AD27}"/>
    <cellStyle name="Output 5 27 3" xfId="48939" xr:uid="{FAC05F37-26AC-4BD9-B567-0069E7BD2E15}"/>
    <cellStyle name="Output 5 28" xfId="45281" xr:uid="{D5E7E8D1-D659-44D8-B439-1254AF71AC3E}"/>
    <cellStyle name="Output 5 28 2" xfId="58072" xr:uid="{B2EE3DA9-E856-4B43-9814-F6560D371589}"/>
    <cellStyle name="Output 5 28 3" xfId="51290" xr:uid="{A6CB6942-3D6A-49E3-A4BB-1DBA3FD7D5BC}"/>
    <cellStyle name="Output 5 29" xfId="45292" xr:uid="{C1853C7D-CB47-49F0-95A7-D927EC901CBD}"/>
    <cellStyle name="Output 5 29 2" xfId="52610" xr:uid="{3CEE67DD-487C-4B90-95A6-2177EAD74751}"/>
    <cellStyle name="Output 5 3" xfId="411" xr:uid="{026E889A-FE85-48F8-8548-1FA5C1C04F8E}"/>
    <cellStyle name="Output 5 3 10" xfId="9277" xr:uid="{6ECF734D-F5BD-4729-97D6-D6C2C91E1311}"/>
    <cellStyle name="Output 5 3 10 2" xfId="18266" xr:uid="{BB9AFEE4-62D5-479D-98B9-711B9F16CE00}"/>
    <cellStyle name="Output 5 3 10 2 2" xfId="43243" xr:uid="{314AF99F-9185-4BC2-81CE-81ADCA836554}"/>
    <cellStyle name="Output 5 3 10 3" xfId="41731" xr:uid="{DA448A1E-F4C8-40B1-ABCB-A525774F3039}"/>
    <cellStyle name="Output 5 3 11" xfId="9845" xr:uid="{CF4CBA38-734E-40AA-A165-F5FF157DEED9}"/>
    <cellStyle name="Output 5 3 11 2" xfId="18834" xr:uid="{95B164C4-FDB4-41C9-88C7-DA9FF2E41476}"/>
    <cellStyle name="Output 5 3 11 2 2" xfId="27924" xr:uid="{88D6422A-2AB1-461D-AEA2-216C52475990}"/>
    <cellStyle name="Output 5 3 11 3" xfId="31127" xr:uid="{74DCBDF6-8923-4D40-B54D-1093A6100225}"/>
    <cellStyle name="Output 5 3 12" xfId="2417" xr:uid="{122F41D9-BC75-48BA-8558-4AF2AFBA1FA5}"/>
    <cellStyle name="Output 5 3 12 2" xfId="36212" xr:uid="{77168596-6CAD-4FA2-85BB-61A7D72A3C47}"/>
    <cellStyle name="Output 5 3 13" xfId="13326" xr:uid="{F1112E50-462E-4287-8724-A17AE716C2F6}"/>
    <cellStyle name="Output 5 3 13 2" xfId="40752" xr:uid="{7B5613A9-11E1-493B-839C-0C23C94FF55A}"/>
    <cellStyle name="Output 5 3 14" xfId="24009" xr:uid="{E149F99D-E291-414E-A381-F4FB1908666C}"/>
    <cellStyle name="Output 5 3 15" xfId="44349" xr:uid="{EC0FAEA6-E88A-492D-8AAF-8C0A376206A4}"/>
    <cellStyle name="Output 5 3 16" xfId="45574" xr:uid="{EE98BE1E-62BA-4BEE-B722-24E077B6A566}"/>
    <cellStyle name="Output 5 3 2" xfId="760" xr:uid="{9A6B7578-0784-40E4-9ACC-3F1481E4230F}"/>
    <cellStyle name="Output 5 3 2 2" xfId="5131" xr:uid="{98692208-8B78-49A7-982E-17E973E6E2A5}"/>
    <cellStyle name="Output 5 3 2 2 2" xfId="7717" xr:uid="{75EFBE45-C252-498C-90D9-BF9832A081D9}"/>
    <cellStyle name="Output 5 3 2 2 2 2" xfId="16706" xr:uid="{B0508919-14B2-471B-8D54-4D28699D5859}"/>
    <cellStyle name="Output 5 3 2 2 2 2 2" xfId="24816" xr:uid="{1039E419-C2F4-46CD-83D2-4D78C370D8EB}"/>
    <cellStyle name="Output 5 3 2 2 2 3" xfId="33832" xr:uid="{E5B07867-7689-45A9-86DC-7D5A7ACF3FC7}"/>
    <cellStyle name="Output 5 3 2 2 2 4" xfId="56362" xr:uid="{0C75A457-B060-4A42-94AE-33106E07C333}"/>
    <cellStyle name="Output 5 3 2 2 3" xfId="10354" xr:uid="{425266F1-2BC4-47FC-BA17-4925918CF0FE}"/>
    <cellStyle name="Output 5 3 2 2 3 2" xfId="19343" xr:uid="{E2EA2392-F7EB-40B1-B8BC-4D303461448E}"/>
    <cellStyle name="Output 5 3 2 2 3 2 2" xfId="28458" xr:uid="{861F8984-6489-41ED-827D-518AD82D56C4}"/>
    <cellStyle name="Output 5 3 2 2 3 3" xfId="34452" xr:uid="{847720E3-AA13-48DC-8CB7-81E38DC2BAB6}"/>
    <cellStyle name="Output 5 3 2 2 4" xfId="14120" xr:uid="{2E435903-6AA2-41A6-8799-1ED8786F8875}"/>
    <cellStyle name="Output 5 3 2 2 4 2" xfId="26068" xr:uid="{9755FEDC-F9B3-4629-8A6D-20FEF08FC23D}"/>
    <cellStyle name="Output 5 3 2 2 5" xfId="40104" xr:uid="{F9C62CE6-DA92-48EF-A6E7-342A2FC0EA21}"/>
    <cellStyle name="Output 5 3 2 2 6" xfId="49580" xr:uid="{DB0E877C-B598-48CC-ACE4-E10E7B70040F}"/>
    <cellStyle name="Output 5 3 2 3" xfId="3197" xr:uid="{9ED3C0A1-0C1B-45C0-9186-2BE956369154}"/>
    <cellStyle name="Output 5 3 2 3 2" xfId="22126" xr:uid="{7BB6D91E-9DCF-4C29-A801-2DFA6E1BC3BF}"/>
    <cellStyle name="Output 5 3 2 3 2 2" xfId="57694" xr:uid="{78521CB8-5E27-4F57-85B4-61C00268730E}"/>
    <cellStyle name="Output 5 3 2 3 3" xfId="50912" xr:uid="{8098DBAC-839E-44C7-AE9F-00FC4D9624F5}"/>
    <cellStyle name="Output 5 3 2 4" xfId="30270" xr:uid="{71960DA4-9E9B-456E-8007-C4A3C3AA0405}"/>
    <cellStyle name="Output 5 3 2 4 2" xfId="54507" xr:uid="{349DCA80-2ABD-46C8-9247-5A409939D41A}"/>
    <cellStyle name="Output 5 3 2 4 3" xfId="47697" xr:uid="{E8D7A4DF-FFD9-4D67-9D20-AD63C929DB58}"/>
    <cellStyle name="Output 5 3 2 5" xfId="46089" xr:uid="{0B226CD6-9E97-4E1D-9C51-20AE5DA49446}"/>
    <cellStyle name="Output 5 3 3" xfId="1105" xr:uid="{8BE22C1D-86D5-49BD-B2A6-8F66EE15AB69}"/>
    <cellStyle name="Output 5 3 3 2" xfId="5452" xr:uid="{9B06D603-544A-408E-8751-82212E6BE139}"/>
    <cellStyle name="Output 5 3 3 2 2" xfId="8038" xr:uid="{B17E94B0-DC5E-4688-8E67-1C13D08F8297}"/>
    <cellStyle name="Output 5 3 3 2 2 2" xfId="17027" xr:uid="{7B55ABEA-E07B-417F-814B-9081CB40E142}"/>
    <cellStyle name="Output 5 3 3 2 2 2 2" xfId="37710" xr:uid="{3BB669D6-7452-4110-B086-8182F8BF6DFD}"/>
    <cellStyle name="Output 5 3 3 2 2 3" xfId="23153" xr:uid="{D0B8EFAB-DDFF-4632-A8B4-292717B5FA83}"/>
    <cellStyle name="Output 5 3 3 2 2 4" xfId="56770" xr:uid="{57380EEF-851A-4DA9-AC90-0D5D56B6BE46}"/>
    <cellStyle name="Output 5 3 3 2 3" xfId="10675" xr:uid="{7208B181-7E6C-4DCC-BECA-36B227FF442C}"/>
    <cellStyle name="Output 5 3 3 2 3 2" xfId="19664" xr:uid="{A257CD31-E534-45BB-8532-92F400397F69}"/>
    <cellStyle name="Output 5 3 3 2 3 2 2" xfId="39919" xr:uid="{44F34117-C5B0-48DA-8727-9AB787814B7D}"/>
    <cellStyle name="Output 5 3 3 2 3 3" xfId="40248" xr:uid="{9D25403B-E401-4603-A615-38F37DE149A2}"/>
    <cellStyle name="Output 5 3 3 2 4" xfId="14441" xr:uid="{A8D2C8EB-0090-4090-9640-940BC98F6606}"/>
    <cellStyle name="Output 5 3 3 2 4 2" xfId="25712" xr:uid="{B6A8E991-FBD3-4AF7-938D-02A10314B1F6}"/>
    <cellStyle name="Output 5 3 3 2 5" xfId="25218" xr:uid="{B001A6A3-7FFF-4612-A6EE-6B778C3CFA7D}"/>
    <cellStyle name="Output 5 3 3 2 6" xfId="49988" xr:uid="{F37AA9A7-2FA5-49B3-B49F-2EE1467B8427}"/>
    <cellStyle name="Output 5 3 3 3" xfId="3542" xr:uid="{A24BB409-537C-4ADF-8367-CE401182E873}"/>
    <cellStyle name="Output 5 3 3 3 2" xfId="40693" xr:uid="{1CEC5C3F-DD6D-42AD-B936-CBA8D0C65B1A}"/>
    <cellStyle name="Output 5 3 3 3 2 2" xfId="58207" xr:uid="{70F062EB-0F95-4345-9834-FD7A69866364}"/>
    <cellStyle name="Output 5 3 3 3 3" xfId="51425" xr:uid="{094102D0-0EF8-4E2C-A913-34203205D957}"/>
    <cellStyle name="Output 5 3 3 4" xfId="22469" xr:uid="{B6F01EEC-EDDD-4A17-BC26-DA6D6E643DB6}"/>
    <cellStyle name="Output 5 3 3 4 2" xfId="54897" xr:uid="{B1EBBE1C-6BE3-4A30-9D00-DC8B4D0DA7AD}"/>
    <cellStyle name="Output 5 3 3 4 3" xfId="48105" xr:uid="{740464F3-8121-4BD5-BA2B-6C6617B72D45}"/>
    <cellStyle name="Output 5 3 3 5" xfId="53197" xr:uid="{9856B250-407D-4353-9CC4-9231FD5F94CC}"/>
    <cellStyle name="Output 5 3 3 6" xfId="46491" xr:uid="{289A7624-EB9E-4CEE-90EA-5A2AA1CCF3E7}"/>
    <cellStyle name="Output 5 3 4" xfId="1449" xr:uid="{3C7E43CA-4DAD-47BD-894A-0EFF01BA9CD3}"/>
    <cellStyle name="Output 5 3 4 2" xfId="5794" xr:uid="{62D0F46A-1A2E-4441-B255-003600DA0C52}"/>
    <cellStyle name="Output 5 3 4 2 2" xfId="8380" xr:uid="{4ED05CCF-7DD8-4231-A8D6-E820F0C525BF}"/>
    <cellStyle name="Output 5 3 4 2 2 2" xfId="17369" xr:uid="{A20968EA-53F4-42A0-BC8C-753FEC54C6E8}"/>
    <cellStyle name="Output 5 3 4 2 2 2 2" xfId="30622" xr:uid="{A4F678AC-FE28-4486-B5F1-6E92F31F3EE2}"/>
    <cellStyle name="Output 5 3 4 2 2 3" xfId="41548" xr:uid="{56A64F5D-E57C-4F75-B286-40570EE1C5A8}"/>
    <cellStyle name="Output 5 3 4 2 3" xfId="11017" xr:uid="{09E5D4C2-18F0-4856-919C-FD7B817FF70B}"/>
    <cellStyle name="Output 5 3 4 2 3 2" xfId="20006" xr:uid="{570621E5-278E-473D-A617-80E9CCC7B624}"/>
    <cellStyle name="Output 5 3 4 2 3 2 2" xfId="29999" xr:uid="{30481B6C-C6D6-4E87-8743-59626601C29F}"/>
    <cellStyle name="Output 5 3 4 2 3 3" xfId="42718" xr:uid="{958590FC-222E-415D-88DD-E6736AC6DFC7}"/>
    <cellStyle name="Output 5 3 4 2 4" xfId="14783" xr:uid="{A13935F1-1EB3-496F-8C8E-976519D3EF05}"/>
    <cellStyle name="Output 5 3 4 2 4 2" xfId="23921" xr:uid="{ED9BFC59-BFB3-47AD-9A8E-9530B4E78783}"/>
    <cellStyle name="Output 5 3 4 2 5" xfId="41929" xr:uid="{E62AC61D-115A-4D3B-93F3-401E1529332D}"/>
    <cellStyle name="Output 5 3 4 2 6" xfId="55890" xr:uid="{4A6B9487-6DBC-4B92-A77B-7560BF40CFC0}"/>
    <cellStyle name="Output 5 3 4 3" xfId="3886" xr:uid="{24C571E8-0590-4D68-B78E-891B9C00363C}"/>
    <cellStyle name="Output 5 3 4 3 2" xfId="35351" xr:uid="{F4008535-B0C8-4409-9EEF-3AF4505189E5}"/>
    <cellStyle name="Output 5 3 4 4" xfId="43111" xr:uid="{ED0D710A-7462-4811-A2A8-5D15280268A5}"/>
    <cellStyle name="Output 5 3 4 5" xfId="49108" xr:uid="{D07D8878-9247-4305-A245-662F7547955E}"/>
    <cellStyle name="Output 5 3 5" xfId="1616" xr:uid="{6C020E5B-8E86-4AC8-A3E0-15A95BD9A4CB}"/>
    <cellStyle name="Output 5 3 5 2" xfId="5958" xr:uid="{6D18AD59-82F6-4A3D-9C12-90D6B846EE5F}"/>
    <cellStyle name="Output 5 3 5 2 2" xfId="8544" xr:uid="{63F57ED5-9FA5-4F79-84CA-1717010261D9}"/>
    <cellStyle name="Output 5 3 5 2 2 2" xfId="17533" xr:uid="{17CFC4F8-1863-4AA6-9F06-A2CAC1A2A702}"/>
    <cellStyle name="Output 5 3 5 2 2 2 2" xfId="29889" xr:uid="{8F0742D4-4C3F-43F5-BFC1-32F86E0E0B16}"/>
    <cellStyle name="Output 5 3 5 2 2 3" xfId="27718" xr:uid="{8F13C45D-33EC-4AEF-A4B8-6A9D37881362}"/>
    <cellStyle name="Output 5 3 5 2 3" xfId="11181" xr:uid="{C9D309A1-2B15-40F9-8BD2-C8028A2C6098}"/>
    <cellStyle name="Output 5 3 5 2 3 2" xfId="20170" xr:uid="{2EE91E3D-39D9-45A1-B014-6E0EE192F2C2}"/>
    <cellStyle name="Output 5 3 5 2 3 2 2" xfId="42116" xr:uid="{0251D828-E58B-4911-8168-66878FCD8464}"/>
    <cellStyle name="Output 5 3 5 2 3 3" xfId="41517" xr:uid="{23205AAE-53A0-4678-BA72-E5ADC3159EBD}"/>
    <cellStyle name="Output 5 3 5 2 4" xfId="14947" xr:uid="{A853090A-7960-4F39-AFC4-4DF78692F5A5}"/>
    <cellStyle name="Output 5 3 5 2 4 2" xfId="25354" xr:uid="{E86B6B5E-A6F4-485D-9E50-DD0D13C1DC63}"/>
    <cellStyle name="Output 5 3 5 2 5" xfId="27443" xr:uid="{CDA2700D-5A8F-45AF-96AF-7731B723EE41}"/>
    <cellStyle name="Output 5 3 5 2 6" xfId="58955" xr:uid="{DD38DC52-4A97-436C-B9F7-95BD491B62A8}"/>
    <cellStyle name="Output 5 3 5 3" xfId="4053" xr:uid="{8A70018F-C46F-421B-A907-DC77CEB0C3A0}"/>
    <cellStyle name="Output 5 3 5 3 2" xfId="28371" xr:uid="{D0CD167A-038E-49EC-A058-4349CA385543}"/>
    <cellStyle name="Output 5 3 5 4" xfId="43201" xr:uid="{4B2BBC56-8290-4783-B8A0-58FC8433368F}"/>
    <cellStyle name="Output 5 3 5 5" xfId="52174" xr:uid="{DBBDBBFC-06D2-47C8-84F2-679172397205}"/>
    <cellStyle name="Output 5 3 6" xfId="2068" xr:uid="{3372C95A-B4E7-4F09-8517-11A0CE2ACD20}"/>
    <cellStyle name="Output 5 3 6 2" xfId="6371" xr:uid="{59A51C90-BAE4-4F12-828C-83042AD2C614}"/>
    <cellStyle name="Output 5 3 6 2 2" xfId="8957" xr:uid="{899FA095-E6B7-4F7B-AEDC-3A73C91445F2}"/>
    <cellStyle name="Output 5 3 6 2 2 2" xfId="17946" xr:uid="{978D84A5-FBEC-4491-9E16-63237EB96B82}"/>
    <cellStyle name="Output 5 3 6 2 2 2 2" xfId="42573" xr:uid="{8B2ED374-A417-4B85-977C-794C831F0E40}"/>
    <cellStyle name="Output 5 3 6 2 2 3" xfId="37510" xr:uid="{610541CD-6846-4D88-AB3F-6707964A2EB7}"/>
    <cellStyle name="Output 5 3 6 2 3" xfId="11594" xr:uid="{E96B9A1E-9513-4524-90E3-9D862004E633}"/>
    <cellStyle name="Output 5 3 6 2 3 2" xfId="20583" xr:uid="{F88735F1-DE78-48D5-83E0-547E64BCE3C4}"/>
    <cellStyle name="Output 5 3 6 2 3 2 2" xfId="42539" xr:uid="{3818DAFC-10DC-452C-AF6A-1783BB89F582}"/>
    <cellStyle name="Output 5 3 6 2 3 3" xfId="32212" xr:uid="{1EE5C965-25A7-4C2D-BC0D-4119698F9E47}"/>
    <cellStyle name="Output 5 3 6 2 4" xfId="15360" xr:uid="{F4FE3178-AAF2-41AA-A8BF-F0BA231A2EC1}"/>
    <cellStyle name="Output 5 3 6 2 4 2" xfId="39658" xr:uid="{BD4B5DC9-628B-4D3E-B786-86DE66936519}"/>
    <cellStyle name="Output 5 3 6 2 5" xfId="22835" xr:uid="{9972F48E-DA0C-41E0-9479-1A6C7E2F7A65}"/>
    <cellStyle name="Output 5 3 6 2 6" xfId="54059" xr:uid="{25023DA2-9A3D-4309-8B34-2B4D48FB7C99}"/>
    <cellStyle name="Output 5 3 6 3" xfId="4505" xr:uid="{8D716178-D71A-449B-AD3F-C88D07DD50CB}"/>
    <cellStyle name="Output 5 3 6 3 2" xfId="27095" xr:uid="{32FAD8F8-A348-4FD4-9747-CF58E9503790}"/>
    <cellStyle name="Output 5 3 6 4" xfId="33973" xr:uid="{9DB6A265-EA86-499D-B897-F9029D24FE58}"/>
    <cellStyle name="Output 5 3 6 5" xfId="47383" xr:uid="{0B80FC8B-C652-4690-A203-0BA0DE4D6215}"/>
    <cellStyle name="Output 5 3 7" xfId="2878" xr:uid="{D893A9CB-72BE-42A0-BB2E-43A1EC348840}"/>
    <cellStyle name="Output 5 3 7 2" xfId="7028" xr:uid="{4B6A3DA3-2B06-4362-8A2F-D70B6858ACEE}"/>
    <cellStyle name="Output 5 3 7 2 2" xfId="12155" xr:uid="{D43B615C-D839-4C04-90A6-B21D4C35C1EE}"/>
    <cellStyle name="Output 5 3 7 2 2 2" xfId="21144" xr:uid="{B5935D1A-045C-4269-8DA4-46F8788E1D46}"/>
    <cellStyle name="Output 5 3 7 2 2 2 2" xfId="22428" xr:uid="{C502A1F9-1E1C-4F6A-9953-5638669FF89D}"/>
    <cellStyle name="Output 5 3 7 2 2 3" xfId="24958" xr:uid="{DA05FB00-824C-45DF-B5D8-88E2E8C24960}"/>
    <cellStyle name="Output 5 3 7 2 3" xfId="12964" xr:uid="{0D61BABC-FE14-47EB-B62B-B5B970E4CF3A}"/>
    <cellStyle name="Output 5 3 7 2 3 2" xfId="21953" xr:uid="{4B05B70D-5B44-490B-9492-0FD324AB2D27}"/>
    <cellStyle name="Output 5 3 7 2 3 2 2" xfId="32514" xr:uid="{28DBA3F7-B74A-4A32-A8B2-7D249321D768}"/>
    <cellStyle name="Output 5 3 7 2 3 3" xfId="28490" xr:uid="{5BE3A477-10B1-4D3D-9D66-15ACC273C07C}"/>
    <cellStyle name="Output 5 3 7 2 4" xfId="16017" xr:uid="{AE6B6E3B-D478-4800-984A-EC0742A3832E}"/>
    <cellStyle name="Output 5 3 7 2 4 2" xfId="23424" xr:uid="{9F5A3292-0780-4E40-9D63-0CA92A4E30CB}"/>
    <cellStyle name="Output 5 3 7 2 5" xfId="30657" xr:uid="{E716049E-B78D-44B5-A73B-09A022147571}"/>
    <cellStyle name="Output 5 3 7 3" xfId="9591" xr:uid="{C3A55C68-5AD2-4063-AE10-9667C1E5F424}"/>
    <cellStyle name="Output 5 3 7 3 2" xfId="18580" xr:uid="{9343205E-0FDE-4869-A463-CB3E9677960E}"/>
    <cellStyle name="Output 5 3 7 3 2 2" xfId="41195" xr:uid="{33EF28AD-FDC2-46E8-91C8-4A7B044DFD36}"/>
    <cellStyle name="Output 5 3 7 3 3" xfId="39109" xr:uid="{994FFC99-1411-437D-A87F-B7749BE4B077}"/>
    <cellStyle name="Output 5 3 7 4" xfId="36493" xr:uid="{5D1E416F-1DA5-4D7F-BEA8-57EEDED048D0}"/>
    <cellStyle name="Output 5 3 8" xfId="4807" xr:uid="{989936B0-32E1-4E79-AEAA-162CC5B09560}"/>
    <cellStyle name="Output 5 3 8 2" xfId="7393" xr:uid="{10AF301F-59FE-4FA8-8D75-AC0A3A130C15}"/>
    <cellStyle name="Output 5 3 8 2 2" xfId="16382" xr:uid="{A2700E44-2C24-4B20-8DEE-A1BDACA1226B}"/>
    <cellStyle name="Output 5 3 8 2 2 2" xfId="25578" xr:uid="{C28EFBBF-5158-432A-B301-8B79BB2CF3BE}"/>
    <cellStyle name="Output 5 3 8 2 3" xfId="42105" xr:uid="{CC9C67DC-7FCB-4846-B185-13A61B9C8FCD}"/>
    <cellStyle name="Output 5 3 8 3" xfId="10030" xr:uid="{3530C9C8-9698-4A1C-98A2-A6B0FBCCA8B3}"/>
    <cellStyle name="Output 5 3 8 3 2" xfId="19019" xr:uid="{F9EA6440-AB85-40CD-9120-FD42A5F77B85}"/>
    <cellStyle name="Output 5 3 8 3 2 2" xfId="22754" xr:uid="{7821DFF5-7B60-4D84-936E-67388023302E}"/>
    <cellStyle name="Output 5 3 8 3 3" xfId="34408" xr:uid="{C42E5BB6-70BF-4F54-AB71-8C08CC4AB7F9}"/>
    <cellStyle name="Output 5 3 8 4" xfId="13796" xr:uid="{738DF486-0152-4CC7-80BC-AFC933DB2E6A}"/>
    <cellStyle name="Output 5 3 8 4 2" xfId="27217" xr:uid="{1B772C85-2212-4412-8386-2CC76DFA4500}"/>
    <cellStyle name="Output 5 3 8 5" xfId="29133" xr:uid="{1B9F874E-2668-41FF-A446-41692A8D5266}"/>
    <cellStyle name="Output 5 3 9" xfId="6713" xr:uid="{A5FBD0A2-2582-48AD-BB0A-CFEED80F2EAA}"/>
    <cellStyle name="Output 5 3 9 2" xfId="11914" xr:uid="{269858E1-BAE7-488E-9F02-E0BE6CA22E57}"/>
    <cellStyle name="Output 5 3 9 2 2" xfId="20903" xr:uid="{15BC783C-A18E-42AF-AB9A-3CDCCB53D1C6}"/>
    <cellStyle name="Output 5 3 9 2 2 2" xfId="40848" xr:uid="{D5C70620-7FE2-4647-A0B7-8F8EEFA26FB1}"/>
    <cellStyle name="Output 5 3 9 2 3" xfId="22969" xr:uid="{9AA7116C-7CDE-45E9-B648-3280F31B29B8}"/>
    <cellStyle name="Output 5 3 9 3" xfId="15702" xr:uid="{B3011533-6B68-4615-8E05-6F07A9B969A2}"/>
    <cellStyle name="Output 5 3 9 3 2" xfId="41332" xr:uid="{091901DD-A5FD-4717-A1D3-F294FCCCDA27}"/>
    <cellStyle name="Output 5 3 9 4" xfId="29707" xr:uid="{1D82615E-170E-4863-90AC-AB9AA63082B2}"/>
    <cellStyle name="Output 5 30" xfId="45375" xr:uid="{7736F694-3F0A-4D4C-9911-2DABF0A72E4C}"/>
    <cellStyle name="Output 5 31" xfId="45399" xr:uid="{A655CD8B-6F5C-4A77-B5A3-FE1956EA6229}"/>
    <cellStyle name="Output 5 32" xfId="45423" xr:uid="{118A86A2-01AC-4931-B8D1-3B1071EE8C06}"/>
    <cellStyle name="Output 5 33" xfId="45432" xr:uid="{99BB0599-D445-4109-ACB1-1E5D5D472562}"/>
    <cellStyle name="Output 5 34" xfId="44261" xr:uid="{A0BF6D49-381E-4925-B12D-32EDD485479D}"/>
    <cellStyle name="Output 5 35" xfId="44201" xr:uid="{56E3484F-12F2-4A7D-A23A-F820F39CB5A0}"/>
    <cellStyle name="Output 5 36" xfId="45470" xr:uid="{CE380FED-D290-4476-AAFA-E3D4D194ECDF}"/>
    <cellStyle name="Output 5 4" xfId="510" xr:uid="{A8236D9F-ECFF-490A-AF09-AACF361DE232}"/>
    <cellStyle name="Output 5 4 10" xfId="44363" xr:uid="{ED86A199-A132-4961-8B9D-1B6088D2FF26}"/>
    <cellStyle name="Output 5 4 11" xfId="45633" xr:uid="{6A02B191-6772-4F96-9BFE-9598FD13773F}"/>
    <cellStyle name="Output 5 4 2" xfId="859" xr:uid="{BBBDCDDC-E679-45D7-A847-5F7A00B53F5F}"/>
    <cellStyle name="Output 5 4 2 2" xfId="5228" xr:uid="{CEB6A8F1-07FA-42BA-A5EB-5223D51D1254}"/>
    <cellStyle name="Output 5 4 2 2 2" xfId="7814" xr:uid="{BE3FD30A-D839-4A2B-BEE3-5582AFBCA33F}"/>
    <cellStyle name="Output 5 4 2 2 2 2" xfId="16803" xr:uid="{A3F87F2F-6572-48FB-978B-C33E0320DBE7}"/>
    <cellStyle name="Output 5 4 2 2 2 2 2" xfId="28870" xr:uid="{0756DBEC-ED99-480B-B97B-5742732F691D}"/>
    <cellStyle name="Output 5 4 2 2 2 3" xfId="26823" xr:uid="{3627D3E6-B78D-4481-8FD3-E21F6666E81E}"/>
    <cellStyle name="Output 5 4 2 2 2 4" xfId="56421" xr:uid="{DB52216C-E1B8-4E90-8897-F43FE6627C34}"/>
    <cellStyle name="Output 5 4 2 2 3" xfId="10451" xr:uid="{B16288D8-67BD-4A8F-878F-CED30CB03959}"/>
    <cellStyle name="Output 5 4 2 2 3 2" xfId="19440" xr:uid="{33DBB882-9E78-40E3-AC30-E22C0E26FCF2}"/>
    <cellStyle name="Output 5 4 2 2 3 2 2" xfId="36332" xr:uid="{1E872387-5DED-472A-A57A-78909CF7BE83}"/>
    <cellStyle name="Output 5 4 2 2 3 3" xfId="35118" xr:uid="{082D59C5-4453-40A6-99E0-4F749A39489C}"/>
    <cellStyle name="Output 5 4 2 2 4" xfId="14217" xr:uid="{AA58282D-2B7A-4C1A-A246-880DECDE6BFF}"/>
    <cellStyle name="Output 5 4 2 2 4 2" xfId="33080" xr:uid="{6DECCB72-124D-45A5-9BD5-B69AF031683D}"/>
    <cellStyle name="Output 5 4 2 2 5" xfId="30073" xr:uid="{D7203A48-0B62-414C-9EEB-A90C511D5039}"/>
    <cellStyle name="Output 5 4 2 2 6" xfId="49639" xr:uid="{3157B800-3EE1-4356-B165-2FDF415860A6}"/>
    <cellStyle name="Output 5 4 2 3" xfId="3296" xr:uid="{1A9FDF70-2933-43B5-AFD0-FA7D5DCD23ED}"/>
    <cellStyle name="Output 5 4 2 3 2" xfId="22796" xr:uid="{7DD24702-7E9B-4568-990E-F8F8A6EE4B08}"/>
    <cellStyle name="Output 5 4 2 3 2 2" xfId="58661" xr:uid="{24F103CF-33D4-4C1F-8091-AB86B35499CA}"/>
    <cellStyle name="Output 5 4 2 3 3" xfId="51880" xr:uid="{38670819-0B48-4EC9-94CA-624DD8D83769}"/>
    <cellStyle name="Output 5 4 2 4" xfId="36877" xr:uid="{9233CA37-20CC-42C3-ACDC-DA392BA8C05E}"/>
    <cellStyle name="Output 5 4 2 4 2" xfId="54563" xr:uid="{A6EFEFAD-77DE-43BC-9C4A-061B98C856BD}"/>
    <cellStyle name="Output 5 4 2 4 3" xfId="47756" xr:uid="{F8DA00F6-20CD-4E96-A241-040325F4D0D0}"/>
    <cellStyle name="Output 5 4 2 5" xfId="46145" xr:uid="{440927CC-197C-4B46-BDB0-503A74688DCC}"/>
    <cellStyle name="Output 5 4 3" xfId="1204" xr:uid="{7FC4FE38-6517-4651-9A64-9C4F4177FD51}"/>
    <cellStyle name="Output 5 4 3 2" xfId="5549" xr:uid="{837F4D1F-0C3E-49A0-9847-637BC754B16E}"/>
    <cellStyle name="Output 5 4 3 2 2" xfId="8135" xr:uid="{151D2DF0-F99D-44D5-B40C-1B7AA1096CAD}"/>
    <cellStyle name="Output 5 4 3 2 2 2" xfId="17124" xr:uid="{BA5515AE-C96D-4FBB-8E04-EEAE197986F4}"/>
    <cellStyle name="Output 5 4 3 2 2 2 2" xfId="33972" xr:uid="{0675077F-F501-4A35-ABAF-478098609F8A}"/>
    <cellStyle name="Output 5 4 3 2 2 3" xfId="32692" xr:uid="{41E04860-845F-422E-B928-8A142122B5A6}"/>
    <cellStyle name="Output 5 4 3 2 2 4" xfId="56826" xr:uid="{A913FF90-54BD-4FB4-8330-2E1F545E92B3}"/>
    <cellStyle name="Output 5 4 3 2 3" xfId="10772" xr:uid="{E5FB019B-2A23-4378-8122-54C49700ADB8}"/>
    <cellStyle name="Output 5 4 3 2 3 2" xfId="19761" xr:uid="{DF68F403-D555-4C8F-9923-085D183E280A}"/>
    <cellStyle name="Output 5 4 3 2 3 2 2" xfId="35287" xr:uid="{68F4D9A2-E8F0-42AA-AF38-F0D7064E9593}"/>
    <cellStyle name="Output 5 4 3 2 3 3" xfId="38879" xr:uid="{509D0EB9-6CF7-40DC-9677-8133CE470001}"/>
    <cellStyle name="Output 5 4 3 2 4" xfId="14538" xr:uid="{26F6C816-A14B-4511-8249-D8CAF23FACE3}"/>
    <cellStyle name="Output 5 4 3 2 4 2" xfId="25453" xr:uid="{DDD32062-99E7-45AF-B7A3-1EDDC42DA76A}"/>
    <cellStyle name="Output 5 4 3 2 5" xfId="32877" xr:uid="{83B0B948-998F-45C3-B186-FEB8D1A53F38}"/>
    <cellStyle name="Output 5 4 3 2 6" xfId="50044" xr:uid="{E6B6B93D-B6C2-47A2-9A39-E416618FABB5}"/>
    <cellStyle name="Output 5 4 3 3" xfId="3641" xr:uid="{7E6798BB-1FA2-47AC-ACDF-7FCAC4BEC864}"/>
    <cellStyle name="Output 5 4 3 3 2" xfId="33195" xr:uid="{3A3275A0-24BC-4F34-8714-8FA26725C24A}"/>
    <cellStyle name="Output 5 4 3 3 2 2" xfId="57613" xr:uid="{3AE6A6F2-17FF-48A4-A44A-15B529996DBA}"/>
    <cellStyle name="Output 5 4 3 3 3" xfId="50831" xr:uid="{4C82DCE4-41B4-46AC-8232-8A818F54EE09}"/>
    <cellStyle name="Output 5 4 3 4" xfId="43699" xr:uid="{2C3148CF-6807-4DA0-899E-746E37C868F9}"/>
    <cellStyle name="Output 5 4 3 4 2" xfId="54953" xr:uid="{170028D5-C557-484C-ADED-6ADEC7C9132D}"/>
    <cellStyle name="Output 5 4 3 4 3" xfId="48161" xr:uid="{12BDF80B-C8D9-434B-B8AD-A467BD23B3A4}"/>
    <cellStyle name="Output 5 4 3 5" xfId="53253" xr:uid="{34FEAAA5-CE68-4751-A7E4-0E9F3F776008}"/>
    <cellStyle name="Output 5 4 3 6" xfId="46547" xr:uid="{975981CA-38B9-45E0-B277-3718673D3F70}"/>
    <cellStyle name="Output 5 4 4" xfId="1548" xr:uid="{ACC9006D-84BB-4FCA-9491-7B876C74259B}"/>
    <cellStyle name="Output 5 4 4 2" xfId="5893" xr:uid="{DF4346A6-C5E3-48DA-8592-46FBF1025F6D}"/>
    <cellStyle name="Output 5 4 4 2 2" xfId="8479" xr:uid="{93AD77FF-CE64-4213-8C02-AB31575A9151}"/>
    <cellStyle name="Output 5 4 4 2 2 2" xfId="17468" xr:uid="{DFBCFEFE-2971-4239-A3A6-F97812E82089}"/>
    <cellStyle name="Output 5 4 4 2 2 2 2" xfId="36640" xr:uid="{562576F8-361D-49F7-9176-6FDE461F3AAD}"/>
    <cellStyle name="Output 5 4 4 2 2 3" xfId="33997" xr:uid="{5733B596-BCBF-4C1A-BBE1-3E66D1381566}"/>
    <cellStyle name="Output 5 4 4 2 3" xfId="11116" xr:uid="{6E399AF1-6B37-4BFC-BF75-BC4E48D484B6}"/>
    <cellStyle name="Output 5 4 4 2 3 2" xfId="20105" xr:uid="{0E5E3873-366E-470A-A294-697CCF31F279}"/>
    <cellStyle name="Output 5 4 4 2 3 2 2" xfId="36831" xr:uid="{BA82AE46-C9CD-48B9-B89A-B65CD039B29D}"/>
    <cellStyle name="Output 5 4 4 2 3 3" xfId="39978" xr:uid="{857E5AD2-156B-470D-B182-DDB7CAE43C95}"/>
    <cellStyle name="Output 5 4 4 2 4" xfId="14882" xr:uid="{740CB006-8DF9-40A8-AE50-380A435750AD}"/>
    <cellStyle name="Output 5 4 4 2 4 2" xfId="38271" xr:uid="{F1CF2C92-0659-4CE0-8AF5-DFDE31829067}"/>
    <cellStyle name="Output 5 4 4 2 5" xfId="42913" xr:uid="{FA4E1DC0-894C-4995-ACA0-382A8343A956}"/>
    <cellStyle name="Output 5 4 4 2 6" xfId="55949" xr:uid="{C77B1012-12F6-41FF-BF54-37853DE67110}"/>
    <cellStyle name="Output 5 4 4 3" xfId="3985" xr:uid="{8421EF0F-C2A6-4A6B-870E-22992238038D}"/>
    <cellStyle name="Output 5 4 4 3 2" xfId="32540" xr:uid="{37470349-92A2-47F9-8D78-6A797D147727}"/>
    <cellStyle name="Output 5 4 4 4" xfId="39004" xr:uid="{274ED5C7-ECE6-4079-8125-790998081B6E}"/>
    <cellStyle name="Output 5 4 4 5" xfId="49167" xr:uid="{2964405C-BFBC-435E-843A-63772AEC4525}"/>
    <cellStyle name="Output 5 4 5" xfId="1860" xr:uid="{C919B2A5-6C1B-4B7E-9B03-F9C9E3B84899}"/>
    <cellStyle name="Output 5 4 5 2" xfId="6176" xr:uid="{15982BCF-1C33-49F0-8E2D-96BD292A19B8}"/>
    <cellStyle name="Output 5 4 5 2 2" xfId="8762" xr:uid="{56241A7D-A640-4233-8E7C-04E5CE0F017C}"/>
    <cellStyle name="Output 5 4 5 2 2 2" xfId="17751" xr:uid="{AB4DAD19-63ED-4986-B4E1-7B99ADCA0E37}"/>
    <cellStyle name="Output 5 4 5 2 2 2 2" xfId="41110" xr:uid="{15974044-0059-42B2-A342-5DB82248DE03}"/>
    <cellStyle name="Output 5 4 5 2 2 3" xfId="23021" xr:uid="{1D3A7D54-BE1A-4765-8051-434A9DC280D2}"/>
    <cellStyle name="Output 5 4 5 2 3" xfId="11399" xr:uid="{82B8FE67-3D58-4226-8938-09E027BD4EEC}"/>
    <cellStyle name="Output 5 4 5 2 3 2" xfId="20388" xr:uid="{82C9957B-151E-4BA7-A862-2C592C814A68}"/>
    <cellStyle name="Output 5 4 5 2 3 2 2" xfId="38575" xr:uid="{EBBDA6C2-1118-49B5-9437-CBE614199BAA}"/>
    <cellStyle name="Output 5 4 5 2 3 3" xfId="26453" xr:uid="{84A84FC3-8687-483D-A259-2E8B86B638D0}"/>
    <cellStyle name="Output 5 4 5 2 4" xfId="15165" xr:uid="{6B8FB338-0055-40DB-BCE8-DC1BB3C63106}"/>
    <cellStyle name="Output 5 4 5 2 4 2" xfId="43409" xr:uid="{C0F23F5A-98E8-4156-B5F7-05DA36A60E3D}"/>
    <cellStyle name="Output 5 4 5 2 5" xfId="26265" xr:uid="{D79A9EFB-6CC1-4C6B-8738-D00CECD8926B}"/>
    <cellStyle name="Output 5 4 5 2 6" xfId="58198" xr:uid="{40E95470-A394-44CB-8DF2-35BAAAF4498D}"/>
    <cellStyle name="Output 5 4 5 3" xfId="4297" xr:uid="{2CB0E71B-24B4-4FAB-A9BB-09266425D7B8}"/>
    <cellStyle name="Output 5 4 5 3 2" xfId="34316" xr:uid="{70A95F21-180A-4387-8595-C895EDCFBD31}"/>
    <cellStyle name="Output 5 4 5 4" xfId="26232" xr:uid="{1DE6E275-22D4-4805-A2E4-BA77B2489BD9}"/>
    <cellStyle name="Output 5 4 5 5" xfId="51416" xr:uid="{7EFCD272-76D0-40A0-BE2E-340AB65A5AE4}"/>
    <cellStyle name="Output 5 4 6" xfId="2167" xr:uid="{872D7847-3E05-410C-BC38-BDAE04B622B5}"/>
    <cellStyle name="Output 5 4 6 2" xfId="6468" xr:uid="{68081BD7-15A6-4BD8-813D-46BD30D99D71}"/>
    <cellStyle name="Output 5 4 6 2 2" xfId="9054" xr:uid="{131D8CD0-A8C2-4D84-BE57-03BFA9329D9E}"/>
    <cellStyle name="Output 5 4 6 2 2 2" xfId="18043" xr:uid="{D0E20126-7FA2-4CEC-BD7B-59925FF34508}"/>
    <cellStyle name="Output 5 4 6 2 2 2 2" xfId="41388" xr:uid="{DB737F46-D1D9-4ED8-8917-F3FBD687DADC}"/>
    <cellStyle name="Output 5 4 6 2 2 3" xfId="23650" xr:uid="{83BA9511-D0F7-4983-BCEA-65911882F50B}"/>
    <cellStyle name="Output 5 4 6 2 3" xfId="11691" xr:uid="{09143555-060E-46DB-B6DC-0B1D140FECD2}"/>
    <cellStyle name="Output 5 4 6 2 3 2" xfId="20680" xr:uid="{9415CE43-C34C-459E-BC8C-4FEFCD2AA05D}"/>
    <cellStyle name="Output 5 4 6 2 3 2 2" xfId="34110" xr:uid="{7002B47C-704F-4A8B-960C-B424607A3C16}"/>
    <cellStyle name="Output 5 4 6 2 3 3" xfId="42725" xr:uid="{23161DE7-0987-4BFF-A278-A3238EBB64B1}"/>
    <cellStyle name="Output 5 4 6 2 4" xfId="15457" xr:uid="{99E3FD7C-16A5-4596-B796-FA246825A772}"/>
    <cellStyle name="Output 5 4 6 2 4 2" xfId="42097" xr:uid="{2B6C8863-4E64-4C9A-A817-B25A1E0E9A1F}"/>
    <cellStyle name="Output 5 4 6 2 5" xfId="43647" xr:uid="{5628849E-3730-40C4-A785-704B20E895E8}"/>
    <cellStyle name="Output 5 4 6 2 6" xfId="54115" xr:uid="{6FE43464-FBC7-40AA-980B-AB965531ECAF}"/>
    <cellStyle name="Output 5 4 6 3" xfId="4604" xr:uid="{647C46E6-2195-4007-9A76-D5C6BAAF5EEB}"/>
    <cellStyle name="Output 5 4 6 3 2" xfId="38829" xr:uid="{192A5A2E-F749-4179-8840-0CE62691DBD4}"/>
    <cellStyle name="Output 5 4 6 4" xfId="38734" xr:uid="{D125131B-D4BA-437C-8189-931C53E69BAC}"/>
    <cellStyle name="Output 5 4 6 5" xfId="47425" xr:uid="{202CEFD5-C704-436E-A1D8-4C727D3B231D}"/>
    <cellStyle name="Output 5 4 7" xfId="4904" xr:uid="{AEFA12B1-BAAE-4130-B421-9EAA792F0992}"/>
    <cellStyle name="Output 5 4 7 2" xfId="7490" xr:uid="{E5A4BF0E-92DA-48C7-A533-4D3DA32C8269}"/>
    <cellStyle name="Output 5 4 7 2 2" xfId="16479" xr:uid="{0111E287-738C-49C4-98C8-AA7589E9EA7D}"/>
    <cellStyle name="Output 5 4 7 2 2 2" xfId="43968" xr:uid="{BCBAC85D-61BB-439B-BA82-E30E6D2B02CF}"/>
    <cellStyle name="Output 5 4 7 2 3" xfId="34204" xr:uid="{BFF46874-0E21-4736-AC95-08D2E76B30C1}"/>
    <cellStyle name="Output 5 4 7 3" xfId="10127" xr:uid="{FBBFD5C3-FD38-4546-B6F0-8AA8E02B40F4}"/>
    <cellStyle name="Output 5 4 7 3 2" xfId="19116" xr:uid="{CCDDB78E-E849-4BBD-BAD8-D5E3A00C565E}"/>
    <cellStyle name="Output 5 4 7 3 2 2" xfId="38050" xr:uid="{2CA8D1D5-51CC-4D51-ADC3-6572BBDD26E4}"/>
    <cellStyle name="Output 5 4 7 3 3" xfId="35112" xr:uid="{CC325033-4518-459D-8FB8-1DBE12496E4D}"/>
    <cellStyle name="Output 5 4 7 4" xfId="13893" xr:uid="{0CE2CEFC-4ACF-4595-99C6-70120A6C7E77}"/>
    <cellStyle name="Output 5 4 7 4 2" xfId="24007" xr:uid="{7F8F9638-FBEF-4EC9-B595-645C590B032E}"/>
    <cellStyle name="Output 5 4 7 5" xfId="24626" xr:uid="{28C9501A-1D13-498A-A9C9-B7D024251A23}"/>
    <cellStyle name="Output 5 4 8" xfId="2516" xr:uid="{61CCE645-3652-4D93-AEAC-B55F3E827F06}"/>
    <cellStyle name="Output 5 4 8 2" xfId="42543" xr:uid="{284CDB32-DBF7-4F58-B37B-22EA256CA05F}"/>
    <cellStyle name="Output 5 4 9" xfId="41164" xr:uid="{BA9FBD2C-7D44-4846-A03B-0944ADFB9ECB}"/>
    <cellStyle name="Output 5 5" xfId="276" xr:uid="{57A6364F-B115-41B2-A3D1-15C293962418}"/>
    <cellStyle name="Output 5 5 2" xfId="4682" xr:uid="{EF43EFEC-5715-4D60-A432-B4147E650997}"/>
    <cellStyle name="Output 5 5 2 2" xfId="7268" xr:uid="{95F8FC6F-9954-437A-8B4F-AFFE0F5FD4BA}"/>
    <cellStyle name="Output 5 5 2 2 2" xfId="16257" xr:uid="{3743B91F-BC31-4803-9025-BBBB0B4988C2}"/>
    <cellStyle name="Output 5 5 2 2 2 2" xfId="29054" xr:uid="{D50FAE9F-9558-41EF-9BC7-E3E55A0EA396}"/>
    <cellStyle name="Output 5 5 2 2 2 3" xfId="56440" xr:uid="{632934D0-F296-4296-B782-108E7F685859}"/>
    <cellStyle name="Output 5 5 2 2 3" xfId="39463" xr:uid="{F7306C6B-10A9-4A6A-94C1-A82845363A46}"/>
    <cellStyle name="Output 5 5 2 2 4" xfId="49658" xr:uid="{02A1206A-1485-45A4-A950-11298DC61602}"/>
    <cellStyle name="Output 5 5 2 3" xfId="9905" xr:uid="{6A0CDEE0-3266-431B-B7EA-B538219F4FF4}"/>
    <cellStyle name="Output 5 5 2 3 2" xfId="18894" xr:uid="{DBBBB6E3-D331-455A-89EE-C370CEB37EEE}"/>
    <cellStyle name="Output 5 5 2 3 2 2" xfId="35841" xr:uid="{2E9F3CBA-9433-4500-B1EB-FDE8608EEC67}"/>
    <cellStyle name="Output 5 5 2 3 2 3" xfId="58413" xr:uid="{591705CB-17F3-4C1E-8879-4708358AAB68}"/>
    <cellStyle name="Output 5 5 2 3 3" xfId="40208" xr:uid="{9076BE9B-07B8-4629-82EE-38445DBD6ABA}"/>
    <cellStyle name="Output 5 5 2 3 4" xfId="51632" xr:uid="{6D3EA857-B7F9-40C9-9B6E-8254B654C49D}"/>
    <cellStyle name="Output 5 5 2 4" xfId="13671" xr:uid="{425A0639-F0BB-4E35-90AC-78FC3086F9F0}"/>
    <cellStyle name="Output 5 5 2 4 2" xfId="39540" xr:uid="{0462D7F9-C527-4E3D-BAAF-0CC1299B342C}"/>
    <cellStyle name="Output 5 5 2 4 2 2" xfId="54579" xr:uid="{1872B3B3-7CB8-4148-88F7-D310205544A0}"/>
    <cellStyle name="Output 5 5 2 4 3" xfId="47775" xr:uid="{79482BE7-FC1D-48C0-98F3-146F69BE88DF}"/>
    <cellStyle name="Output 5 5 2 5" xfId="31669" xr:uid="{DAC36EFA-C820-4B3F-AF88-6FCD39BC331E}"/>
    <cellStyle name="Output 5 5 2 6" xfId="46161" xr:uid="{A6F21ABF-C930-444D-8820-A9FDD0C119DE}"/>
    <cellStyle name="Output 5 5 3" xfId="2744" xr:uid="{665FD913-19DD-40CC-BDB6-1A9F0DD097D6}"/>
    <cellStyle name="Output 5 5 3 2" xfId="37354" xr:uid="{A57A3751-F91E-4E14-B76D-01860BEFDD68}"/>
    <cellStyle name="Output 5 5 3 2 2" xfId="56842" xr:uid="{73C606FA-837F-4C03-9C16-25D268866F73}"/>
    <cellStyle name="Output 5 5 3 2 3" xfId="50060" xr:uid="{C28F9383-E0CC-4F12-8647-3A75FAD65151}"/>
    <cellStyle name="Output 5 5 3 3" xfId="51844" xr:uid="{81127204-8F36-42FA-BA48-AF37F4BCCAA5}"/>
    <cellStyle name="Output 5 5 3 3 2" xfId="58625" xr:uid="{1252BF4A-1BBF-4EEE-8783-DA7FAF835907}"/>
    <cellStyle name="Output 5 5 3 4" xfId="48177" xr:uid="{4E93D2A8-A3D7-4144-B457-065E43D62B33}"/>
    <cellStyle name="Output 5 5 3 4 2" xfId="54969" xr:uid="{CC22B5E3-0A7A-4A98-85C5-736991863E33}"/>
    <cellStyle name="Output 5 5 3 5" xfId="53269" xr:uid="{606BED08-1B9E-43EE-944F-9E665492430E}"/>
    <cellStyle name="Output 5 5 3 6" xfId="46563" xr:uid="{451E2263-0B64-43E9-B82E-A5E271EAAE6C}"/>
    <cellStyle name="Output 5 5 4" xfId="30949" xr:uid="{6A9EB0DD-3C3F-4568-B185-87B646CDA614}"/>
    <cellStyle name="Output 5 5 4 2" xfId="55968" xr:uid="{D1C89076-F63A-4FC9-B045-27C649D19D43}"/>
    <cellStyle name="Output 5 5 4 3" xfId="49186" xr:uid="{F1C7A99B-9296-4457-8ABE-A150532475C8}"/>
    <cellStyle name="Output 5 5 5" xfId="44430" xr:uid="{131081A0-B4E5-46D9-A036-D189A18FCBCA}"/>
    <cellStyle name="Output 5 5 5 2" xfId="58343" xr:uid="{5F7A194D-C2F0-4FC6-B44D-8ABED7DF324A}"/>
    <cellStyle name="Output 5 5 5 3" xfId="51561" xr:uid="{42CC13E0-73FF-4CFC-A5BF-FBFDE59CD50B}"/>
    <cellStyle name="Output 5 5 6" xfId="45652" xr:uid="{0A847A2C-3CED-4083-ABCD-85A7AD6EC678}"/>
    <cellStyle name="Output 5 5 6 2" xfId="54131" xr:uid="{B776ED24-FB55-4057-899C-9E84AFECED1A}"/>
    <cellStyle name="Output 5 6" xfId="625" xr:uid="{8E287A89-9D43-4DDE-AD50-F78B6E3B1DF1}"/>
    <cellStyle name="Output 5 6 2" xfId="5006" xr:uid="{06846828-77FE-4A27-8090-4F7F1CFB0D94}"/>
    <cellStyle name="Output 5 6 2 2" xfId="7592" xr:uid="{BA0623DD-78A7-4D0A-9A86-DB4851CCB6D3}"/>
    <cellStyle name="Output 5 6 2 2 2" xfId="16581" xr:uid="{0FEA0A6E-47BE-421B-AD20-AA9A01ECC422}"/>
    <cellStyle name="Output 5 6 2 2 2 2" xfId="23715" xr:uid="{18CFDC09-C606-45AF-A9D4-7653AB8D9164}"/>
    <cellStyle name="Output 5 6 2 2 2 3" xfId="56476" xr:uid="{96C9E17B-7C26-40D2-8F87-6472E1F7E69A}"/>
    <cellStyle name="Output 5 6 2 2 3" xfId="38100" xr:uid="{2B8F74D7-74A4-4059-993E-432CF7F00BED}"/>
    <cellStyle name="Output 5 6 2 2 4" xfId="49694" xr:uid="{12E37BEB-866E-410D-814F-75F57259682D}"/>
    <cellStyle name="Output 5 6 2 3" xfId="10229" xr:uid="{DBA63C5A-E0E3-4544-9B97-2155E982A994}"/>
    <cellStyle name="Output 5 6 2 3 2" xfId="19218" xr:uid="{6D95742A-6B23-459B-8E1A-351D1A503BFD}"/>
    <cellStyle name="Output 5 6 2 3 2 2" xfId="41564" xr:uid="{D3A32018-280C-45A5-BC60-8E40F6E87E9C}"/>
    <cellStyle name="Output 5 6 2 3 2 3" xfId="57648" xr:uid="{B8067409-3FD5-4E32-8B13-8C32DDEC808B}"/>
    <cellStyle name="Output 5 6 2 3 3" xfId="43788" xr:uid="{37FA3935-FC99-49E0-ACFF-D2C62BF95ECF}"/>
    <cellStyle name="Output 5 6 2 3 4" xfId="50866" xr:uid="{93CBB588-EEFA-4091-9143-293F0EF5295E}"/>
    <cellStyle name="Output 5 6 2 4" xfId="13995" xr:uid="{61275CC2-B2BB-4495-8E6D-7E820581131C}"/>
    <cellStyle name="Output 5 6 2 4 2" xfId="37455" xr:uid="{61835F13-FCBE-4F4F-B801-A9BFE63D0BFE}"/>
    <cellStyle name="Output 5 6 2 4 2 2" xfId="54615" xr:uid="{102D951E-F1F6-4405-9D97-4BECCD14D161}"/>
    <cellStyle name="Output 5 6 2 4 3" xfId="47811" xr:uid="{76473FFF-FA16-4C91-8FE2-F878AEAE2457}"/>
    <cellStyle name="Output 5 6 2 5" xfId="25479" xr:uid="{4C2A7DEA-EC16-4238-A685-9725B4BCFA11}"/>
    <cellStyle name="Output 5 6 2 6" xfId="46197" xr:uid="{38E84CB1-0DF4-441D-A970-5ADDB0568653}"/>
    <cellStyle name="Output 5 6 3" xfId="3062" xr:uid="{6B1395B2-FC56-4437-AF4F-A613A4C1E223}"/>
    <cellStyle name="Output 5 6 3 2" xfId="41423" xr:uid="{C606BCCC-5CC6-4021-9F05-326ACB759DE5}"/>
    <cellStyle name="Output 5 6 3 2 2" xfId="56878" xr:uid="{E4A8B5CC-B7D2-4412-990B-497C56A07C8C}"/>
    <cellStyle name="Output 5 6 3 2 3" xfId="50096" xr:uid="{808B2932-355E-4ADF-B174-47427BFC2F67}"/>
    <cellStyle name="Output 5 6 3 3" xfId="51193" xr:uid="{54821A61-F768-4D76-AC57-07FAE4835896}"/>
    <cellStyle name="Output 5 6 3 3 2" xfId="57975" xr:uid="{758851FA-5BFE-4A2E-AD25-C95ADEB3A9EC}"/>
    <cellStyle name="Output 5 6 3 4" xfId="48213" xr:uid="{1EDDE476-4D1B-45D1-A99F-4184AE3DFE8A}"/>
    <cellStyle name="Output 5 6 3 4 2" xfId="55005" xr:uid="{CE7F7F29-745D-4D7B-9187-D027F45F71A5}"/>
    <cellStyle name="Output 5 6 3 5" xfId="53305" xr:uid="{EFD3DBDD-B6F0-4A83-9B9D-C39C3CB6493C}"/>
    <cellStyle name="Output 5 6 3 6" xfId="46599" xr:uid="{D7A5BDF5-84BF-46FE-9F01-D0BEEC20C769}"/>
    <cellStyle name="Output 5 6 4" xfId="35323" xr:uid="{8E012EBD-2FC0-4BD1-AB2D-B1EADF32C77F}"/>
    <cellStyle name="Output 5 6 4 2" xfId="56004" xr:uid="{21266797-212E-445B-9566-BC5FD7C5BE7D}"/>
    <cellStyle name="Output 5 6 4 3" xfId="49222" xr:uid="{4DDF8A6A-DA98-4C85-9C98-DCA189A72C53}"/>
    <cellStyle name="Output 5 6 5" xfId="44449" xr:uid="{493927E9-0A8D-43AB-A923-88DF5E583D0F}"/>
    <cellStyle name="Output 5 6 5 2" xfId="57968" xr:uid="{8E8448F6-0281-4123-86BE-410560937B43}"/>
    <cellStyle name="Output 5 6 5 3" xfId="51186" xr:uid="{5FEADEEC-47CB-4FDC-B562-6B1BAC24C8A2}"/>
    <cellStyle name="Output 5 6 6" xfId="45688" xr:uid="{E89708C1-0C03-42B9-971F-139CE75D90B7}"/>
    <cellStyle name="Output 5 6 6 2" xfId="54167" xr:uid="{8B9A2113-297B-4B13-8EE2-A19FD051CAF9}"/>
    <cellStyle name="Output 5 7" xfId="970" xr:uid="{84DE43AC-76D9-4810-AB16-EAE199D79A3C}"/>
    <cellStyle name="Output 5 7 2" xfId="5327" xr:uid="{9F51898F-5AC4-46D4-9C6E-A642EDDCBF92}"/>
    <cellStyle name="Output 5 7 2 2" xfId="7913" xr:uid="{33043E04-CAE6-4550-99CF-29DE12829E10}"/>
    <cellStyle name="Output 5 7 2 2 2" xfId="16902" xr:uid="{FFCA5A50-231D-4300-8BAB-12014692C557}"/>
    <cellStyle name="Output 5 7 2 2 2 2" xfId="25132" xr:uid="{FDD0E18F-4D45-4B44-BD58-F17342503357}"/>
    <cellStyle name="Output 5 7 2 2 2 3" xfId="56512" xr:uid="{A5E3EE77-03D0-49F0-BD44-B98874DECB08}"/>
    <cellStyle name="Output 5 7 2 2 3" xfId="35587" xr:uid="{92F25338-249A-4D27-99AF-E1FCD1A98615}"/>
    <cellStyle name="Output 5 7 2 2 4" xfId="49730" xr:uid="{93AA90AD-BE80-4D2C-99C4-003B8B186776}"/>
    <cellStyle name="Output 5 7 2 3" xfId="10550" xr:uid="{08CBC7D8-36CC-4180-A3D0-43FFCDA07833}"/>
    <cellStyle name="Output 5 7 2 3 2" xfId="19539" xr:uid="{96AA06A5-B729-49AC-8FBA-0D8AE79CAF89}"/>
    <cellStyle name="Output 5 7 2 3 2 2" xfId="42749" xr:uid="{322FDB0B-1E77-48A3-8271-E5F47429BF35}"/>
    <cellStyle name="Output 5 7 2 3 2 3" xfId="57574" xr:uid="{F92DE25A-2D6B-4065-ABAF-921A0DBD0BD2}"/>
    <cellStyle name="Output 5 7 2 3 3" xfId="44078" xr:uid="{9F037030-F289-441E-A200-3A1B1978A374}"/>
    <cellStyle name="Output 5 7 2 3 4" xfId="50792" xr:uid="{CE7E73F2-5EA7-40C4-8F8C-437791748327}"/>
    <cellStyle name="Output 5 7 2 4" xfId="14316" xr:uid="{0E72A1A0-2A4F-4E16-BDCB-F0E1F0A0AE82}"/>
    <cellStyle name="Output 5 7 2 4 2" xfId="29195" xr:uid="{1496B797-6967-4AF5-BBD2-A4428CE194D5}"/>
    <cellStyle name="Output 5 7 2 4 2 2" xfId="54651" xr:uid="{601D35CC-ACA7-4469-8A92-38DAFB3D63D7}"/>
    <cellStyle name="Output 5 7 2 4 3" xfId="47847" xr:uid="{63A02BEB-387F-41AA-A25D-0CBA6966BAF2}"/>
    <cellStyle name="Output 5 7 2 5" xfId="31213" xr:uid="{9F46EF9A-0BEF-431C-B0BB-819F82BF46EB}"/>
    <cellStyle name="Output 5 7 2 6" xfId="46233" xr:uid="{2204BBC9-3A80-4533-8C6A-A4DA8D591EFF}"/>
    <cellStyle name="Output 5 7 3" xfId="3407" xr:uid="{092D3E05-2BF4-457D-BD3D-CFFF39A827C3}"/>
    <cellStyle name="Output 5 7 3 2" xfId="25682" xr:uid="{0CDB1E6D-C9FC-4453-837D-F71159C13BE0}"/>
    <cellStyle name="Output 5 7 3 2 2" xfId="56914" xr:uid="{D8915C9F-9542-406B-ADAF-DC1D788ACFF2}"/>
    <cellStyle name="Output 5 7 3 2 3" xfId="50132" xr:uid="{4BCB8447-60A3-4F55-A5C4-B340C78D4FE7}"/>
    <cellStyle name="Output 5 7 3 3" xfId="48932" xr:uid="{E73B063C-CA1F-402D-BC40-36DD5B0AB03E}"/>
    <cellStyle name="Output 5 7 3 3 2" xfId="55715" xr:uid="{C210BF23-08EF-433E-A05A-82E2A83FC269}"/>
    <cellStyle name="Output 5 7 3 4" xfId="48249" xr:uid="{64828601-CE26-43A4-BFEF-347E5489C617}"/>
    <cellStyle name="Output 5 7 3 4 2" xfId="55041" xr:uid="{729C0B82-51FD-4A2B-B44E-93533591855A}"/>
    <cellStyle name="Output 5 7 3 5" xfId="53341" xr:uid="{BD09DBD4-9FF6-4F60-9E7C-F38056B76A4C}"/>
    <cellStyle name="Output 5 7 3 6" xfId="46635" xr:uid="{8B8E14E9-D186-4434-B9DE-0A02A832E281}"/>
    <cellStyle name="Output 5 7 4" xfId="25604" xr:uid="{C4C96093-2735-4370-B173-661A4D24E991}"/>
    <cellStyle name="Output 5 7 4 2" xfId="56040" xr:uid="{8645F4E4-FDEB-478D-BB95-630B4D856D2F}"/>
    <cellStyle name="Output 5 7 4 3" xfId="49258" xr:uid="{685A09F7-6067-4F96-ABC3-635FD75A5097}"/>
    <cellStyle name="Output 5 7 5" xfId="44498" xr:uid="{39908DB6-AF01-4AB8-B280-B6E2F7E1A823}"/>
    <cellStyle name="Output 5 7 5 2" xfId="59033" xr:uid="{1C7E2384-591B-4387-81FD-61EE25DA5ECA}"/>
    <cellStyle name="Output 5 7 5 3" xfId="52252" xr:uid="{5EE66D63-E603-45B7-9100-9249E07303BB}"/>
    <cellStyle name="Output 5 7 6" xfId="45724" xr:uid="{E8B554B8-9360-4B50-AAF2-125245793249}"/>
    <cellStyle name="Output 5 7 6 2" xfId="54203" xr:uid="{9CB734B9-37A7-4460-B095-3A2A3F7054BD}"/>
    <cellStyle name="Output 5 8" xfId="1314" xr:uid="{2885FB1D-E5A5-451B-95FB-98F982F79877}"/>
    <cellStyle name="Output 5 8 2" xfId="5659" xr:uid="{029F6C3A-B558-4827-AD71-DC134331FA6B}"/>
    <cellStyle name="Output 5 8 2 2" xfId="8245" xr:uid="{E230B99B-1A93-418C-B7FD-B4D813D1FAF3}"/>
    <cellStyle name="Output 5 8 2 2 2" xfId="17234" xr:uid="{CAFAB043-6A52-4EF5-8976-E09BD7C04AF8}"/>
    <cellStyle name="Output 5 8 2 2 2 2" xfId="23395" xr:uid="{28BFF31F-FC6A-4F7F-8E00-A9BCECEBE912}"/>
    <cellStyle name="Output 5 8 2 2 2 3" xfId="56561" xr:uid="{C61854B9-78DE-4BEE-B3DE-138E80BFEFE4}"/>
    <cellStyle name="Output 5 8 2 2 3" xfId="38622" xr:uid="{5A858E03-AFD0-4A78-817E-32C45A43DD3A}"/>
    <cellStyle name="Output 5 8 2 2 4" xfId="49779" xr:uid="{1ABD382F-9EA8-4A0B-8E55-EEE61D2D4DBC}"/>
    <cellStyle name="Output 5 8 2 3" xfId="10882" xr:uid="{4864DF43-D650-4F60-9288-E5B0D3708335}"/>
    <cellStyle name="Output 5 8 2 3 2" xfId="19871" xr:uid="{B0621EE4-334E-46AF-A80A-0CD4ADC0D78B}"/>
    <cellStyle name="Output 5 8 2 3 2 2" xfId="35025" xr:uid="{FE17AEE5-E9DD-4069-AEB5-EC51B429DA32}"/>
    <cellStyle name="Output 5 8 2 3 2 3" xfId="57870" xr:uid="{F6431711-273A-44B9-AD7C-8B246EDE418A}"/>
    <cellStyle name="Output 5 8 2 3 3" xfId="40555" xr:uid="{2D024184-F8AA-47D0-9182-F804DBBFAF9E}"/>
    <cellStyle name="Output 5 8 2 3 4" xfId="51088" xr:uid="{F00A5445-BB00-4931-A760-FF591058605F}"/>
    <cellStyle name="Output 5 8 2 4" xfId="14648" xr:uid="{6A5BEB41-E30E-476C-8676-CCCDFA85A020}"/>
    <cellStyle name="Output 5 8 2 4 2" xfId="43523" xr:uid="{F476B2E2-43E4-49E3-9226-F355204DB3CA}"/>
    <cellStyle name="Output 5 8 2 4 2 2" xfId="54697" xr:uid="{75A7B286-5CCE-44DF-8944-52DF2BDC5FA0}"/>
    <cellStyle name="Output 5 8 2 4 3" xfId="47896" xr:uid="{2FAC2CD8-95DA-422C-A817-FCCCB84A58B3}"/>
    <cellStyle name="Output 5 8 2 5" xfId="31335" xr:uid="{57DF2A1A-46EA-4560-A912-FFCDFF9B7FBD}"/>
    <cellStyle name="Output 5 8 2 6" xfId="46282" xr:uid="{DD609B82-E6C7-497A-BAEB-84EA8CA43C2E}"/>
    <cellStyle name="Output 5 8 3" xfId="3751" xr:uid="{7383C598-82B0-4849-97CD-2051CCA7316E}"/>
    <cellStyle name="Output 5 8 3 2" xfId="25947" xr:uid="{934BD587-42EA-4E7C-9AE0-3432A1A5FBB7}"/>
    <cellStyle name="Output 5 8 3 2 2" xfId="56960" xr:uid="{31C56A9B-8547-4B5B-8025-5D5CA1402BD6}"/>
    <cellStyle name="Output 5 8 3 2 3" xfId="50178" xr:uid="{10572F02-13EC-4B6A-837B-84135AB37D24}"/>
    <cellStyle name="Output 5 8 3 3" xfId="51305" xr:uid="{8FAF0135-CC3B-469B-81F9-328605145882}"/>
    <cellStyle name="Output 5 8 3 3 2" xfId="58087" xr:uid="{8BC7B385-D44C-430F-BECC-7A0F47EAAE65}"/>
    <cellStyle name="Output 5 8 3 4" xfId="48295" xr:uid="{87D4C079-1583-473C-ADE5-FC63E84B78B3}"/>
    <cellStyle name="Output 5 8 3 4 2" xfId="55087" xr:uid="{CDEC22FF-EBD6-4504-9CCD-8ADB8DC86820}"/>
    <cellStyle name="Output 5 8 3 5" xfId="53387" xr:uid="{83FCAAA7-AB40-4FF3-80C2-85F7780BEB9A}"/>
    <cellStyle name="Output 5 8 3 6" xfId="46681" xr:uid="{33914FED-FC5A-45A5-A8E8-A5BE90FC305B}"/>
    <cellStyle name="Output 5 8 4" xfId="27264" xr:uid="{401E0730-EC8F-40FC-9385-2115F759EFD7}"/>
    <cellStyle name="Output 5 8 4 2" xfId="56089" xr:uid="{E3011CCC-0EFF-4258-90A7-C1135B0CD831}"/>
    <cellStyle name="Output 5 8 4 3" xfId="49307" xr:uid="{F80C1F19-A2D5-452E-ABC0-BBAEDF6B890F}"/>
    <cellStyle name="Output 5 8 5" xfId="44507" xr:uid="{24FBAE48-F295-45ED-9C51-85D5ABC76A72}"/>
    <cellStyle name="Output 5 8 5 2" xfId="58309" xr:uid="{9FA53832-AB81-45CE-B293-BE4EC2FBA88B}"/>
    <cellStyle name="Output 5 8 5 3" xfId="51527" xr:uid="{B0500675-62CF-405A-86DB-42A064BC0CEA}"/>
    <cellStyle name="Output 5 8 6" xfId="45773" xr:uid="{0186A867-F0AA-4D31-B098-C434D3FC9807}"/>
    <cellStyle name="Output 5 8 6 2" xfId="54249" xr:uid="{22158D38-21A3-4537-9605-3CF6BC7E08EC}"/>
    <cellStyle name="Output 5 9" xfId="1648" xr:uid="{E579FDC4-62A5-4F25-9B1C-7973F0571E27}"/>
    <cellStyle name="Output 5 9 2" xfId="5980" xr:uid="{5CFFF2A4-A862-4BAF-9EFC-9AAE61208FB3}"/>
    <cellStyle name="Output 5 9 2 2" xfId="8566" xr:uid="{F6B8AFF9-2B59-4241-B608-DE772310363B}"/>
    <cellStyle name="Output 5 9 2 2 2" xfId="17555" xr:uid="{19C97545-65A5-4251-924F-AB7738633789}"/>
    <cellStyle name="Output 5 9 2 2 2 2" xfId="40827" xr:uid="{91CFF854-C7AA-4A7C-87B9-E48F533E671A}"/>
    <cellStyle name="Output 5 9 2 2 2 3" xfId="56601" xr:uid="{D94B1010-2633-4BD5-8889-A82602E5567C}"/>
    <cellStyle name="Output 5 9 2 2 3" xfId="41890" xr:uid="{44199082-4D84-4B74-A616-553A2237C6F2}"/>
    <cellStyle name="Output 5 9 2 2 4" xfId="49819" xr:uid="{A12E6A68-7D25-4548-B25E-2C09C8594AE0}"/>
    <cellStyle name="Output 5 9 2 3" xfId="11203" xr:uid="{D5E1C1D1-922E-455B-B00B-B8FB9C969C6F}"/>
    <cellStyle name="Output 5 9 2 3 2" xfId="20192" xr:uid="{55861B2F-2AD8-451A-90C0-78C33BE60EB4}"/>
    <cellStyle name="Output 5 9 2 3 2 2" xfId="25931" xr:uid="{EFCD9A72-C415-4653-803E-3ED347467625}"/>
    <cellStyle name="Output 5 9 2 3 2 3" xfId="57940" xr:uid="{AF70F645-19CE-430F-AA6B-41BB2E6FBA07}"/>
    <cellStyle name="Output 5 9 2 3 3" xfId="42779" xr:uid="{C4D3DC34-47A1-42E8-9531-18BAAB8BA134}"/>
    <cellStyle name="Output 5 9 2 3 4" xfId="51158" xr:uid="{70E26919-9E48-4F0C-89F5-C3DE0AAE853C}"/>
    <cellStyle name="Output 5 9 2 4" xfId="14969" xr:uid="{F5BE6C0A-BEDE-45C9-95E7-191BF9285BB1}"/>
    <cellStyle name="Output 5 9 2 4 2" xfId="31357" xr:uid="{25788A91-3F9E-4940-AFCE-2C26D78D0193}"/>
    <cellStyle name="Output 5 9 2 4 2 2" xfId="54734" xr:uid="{79766FCA-8073-4269-9C8F-42F1EE4EEA2D}"/>
    <cellStyle name="Output 5 9 2 4 3" xfId="47936" xr:uid="{FB6A3D66-CE52-4BF3-B7A6-5DB5ADFE555F}"/>
    <cellStyle name="Output 5 9 2 5" xfId="30542" xr:uid="{2CB2DC7C-EBAA-4BAF-962C-D3B11DF045BC}"/>
    <cellStyle name="Output 5 9 2 6" xfId="46322" xr:uid="{4F585457-4C76-429A-BF1F-C7047E8EC4F9}"/>
    <cellStyle name="Output 5 9 3" xfId="4085" xr:uid="{C88C817A-E230-4F21-AEF6-B4E10D8A1392}"/>
    <cellStyle name="Output 5 9 3 2" xfId="42456" xr:uid="{A7C7CF0F-5EDF-49B0-81CA-41913E12EA9B}"/>
    <cellStyle name="Output 5 9 3 2 2" xfId="56997" xr:uid="{2D251904-4C51-4A09-A686-7AE64DD5720B}"/>
    <cellStyle name="Output 5 9 3 2 3" xfId="50215" xr:uid="{8FA37E10-F1A9-4C97-9FE0-985A9A35E6A2}"/>
    <cellStyle name="Output 5 9 3 3" xfId="51752" xr:uid="{35B9C4A6-451A-42E1-8DEA-9F313ADB4B2F}"/>
    <cellStyle name="Output 5 9 3 3 2" xfId="58533" xr:uid="{583F911F-0EB4-4D8A-B198-AE25908939CA}"/>
    <cellStyle name="Output 5 9 3 4" xfId="48332" xr:uid="{554F949D-9C1C-4D4D-B1C1-BCEB28EA34C1}"/>
    <cellStyle name="Output 5 9 3 4 2" xfId="55124" xr:uid="{99B3DC53-C419-41B3-8CF7-FE9403CDBFB4}"/>
    <cellStyle name="Output 5 9 3 5" xfId="53424" xr:uid="{B5171330-88EA-45A5-B73B-640C6D42A295}"/>
    <cellStyle name="Output 5 9 3 6" xfId="46718" xr:uid="{FDE344C7-89F5-4AC6-9473-4FB4B78E0D24}"/>
    <cellStyle name="Output 5 9 4" xfId="32829" xr:uid="{FB5718DE-931A-4975-8286-DD65BDD6C676}"/>
    <cellStyle name="Output 5 9 4 2" xfId="56129" xr:uid="{7D056B91-9264-4B02-B051-47CCCF486A41}"/>
    <cellStyle name="Output 5 9 4 3" xfId="49347" xr:uid="{D6E05195-1171-4A88-9139-D6F8C6535572}"/>
    <cellStyle name="Output 5 9 5" xfId="44570" xr:uid="{A84CE6D7-62D3-4CCF-BAC3-FA1EC5DDC38B}"/>
    <cellStyle name="Output 5 9 5 2" xfId="58310" xr:uid="{7BE6BCE5-B8D5-4DE8-812A-0910C0D9E921}"/>
    <cellStyle name="Output 5 9 5 3" xfId="51528" xr:uid="{DC288D98-29E2-4C0A-97F7-C6D388598628}"/>
    <cellStyle name="Output 5 9 6" xfId="45813" xr:uid="{C89C36AD-9500-4D61-882E-1294F6BB8953}"/>
    <cellStyle name="Output 5 9 6 2" xfId="54286" xr:uid="{A802CD0F-1F2D-473C-8F76-ABFF6BE916C1}"/>
    <cellStyle name="Output 6" xfId="99" xr:uid="{36B729ED-8712-457D-BBAF-D2BEFB04ACA1}"/>
    <cellStyle name="Output 6 10" xfId="1806" xr:uid="{16D55346-DF1C-44CB-B29D-C870EA384662}"/>
    <cellStyle name="Output 6 10 2" xfId="6123" xr:uid="{2714F9C8-F493-45D5-8D99-032CB6062581}"/>
    <cellStyle name="Output 6 10 2 2" xfId="8709" xr:uid="{EE905778-EC9B-4779-9BBF-EEFF3A52EE43}"/>
    <cellStyle name="Output 6 10 2 2 2" xfId="17698" xr:uid="{22BC31C6-8F9E-4D72-B047-D49A49952CAF}"/>
    <cellStyle name="Output 6 10 2 2 2 2" xfId="36070" xr:uid="{ED920F69-0E74-4566-88D2-A22C2B35C5A5}"/>
    <cellStyle name="Output 6 10 2 2 2 3" xfId="56517" xr:uid="{88FC1AC7-6E35-4E59-AF2D-CE8F65481C5C}"/>
    <cellStyle name="Output 6 10 2 2 3" xfId="41928" xr:uid="{498E5743-8EA6-4DFF-91FD-2C959DD46328}"/>
    <cellStyle name="Output 6 10 2 2 4" xfId="49735" xr:uid="{93C4E523-6DE6-4CF5-B065-D046BA9E0E06}"/>
    <cellStyle name="Output 6 10 2 3" xfId="11346" xr:uid="{7671167C-F7E8-4358-82C2-FE80436D0DF6}"/>
    <cellStyle name="Output 6 10 2 3 2" xfId="20335" xr:uid="{460B0D90-28A0-4BBB-BC1E-418BFA1DD8A5}"/>
    <cellStyle name="Output 6 10 2 3 2 2" xfId="30105" xr:uid="{DBC0D036-69F1-4AB8-A760-98F304BC92AD}"/>
    <cellStyle name="Output 6 10 2 3 2 3" xfId="58325" xr:uid="{1D8EF340-9DAC-493A-A2D4-081DC2B8ADA7}"/>
    <cellStyle name="Output 6 10 2 3 3" xfId="37850" xr:uid="{352C590B-455F-4C28-A732-B707BC7659AC}"/>
    <cellStyle name="Output 6 10 2 3 4" xfId="51543" xr:uid="{779268F3-ACD3-4005-B2DA-04F17502DCC4}"/>
    <cellStyle name="Output 6 10 2 4" xfId="15112" xr:uid="{D440CE31-6AC6-4341-8FAE-AE933F2F33D1}"/>
    <cellStyle name="Output 6 10 2 4 2" xfId="40716" xr:uid="{73210F18-7683-4E65-A3F3-852F2FE5E82C}"/>
    <cellStyle name="Output 6 10 2 4 2 2" xfId="54653" xr:uid="{642136F2-FF50-46DF-AEE7-066E3C4107DF}"/>
    <cellStyle name="Output 6 10 2 4 3" xfId="47852" xr:uid="{697DB3F6-15C2-47E9-B1B9-ED1857D94AD7}"/>
    <cellStyle name="Output 6 10 2 5" xfId="42417" xr:uid="{806D623E-465E-483D-8B00-B36E1DE1D2B9}"/>
    <cellStyle name="Output 6 10 2 6" xfId="46238" xr:uid="{17FD2AD9-A149-4D3B-8EA1-848AD9AB987D}"/>
    <cellStyle name="Output 6 10 3" xfId="4243" xr:uid="{2672902D-12DC-482A-B50C-0DBE2120CF22}"/>
    <cellStyle name="Output 6 10 3 2" xfId="38300" xr:uid="{CA162772-826B-411F-86FB-0DEDC66A09BE}"/>
    <cellStyle name="Output 6 10 3 2 2" xfId="56916" xr:uid="{70190398-BA53-4389-92B2-6C39A10C0454}"/>
    <cellStyle name="Output 6 10 3 2 3" xfId="50134" xr:uid="{C8656C30-C718-434E-9960-DC7F8B34AA7F}"/>
    <cellStyle name="Output 6 10 3 3" xfId="48976" xr:uid="{3D6D6FC8-C9B6-4C5E-9A7E-67000115A6A1}"/>
    <cellStyle name="Output 6 10 3 3 2" xfId="55759" xr:uid="{3AB7BC9B-3EB1-40D9-8BD9-53388ACD7166}"/>
    <cellStyle name="Output 6 10 3 4" xfId="48251" xr:uid="{F99E8C39-28D5-4BD0-9125-E1FD942DF34E}"/>
    <cellStyle name="Output 6 10 3 4 2" xfId="55043" xr:uid="{3A1040A5-027A-49C4-BE09-6D5DF7F07089}"/>
    <cellStyle name="Output 6 10 3 5" xfId="53343" xr:uid="{54B4040F-1EB7-4923-9AA2-1ECDC72DDB18}"/>
    <cellStyle name="Output 6 10 3 6" xfId="46637" xr:uid="{FACF234A-132D-4B91-BEDC-BA201AED7AE1}"/>
    <cellStyle name="Output 6 10 4" xfId="32974" xr:uid="{EAF8D4E0-ABCC-4FC0-8854-B2DA67F31FDC}"/>
    <cellStyle name="Output 6 10 4 2" xfId="56045" xr:uid="{F2764D7A-0970-457E-9647-9F58AC5E6B2B}"/>
    <cellStyle name="Output 6 10 4 3" xfId="49263" xr:uid="{343BEA4D-498C-4874-A12B-9B6879123A86}"/>
    <cellStyle name="Output 6 10 5" xfId="44603" xr:uid="{89C072E6-83FE-4290-9944-025B0312FD06}"/>
    <cellStyle name="Output 6 10 5 2" xfId="58786" xr:uid="{80007B3F-B645-4631-A03C-D1BA7A729041}"/>
    <cellStyle name="Output 6 10 5 3" xfId="52005" xr:uid="{849BA031-590C-4ECA-AB9B-F53AE151118F}"/>
    <cellStyle name="Output 6 10 6" xfId="45729" xr:uid="{79B95261-F165-4388-A94A-51670A1D87E7}"/>
    <cellStyle name="Output 6 10 6 2" xfId="54205" xr:uid="{5A7B9779-329A-4849-9CC1-FDC50C5C335E}"/>
    <cellStyle name="Output 6 11" xfId="2972" xr:uid="{9A052EE5-A1F1-41D8-A56B-CD8CBE222895}"/>
    <cellStyle name="Output 6 11 2" xfId="7122" xr:uid="{D580EBC6-70A4-4710-A5F5-2325ABE7781A}"/>
    <cellStyle name="Output 6 11 2 2" xfId="16111" xr:uid="{D5420395-FE40-4112-A456-DA897CB15615}"/>
    <cellStyle name="Output 6 11 2 2 2" xfId="30519" xr:uid="{ACC49CD6-3377-4F4E-AEB1-7AAD50CAC23B}"/>
    <cellStyle name="Output 6 11 2 2 2 2" xfId="56607" xr:uid="{391D89EC-98F4-463F-BF2D-E5CB8E9E144E}"/>
    <cellStyle name="Output 6 11 2 2 3" xfId="49825" xr:uid="{86B3ACC8-1743-46F0-9E47-D16B3B75958F}"/>
    <cellStyle name="Output 6 11 2 3" xfId="33862" xr:uid="{92637CAB-0B6E-4AA9-ACD2-341236088F53}"/>
    <cellStyle name="Output 6 11 2 3 2" xfId="57866" xr:uid="{DD2FCEB3-5DAB-438D-B991-D3DF3E479D6B}"/>
    <cellStyle name="Output 6 11 2 3 3" xfId="51084" xr:uid="{ECCE3F56-C11C-416E-8D54-D0CA16E0742E}"/>
    <cellStyle name="Output 6 11 2 4" xfId="47942" xr:uid="{47615CB9-67CD-484D-986F-371F1A343CB2}"/>
    <cellStyle name="Output 6 11 2 4 2" xfId="54740" xr:uid="{A3DB42A6-817F-406F-8EED-7DDD41D602E0}"/>
    <cellStyle name="Output 6 11 2 5" xfId="46328" xr:uid="{254D4B93-5052-4E7F-BD60-7D279756AFA6}"/>
    <cellStyle name="Output 6 11 3" xfId="9685" xr:uid="{1B8F903A-000E-48B3-874E-235212B95EC0}"/>
    <cellStyle name="Output 6 11 3 2" xfId="18674" xr:uid="{F5AB1CE9-9BD1-41F0-8DC5-F274CAD4B752}"/>
    <cellStyle name="Output 6 11 3 2 2" xfId="40847" xr:uid="{F789A578-D478-464C-A8DD-DC257B83FB74}"/>
    <cellStyle name="Output 6 11 3 2 2 2" xfId="57003" xr:uid="{31DA5701-28BC-4A7A-8215-229C6F3E6D77}"/>
    <cellStyle name="Output 6 11 3 2 3" xfId="50221" xr:uid="{579C66B1-6051-4232-A5D1-645AE4DC9FE2}"/>
    <cellStyle name="Output 6 11 3 3" xfId="31049" xr:uid="{118B20DE-B422-4711-A5C2-6DBC47398DF0}"/>
    <cellStyle name="Output 6 11 3 3 2" xfId="58471" xr:uid="{A1ABE3EC-B84E-4E10-B09E-4C04BC00867B}"/>
    <cellStyle name="Output 6 11 3 3 3" xfId="51690" xr:uid="{FA786366-DBE8-40DB-A867-23398E2CF616}"/>
    <cellStyle name="Output 6 11 3 4" xfId="48338" xr:uid="{FB390866-B4F2-481F-BD26-8A510AA58482}"/>
    <cellStyle name="Output 6 11 3 4 2" xfId="55130" xr:uid="{1AF62329-5862-466A-A23B-43C54A228DFC}"/>
    <cellStyle name="Output 6 11 3 5" xfId="46724" xr:uid="{C6544F3F-2701-439C-A8CA-7FCF3C5DB470}"/>
    <cellStyle name="Output 6 11 4" xfId="13525" xr:uid="{A8734078-2A34-4E03-BEA9-D914E1AC327B}"/>
    <cellStyle name="Output 6 11 4 2" xfId="40439" xr:uid="{85E2DF84-5A3C-427B-9355-EB77142D4BC0}"/>
    <cellStyle name="Output 6 11 4 2 2" xfId="56135" xr:uid="{422A62BE-F892-4A16-BDA7-A162F693E0D8}"/>
    <cellStyle name="Output 6 11 4 3" xfId="49353" xr:uid="{8C6573CC-B5C9-4478-87E0-6C636BF02413}"/>
    <cellStyle name="Output 6 11 5" xfId="39428" xr:uid="{BFABC55D-F499-457C-96EC-90908954C926}"/>
    <cellStyle name="Output 6 11 5 2" xfId="58481" xr:uid="{CADCEF44-CFB1-4EBD-A8DC-E11CD87C5DD0}"/>
    <cellStyle name="Output 6 11 5 3" xfId="51700" xr:uid="{E62365ED-A9E3-42C3-814F-8ABBCBF57C1E}"/>
    <cellStyle name="Output 6 11 6" xfId="44678" xr:uid="{3561F428-96EA-420F-90FD-DF57DBA6AD68}"/>
    <cellStyle name="Output 6 11 6 2" xfId="54292" xr:uid="{153F184F-61B9-47DD-9F77-A83FBA90F80E}"/>
    <cellStyle name="Output 6 11 6 3" xfId="47473" xr:uid="{1E69DF34-A58E-47B2-903B-1341C5BB7248}"/>
    <cellStyle name="Output 6 11 7" xfId="45865" xr:uid="{ED6469CE-74E1-4E5C-964C-F0068A453A7C}"/>
    <cellStyle name="Output 6 12" xfId="6555" xr:uid="{FBC154A6-A9B6-445C-BEB3-A7ED3EE56E18}"/>
    <cellStyle name="Output 6 12 2" xfId="11773" xr:uid="{0AEFDC83-49CC-4B01-828E-AD25B1355040}"/>
    <cellStyle name="Output 6 12 2 2" xfId="20762" xr:uid="{3A8FF252-9AF1-45CD-8C03-79C30D02D001}"/>
    <cellStyle name="Output 6 12 2 2 2" xfId="42067" xr:uid="{E2923CFA-62DC-4D46-8BAE-28E524A6F46A}"/>
    <cellStyle name="Output 6 12 2 2 2 2" xfId="56646" xr:uid="{9FD2897F-C826-4F12-AA5E-FE0283072329}"/>
    <cellStyle name="Output 6 12 2 2 3" xfId="49864" xr:uid="{D0C92560-E1A9-47D2-820E-FC95E5ABBB4A}"/>
    <cellStyle name="Output 6 12 2 3" xfId="40107" xr:uid="{F929B955-4D3B-4A37-B271-1E448688CFB0}"/>
    <cellStyle name="Output 6 12 2 3 2" xfId="59012" xr:uid="{4E4A5D78-4A3A-4A57-9C5B-0C32F9780FDF}"/>
    <cellStyle name="Output 6 12 2 3 3" xfId="52231" xr:uid="{A16D9273-2D09-49CA-9805-9A42A9B205E7}"/>
    <cellStyle name="Output 6 12 2 4" xfId="47981" xr:uid="{7322FFA7-5C3B-4A7C-AED1-DFD8A39EFAFF}"/>
    <cellStyle name="Output 6 12 2 4 2" xfId="54776" xr:uid="{79B97D34-C259-4618-963B-2C021A47846A}"/>
    <cellStyle name="Output 6 12 2 5" xfId="46367" xr:uid="{A26DD630-350B-4957-8CFC-A7B8561510DF}"/>
    <cellStyle name="Output 6 12 3" xfId="15544" xr:uid="{2584A7E1-6D15-45D3-8929-B27D8006E626}"/>
    <cellStyle name="Output 6 12 3 2" xfId="40574" xr:uid="{889CE1EB-CECC-4CC9-AEF1-1D1A50DEB284}"/>
    <cellStyle name="Output 6 12 3 2 2" xfId="57039" xr:uid="{1D2E7DC4-2C3B-4C9F-8503-2CA2A2C43EF4}"/>
    <cellStyle name="Output 6 12 3 2 3" xfId="50257" xr:uid="{3BD39DD4-D8C7-4F79-BC34-B4828B18E420}"/>
    <cellStyle name="Output 6 12 3 3" xfId="50962" xr:uid="{22B32CEC-C6AC-41C4-A1C3-20DDE8C8240A}"/>
    <cellStyle name="Output 6 12 3 3 2" xfId="57744" xr:uid="{25AF09A3-2512-4B4B-804E-CFC2EB30396C}"/>
    <cellStyle name="Output 6 12 3 4" xfId="48374" xr:uid="{DC9F8E64-8196-4AA0-90F8-DDFAA9C760C2}"/>
    <cellStyle name="Output 6 12 3 4 2" xfId="55166" xr:uid="{D3342754-87F6-4F26-BFD3-30CD5822E893}"/>
    <cellStyle name="Output 6 12 3 5" xfId="46760" xr:uid="{537E5CD8-A41C-4E98-9849-C76DFDA783E8}"/>
    <cellStyle name="Output 6 12 4" xfId="33030" xr:uid="{66610932-33FD-4290-B180-6856870FBCED}"/>
    <cellStyle name="Output 6 12 4 2" xfId="56174" xr:uid="{4DF46546-21CB-404B-AAD7-53057C4F98F5}"/>
    <cellStyle name="Output 6 12 4 3" xfId="49392" xr:uid="{8ED80CCC-A489-4A94-8348-9E44DD384EF3}"/>
    <cellStyle name="Output 6 12 5" xfId="44689" xr:uid="{1FF09D59-7117-42E4-93B3-DE0C83D0B8A2}"/>
    <cellStyle name="Output 6 12 5 2" xfId="59044" xr:uid="{5F793E97-8B0B-4F19-B325-A53125334355}"/>
    <cellStyle name="Output 6 12 5 3" xfId="52263" xr:uid="{23135283-E3E4-47A5-B136-328246EA0529}"/>
    <cellStyle name="Output 6 12 6" xfId="47512" xr:uid="{ED3DDFC3-11E8-4A0B-A0E4-20F0529F700C}"/>
    <cellStyle name="Output 6 12 6 2" xfId="54328" xr:uid="{0A36729E-0B86-400A-BD3D-213895671765}"/>
    <cellStyle name="Output 6 12 7" xfId="45901" xr:uid="{2AE9219C-6AC8-45E5-91F8-27FF686B96D2}"/>
    <cellStyle name="Output 6 13" xfId="9136" xr:uid="{D86455AD-34C7-42F4-A10C-CFD4214BFC5A}"/>
    <cellStyle name="Output 6 13 2" xfId="18125" xr:uid="{C8B4BE7B-6BBC-47D7-9146-BFC35A7D9DD7}"/>
    <cellStyle name="Output 6 13 2 2" xfId="30240" xr:uid="{33147183-3040-483D-921B-D5D60E636E3D}"/>
    <cellStyle name="Output 6 13 2 2 2" xfId="56267" xr:uid="{8C79FF8A-A360-4D02-99B2-CA5FA35C74FD}"/>
    <cellStyle name="Output 6 13 2 3" xfId="49485" xr:uid="{8E45FBD5-B020-49BA-A489-C37D2FD4D822}"/>
    <cellStyle name="Output 6 13 3" xfId="28794" xr:uid="{62720A22-F4DF-49F5-A3E0-DC76CDC736CE}"/>
    <cellStyle name="Output 6 13 3 2" xfId="58335" xr:uid="{E9C1E2F1-8BD4-42F4-93F5-7C28CCBE5421}"/>
    <cellStyle name="Output 6 13 3 3" xfId="51553" xr:uid="{BF06FCBE-4DD4-4BD6-A17A-BD0CDA8EA1DF}"/>
    <cellStyle name="Output 6 13 4" xfId="44653" xr:uid="{967A8186-A4C7-47C9-B1A7-40985BA7A5E3}"/>
    <cellStyle name="Output 6 13 4 2" xfId="54413" xr:uid="{C8EE95CD-17D8-4810-85C9-BE285703CEDA}"/>
    <cellStyle name="Output 6 13 4 3" xfId="47602" xr:uid="{721384E3-EB3C-4758-844F-79B2B4D1A8B3}"/>
    <cellStyle name="Output 6 13 5" xfId="45994" xr:uid="{960C1C80-5E2B-45A5-B048-86AD26298BB8}"/>
    <cellStyle name="Output 6 14" xfId="12469" xr:uid="{FF7E644A-B2C7-4AFB-86E7-986D58CB8089}"/>
    <cellStyle name="Output 6 14 2" xfId="21458" xr:uid="{8BADE448-E780-475D-A3E9-8066EE15CAB7}"/>
    <cellStyle name="Output 6 14 2 2" xfId="32363" xr:uid="{03EFE0A6-CF2A-4882-96F7-05CF21816007}"/>
    <cellStyle name="Output 6 14 2 2 2" xfId="56686" xr:uid="{E242370F-4666-42A1-9070-EBD06081AE77}"/>
    <cellStyle name="Output 6 14 2 3" xfId="49904" xr:uid="{372D85DF-B21C-4B23-B630-251F98F5426C}"/>
    <cellStyle name="Output 6 14 3" xfId="27886" xr:uid="{0FA7F22B-B5A5-4E52-A8F5-1C9A9F53C33F}"/>
    <cellStyle name="Output 6 14 3 2" xfId="58191" xr:uid="{443A7000-7FE1-4D33-AC6E-F813080B00C6}"/>
    <cellStyle name="Output 6 14 3 3" xfId="51409" xr:uid="{A4645C3B-626B-40CB-B5C8-3F388F8D7374}"/>
    <cellStyle name="Output 6 14 4" xfId="44728" xr:uid="{5F216D65-3E40-4945-A0F2-485ECEA5A819}"/>
    <cellStyle name="Output 6 14 4 2" xfId="54813" xr:uid="{B56DF27E-4E26-47CE-BB3A-91B5ADC4FBFF}"/>
    <cellStyle name="Output 6 14 4 3" xfId="48021" xr:uid="{EC955380-D43D-4F81-864C-691C0224A941}"/>
    <cellStyle name="Output 6 14 5" xfId="53117" xr:uid="{1889252B-A339-46B2-95B7-FFFB7F6D7EA0}"/>
    <cellStyle name="Output 6 14 6" xfId="46407" xr:uid="{DF77D8DC-D69C-445E-8470-24556A012AA4}"/>
    <cellStyle name="Output 6 15" xfId="2259" xr:uid="{F5A1CFC7-F79B-4079-BDA9-06BE0761CD08}"/>
    <cellStyle name="Output 6 15 2" xfId="23519" xr:uid="{5F92796E-DAF5-4254-A6D9-FA3DA694D407}"/>
    <cellStyle name="Output 6 15 2 2" xfId="57115" xr:uid="{C0006591-3AB8-4FFF-B2DE-65B1A1160E26}"/>
    <cellStyle name="Output 6 15 2 3" xfId="50333" xr:uid="{5B1056B9-DB7F-4969-B11B-AC6133CFE4D3}"/>
    <cellStyle name="Output 6 15 3" xfId="44774" xr:uid="{24E0ED2E-75E0-4C49-8156-35486752A599}"/>
    <cellStyle name="Output 6 15 3 2" xfId="58084" xr:uid="{B2FD618F-689C-402D-A737-FA58D64980F2}"/>
    <cellStyle name="Output 6 15 3 3" xfId="51302" xr:uid="{B153277A-3863-44B5-B3A2-D2AA59A8A1EF}"/>
    <cellStyle name="Output 6 15 4" xfId="48450" xr:uid="{A547E00D-7324-48B4-8430-7B826CB25541}"/>
    <cellStyle name="Output 6 15 4 2" xfId="55242" xr:uid="{C2B8FBF5-3A1A-4E47-B625-F4B79A7A7E69}"/>
    <cellStyle name="Output 6 15 5" xfId="53528" xr:uid="{66B12356-9AE5-498E-A342-BFBEC48A7A4E}"/>
    <cellStyle name="Output 6 15 6" xfId="46836" xr:uid="{106D1205-9C5B-4C0C-AC27-493882B58840}"/>
    <cellStyle name="Output 6 16" xfId="13168" xr:uid="{B55E53FD-C6A4-4254-BE65-A4CA38BD3BCF}"/>
    <cellStyle name="Output 6 16 2" xfId="30027" xr:uid="{234E25FD-5948-439E-8E28-858F8FF2D6F4}"/>
    <cellStyle name="Output 6 16 2 2" xfId="57178" xr:uid="{8DECEAD7-2BB7-4B98-9F81-FF4BB29BA605}"/>
    <cellStyle name="Output 6 16 2 3" xfId="50396" xr:uid="{863E087E-BC15-4B96-8335-F2A650A10C43}"/>
    <cellStyle name="Output 6 16 3" xfId="44713" xr:uid="{218F28E1-CAF1-438E-A3F0-A1024F82F5A7}"/>
    <cellStyle name="Output 6 16 3 2" xfId="58779" xr:uid="{E8B0EA0F-2DEA-40FB-9044-7E6526FF52AA}"/>
    <cellStyle name="Output 6 16 3 3" xfId="51998" xr:uid="{49A972ED-C197-4C40-BDCD-4067A5D7D92D}"/>
    <cellStyle name="Output 6 16 4" xfId="51682" xr:uid="{6AF51753-902B-489A-B032-10D88D6647ED}"/>
    <cellStyle name="Output 6 16 4 2" xfId="58463" xr:uid="{06BF33CA-1EF1-47C1-9F56-D55051E3B53B}"/>
    <cellStyle name="Output 6 16 5" xfId="48513" xr:uid="{E5A8ED6F-D707-4214-AC78-772A5210A960}"/>
    <cellStyle name="Output 6 16 5 2" xfId="55305" xr:uid="{D71BDE02-6335-4B17-A5B2-B9514A90880D}"/>
    <cellStyle name="Output 6 16 6" xfId="53591" xr:uid="{2C667051-F5DD-4420-8F36-D7E469F63425}"/>
    <cellStyle name="Output 6 16 7" xfId="46899" xr:uid="{C934326A-AD4D-4329-94BD-662585543F71}"/>
    <cellStyle name="Output 6 17" xfId="35230" xr:uid="{DF6E9BE9-C207-4B1E-92AA-CD9B5FFA4FD5}"/>
    <cellStyle name="Output 6 17 2" xfId="44809" xr:uid="{E659A480-52C3-49B8-84AE-F10FCBCBC6B6}"/>
    <cellStyle name="Output 6 17 2 2" xfId="57166" xr:uid="{9A34C8F9-81CB-46E5-82F8-5F50165A1F62}"/>
    <cellStyle name="Output 6 17 2 3" xfId="50384" xr:uid="{28688D3D-C5DF-4D25-8CD2-72F678650485}"/>
    <cellStyle name="Output 6 17 3" xfId="51986" xr:uid="{9967A5BF-7EEE-4BAE-9706-8353A1AD5223}"/>
    <cellStyle name="Output 6 17 3 2" xfId="58767" xr:uid="{7FFF765A-7CAA-4D7C-B6FE-45E983CDD55D}"/>
    <cellStyle name="Output 6 17 4" xfId="51817" xr:uid="{6E0083E3-04D7-411E-B95D-4CE6C0FE69C5}"/>
    <cellStyle name="Output 6 17 4 2" xfId="58598" xr:uid="{02D721D6-79AD-46F9-A395-F883FB9F09A3}"/>
    <cellStyle name="Output 6 17 5" xfId="48501" xr:uid="{1749123B-97F6-425E-9525-D976E90D8292}"/>
    <cellStyle name="Output 6 17 5 2" xfId="55293" xr:uid="{F35F5242-78A2-451C-8A58-BF1D193E4A25}"/>
    <cellStyle name="Output 6 17 6" xfId="53579" xr:uid="{085282E1-BC26-4211-97C6-E2BEC0E6F668}"/>
    <cellStyle name="Output 6 17 7" xfId="46887" xr:uid="{1C086398-D9EB-40D0-8C99-8B81823E7CD0}"/>
    <cellStyle name="Output 6 18" xfId="44830" xr:uid="{479AD39C-3933-4171-90A2-3266853DE281}"/>
    <cellStyle name="Output 6 18 2" xfId="50392" xr:uid="{B6E3144C-9D8E-429F-B9EE-B2A65604C9E2}"/>
    <cellStyle name="Output 6 18 2 2" xfId="57174" xr:uid="{72058014-2D71-474A-A4C5-A6521ADDCFFF}"/>
    <cellStyle name="Output 6 18 3" xfId="51994" xr:uid="{130F2C2C-63A2-4ECE-946E-17004D9E6EFD}"/>
    <cellStyle name="Output 6 18 3 2" xfId="58775" xr:uid="{8B5F92F0-0CD7-4FBD-A65B-F0D5EBED11C6}"/>
    <cellStyle name="Output 6 18 4" xfId="50969" xr:uid="{0E48C43C-6ED2-4CDB-8552-ED3CE3EB04A2}"/>
    <cellStyle name="Output 6 18 4 2" xfId="57751" xr:uid="{43AE2F0E-D83D-43C9-B72C-C3484221B4E3}"/>
    <cellStyle name="Output 6 18 5" xfId="48509" xr:uid="{A3637A75-7A00-48E7-801A-F2DB9D9ED82D}"/>
    <cellStyle name="Output 6 18 5 2" xfId="55301" xr:uid="{910221FF-5F25-4D70-B8A2-F1F5EA6214B5}"/>
    <cellStyle name="Output 6 18 6" xfId="53587" xr:uid="{8EAC907B-01BE-46DB-B012-BF28A3621868}"/>
    <cellStyle name="Output 6 18 7" xfId="46895" xr:uid="{A2E5F373-8E25-4BD2-8BBE-0615C2632DE4}"/>
    <cellStyle name="Output 6 19" xfId="44836" xr:uid="{8332B874-51EA-47B3-94B5-B2BA1224823E}"/>
    <cellStyle name="Output 6 19 2" xfId="50411" xr:uid="{62FA82A7-0442-4608-8D91-F87BCAA584CD}"/>
    <cellStyle name="Output 6 19 2 2" xfId="57193" xr:uid="{88AD099E-6DC1-4427-8FBF-5998324A07F1}"/>
    <cellStyle name="Output 6 19 3" xfId="52013" xr:uid="{78F5285E-68CD-484B-BC98-FF75A22C196B}"/>
    <cellStyle name="Output 6 19 3 2" xfId="58794" xr:uid="{EE8D4D40-F9CF-411A-A0CD-428F890621AF}"/>
    <cellStyle name="Output 6 19 4" xfId="51577" xr:uid="{FFD38B73-CF3A-4CDE-A514-3DBE60621447}"/>
    <cellStyle name="Output 6 19 4 2" xfId="58359" xr:uid="{45B3DD6E-16A7-4C72-B54C-E89C7CCB988A}"/>
    <cellStyle name="Output 6 19 5" xfId="48528" xr:uid="{A6B585CA-F481-4F6C-9278-D78C5D45056C}"/>
    <cellStyle name="Output 6 19 5 2" xfId="55317" xr:uid="{9E48B85D-2EA5-49FF-8E53-29E3013FB8ED}"/>
    <cellStyle name="Output 6 19 6" xfId="53603" xr:uid="{57E2AB2A-08C7-4915-A946-474300A2F846}"/>
    <cellStyle name="Output 6 19 7" xfId="46914" xr:uid="{1139CF43-FB2C-4F24-90A1-9C4271EED9DF}"/>
    <cellStyle name="Output 6 2" xfId="349" xr:uid="{F53C9FE9-876F-4E85-8CE7-1B5DD5FF2116}"/>
    <cellStyle name="Output 6 2 10" xfId="6651" xr:uid="{6992720A-5C36-4FDC-B3C7-F9979F6D62D1}"/>
    <cellStyle name="Output 6 2 10 2" xfId="11857" xr:uid="{1FE8D36C-FB30-4E9D-8105-DCFBED04AC84}"/>
    <cellStyle name="Output 6 2 10 2 2" xfId="20846" xr:uid="{8F3EA4B0-60F1-4662-98AC-8F1968C2045C}"/>
    <cellStyle name="Output 6 2 10 2 2 2" xfId="40677" xr:uid="{8AF5E033-0974-4F5C-8D3E-66097CF41E45}"/>
    <cellStyle name="Output 6 2 10 2 3" xfId="35403" xr:uid="{9D553A28-2734-4684-8E8D-B30CF11D321C}"/>
    <cellStyle name="Output 6 2 10 3" xfId="15640" xr:uid="{157393DD-9192-46CC-ACF9-2ED07450DFD6}"/>
    <cellStyle name="Output 6 2 10 3 2" xfId="23723" xr:uid="{1F52341F-8AC9-419E-9677-585F1143FB8F}"/>
    <cellStyle name="Output 6 2 10 4" xfId="29120" xr:uid="{608DCA7A-80E0-4928-9D32-DA2D88F8A1AB}"/>
    <cellStyle name="Output 6 2 11" xfId="9220" xr:uid="{429A77F4-D7FA-47EE-97DE-662E23BF2533}"/>
    <cellStyle name="Output 6 2 11 2" xfId="18209" xr:uid="{8AF1F9D1-8A6D-4BBA-A01A-2925060470BE}"/>
    <cellStyle name="Output 6 2 11 2 2" xfId="24050" xr:uid="{CB7AFBC5-24D4-40C2-9E17-CB3F8E829A7A}"/>
    <cellStyle name="Output 6 2 11 3" xfId="38441" xr:uid="{80F64AE6-DF6F-41AD-9CDA-0C28905F8E78}"/>
    <cellStyle name="Output 6 2 12" xfId="9727" xr:uid="{ADBD42DE-888A-4F30-BBA7-AD333FA19976}"/>
    <cellStyle name="Output 6 2 12 2" xfId="18716" xr:uid="{0FE4AF6D-A376-48E1-980F-9DE3CFF0C464}"/>
    <cellStyle name="Output 6 2 12 2 2" xfId="36472" xr:uid="{CE56B4F4-DE96-4983-8111-8EDE07C202F9}"/>
    <cellStyle name="Output 6 2 12 3" xfId="34684" xr:uid="{08682508-41CA-4868-A680-D654EB08AAA7}"/>
    <cellStyle name="Output 6 2 13" xfId="2355" xr:uid="{61DB05A7-454D-4CD3-B3C8-B98DE63379E9}"/>
    <cellStyle name="Output 6 2 13 2" xfId="35971" xr:uid="{A33A2408-0BEC-4A84-90C5-0D915794552F}"/>
    <cellStyle name="Output 6 2 14" xfId="13264" xr:uid="{9018D895-67F7-4851-9AD2-4C921912D8F2}"/>
    <cellStyle name="Output 6 2 14 2" xfId="42820" xr:uid="{4F5A95B2-71F0-4096-A2D2-3E8DE1DF891E}"/>
    <cellStyle name="Output 6 2 15" xfId="41130" xr:uid="{24AFDE53-CE8E-4EE1-BFF2-963829BD6E6D}"/>
    <cellStyle name="Output 6 2 16" xfId="44286" xr:uid="{4E38BCBD-4519-40DB-99C8-FFBFE3A4763C}"/>
    <cellStyle name="Output 6 2 17" xfId="45535" xr:uid="{1BC89632-10B3-44F0-8ADC-08954D48ECC1}"/>
    <cellStyle name="Output 6 2 2" xfId="481" xr:uid="{918CD1AA-14A7-41EA-8FCF-462B71642BCC}"/>
    <cellStyle name="Output 6 2 2 10" xfId="9345" xr:uid="{84B804EE-5DD7-44D6-B4CB-7DE5B6ABF925}"/>
    <cellStyle name="Output 6 2 2 10 2" xfId="18334" xr:uid="{1D700410-F8D3-48DA-B2ED-AADA146AF636}"/>
    <cellStyle name="Output 6 2 2 10 2 2" xfId="38785" xr:uid="{FDD6C820-20CE-4D86-98CD-4BA9119298FF}"/>
    <cellStyle name="Output 6 2 2 10 3" xfId="24764" xr:uid="{C8914664-CB1E-4E8E-9527-2CC7D58CAAEA}"/>
    <cellStyle name="Output 6 2 2 11" xfId="12341" xr:uid="{337CCBE0-6DDF-4715-8451-7B96A84288CC}"/>
    <cellStyle name="Output 6 2 2 11 2" xfId="21330" xr:uid="{4A3D710A-F328-4788-970C-44B977DB7DB1}"/>
    <cellStyle name="Output 6 2 2 11 2 2" xfId="34414" xr:uid="{AB33498C-6CA6-44AC-B81A-28047E1C2635}"/>
    <cellStyle name="Output 6 2 2 11 3" xfId="43164" xr:uid="{D936A30C-926B-450A-B961-F9740237022B}"/>
    <cellStyle name="Output 6 2 2 12" xfId="2487" xr:uid="{D7800388-8C8F-4309-B338-D0BE6ACBC6CF}"/>
    <cellStyle name="Output 6 2 2 12 2" xfId="40126" xr:uid="{9559C337-A791-490A-B6C7-3E7846869B30}"/>
    <cellStyle name="Output 6 2 2 13" xfId="13396" xr:uid="{FB746D60-D53C-4382-82EA-9BC23D01203F}"/>
    <cellStyle name="Output 6 2 2 13 2" xfId="26107" xr:uid="{EC0C3D0C-14C4-484B-A476-D7D6B3F1480B}"/>
    <cellStyle name="Output 6 2 2 14" xfId="32808" xr:uid="{D7DE8D4A-7BD4-4516-9573-8EDFD88BF16D}"/>
    <cellStyle name="Output 6 2 2 15" xfId="46050" xr:uid="{9F45870F-C879-4735-AA8A-0811D67CF54D}"/>
    <cellStyle name="Output 6 2 2 2" xfId="830" xr:uid="{A3D4D89D-E830-44DF-B6A9-87031A4C7393}"/>
    <cellStyle name="Output 6 2 2 2 2" xfId="5199" xr:uid="{BEAC9EA4-F605-47F5-A523-53D46417A0EA}"/>
    <cellStyle name="Output 6 2 2 2 2 2" xfId="7785" xr:uid="{1AC02410-6676-4212-8059-3922FD722DF6}"/>
    <cellStyle name="Output 6 2 2 2 2 2 2" xfId="16774" xr:uid="{A845D70A-7D63-4B6E-866D-735981497141}"/>
    <cellStyle name="Output 6 2 2 2 2 2 2 2" xfId="27832" xr:uid="{C428FC86-5BA1-42E0-B7E2-08742F725CFF}"/>
    <cellStyle name="Output 6 2 2 2 2 2 3" xfId="29637" xr:uid="{A175BD03-E4F6-4264-B7A4-D2930C6ED293}"/>
    <cellStyle name="Output 6 2 2 2 2 3" xfId="10422" xr:uid="{C845FB7C-2FB6-495C-BDF4-7CD3BDAF1972}"/>
    <cellStyle name="Output 6 2 2 2 2 3 2" xfId="19411" xr:uid="{556C4C69-136D-47B0-9F5E-473C9AF47220}"/>
    <cellStyle name="Output 6 2 2 2 2 3 2 2" xfId="25693" xr:uid="{A697A23E-A017-4D6C-AAAA-391511B733DD}"/>
    <cellStyle name="Output 6 2 2 2 2 3 3" xfId="32210" xr:uid="{7BCA3D03-F4DB-4B65-9104-4B23A4AE2910}"/>
    <cellStyle name="Output 6 2 2 2 2 4" xfId="14188" xr:uid="{DF664A47-1DA2-4A68-B5E1-BE0DA425781A}"/>
    <cellStyle name="Output 6 2 2 2 2 4 2" xfId="27611" xr:uid="{AE8741E0-B97B-4904-8D37-45002E63AFF3}"/>
    <cellStyle name="Output 6 2 2 2 2 5" xfId="22526" xr:uid="{9A784738-B477-4987-AE2C-F47D7E351357}"/>
    <cellStyle name="Output 6 2 2 2 2 6" xfId="56323" xr:uid="{66A5506D-86D3-40AC-AD07-3446AA259584}"/>
    <cellStyle name="Output 6 2 2 2 3" xfId="3267" xr:uid="{93B476CC-4B6B-437F-8193-3C4C0A6B0BDB}"/>
    <cellStyle name="Output 6 2 2 2 3 2" xfId="43129" xr:uid="{29A2943A-C93E-4B42-A507-805AED0EFB34}"/>
    <cellStyle name="Output 6 2 2 2 4" xfId="28739" xr:uid="{3CC6C2B2-5E07-4749-B0CC-A35533F13B57}"/>
    <cellStyle name="Output 6 2 2 2 5" xfId="49541" xr:uid="{62FBDBAC-633E-4C60-AF48-8760126293B3}"/>
    <cellStyle name="Output 6 2 2 3" xfId="1175" xr:uid="{67C90B2B-0B8D-40D7-9D78-8896D873A550}"/>
    <cellStyle name="Output 6 2 2 3 2" xfId="5520" xr:uid="{F717B26A-CAE5-48C6-AE1F-724AB709628F}"/>
    <cellStyle name="Output 6 2 2 3 2 2" xfId="8106" xr:uid="{C200E9EA-A5C8-4911-9A7F-3B142938FE80}"/>
    <cellStyle name="Output 6 2 2 3 2 2 2" xfId="17095" xr:uid="{88CB54E2-EBAD-4959-B69A-3F0E8C430F33}"/>
    <cellStyle name="Output 6 2 2 3 2 2 2 2" xfId="36173" xr:uid="{EE8CE107-AD33-4A4B-A1A3-840EA9FEC4EC}"/>
    <cellStyle name="Output 6 2 2 3 2 2 3" xfId="31299" xr:uid="{93B5C11B-363C-4082-AB60-4BB4AE505EF5}"/>
    <cellStyle name="Output 6 2 2 3 2 3" xfId="10743" xr:uid="{C1D6B083-23CE-4D7A-B77D-EC17C223B348}"/>
    <cellStyle name="Output 6 2 2 3 2 3 2" xfId="19732" xr:uid="{B681BEBB-ECA7-47DC-BAAF-7FAB2D3D9B82}"/>
    <cellStyle name="Output 6 2 2 3 2 3 2 2" xfId="33702" xr:uid="{50646F3D-0B80-45C9-BA48-BABABF2D7433}"/>
    <cellStyle name="Output 6 2 2 3 2 3 3" xfId="24253" xr:uid="{269039EE-69F2-4506-A169-556CF6CD82EF}"/>
    <cellStyle name="Output 6 2 2 3 2 4" xfId="14509" xr:uid="{A353A9DA-37E9-4A6C-8415-9B31CE94DF60}"/>
    <cellStyle name="Output 6 2 2 3 2 4 2" xfId="35561" xr:uid="{5D66D498-DE34-4925-A785-E3ED9A693EC3}"/>
    <cellStyle name="Output 6 2 2 3 2 5" xfId="31415" xr:uid="{6A921300-F0B2-4D0F-BD46-D29968E0D32B}"/>
    <cellStyle name="Output 6 2 2 3 2 6" xfId="58022" xr:uid="{66C4D042-378E-41C0-848D-6EAC09BC6B09}"/>
    <cellStyle name="Output 6 2 2 3 3" xfId="3612" xr:uid="{436E61E2-C040-4CB9-92D7-CA92FC67EF6C}"/>
    <cellStyle name="Output 6 2 2 3 3 2" xfId="26002" xr:uid="{E5DF25A4-1D82-4985-86FC-14C2A94D0C3F}"/>
    <cellStyle name="Output 6 2 2 3 4" xfId="40430" xr:uid="{60569306-2F08-4F1B-A5CE-8696FDE8889E}"/>
    <cellStyle name="Output 6 2 2 3 5" xfId="51240" xr:uid="{CDF9DFAE-6136-4A8D-A22F-DB2C604D7F24}"/>
    <cellStyle name="Output 6 2 2 4" xfId="1519" xr:uid="{59DE3316-1BA3-437B-AE06-543EB8078CEB}"/>
    <cellStyle name="Output 6 2 2 4 2" xfId="5864" xr:uid="{45C31BE8-0ECF-4872-876F-E83F8C0E2DB2}"/>
    <cellStyle name="Output 6 2 2 4 2 2" xfId="8450" xr:uid="{C5ACF83A-7BA0-4A49-A968-E9C6D518A02F}"/>
    <cellStyle name="Output 6 2 2 4 2 2 2" xfId="17439" xr:uid="{1BD8026C-F52C-4EA0-98B1-D7AE291A48D5}"/>
    <cellStyle name="Output 6 2 2 4 2 2 2 2" xfId="25200" xr:uid="{83CACEE0-FEFA-424C-9B6A-4FD95FE0E9F5}"/>
    <cellStyle name="Output 6 2 2 4 2 2 3" xfId="36164" xr:uid="{4BD2F4B7-5683-4F33-85EB-E456A306473C}"/>
    <cellStyle name="Output 6 2 2 4 2 3" xfId="11087" xr:uid="{003C0282-0C1A-43F6-911B-D8B920E92633}"/>
    <cellStyle name="Output 6 2 2 4 2 3 2" xfId="20076" xr:uid="{22866A26-CFB0-4D11-BBB7-6DFCB5230A5D}"/>
    <cellStyle name="Output 6 2 2 4 2 3 2 2" xfId="42446" xr:uid="{FC4A6616-255F-4BB7-8A2B-19413ADBB2FD}"/>
    <cellStyle name="Output 6 2 2 4 2 3 3" xfId="24232" xr:uid="{9A78ADB9-28F4-4F5C-914E-BFD155163781}"/>
    <cellStyle name="Output 6 2 2 4 2 4" xfId="14853" xr:uid="{97FB204D-4A9D-4AE9-ACD3-B49BC1288DE1}"/>
    <cellStyle name="Output 6 2 2 4 2 4 2" xfId="36874" xr:uid="{9CD6D6EA-91E3-49AF-BCEC-FDF6474C434B}"/>
    <cellStyle name="Output 6 2 2 4 2 5" xfId="36571" xr:uid="{7AD4C949-0301-46C5-94B5-8639AC72979C}"/>
    <cellStyle name="Output 6 2 2 4 2 6" xfId="54468" xr:uid="{72903F7E-61D6-46C3-8F75-227267471594}"/>
    <cellStyle name="Output 6 2 2 4 3" xfId="3956" xr:uid="{BFE60C87-736B-4DA7-BB24-5D49C0BE5349}"/>
    <cellStyle name="Output 6 2 2 4 3 2" xfId="40419" xr:uid="{AFA9BA29-5AAB-414B-AE33-8C73210B9CB3}"/>
    <cellStyle name="Output 6 2 2 4 4" xfId="34303" xr:uid="{FDF5740C-692A-40BC-A2E8-CBBCECC0FE87}"/>
    <cellStyle name="Output 6 2 2 4 5" xfId="47658" xr:uid="{0F685D47-A339-434F-B306-785D5A6301D6}"/>
    <cellStyle name="Output 6 2 2 5" xfId="1910" xr:uid="{8C3214CD-330F-43EB-A246-055F3535644D}"/>
    <cellStyle name="Output 6 2 2 5 2" xfId="6226" xr:uid="{4E5F69F8-C6F6-4422-9A3C-A53E940B0FFE}"/>
    <cellStyle name="Output 6 2 2 5 2 2" xfId="8812" xr:uid="{ABBA788A-6703-4298-8DB9-98ECFF06C442}"/>
    <cellStyle name="Output 6 2 2 5 2 2 2" xfId="17801" xr:uid="{CBB28D7B-C554-4B4A-B9C1-F89748504D43}"/>
    <cellStyle name="Output 6 2 2 5 2 2 2 2" xfId="41749" xr:uid="{33427221-16F6-49B7-8834-2C60FAAA3CA1}"/>
    <cellStyle name="Output 6 2 2 5 2 2 3" xfId="40668" xr:uid="{24BA10AF-C2DF-4F57-B202-36EB48E114C4}"/>
    <cellStyle name="Output 6 2 2 5 2 3" xfId="11449" xr:uid="{8DED139C-F44B-4B38-8D80-299307330D01}"/>
    <cellStyle name="Output 6 2 2 5 2 3 2" xfId="20438" xr:uid="{A4E5A395-0264-4717-AE92-4BC5FCA248AE}"/>
    <cellStyle name="Output 6 2 2 5 2 3 2 2" xfId="24051" xr:uid="{6881FF28-7D06-45DD-AD32-91BE2F201D74}"/>
    <cellStyle name="Output 6 2 2 5 2 3 3" xfId="40250" xr:uid="{DAFB68B0-BFB8-4801-A46C-6E48CE0F2643}"/>
    <cellStyle name="Output 6 2 2 5 2 4" xfId="15215" xr:uid="{F225D718-10F6-4EF3-9AC3-E7470C2F45C9}"/>
    <cellStyle name="Output 6 2 2 5 2 4 2" xfId="35894" xr:uid="{014B94E8-0A1E-4733-AA3D-93DC87288651}"/>
    <cellStyle name="Output 6 2 2 5 2 5" xfId="32716" xr:uid="{2B18911A-C7F0-4B7C-8965-C8BDC04F43AA}"/>
    <cellStyle name="Output 6 2 2 5 3" xfId="4347" xr:uid="{E0C86219-56A5-45C9-96AB-F3F905D2F1F5}"/>
    <cellStyle name="Output 6 2 2 5 3 2" xfId="37984" xr:uid="{A7762CC0-6AD9-42F2-A742-C6FF17E9783F}"/>
    <cellStyle name="Output 6 2 2 5 4" xfId="24796" xr:uid="{06D3B724-095A-4842-96B9-52375E5E192E}"/>
    <cellStyle name="Output 6 2 2 6" xfId="2138" xr:uid="{BD9E090C-45C9-4977-B117-21A95BF705FE}"/>
    <cellStyle name="Output 6 2 2 6 2" xfId="6439" xr:uid="{B8B432C4-E1B9-4EE1-8471-AC5109F0BE48}"/>
    <cellStyle name="Output 6 2 2 6 2 2" xfId="9025" xr:uid="{58C5F12E-F07B-47D0-8B1B-0C681A92048C}"/>
    <cellStyle name="Output 6 2 2 6 2 2 2" xfId="18014" xr:uid="{7EAC5A6A-B8C6-4FEA-8AAC-9DA7F6D9A73F}"/>
    <cellStyle name="Output 6 2 2 6 2 2 2 2" xfId="30546" xr:uid="{73E33671-F87B-45D6-A218-35AE2D03D486}"/>
    <cellStyle name="Output 6 2 2 6 2 2 3" xfId="29971" xr:uid="{D172BDE5-BB4D-403E-9770-01A38F51C0FA}"/>
    <cellStyle name="Output 6 2 2 6 2 3" xfId="11662" xr:uid="{69DF961D-F4E7-4608-962E-E0474BB975E8}"/>
    <cellStyle name="Output 6 2 2 6 2 3 2" xfId="20651" xr:uid="{D8F51B98-5AC9-4076-BA89-EB61D687C5D1}"/>
    <cellStyle name="Output 6 2 2 6 2 3 2 2" xfId="36389" xr:uid="{50D34E02-EAAD-47B0-8962-15943605955A}"/>
    <cellStyle name="Output 6 2 2 6 2 3 3" xfId="34509" xr:uid="{AE0DAF26-D65F-4F46-A5DD-89736D4B6F22}"/>
    <cellStyle name="Output 6 2 2 6 2 4" xfId="15428" xr:uid="{66A0E667-8C2E-4592-816D-8B228F914A11}"/>
    <cellStyle name="Output 6 2 2 6 2 4 2" xfId="40703" xr:uid="{DA8E82E8-AB29-4332-B10A-D429B9181465}"/>
    <cellStyle name="Output 6 2 2 6 2 5" xfId="40154" xr:uid="{032DDE27-5022-4537-9D80-55B190452524}"/>
    <cellStyle name="Output 6 2 2 6 3" xfId="4575" xr:uid="{5330C10A-3FBC-443F-A528-1A5B1DED4AD9}"/>
    <cellStyle name="Output 6 2 2 6 3 2" xfId="30472" xr:uid="{7675C0DF-4DD9-47AE-9C33-ED9D5D2673C8}"/>
    <cellStyle name="Output 6 2 2 6 4" xfId="23069" xr:uid="{F4B543B7-1A70-4AD9-B496-3B4672D1BCB1}"/>
    <cellStyle name="Output 6 2 2 7" xfId="2948" xr:uid="{613FBB68-F3E3-469F-A2EF-433D14F61FFC}"/>
    <cellStyle name="Output 6 2 2 7 2" xfId="7098" xr:uid="{C4CA3A7E-3DD7-4632-9AB8-9808C9B3AD95}"/>
    <cellStyle name="Output 6 2 2 7 2 2" xfId="12224" xr:uid="{475D05D5-D608-4D61-B4B0-A4C3DEDDF4EE}"/>
    <cellStyle name="Output 6 2 2 7 2 2 2" xfId="21213" xr:uid="{5577173E-2643-41FC-93AC-7AE938CD7EC0}"/>
    <cellStyle name="Output 6 2 2 7 2 2 2 2" xfId="32592" xr:uid="{ADF3624C-E7DF-4AFE-9D36-621926FC3D3E}"/>
    <cellStyle name="Output 6 2 2 7 2 2 3" xfId="31823" xr:uid="{341F5B37-5C53-4DC4-A2E9-804148ADDFFE}"/>
    <cellStyle name="Output 6 2 2 7 2 3" xfId="13015" xr:uid="{EC36C73D-5D26-4E84-B98F-A219D99AB0BF}"/>
    <cellStyle name="Output 6 2 2 7 2 3 2" xfId="22004" xr:uid="{788A2F92-38E4-4B33-B865-D1FE046C93A1}"/>
    <cellStyle name="Output 6 2 2 7 2 3 2 2" xfId="38343" xr:uid="{6F83710A-8F5F-4BE0-BA80-DC862A449D47}"/>
    <cellStyle name="Output 6 2 2 7 2 3 3" xfId="35006" xr:uid="{9FDF9607-97C0-48DC-9AD7-BDFB14BA199A}"/>
    <cellStyle name="Output 6 2 2 7 2 4" xfId="16087" xr:uid="{B67DE69A-45F1-496F-8A62-119FCB4DA721}"/>
    <cellStyle name="Output 6 2 2 7 2 4 2" xfId="28323" xr:uid="{DEC21CC0-4802-4485-88A5-0758D31D4EFF}"/>
    <cellStyle name="Output 6 2 2 7 2 5" xfId="32613" xr:uid="{FFD4D7D2-4299-4B98-B8BD-764B5A8D51C5}"/>
    <cellStyle name="Output 6 2 2 7 3" xfId="9661" xr:uid="{53CDE894-1F26-4EF3-99D1-9592442B97D6}"/>
    <cellStyle name="Output 6 2 2 7 3 2" xfId="18650" xr:uid="{CA8D40D6-DCF9-4079-9435-F13EAAD0E281}"/>
    <cellStyle name="Output 6 2 2 7 3 2 2" xfId="33551" xr:uid="{139EFACD-EC0C-4A54-914E-CFCCC804EBF9}"/>
    <cellStyle name="Output 6 2 2 7 3 3" xfId="26733" xr:uid="{3569821F-4B13-45C3-8E97-D5A1888F4B36}"/>
    <cellStyle name="Output 6 2 2 7 4" xfId="38179" xr:uid="{C987D234-812A-4332-90D7-46520B73FE6C}"/>
    <cellStyle name="Output 6 2 2 8" xfId="4875" xr:uid="{5BE85585-B888-4CD7-8E5A-CDAAC8D6AADB}"/>
    <cellStyle name="Output 6 2 2 8 2" xfId="7461" xr:uid="{A99570F6-A054-43E0-B65F-2BDC041F157B}"/>
    <cellStyle name="Output 6 2 2 8 2 2" xfId="16450" xr:uid="{F3882790-9E05-40DE-B465-08C607B09331}"/>
    <cellStyle name="Output 6 2 2 8 2 2 2" xfId="35485" xr:uid="{443DB152-4EC4-48BC-B243-DD20F110226B}"/>
    <cellStyle name="Output 6 2 2 8 2 3" xfId="35829" xr:uid="{8AB1F581-1DE3-4209-A6D4-33504B857E86}"/>
    <cellStyle name="Output 6 2 2 8 3" xfId="10098" xr:uid="{260C20F8-1118-40E2-A3EC-A3F4B9AAF550}"/>
    <cellStyle name="Output 6 2 2 8 3 2" xfId="19087" xr:uid="{0977CF8A-2AC8-4116-BBC9-300E1B040221}"/>
    <cellStyle name="Output 6 2 2 8 3 2 2" xfId="42842" xr:uid="{E8EDC748-FAE2-410B-8EDE-8A4EEAFD579B}"/>
    <cellStyle name="Output 6 2 2 8 3 3" xfId="32206" xr:uid="{471F1488-6EB9-41A9-9A7C-3D85850B815E}"/>
    <cellStyle name="Output 6 2 2 8 4" xfId="13864" xr:uid="{0B998E95-1884-4FBE-9CB6-2AD9983B0D8B}"/>
    <cellStyle name="Output 6 2 2 8 4 2" xfId="34574" xr:uid="{DBE76F7C-DF83-4C84-AA1E-429D30C17E2F}"/>
    <cellStyle name="Output 6 2 2 8 5" xfId="42624" xr:uid="{7C5D1955-1341-43FE-B3F7-D8C00F91906E}"/>
    <cellStyle name="Output 6 2 2 9" xfId="6783" xr:uid="{E12949EA-C0E7-4C4D-87E0-7157B2194C23}"/>
    <cellStyle name="Output 6 2 2 9 2" xfId="11982" xr:uid="{38D37E51-8813-4E28-B754-16B42647BD5B}"/>
    <cellStyle name="Output 6 2 2 9 2 2" xfId="20971" xr:uid="{9EB91722-FE55-46B2-A184-BBF0CE3F8397}"/>
    <cellStyle name="Output 6 2 2 9 2 2 2" xfId="28709" xr:uid="{D02C0409-4EC9-467C-9D5F-FCD2A12939AC}"/>
    <cellStyle name="Output 6 2 2 9 2 3" xfId="40448" xr:uid="{A5C8BA76-5F94-4BDE-AB7B-F4DAD5BCA183}"/>
    <cellStyle name="Output 6 2 2 9 3" xfId="15772" xr:uid="{4BD25CAD-585C-453F-9D5E-EEC340CFB1C2}"/>
    <cellStyle name="Output 6 2 2 9 3 2" xfId="41009" xr:uid="{90A335A1-88AF-4583-B158-9AC18F067111}"/>
    <cellStyle name="Output 6 2 2 9 4" xfId="30995" xr:uid="{1C0B2968-B82C-41A1-9280-C107B1A96D60}"/>
    <cellStyle name="Output 6 2 3" xfId="698" xr:uid="{3B343585-2615-45B6-BFA9-A21FEE7AC048}"/>
    <cellStyle name="Output 6 2 3 2" xfId="5074" xr:uid="{E7DFA524-FAAE-48AD-B3E7-DC2A574A32BA}"/>
    <cellStyle name="Output 6 2 3 2 2" xfId="7660" xr:uid="{48C79A0B-C710-4108-B329-4A143AEE2A7E}"/>
    <cellStyle name="Output 6 2 3 2 2 2" xfId="16649" xr:uid="{07AFDA61-302E-4E98-B063-64FE627D1739}"/>
    <cellStyle name="Output 6 2 3 2 2 2 2" xfId="29839" xr:uid="{C2FE3480-AE8F-46C6-BC03-556A19B13572}"/>
    <cellStyle name="Output 6 2 3 2 2 3" xfId="36805" xr:uid="{DBC4F826-E161-4F2B-BF10-FA3203450BBF}"/>
    <cellStyle name="Output 6 2 3 2 2 4" xfId="56731" xr:uid="{A5A08A7C-3BA8-41E0-902F-CFB508610438}"/>
    <cellStyle name="Output 6 2 3 2 3" xfId="10297" xr:uid="{D3375213-C078-4F5F-BD7B-382799972B7F}"/>
    <cellStyle name="Output 6 2 3 2 3 2" xfId="19286" xr:uid="{47B51758-88E6-4F1F-8AD5-FE8A04AF3F0D}"/>
    <cellStyle name="Output 6 2 3 2 3 2 2" xfId="28080" xr:uid="{49FAB181-CA96-4953-AB40-74CF21D86F15}"/>
    <cellStyle name="Output 6 2 3 2 3 3" xfId="41513" xr:uid="{7663258F-46AD-49F1-803A-5567473A798E}"/>
    <cellStyle name="Output 6 2 3 2 4" xfId="14063" xr:uid="{F178129E-4CC5-4026-933C-DC21CB0DC6DB}"/>
    <cellStyle name="Output 6 2 3 2 4 2" xfId="25664" xr:uid="{7170FE2F-C849-43F2-AEE3-AAADADADFB94}"/>
    <cellStyle name="Output 6 2 3 2 5" xfId="39370" xr:uid="{A548B0E5-D9C8-461A-8B03-3F04A2EA35ED}"/>
    <cellStyle name="Output 6 2 3 2 6" xfId="49949" xr:uid="{7536A693-3BE1-44CD-98DE-474CAF089565}"/>
    <cellStyle name="Output 6 2 3 3" xfId="3135" xr:uid="{3201874E-2D6C-45CD-BA1D-65654AF06F62}"/>
    <cellStyle name="Output 6 2 3 3 2" xfId="41114" xr:uid="{7B9B472E-AB06-4695-B0D5-57F0672A3A10}"/>
    <cellStyle name="Output 6 2 3 3 2 2" xfId="57803" xr:uid="{129BB0EC-DD9F-4184-B2E0-B4C4B4426C9F}"/>
    <cellStyle name="Output 6 2 3 3 3" xfId="51021" xr:uid="{CBBA1362-8799-44FD-9D09-F7F48D3B495E}"/>
    <cellStyle name="Output 6 2 3 4" xfId="40645" xr:uid="{7C7B1A6E-659E-4866-9D1A-65D213936202}"/>
    <cellStyle name="Output 6 2 3 4 2" xfId="54858" xr:uid="{A4A7B819-6B0A-4050-BF98-FC7FF8F9D194}"/>
    <cellStyle name="Output 6 2 3 4 3" xfId="48066" xr:uid="{84A299D4-DFAC-4BE2-94F0-10FB7BA34A81}"/>
    <cellStyle name="Output 6 2 3 5" xfId="53158" xr:uid="{65E4FA9E-40AE-46A1-8419-393449837B45}"/>
    <cellStyle name="Output 6 2 3 6" xfId="46452" xr:uid="{1FDC0781-AD4A-4001-A600-4F3BFECCBE77}"/>
    <cellStyle name="Output 6 2 4" xfId="1043" xr:uid="{3B05227E-DC1F-4655-955E-D90B5BF6956C}"/>
    <cellStyle name="Output 6 2 4 2" xfId="5395" xr:uid="{D6E401DD-71CD-4E46-836D-006E8A590A01}"/>
    <cellStyle name="Output 6 2 4 2 2" xfId="7981" xr:uid="{9307E7DD-ED4E-4D61-8F43-D243E4756A30}"/>
    <cellStyle name="Output 6 2 4 2 2 2" xfId="16970" xr:uid="{9CBC1B21-E0C2-4DB7-9702-CD3432D38AAD}"/>
    <cellStyle name="Output 6 2 4 2 2 2 2" xfId="37178" xr:uid="{D7A940E4-2E7A-44A1-AE7A-4E531C0BB109}"/>
    <cellStyle name="Output 6 2 4 2 2 3" xfId="22732" xr:uid="{84719C9F-A598-48BF-9B4C-88C474B0DEFA}"/>
    <cellStyle name="Output 6 2 4 2 3" xfId="10618" xr:uid="{1CD667EC-B2B2-4539-A22E-68E4489976B5}"/>
    <cellStyle name="Output 6 2 4 2 3 2" xfId="19607" xr:uid="{3E9F6538-05E4-4891-99D0-753D7E8D42EE}"/>
    <cellStyle name="Output 6 2 4 2 3 2 2" xfId="38339" xr:uid="{30B5E3C9-A1F4-4B9F-A303-B5AFFDF2FF0B}"/>
    <cellStyle name="Output 6 2 4 2 3 3" xfId="26568" xr:uid="{319789BB-B642-4346-BFE7-509BA404B38F}"/>
    <cellStyle name="Output 6 2 4 2 4" xfId="14384" xr:uid="{9E66A797-2829-49EF-812B-5BE43E1DB156}"/>
    <cellStyle name="Output 6 2 4 2 4 2" xfId="25291" xr:uid="{A3C261C7-9B1E-4932-8073-0306C5E398B3}"/>
    <cellStyle name="Output 6 2 4 2 5" xfId="27312" xr:uid="{19613ACD-5456-4C07-8D7F-21E5EE064FDD}"/>
    <cellStyle name="Output 6 2 4 2 6" xfId="55851" xr:uid="{642D2292-D3A2-4D9D-ABC7-54B56E9B129A}"/>
    <cellStyle name="Output 6 2 4 3" xfId="3480" xr:uid="{26A49D35-2D57-44AC-8774-5E388B2AD76B}"/>
    <cellStyle name="Output 6 2 4 3 2" xfId="43696" xr:uid="{F4EAB9F3-54CA-4A89-9117-047D3E422E5E}"/>
    <cellStyle name="Output 6 2 4 4" xfId="42395" xr:uid="{60C25268-434B-43F7-A6C7-F4B507987B25}"/>
    <cellStyle name="Output 6 2 4 5" xfId="49069" xr:uid="{463705B8-4E4D-402D-B3A1-9F1C6282F42A}"/>
    <cellStyle name="Output 6 2 5" xfId="1387" xr:uid="{3E52B8E4-C5F5-4372-B952-5E93A4B504E6}"/>
    <cellStyle name="Output 6 2 5 2" xfId="5732" xr:uid="{6855CA4E-74A3-4533-BA7F-0C0CE4A025D8}"/>
    <cellStyle name="Output 6 2 5 2 2" xfId="8318" xr:uid="{DA7892A5-F2A7-49BE-A5C6-4656A29BFDF9}"/>
    <cellStyle name="Output 6 2 5 2 2 2" xfId="17307" xr:uid="{93F36C54-7B1B-440B-A735-EAC8F7ABBA01}"/>
    <cellStyle name="Output 6 2 5 2 2 2 2" xfId="36597" xr:uid="{007B2CFB-8EAD-487B-B8AD-1E72DC73735B}"/>
    <cellStyle name="Output 6 2 5 2 2 3" xfId="33851" xr:uid="{F55C6BF5-274D-43AB-B730-A7F8EA3F5B7A}"/>
    <cellStyle name="Output 6 2 5 2 3" xfId="10955" xr:uid="{CEFAEBE4-1F19-4EE0-A1F0-C0DF7B2DD06F}"/>
    <cellStyle name="Output 6 2 5 2 3 2" xfId="19944" xr:uid="{DEE20966-ADF3-45A3-9830-FCB0A10902A4}"/>
    <cellStyle name="Output 6 2 5 2 3 2 2" xfId="37431" xr:uid="{9C871CAF-3A17-4D13-A235-D174988352CF}"/>
    <cellStyle name="Output 6 2 5 2 3 3" xfId="24277" xr:uid="{6E81E1BC-908D-4A7C-B323-E13C65750068}"/>
    <cellStyle name="Output 6 2 5 2 4" xfId="14721" xr:uid="{F221559D-2B83-439D-9202-2A0A24BD05B3}"/>
    <cellStyle name="Output 6 2 5 2 4 2" xfId="36962" xr:uid="{4E194706-CFBE-4448-8755-4435C9B587CE}"/>
    <cellStyle name="Output 6 2 5 2 5" xfId="43496" xr:uid="{E0D1838A-3C5D-4164-AD08-4274E627D2B0}"/>
    <cellStyle name="Output 6 2 5 2 6" xfId="58498" xr:uid="{B986B5D8-6012-42AF-A884-51B368D3A3D4}"/>
    <cellStyle name="Output 6 2 5 3" xfId="3824" xr:uid="{B7B3C753-3148-4D7F-82E7-14531518222F}"/>
    <cellStyle name="Output 6 2 5 3 2" xfId="39780" xr:uid="{6371229E-7E30-436F-A630-608843618EFA}"/>
    <cellStyle name="Output 6 2 5 4" xfId="41587" xr:uid="{84ADBB22-3D71-4449-BACC-284ED7D8B638}"/>
    <cellStyle name="Output 6 2 5 5" xfId="51717" xr:uid="{1F3B6874-2903-4779-8263-0A4EA3BA880A}"/>
    <cellStyle name="Output 6 2 6" xfId="1810" xr:uid="{68816838-D145-446A-9277-B24348F2F244}"/>
    <cellStyle name="Output 6 2 6 2" xfId="6127" xr:uid="{AA3F5067-78EA-4D2A-B18D-D40463D8D78E}"/>
    <cellStyle name="Output 6 2 6 2 2" xfId="8713" xr:uid="{CD160217-84D9-4CA4-B29F-107A4738D951}"/>
    <cellStyle name="Output 6 2 6 2 2 2" xfId="17702" xr:uid="{5E611AEB-076D-4EAB-BA44-87FC0A5447CB}"/>
    <cellStyle name="Output 6 2 6 2 2 2 2" xfId="24613" xr:uid="{2D23E8E3-F019-4E00-AAF1-B1AC5AC36B2A}"/>
    <cellStyle name="Output 6 2 6 2 2 3" xfId="33631" xr:uid="{6E1AED0C-E533-44D5-A9DB-CC0708B29E4B}"/>
    <cellStyle name="Output 6 2 6 2 3" xfId="11350" xr:uid="{B3014406-91A2-495D-8884-FE6A7AA1DCC3}"/>
    <cellStyle name="Output 6 2 6 2 3 2" xfId="20339" xr:uid="{722A36CE-FBF6-4794-A5F4-F53CD29114FD}"/>
    <cellStyle name="Output 6 2 6 2 3 2 2" xfId="28060" xr:uid="{A5B36C55-F8E4-4710-A152-DFFFB8AD9D69}"/>
    <cellStyle name="Output 6 2 6 2 3 3" xfId="40021" xr:uid="{D964FA68-C07A-45F2-A0D6-08B6B2A180AD}"/>
    <cellStyle name="Output 6 2 6 2 4" xfId="15116" xr:uid="{A8D1B321-49F1-495D-818A-D0321D341895}"/>
    <cellStyle name="Output 6 2 6 2 4 2" xfId="36034" xr:uid="{F6CC809C-07EB-4AB5-888A-8A36FEC907B4}"/>
    <cellStyle name="Output 6 2 6 2 5" xfId="34120" xr:uid="{BEBA9525-EE64-4422-9E0B-E70C42635BC2}"/>
    <cellStyle name="Output 6 2 6 2 6" xfId="54020" xr:uid="{16E2E561-955F-4918-8700-FB68EAD39888}"/>
    <cellStyle name="Output 6 2 6 3" xfId="4247" xr:uid="{90204C6B-A141-4458-B434-EA2A437F761C}"/>
    <cellStyle name="Output 6 2 6 3 2" xfId="30207" xr:uid="{71EE33D8-F772-496B-A738-A365F74F4081}"/>
    <cellStyle name="Output 6 2 6 4" xfId="26100" xr:uid="{CD6BC2B1-54A6-427A-A7F0-DA521EA0AF29}"/>
    <cellStyle name="Output 6 2 6 5" xfId="47352" xr:uid="{551CCE8F-A6E5-4FBD-86D7-CF6A0786531A}"/>
    <cellStyle name="Output 6 2 7" xfId="2006" xr:uid="{F04F4881-8008-46A5-85C1-9F58A50C52E0}"/>
    <cellStyle name="Output 6 2 7 2" xfId="6314" xr:uid="{01B8B014-5ADD-49DF-866D-FD5458043065}"/>
    <cellStyle name="Output 6 2 7 2 2" xfId="8900" xr:uid="{CAAF3A84-42AA-4560-BB76-ADAE49E033B8}"/>
    <cellStyle name="Output 6 2 7 2 2 2" xfId="17889" xr:uid="{5A35FA23-D4EE-46AA-94E9-5C9A880DAE94}"/>
    <cellStyle name="Output 6 2 7 2 2 2 2" xfId="34019" xr:uid="{370205BE-D949-4385-A316-E2A517F743A4}"/>
    <cellStyle name="Output 6 2 7 2 2 3" xfId="38424" xr:uid="{D1C90712-DA14-4031-BBA0-B5ABE238773D}"/>
    <cellStyle name="Output 6 2 7 2 3" xfId="11537" xr:uid="{78C04D46-9611-4981-8FE4-957C9F9511A8}"/>
    <cellStyle name="Output 6 2 7 2 3 2" xfId="20526" xr:uid="{BB2F7965-3D19-407B-9679-A0FDF6E509C0}"/>
    <cellStyle name="Output 6 2 7 2 3 2 2" xfId="24976" xr:uid="{EF8131F1-D61A-4A6B-BEF1-4B7B5A2B8B71}"/>
    <cellStyle name="Output 6 2 7 2 3 3" xfId="24302" xr:uid="{8927D61D-A935-4819-9C64-F42E13FD9BDF}"/>
    <cellStyle name="Output 6 2 7 2 4" xfId="15303" xr:uid="{3D6FA8BA-E4EF-4781-AB63-FCAB6794408E}"/>
    <cellStyle name="Output 6 2 7 2 4 2" xfId="39280" xr:uid="{91CD48A9-E07B-4CC9-B424-9C95950482E6}"/>
    <cellStyle name="Output 6 2 7 2 5" xfId="40599" xr:uid="{9CF57C79-9907-4BF8-8016-0F31F2977FCD}"/>
    <cellStyle name="Output 6 2 7 3" xfId="4443" xr:uid="{35AB889D-9053-425C-989F-5DFEA15FFC41}"/>
    <cellStyle name="Output 6 2 7 3 2" xfId="26545" xr:uid="{75018B5D-E390-469C-A9D9-C1034E4B0E3C}"/>
    <cellStyle name="Output 6 2 7 4" xfId="41820" xr:uid="{D1D99C3E-5E07-40DB-9E6B-794283C9A156}"/>
    <cellStyle name="Output 6 2 8" xfId="2817" xr:uid="{D85EB5C2-982D-4738-9BA9-40ECB393E998}"/>
    <cellStyle name="Output 6 2 8 2" xfId="6967" xr:uid="{AA426D50-46CF-4F20-9A3C-A0DFEA3A04C2}"/>
    <cellStyle name="Output 6 2 8 2 2" xfId="12096" xr:uid="{CF48BB6D-5404-4269-9519-51DBC311A843}"/>
    <cellStyle name="Output 6 2 8 2 2 2" xfId="21085" xr:uid="{7153B55D-31EB-4299-916E-1C17B3C235CF}"/>
    <cellStyle name="Output 6 2 8 2 2 2 2" xfId="36274" xr:uid="{2EECFB96-57A8-4406-A44B-41DD911337B0}"/>
    <cellStyle name="Output 6 2 8 2 2 3" xfId="22603" xr:uid="{4B29E733-65D6-40E0-A7E0-6AECF9090395}"/>
    <cellStyle name="Output 6 2 8 2 3" xfId="12915" xr:uid="{C18C39E0-882E-414A-8FF5-A9F181794D7B}"/>
    <cellStyle name="Output 6 2 8 2 3 2" xfId="21904" xr:uid="{1FAB93DF-22AA-4C5E-8D7A-5CF4FA0DB119}"/>
    <cellStyle name="Output 6 2 8 2 3 2 2" xfId="24002" xr:uid="{E875EC1E-7D80-41C9-93DD-1854B653D431}"/>
    <cellStyle name="Output 6 2 8 2 3 3" xfId="35130" xr:uid="{A9A776A5-B844-440E-ACAC-D65C3192F739}"/>
    <cellStyle name="Output 6 2 8 2 4" xfId="15956" xr:uid="{420A6EA4-4C5B-49FB-B6E2-4438DF15B5F4}"/>
    <cellStyle name="Output 6 2 8 2 4 2" xfId="27704" xr:uid="{0254AEF1-384D-4E81-A85A-3135D04E0509}"/>
    <cellStyle name="Output 6 2 8 2 5" xfId="23608" xr:uid="{CF6B7D0F-2E22-4B8B-B617-F3695A659094}"/>
    <cellStyle name="Output 6 2 8 3" xfId="9530" xr:uid="{0A9CC802-312E-47E3-9EE5-A45C24C19CD0}"/>
    <cellStyle name="Output 6 2 8 3 2" xfId="18519" xr:uid="{4E31360D-8461-4956-8E52-16BFFA281934}"/>
    <cellStyle name="Output 6 2 8 3 2 2" xfId="43049" xr:uid="{35AF0883-A027-4E85-803E-F6EC526BBA10}"/>
    <cellStyle name="Output 6 2 8 3 3" xfId="38592" xr:uid="{263227BB-1BC5-4AB7-A993-C84D5E2AFADF}"/>
    <cellStyle name="Output 6 2 8 4" xfId="40722" xr:uid="{DFDE06DB-850F-4AD1-B536-5BCFD40EEB3B}"/>
    <cellStyle name="Output 6 2 9" xfId="4750" xr:uid="{72E9608F-D0B6-43AD-AA5D-3285C92FF186}"/>
    <cellStyle name="Output 6 2 9 2" xfId="7336" xr:uid="{656FAF75-F573-4349-B8F1-AED38F2A67A7}"/>
    <cellStyle name="Output 6 2 9 2 2" xfId="16325" xr:uid="{190D33DC-4EAD-403D-8072-0401FC296C71}"/>
    <cellStyle name="Output 6 2 9 2 2 2" xfId="27680" xr:uid="{110640F5-1D23-4B67-AAA1-09FCA464AFFB}"/>
    <cellStyle name="Output 6 2 9 2 3" xfId="41713" xr:uid="{E7038EBD-AB14-4614-B645-2E5387CBE7F8}"/>
    <cellStyle name="Output 6 2 9 3" xfId="9973" xr:uid="{DE5224A1-440E-40D9-BAB5-F78AF839E39F}"/>
    <cellStyle name="Output 6 2 9 3 2" xfId="18962" xr:uid="{C216905C-FE35-478F-8488-ADC2BD0DB1D5}"/>
    <cellStyle name="Output 6 2 9 3 2 2" xfId="22502" xr:uid="{D20CACF7-5F75-42E8-9EED-B2F0D9457D0A}"/>
    <cellStyle name="Output 6 2 9 3 3" xfId="41516" xr:uid="{48AB62E0-E77A-4FBE-AF33-2607EC499765}"/>
    <cellStyle name="Output 6 2 9 4" xfId="13739" xr:uid="{4CDF5E3B-6D46-4B6D-8AD3-DA197E1246F3}"/>
    <cellStyle name="Output 6 2 9 4 2" xfId="30525" xr:uid="{CBBB34A0-AC5D-45C9-A2B3-7D33EFB7EE09}"/>
    <cellStyle name="Output 6 2 9 5" xfId="28738" xr:uid="{C582349E-A209-473C-B0E9-52E0D457546E}"/>
    <cellStyle name="Output 6 20" xfId="44916" xr:uid="{5F7E2B6B-259E-43C0-B9FC-75AAE3EB3B1F}"/>
    <cellStyle name="Output 6 20 2" xfId="50473" xr:uid="{147C7E0F-ACC3-4201-A18D-0CC952048FD9}"/>
    <cellStyle name="Output 6 20 2 2" xfId="57255" xr:uid="{526154D2-9E10-408A-A2CD-909ABCD8DC58}"/>
    <cellStyle name="Output 6 20 3" xfId="52075" xr:uid="{FDAF7CAF-87BD-4E82-A470-B1A1C427E08C}"/>
    <cellStyle name="Output 6 20 3 2" xfId="58856" xr:uid="{BD965F7F-1D10-4247-BD72-9F9B5F7B5CFC}"/>
    <cellStyle name="Output 6 20 4" xfId="51871" xr:uid="{1AF61E06-8BB2-45FE-8579-DE0C29BD063E}"/>
    <cellStyle name="Output 6 20 4 2" xfId="58652" xr:uid="{F308A8FA-6891-42F0-886A-7D2132B3D3FA}"/>
    <cellStyle name="Output 6 20 5" xfId="48590" xr:uid="{07FD772B-5CD9-4A09-B9D1-CDE31470C2A0}"/>
    <cellStyle name="Output 6 20 5 2" xfId="55379" xr:uid="{986F9CAC-9A05-4A2E-B7C8-64155827A8E9}"/>
    <cellStyle name="Output 6 20 6" xfId="53665" xr:uid="{2AAE65F7-1D5F-4F4F-A96D-AC2F006C9FA9}"/>
    <cellStyle name="Output 6 20 7" xfId="46976" xr:uid="{035F4DCD-69AF-4B47-83DE-9E8F1FC8212D}"/>
    <cellStyle name="Output 6 21" xfId="44918" xr:uid="{FC572A0B-48C7-417D-AE32-9FBF5FCEC448}"/>
    <cellStyle name="Output 6 21 2" xfId="50542" xr:uid="{3A8CE855-9AC7-4C76-8458-709064615B99}"/>
    <cellStyle name="Output 6 21 2 2" xfId="57324" xr:uid="{FA0780D6-1CC0-4212-B6FB-E2BBEF0B7942}"/>
    <cellStyle name="Output 6 21 3" xfId="52144" xr:uid="{C254F03D-30A6-4689-BC19-257230135297}"/>
    <cellStyle name="Output 6 21 3 2" xfId="58925" xr:uid="{42342658-BA7E-4459-BB3E-D7386BC11923}"/>
    <cellStyle name="Output 6 21 4" xfId="48877" xr:uid="{3DAE916D-B6BB-4B9B-973E-62329A68FB3C}"/>
    <cellStyle name="Output 6 21 4 2" xfId="55658" xr:uid="{85F66C38-89F7-4E28-ACD6-B593C66D7FE5}"/>
    <cellStyle name="Output 6 21 5" xfId="48659" xr:uid="{BE110DA4-6E18-478D-BABF-B5EB39380EA8}"/>
    <cellStyle name="Output 6 21 5 2" xfId="55448" xr:uid="{E295E892-0B7A-4AAC-B224-54520C1C0C94}"/>
    <cellStyle name="Output 6 21 6" xfId="53734" xr:uid="{DC8771B7-7FEC-47E7-A723-9F65DD630647}"/>
    <cellStyle name="Output 6 21 7" xfId="47045" xr:uid="{F0A8D1C9-FC1A-4A5D-87F8-98489F8D28B8}"/>
    <cellStyle name="Output 6 22" xfId="44905" xr:uid="{817BD203-E130-45C8-BB60-457209546A3B}"/>
    <cellStyle name="Output 6 22 2" xfId="50502" xr:uid="{8874B1AC-B162-48E3-A44A-C2098352ED50}"/>
    <cellStyle name="Output 6 22 2 2" xfId="57284" xr:uid="{4D57CEE4-C4CC-4218-B1C4-070E0FF0A4FF}"/>
    <cellStyle name="Output 6 22 3" xfId="52104" xr:uid="{4A295226-6A8B-42C0-BAF9-8A86BC99FF90}"/>
    <cellStyle name="Output 6 22 3 2" xfId="58885" xr:uid="{A7A7D4F0-366C-4182-B771-2D009F6D6104}"/>
    <cellStyle name="Output 6 22 4" xfId="48957" xr:uid="{6745C6AE-9A45-46DF-96E6-0DFDAFA483F6}"/>
    <cellStyle name="Output 6 22 4 2" xfId="55740" xr:uid="{052D926A-4FD6-4116-A4C9-74262C6D6AE2}"/>
    <cellStyle name="Output 6 22 5" xfId="48619" xr:uid="{91CB8845-AE45-44BF-9EA8-80E3985CE4F7}"/>
    <cellStyle name="Output 6 22 5 2" xfId="55408" xr:uid="{C674B331-702E-4FCC-9B7E-978D616168F3}"/>
    <cellStyle name="Output 6 22 6" xfId="53694" xr:uid="{66E2AF86-2751-4D2A-B389-839F0E0A102E}"/>
    <cellStyle name="Output 6 22 7" xfId="47005" xr:uid="{6C830D99-D6A4-4E4F-9EA7-1BFF438F7524}"/>
    <cellStyle name="Output 6 23" xfId="44964" xr:uid="{085F9046-5D13-46AD-8042-E45D1E81CA46}"/>
    <cellStyle name="Output 6 23 2" xfId="50593" xr:uid="{7A956342-3808-449A-B3A5-D818C682C319}"/>
    <cellStyle name="Output 6 23 2 2" xfId="57375" xr:uid="{B638CD8A-967E-45AA-835B-2BA2EE100BBE}"/>
    <cellStyle name="Output 6 23 3" xfId="52407" xr:uid="{25DE28A9-A5EE-4D97-96C3-34D1E6B10CE4}"/>
    <cellStyle name="Output 6 23 3 2" xfId="59188" xr:uid="{197D7699-F9DD-4CB7-BB84-E7B0621F951E}"/>
    <cellStyle name="Output 6 23 4" xfId="48710" xr:uid="{F433D3D3-0ACC-4D90-9942-DEA698334671}"/>
    <cellStyle name="Output 6 23 4 2" xfId="55499" xr:uid="{AA5E53DF-8825-4636-AF04-BE59B17D3E57}"/>
    <cellStyle name="Output 6 23 5" xfId="53785" xr:uid="{CDDB3F50-93DF-4151-985A-7EF48200DC50}"/>
    <cellStyle name="Output 6 23 6" xfId="47096" xr:uid="{67643A38-E502-4DA8-B209-E26B9BD6D751}"/>
    <cellStyle name="Output 6 24" xfId="45011" xr:uid="{B6697994-4963-45AB-B4B8-275A991DA102}"/>
    <cellStyle name="Output 6 24 2" xfId="50639" xr:uid="{74E609F8-7755-4813-9D64-AD649B4FAB15}"/>
    <cellStyle name="Output 6 24 2 2" xfId="57421" xr:uid="{CADDBD0B-3D59-41B4-A1CF-2013E1A81622}"/>
    <cellStyle name="Output 6 24 3" xfId="52453" xr:uid="{787AED70-65DB-4238-92AD-A793BC8A2FED}"/>
    <cellStyle name="Output 6 24 3 2" xfId="59234" xr:uid="{BC016976-E4E0-4FBC-A6C4-008E027FBB9C}"/>
    <cellStyle name="Output 6 24 4" xfId="48756" xr:uid="{E75BEE4F-9487-407F-86D7-8A51D3A0CC41}"/>
    <cellStyle name="Output 6 24 4 2" xfId="55545" xr:uid="{2458324F-D6A8-4DC2-8DF3-FC2CFACFFF6D}"/>
    <cellStyle name="Output 6 24 5" xfId="53831" xr:uid="{D6FBF0C1-D44D-49A0-8DCA-D988CF8124CB}"/>
    <cellStyle name="Output 6 24 6" xfId="47142" xr:uid="{A0197BF1-B31F-4606-9C47-6F6638FF6874}"/>
    <cellStyle name="Output 6 25" xfId="45052" xr:uid="{38B298E5-E246-4FD0-BF30-C2CE4EB79BE9}"/>
    <cellStyle name="Output 6 25 2" xfId="50627" xr:uid="{D18813E9-B3E6-4F22-AF3A-165C2B59B5AE}"/>
    <cellStyle name="Output 6 25 2 2" xfId="57409" xr:uid="{5E6E160F-9BEE-4411-9C3F-F16FE096FD26}"/>
    <cellStyle name="Output 6 25 3" xfId="52441" xr:uid="{1E003EF2-A6AD-4580-9DD8-BD6C62443FAD}"/>
    <cellStyle name="Output 6 25 3 2" xfId="59222" xr:uid="{8414858F-3835-4D20-9690-9018151C31C5}"/>
    <cellStyle name="Output 6 25 4" xfId="48744" xr:uid="{29E45D04-42F3-4828-8FA0-BF0592C1E5EC}"/>
    <cellStyle name="Output 6 25 4 2" xfId="55533" xr:uid="{FF53F519-9013-4087-A709-C4DF894A32C4}"/>
    <cellStyle name="Output 6 25 5" xfId="53819" xr:uid="{E2DE5626-595B-4498-9694-FAB12534AFE2}"/>
    <cellStyle name="Output 6 25 6" xfId="47130" xr:uid="{347FDB61-541C-40EF-A55E-529036140E69}"/>
    <cellStyle name="Output 6 26" xfId="45109" xr:uid="{420A5482-048B-43DF-A012-4A7367FF7CE5}"/>
    <cellStyle name="Output 6 26 2" xfId="50588" xr:uid="{3044DFCF-9936-4BF5-92DD-1BF42AA03188}"/>
    <cellStyle name="Output 6 26 2 2" xfId="57370" xr:uid="{9837A0CC-7CB2-492C-ADF9-DF1BA62E4B6D}"/>
    <cellStyle name="Output 6 26 3" xfId="52402" xr:uid="{64A8F0E6-838F-4B28-9465-2412FF635E45}"/>
    <cellStyle name="Output 6 26 3 2" xfId="59183" xr:uid="{0E2FE372-72C5-494B-921E-F8A28AEE773D}"/>
    <cellStyle name="Output 6 26 4" xfId="48705" xr:uid="{73648D24-EABA-4FDC-BE15-49779B57046C}"/>
    <cellStyle name="Output 6 26 4 2" xfId="55494" xr:uid="{F3E56F6D-F929-4681-8157-0E5B3C592FD6}"/>
    <cellStyle name="Output 6 26 5" xfId="53780" xr:uid="{ACB0AFB8-A2FF-4A91-BD80-13294B15200A}"/>
    <cellStyle name="Output 6 26 6" xfId="47091" xr:uid="{04E63301-B68F-491C-8130-42AA17FA7EFF}"/>
    <cellStyle name="Output 6 27" xfId="45130" xr:uid="{9D267032-7F51-4B99-96D7-325DBB924436}"/>
    <cellStyle name="Output 6 27 2" xfId="50700" xr:uid="{3533AE31-C954-43A6-A0DA-0211772E463A}"/>
    <cellStyle name="Output 6 27 2 2" xfId="57482" xr:uid="{CE597971-2A9E-4023-B4D4-722A74DDC5D3}"/>
    <cellStyle name="Output 6 27 3" xfId="52511" xr:uid="{ABC068F9-F9AB-4A25-8312-E5E03AF75B6E}"/>
    <cellStyle name="Output 6 27 3 2" xfId="59292" xr:uid="{E466BAF5-C2FF-4B44-B281-EE4A3210AF6E}"/>
    <cellStyle name="Output 6 27 4" xfId="48813" xr:uid="{FB4DFD52-2FD7-4D09-B230-5D5F5687B6C6}"/>
    <cellStyle name="Output 6 27 4 2" xfId="55599" xr:uid="{8EFC9CEB-B6B7-4B00-AAAF-8E9F55B72B12}"/>
    <cellStyle name="Output 6 27 5" xfId="53889" xr:uid="{69896997-D053-4913-8E0D-CFA63F9C3F03}"/>
    <cellStyle name="Output 6 27 6" xfId="47203" xr:uid="{DDAE7A9F-7F11-4D27-8DE1-CF97CCFCF5EC}"/>
    <cellStyle name="Output 6 28" xfId="45125" xr:uid="{CBA3167A-C94C-4AAC-BE49-4F4A2A9D0FBC}"/>
    <cellStyle name="Output 6 28 2" xfId="50693" xr:uid="{4E873CC2-3EDD-4BDA-A9E1-E01FCB706640}"/>
    <cellStyle name="Output 6 28 2 2" xfId="57475" xr:uid="{08DDAE5F-38FC-470E-B397-9A565AD72829}"/>
    <cellStyle name="Output 6 28 3" xfId="52504" xr:uid="{7AF00EE0-DEB6-4D52-B201-07D30CE8B97C}"/>
    <cellStyle name="Output 6 28 3 2" xfId="59285" xr:uid="{07DDB682-23BE-4525-A390-5312C2CDA023}"/>
    <cellStyle name="Output 6 28 4" xfId="48808" xr:uid="{78D2E180-A02C-43A6-9F1B-2BEFE4ED7EA7}"/>
    <cellStyle name="Output 6 28 4 2" xfId="55594" xr:uid="{0CAD0D30-8543-4CD4-9ABD-DC2D4F63EC0A}"/>
    <cellStyle name="Output 6 28 5" xfId="53882" xr:uid="{1312CD4A-ABB3-48EC-9670-7BF569576DE6}"/>
    <cellStyle name="Output 6 28 6" xfId="47196" xr:uid="{6733FED6-C26B-47AB-BF9A-8F3DA24F81E6}"/>
    <cellStyle name="Output 6 29" xfId="45214" xr:uid="{602E9658-67F9-4211-A6BA-F36BCA06D26A}"/>
    <cellStyle name="Output 6 29 2" xfId="50724" xr:uid="{B5C3D97F-B7A3-4E4E-8AE6-C73E9E068C2B}"/>
    <cellStyle name="Output 6 29 2 2" xfId="57506" xr:uid="{DEE31AF6-419A-43E9-912E-6654F2F8B2B6}"/>
    <cellStyle name="Output 6 29 3" xfId="52535" xr:uid="{FEEE5F86-D7A2-4324-81EF-0610832EA9B7}"/>
    <cellStyle name="Output 6 29 3 2" xfId="59316" xr:uid="{24136D38-464F-47EA-A1AA-4DA8F068E2AD}"/>
    <cellStyle name="Output 6 29 4" xfId="53913" xr:uid="{9AA544AF-E5A3-4D50-AF32-AEBF8ACB8B9C}"/>
    <cellStyle name="Output 6 29 5" xfId="47227" xr:uid="{6C839D3F-EF15-4392-94CD-37A2B28F0595}"/>
    <cellStyle name="Output 6 3" xfId="391" xr:uid="{C760BBF5-53FD-42A8-9FE0-18E568CCB8BE}"/>
    <cellStyle name="Output 6 3 10" xfId="9261" xr:uid="{171FFDA7-B7F3-43A2-BA91-5527C361BDB8}"/>
    <cellStyle name="Output 6 3 10 2" xfId="18250" xr:uid="{C85F8B70-7D32-4ECB-B0AC-B03D768A2A8C}"/>
    <cellStyle name="Output 6 3 10 2 2" xfId="31453" xr:uid="{80DEE53A-5E6E-4F89-BE77-DFDC3726ED57}"/>
    <cellStyle name="Output 6 3 10 3" xfId="43967" xr:uid="{00AA8B4A-7F28-4252-8BE9-32E29430ABA4}"/>
    <cellStyle name="Output 6 3 11" xfId="12453" xr:uid="{1B2EF5AA-F4EE-4266-A57D-CD259AE0AF38}"/>
    <cellStyle name="Output 6 3 11 2" xfId="21442" xr:uid="{DAF5DB6F-43FD-4157-9D5A-8E4F183486FA}"/>
    <cellStyle name="Output 6 3 11 2 2" xfId="34598" xr:uid="{FCAFB817-4A79-40D4-97D8-257D256C02D0}"/>
    <cellStyle name="Output 6 3 11 3" xfId="28576" xr:uid="{ADF15283-0E8B-4F35-B68F-526A412594E4}"/>
    <cellStyle name="Output 6 3 12" xfId="2397" xr:uid="{517070FC-B5EC-4F9E-A8B4-55D671B763BE}"/>
    <cellStyle name="Output 6 3 12 2" xfId="27051" xr:uid="{AA831F2C-D13D-4A77-89FF-B7587CCD9F61}"/>
    <cellStyle name="Output 6 3 13" xfId="13306" xr:uid="{FE08FAB9-0AB0-44BD-AED4-B8261519CEBD}"/>
    <cellStyle name="Output 6 3 13 2" xfId="29737" xr:uid="{D19B414E-3780-4E44-A437-07999BDC0549}"/>
    <cellStyle name="Output 6 3 14" xfId="33238" xr:uid="{6524EED0-50D2-4FE5-8319-7FE71BB3AEFD}"/>
    <cellStyle name="Output 6 3 15" xfId="44338" xr:uid="{906013E8-50AD-44E9-A21F-C7DC90991CB6}"/>
    <cellStyle name="Output 6 3 16" xfId="45542" xr:uid="{9FDE14B9-EF17-4A62-A1ED-52D25B8646D6}"/>
    <cellStyle name="Output 6 3 2" xfId="740" xr:uid="{4F43EAF1-A5A5-46BE-9DA6-F6A4F9941F0A}"/>
    <cellStyle name="Output 6 3 2 2" xfId="5115" xr:uid="{5CA12D17-FC74-46D1-B48F-931B13D1B709}"/>
    <cellStyle name="Output 6 3 2 2 2" xfId="7701" xr:uid="{FF3E8FC3-3454-485A-8DB9-62F3E29A9650}"/>
    <cellStyle name="Output 6 3 2 2 2 2" xfId="16690" xr:uid="{D5D32F39-1198-488A-B79F-385DCE0EE86C}"/>
    <cellStyle name="Output 6 3 2 2 2 2 2" xfId="29088" xr:uid="{D61FFF0C-3BEB-4D48-B973-2AC1A9D70072}"/>
    <cellStyle name="Output 6 3 2 2 2 3" xfId="39258" xr:uid="{F63DD2B3-F520-469B-8E12-41DC0DA2AB63}"/>
    <cellStyle name="Output 6 3 2 2 2 4" xfId="56330" xr:uid="{645A2929-5412-45EB-9117-2E7761BE55BF}"/>
    <cellStyle name="Output 6 3 2 2 3" xfId="10338" xr:uid="{E8A50F90-C5F1-445B-B1D1-87CDFB8C948F}"/>
    <cellStyle name="Output 6 3 2 2 3 2" xfId="19327" xr:uid="{B38CD23F-38E7-4ED1-8F2F-933EBEB4C5E5}"/>
    <cellStyle name="Output 6 3 2 2 3 2 2" xfId="36576" xr:uid="{EBDCB078-ED5E-42CE-BDBF-A5453CD68897}"/>
    <cellStyle name="Output 6 3 2 2 3 3" xfId="40011" xr:uid="{14FA1480-1534-471B-B1B3-62095251467B}"/>
    <cellStyle name="Output 6 3 2 2 4" xfId="14104" xr:uid="{D7E9E595-F426-445C-8DB8-42B6C09EB3C7}"/>
    <cellStyle name="Output 6 3 2 2 4 2" xfId="30279" xr:uid="{27194D94-CDF8-4E02-9FCB-1604748ECDD7}"/>
    <cellStyle name="Output 6 3 2 2 5" xfId="28283" xr:uid="{3CC2B4B6-6643-4AC5-AB1E-D28060DC09A0}"/>
    <cellStyle name="Output 6 3 2 2 6" xfId="49548" xr:uid="{BBAD8820-BF46-42B6-8C12-163D8736A68A}"/>
    <cellStyle name="Output 6 3 2 3" xfId="3177" xr:uid="{7CF5A622-96F3-4428-BF15-8FA2CEB72AF4}"/>
    <cellStyle name="Output 6 3 2 3 2" xfId="33212" xr:uid="{45240A7B-4962-4366-9FBE-4B991B4A9E44}"/>
    <cellStyle name="Output 6 3 2 3 2 2" xfId="59009" xr:uid="{967BCAF3-FD6B-4201-8F38-B0E0A92C09E9}"/>
    <cellStyle name="Output 6 3 2 3 3" xfId="52228" xr:uid="{2903BF09-E24B-4E44-A889-D223D7C534DD}"/>
    <cellStyle name="Output 6 3 2 4" xfId="43187" xr:uid="{7F0BE6ED-F15E-4F7D-A816-D955A13C6118}"/>
    <cellStyle name="Output 6 3 2 4 2" xfId="54475" xr:uid="{9E6D1ADB-E4F0-4134-ADB6-5792194B22DE}"/>
    <cellStyle name="Output 6 3 2 4 3" xfId="47665" xr:uid="{63DAE810-6C52-4B33-98C0-7DE9E600BE1A}"/>
    <cellStyle name="Output 6 3 2 5" xfId="46057" xr:uid="{34A0E9E6-7079-42B8-9390-50DF43F884A2}"/>
    <cellStyle name="Output 6 3 3" xfId="1085" xr:uid="{418BF90D-C2BD-4BF7-A214-031E58E85712}"/>
    <cellStyle name="Output 6 3 3 2" xfId="5436" xr:uid="{9749EB8D-A7E0-42CF-A474-43DDCEE69441}"/>
    <cellStyle name="Output 6 3 3 2 2" xfId="8022" xr:uid="{3ADCCC98-70DE-4DE0-8C43-6BA3301899A2}"/>
    <cellStyle name="Output 6 3 3 2 2 2" xfId="17011" xr:uid="{96B0B4E0-35A1-4A48-94F8-47911F1A13B0}"/>
    <cellStyle name="Output 6 3 3 2 2 2 2" xfId="35586" xr:uid="{8F6ACB8E-CA9C-48AB-9363-6C84DD35C918}"/>
    <cellStyle name="Output 6 3 3 2 2 3" xfId="32907" xr:uid="{D149CFB7-81D9-48C6-80D5-876F242AF938}"/>
    <cellStyle name="Output 6 3 3 2 2 4" xfId="56738" xr:uid="{98F17937-921B-4F43-BF9C-FE18D00C17D5}"/>
    <cellStyle name="Output 6 3 3 2 3" xfId="10659" xr:uid="{3CBB2ABE-7D76-4643-9F8A-F1ABD8279E3C}"/>
    <cellStyle name="Output 6 3 3 2 3 2" xfId="19648" xr:uid="{9F5DF1E8-4F70-4020-AF0D-9F84F1AE8B93}"/>
    <cellStyle name="Output 6 3 3 2 3 2 2" xfId="43540" xr:uid="{99CBE842-B70B-46B6-B856-AE396BBA4186}"/>
    <cellStyle name="Output 6 3 3 2 3 3" xfId="41647" xr:uid="{5F24E9A5-18CE-42CC-BB57-2EFF2E06CEF6}"/>
    <cellStyle name="Output 6 3 3 2 4" xfId="14425" xr:uid="{59B661E3-F897-4F26-A3EC-78DE536C6CA6}"/>
    <cellStyle name="Output 6 3 3 2 4 2" xfId="29926" xr:uid="{9337DD82-07BE-48D6-8AF9-55344D27F830}"/>
    <cellStyle name="Output 6 3 3 2 5" xfId="22324" xr:uid="{D630EB29-F25B-4B9F-B265-4A73961FEBA4}"/>
    <cellStyle name="Output 6 3 3 2 6" xfId="49956" xr:uid="{7E463431-EE50-4989-AC6B-ED396E4FFB99}"/>
    <cellStyle name="Output 6 3 3 3" xfId="3522" xr:uid="{6FBFD443-B610-4BBB-9FE0-9FE4471A0DFB}"/>
    <cellStyle name="Output 6 3 3 3 2" xfId="29722" xr:uid="{50501EA2-5E28-437C-8766-59FF0B5BFCCC}"/>
    <cellStyle name="Output 6 3 3 3 2 2" xfId="58472" xr:uid="{04832541-1177-465B-BE35-5778C90C5EA4}"/>
    <cellStyle name="Output 6 3 3 3 3" xfId="51691" xr:uid="{FBE6A073-EEF5-4374-BD98-D575FFC66CBA}"/>
    <cellStyle name="Output 6 3 3 4" xfId="37912" xr:uid="{703EA75C-37DF-4D52-A99A-CF5FCC45EC37}"/>
    <cellStyle name="Output 6 3 3 4 2" xfId="54865" xr:uid="{3395DD41-729E-47FE-9022-6DEA0F016028}"/>
    <cellStyle name="Output 6 3 3 4 3" xfId="48073" xr:uid="{8B62DF79-3325-498D-8E46-0A3CE62F9FCD}"/>
    <cellStyle name="Output 6 3 3 5" xfId="53165" xr:uid="{CFA6FA26-8D83-409F-AD6B-EF96D892BAEE}"/>
    <cellStyle name="Output 6 3 3 6" xfId="46459" xr:uid="{7A50751E-924A-4C68-AE2C-F4A3F0646438}"/>
    <cellStyle name="Output 6 3 4" xfId="1429" xr:uid="{CF57CC1B-B15F-4258-80C3-AE4C5D512CEC}"/>
    <cellStyle name="Output 6 3 4 2" xfId="5774" xr:uid="{BADDCF8B-5B5E-4823-9C66-C27DEEE319D9}"/>
    <cellStyle name="Output 6 3 4 2 2" xfId="8360" xr:uid="{941F9E25-A276-4CCE-956B-F98502374410}"/>
    <cellStyle name="Output 6 3 4 2 2 2" xfId="17349" xr:uid="{AE08CCD5-86E9-4746-BAB3-3BCE89260388}"/>
    <cellStyle name="Output 6 3 4 2 2 2 2" xfId="35977" xr:uid="{D29250D7-C598-4BBA-BB5D-E7C073B2F06B}"/>
    <cellStyle name="Output 6 3 4 2 2 3" xfId="31849" xr:uid="{F017C591-6305-4930-9EC1-1E74498E483F}"/>
    <cellStyle name="Output 6 3 4 2 3" xfId="10997" xr:uid="{83532060-1165-4DA9-B35A-4D6D6CDCD55B}"/>
    <cellStyle name="Output 6 3 4 2 3 2" xfId="19986" xr:uid="{3E375A65-C517-4D2E-962D-E2B9856EB9FD}"/>
    <cellStyle name="Output 6 3 4 2 3 2 2" xfId="26256" xr:uid="{D596DF82-7A3C-42BE-97D0-6BE286019677}"/>
    <cellStyle name="Output 6 3 4 2 3 3" xfId="25406" xr:uid="{585D2B4F-660A-4EC7-B6C0-DAA0C5683D61}"/>
    <cellStyle name="Output 6 3 4 2 4" xfId="14763" xr:uid="{8A3CC4AB-5E51-4A2D-97AC-39B14AF54984}"/>
    <cellStyle name="Output 6 3 4 2 4 2" xfId="23033" xr:uid="{205747CF-24F9-4529-AF14-DE713F3ABA30}"/>
    <cellStyle name="Output 6 3 4 2 5" xfId="39012" xr:uid="{9A4A4D12-8AE8-42E3-97FB-22EFB29A9CA5}"/>
    <cellStyle name="Output 6 3 4 2 6" xfId="55858" xr:uid="{D0BA5043-28C9-4B47-9396-7E30437B27CD}"/>
    <cellStyle name="Output 6 3 4 3" xfId="3866" xr:uid="{86FEC141-9405-49B7-845E-0B7E9C813216}"/>
    <cellStyle name="Output 6 3 4 3 2" xfId="36286" xr:uid="{AE0572C7-C257-4258-B743-7B84B2359ABC}"/>
    <cellStyle name="Output 6 3 4 4" xfId="33570" xr:uid="{F3BA786B-0BEC-4A7F-B085-D5AA37682D44}"/>
    <cellStyle name="Output 6 3 4 5" xfId="49076" xr:uid="{232BD6C0-053C-44F8-80CE-EB15BACF7969}"/>
    <cellStyle name="Output 6 3 5" xfId="1729" xr:uid="{7850E4C6-D63A-4DAD-9081-FBDD3F5C4EB3}"/>
    <cellStyle name="Output 6 3 5 2" xfId="6055" xr:uid="{09623201-B615-483C-8D5F-84B89F66A3A0}"/>
    <cellStyle name="Output 6 3 5 2 2" xfId="8641" xr:uid="{C142A262-B684-4095-A9F3-0DCE1BCD3F57}"/>
    <cellStyle name="Output 6 3 5 2 2 2" xfId="17630" xr:uid="{4F09B193-E59D-428B-8400-26966D4DEB9B}"/>
    <cellStyle name="Output 6 3 5 2 2 2 2" xfId="32090" xr:uid="{40DD396C-E8B1-4C72-86BA-0DC347D4BDE9}"/>
    <cellStyle name="Output 6 3 5 2 2 3" xfId="32988" xr:uid="{126E1AA9-D07C-430E-BA23-6C2C0E856D22}"/>
    <cellStyle name="Output 6 3 5 2 3" xfId="11278" xr:uid="{BCC80FB3-AAB0-4848-841F-AF48F5DFCEFB}"/>
    <cellStyle name="Output 6 3 5 2 3 2" xfId="20267" xr:uid="{5AADF009-70A2-476B-BCE2-79628909F68E}"/>
    <cellStyle name="Output 6 3 5 2 3 2 2" xfId="34206" xr:uid="{EBA9E846-2C0D-4268-837C-8526480188EB}"/>
    <cellStyle name="Output 6 3 5 2 3 3" xfId="35693" xr:uid="{86418DB8-57D3-4AA6-9901-E39C5F2EE357}"/>
    <cellStyle name="Output 6 3 5 2 4" xfId="15044" xr:uid="{870763D1-4825-4828-B5D4-07BBBB0D3105}"/>
    <cellStyle name="Output 6 3 5 2 4 2" xfId="39671" xr:uid="{DEB579D5-D968-4C88-B8FA-8F2E61A43933}"/>
    <cellStyle name="Output 6 3 5 2 5" xfId="31369" xr:uid="{C26A9381-7587-49D8-B83B-1B29603431BE}"/>
    <cellStyle name="Output 6 3 5 2 6" xfId="58095" xr:uid="{99623A23-E346-4A7D-A07E-7A1409D91FEB}"/>
    <cellStyle name="Output 6 3 5 3" xfId="4166" xr:uid="{D584A392-717B-4877-A6D7-62CCCE841BB7}"/>
    <cellStyle name="Output 6 3 5 3 2" xfId="28484" xr:uid="{9AD1635A-4FF2-4D15-B96F-136BB89E8858}"/>
    <cellStyle name="Output 6 3 5 4" xfId="24481" xr:uid="{FCDEFB51-7A14-4E97-8832-E89445421BA6}"/>
    <cellStyle name="Output 6 3 5 5" xfId="51313" xr:uid="{F5B753B3-ADAC-468B-B35E-2EE5F5EBE667}"/>
    <cellStyle name="Output 6 3 6" xfId="2048" xr:uid="{6B79E115-08F1-43C1-9AC3-27DBFE8CEF79}"/>
    <cellStyle name="Output 6 3 6 2" xfId="6355" xr:uid="{08992B59-6F3F-4480-AF92-C99D886236AC}"/>
    <cellStyle name="Output 6 3 6 2 2" xfId="8941" xr:uid="{8DF4E1D0-490D-4AB0-9B34-F539F135F94B}"/>
    <cellStyle name="Output 6 3 6 2 2 2" xfId="17930" xr:uid="{739E8716-7099-4621-B5ED-CAFCA7D44764}"/>
    <cellStyle name="Output 6 3 6 2 2 2 2" xfId="31257" xr:uid="{8F4D9E32-85E5-4AA7-8AC1-3D288AFFF242}"/>
    <cellStyle name="Output 6 3 6 2 2 3" xfId="42707" xr:uid="{7EB28EA1-67C5-4C36-8927-FE2132A75E4E}"/>
    <cellStyle name="Output 6 3 6 2 3" xfId="11578" xr:uid="{FFE1B34B-C8A0-4000-8A37-016CBBF4D474}"/>
    <cellStyle name="Output 6 3 6 2 3 2" xfId="20567" xr:uid="{5BA01782-A3FD-462C-901E-C536C583D823}"/>
    <cellStyle name="Output 6 3 6 2 3 2 2" xfId="32326" xr:uid="{7DD4A04A-5338-4508-95C5-2E3D20D7AC5A}"/>
    <cellStyle name="Output 6 3 6 2 3 3" xfId="37676" xr:uid="{F93A76DD-4FD0-4C60-8F58-260D60375BCA}"/>
    <cellStyle name="Output 6 3 6 2 4" xfId="15344" xr:uid="{ADDC70AE-ED75-4102-9782-6666E9C7E4D9}"/>
    <cellStyle name="Output 6 3 6 2 4 2" xfId="28097" xr:uid="{C2E61F4E-6B87-4590-86F6-E70A2FC2D0D6}"/>
    <cellStyle name="Output 6 3 6 2 5" xfId="32615" xr:uid="{FC341D75-354E-4C0F-94D0-B1E61FE39D27}"/>
    <cellStyle name="Output 6 3 6 2 6" xfId="54027" xr:uid="{D127C59F-CBDE-4F0A-B528-880C485F8D81}"/>
    <cellStyle name="Output 6 3 6 3" xfId="4485" xr:uid="{E099FFE0-F906-4FAB-9620-58F43540F73D}"/>
    <cellStyle name="Output 6 3 6 3 2" xfId="35764" xr:uid="{52131589-ABF9-4D89-9C2A-C8F255B5C02C}"/>
    <cellStyle name="Output 6 3 6 4" xfId="25794" xr:uid="{148E0A1E-CA67-4F49-A68A-E5B79C67D0EB}"/>
    <cellStyle name="Output 6 3 6 5" xfId="47359" xr:uid="{3DD51619-846D-41DA-B3B1-1AA087F0A553}"/>
    <cellStyle name="Output 6 3 7" xfId="2859" xr:uid="{E0E26FB5-E89C-4AA9-9C7F-1253FEB38B72}"/>
    <cellStyle name="Output 6 3 7 2" xfId="7009" xr:uid="{531EE538-11BA-4417-A9C9-883557D66352}"/>
    <cellStyle name="Output 6 3 7 2 2" xfId="12138" xr:uid="{4B64ED2A-1492-48EF-B841-67FAB5D3DAA8}"/>
    <cellStyle name="Output 6 3 7 2 2 2" xfId="21127" xr:uid="{51CAE9F8-27B0-4515-A817-E0D563E3B2B6}"/>
    <cellStyle name="Output 6 3 7 2 2 2 2" xfId="25033" xr:uid="{6DC38FAD-0460-4EBC-BCC5-742141A154ED}"/>
    <cellStyle name="Output 6 3 7 2 2 3" xfId="42246" xr:uid="{036DBB5B-4C45-40AF-BCBA-FC657218C674}"/>
    <cellStyle name="Output 6 3 7 2 3" xfId="12950" xr:uid="{F45282B9-3550-485E-9E3D-12ED5039F28E}"/>
    <cellStyle name="Output 6 3 7 2 3 2" xfId="21939" xr:uid="{DF70F371-5228-4DD7-8E26-23CF7AA75001}"/>
    <cellStyle name="Output 6 3 7 2 3 2 2" xfId="38939" xr:uid="{8274E18C-806D-459E-8268-A31EEB4C15F4}"/>
    <cellStyle name="Output 6 3 7 2 3 3" xfId="37281" xr:uid="{92B1701A-7DBC-4950-B3DE-0D2A29B754B1}"/>
    <cellStyle name="Output 6 3 7 2 4" xfId="15998" xr:uid="{E4814CB6-8832-4578-8198-3E936B5277FF}"/>
    <cellStyle name="Output 6 3 7 2 4 2" xfId="24422" xr:uid="{11CEE56D-885F-4ED7-891F-9EF0988BCD9A}"/>
    <cellStyle name="Output 6 3 7 2 5" xfId="29389" xr:uid="{FC9216F9-8C72-4E92-B58C-EE2ABC58EB61}"/>
    <cellStyle name="Output 6 3 7 3" xfId="9572" xr:uid="{B1F6314A-4790-4061-A6C7-7CAE45C862AC}"/>
    <cellStyle name="Output 6 3 7 3 2" xfId="18561" xr:uid="{6E3BB7ED-4B62-48F9-AFA6-0A6086DBB081}"/>
    <cellStyle name="Output 6 3 7 3 2 2" xfId="41072" xr:uid="{2DE6261C-5D28-49CE-B988-11AE7D06BE5F}"/>
    <cellStyle name="Output 6 3 7 3 3" xfId="38980" xr:uid="{6E7AAB19-58A1-4038-AFBA-42DB2A86E340}"/>
    <cellStyle name="Output 6 3 7 4" xfId="36342" xr:uid="{46339732-8B1F-4429-8DEA-802D33D9C3A0}"/>
    <cellStyle name="Output 6 3 8" xfId="4791" xr:uid="{C1ED21FC-633C-4D10-85F3-CDB0EEA554DF}"/>
    <cellStyle name="Output 6 3 8 2" xfId="7377" xr:uid="{0C348614-6B37-4CE7-BC6E-82F012614832}"/>
    <cellStyle name="Output 6 3 8 2 2" xfId="16366" xr:uid="{1F2854ED-AA5E-4525-A1BB-BC323BCAD05F}"/>
    <cellStyle name="Output 6 3 8 2 2 2" xfId="26267" xr:uid="{0BC8ECCA-7F38-4BC4-B545-5AB7DDD3CAA5}"/>
    <cellStyle name="Output 6 3 8 2 3" xfId="25689" xr:uid="{324879C8-4920-4ED0-B1E8-037914BE27EB}"/>
    <cellStyle name="Output 6 3 8 3" xfId="10014" xr:uid="{786F14F1-F0BB-468C-B304-2372F07EF00E}"/>
    <cellStyle name="Output 6 3 8 3 2" xfId="19003" xr:uid="{85D3BA81-DD5C-4B6A-B45A-9246056AA919}"/>
    <cellStyle name="Output 6 3 8 3 2 2" xfId="32715" xr:uid="{FEFD2197-FEF7-4CA7-BE1C-AE58A79350D1}"/>
    <cellStyle name="Output 6 3 8 3 3" xfId="39967" xr:uid="{E1CBC12D-E9CB-4004-8E7F-CE569B2A9930}"/>
    <cellStyle name="Output 6 3 8 4" xfId="13780" xr:uid="{9B001F8B-DD50-4E6B-A5E8-E710E1AEBA2F}"/>
    <cellStyle name="Output 6 3 8 4 2" xfId="22675" xr:uid="{2E607884-DFB8-42BF-B1F1-A1C02455C282}"/>
    <cellStyle name="Output 6 3 8 5" xfId="33687" xr:uid="{57DFCE40-E21E-4C27-9C6A-7242A5B2F272}"/>
    <cellStyle name="Output 6 3 9" xfId="6693" xr:uid="{D3482A66-C4ED-4469-911D-DB8F21E57B7A}"/>
    <cellStyle name="Output 6 3 9 2" xfId="11898" xr:uid="{664D369C-4B00-4C43-AD66-5A6777727A5A}"/>
    <cellStyle name="Output 6 3 9 2 2" xfId="20887" xr:uid="{B74FE344-2000-4955-8AC1-A3D5C96AF9A0}"/>
    <cellStyle name="Output 6 3 9 2 2 2" xfId="27031" xr:uid="{CA4E4598-2488-405F-B565-139670ECAF3D}"/>
    <cellStyle name="Output 6 3 9 2 3" xfId="26677" xr:uid="{DC2C100B-F4B8-4E16-A20A-B32F569FD329}"/>
    <cellStyle name="Output 6 3 9 3" xfId="15682" xr:uid="{B6155F6C-B775-4617-9C72-5BC54D102667}"/>
    <cellStyle name="Output 6 3 9 3 2" xfId="32051" xr:uid="{96BE071A-649A-4079-863A-36D15ABC5C0B}"/>
    <cellStyle name="Output 6 3 9 4" xfId="33987" xr:uid="{E3A49C28-5626-4AFE-AE5D-74E4E863D455}"/>
    <cellStyle name="Output 6 30" xfId="45208" xr:uid="{976F2B23-7639-47B9-9713-F2ED4673FBA3}"/>
    <cellStyle name="Output 6 30 2" xfId="55770" xr:uid="{7B28E6C3-6BD5-44B1-9FD0-B0DBDFC1F2C2}"/>
    <cellStyle name="Output 6 30 3" xfId="48987" xr:uid="{F0657C7C-54C5-4801-89D8-DD711D338BCE}"/>
    <cellStyle name="Output 6 31" xfId="45283" xr:uid="{B20A8C55-941B-4D63-BCAA-6F6A6092761C}"/>
    <cellStyle name="Output 6 31 2" xfId="58956" xr:uid="{7DC6766E-1EF3-45A3-9DA3-7078F997AB42}"/>
    <cellStyle name="Output 6 31 3" xfId="52175" xr:uid="{1A8DE63C-4263-4DE7-9E9B-BCC9407F0143}"/>
    <cellStyle name="Output 6 32" xfId="45282" xr:uid="{38D2B7FE-7B6D-4F6C-B77B-9158B0D65E06}"/>
    <cellStyle name="Output 6 33" xfId="45318" xr:uid="{84E23843-CDF6-4B14-B03A-5D095184D9F1}"/>
    <cellStyle name="Output 6 34" xfId="45308" xr:uid="{EA319B36-6010-4869-9625-9F7D6634F99F}"/>
    <cellStyle name="Output 6 35" xfId="45424" xr:uid="{817672B0-7ED0-457D-BA0E-4BD14EBD8F8C}"/>
    <cellStyle name="Output 6 36" xfId="45437" xr:uid="{9BEF4422-6DE9-4E0B-A49C-A6DF7B977D77}"/>
    <cellStyle name="Output 6 37" xfId="44134" xr:uid="{F5D568C1-CCC1-4D1D-898F-2E978B87D3D6}"/>
    <cellStyle name="Output 6 38" xfId="45445" xr:uid="{A8D3AAD4-1576-4982-83AB-02D288A47F41}"/>
    <cellStyle name="Output 6 39" xfId="45488" xr:uid="{448BB07D-7766-4EA0-85DE-361F0D94818A}"/>
    <cellStyle name="Output 6 4" xfId="494" xr:uid="{AF7E49F5-7609-4320-9960-F4EE5EE1DF22}"/>
    <cellStyle name="Output 6 4 10" xfId="44391" xr:uid="{37B12777-61C7-489C-8816-304741D26C0C}"/>
    <cellStyle name="Output 6 4 11" xfId="45593" xr:uid="{1786E49C-DA0E-4B78-AE61-385EEF34876D}"/>
    <cellStyle name="Output 6 4 2" xfId="843" xr:uid="{E38751BC-0CB6-44E4-A0D5-FDB978FEDB31}"/>
    <cellStyle name="Output 6 4 2 2" xfId="5212" xr:uid="{E477CFB5-2110-4D06-B0B9-9809758E7C91}"/>
    <cellStyle name="Output 6 4 2 2 2" xfId="7798" xr:uid="{9E216588-D20E-4642-A40E-48BB32330C1F}"/>
    <cellStyle name="Output 6 4 2 2 2 2" xfId="16787" xr:uid="{43749250-62AF-4496-AC16-28049F906961}"/>
    <cellStyle name="Output 6 4 2 2 2 2 2" xfId="33431" xr:uid="{FBD711F3-7E96-4DA4-A0C7-0E10E30FBAD6}"/>
    <cellStyle name="Output 6 4 2 2 2 3" xfId="38999" xr:uid="{50DD713A-4759-4808-B5C0-5A0CBAD3C851}"/>
    <cellStyle name="Output 6 4 2 2 2 4" xfId="56381" xr:uid="{9C36B682-E913-4574-B953-B7C5E5C95C3F}"/>
    <cellStyle name="Output 6 4 2 2 3" xfId="10435" xr:uid="{97DAC14B-61B0-4C60-8550-2E8295EC7B32}"/>
    <cellStyle name="Output 6 4 2 2 3 2" xfId="19424" xr:uid="{BFCCB3D8-57C3-4AA3-826C-CE33FE1EA45F}"/>
    <cellStyle name="Output 6 4 2 2 3 2 2" xfId="23582" xr:uid="{C9312251-5FDA-43BF-A35D-47D6337482F4}"/>
    <cellStyle name="Output 6 4 2 2 3 3" xfId="24248" xr:uid="{307B3357-B62F-46E5-8578-BF9481502390}"/>
    <cellStyle name="Output 6 4 2 2 4" xfId="14201" xr:uid="{F1D768DF-14C8-4EFE-9E98-2B75538AE0B1}"/>
    <cellStyle name="Output 6 4 2 2 4 2" xfId="38735" xr:uid="{E36F17A2-D654-44B9-9449-2C3F8CE5FD37}"/>
    <cellStyle name="Output 6 4 2 2 5" xfId="40751" xr:uid="{2CFC7303-6691-43F7-AAA5-C472D31C2C16}"/>
    <cellStyle name="Output 6 4 2 2 6" xfId="49599" xr:uid="{BCD4073C-2656-4E3F-81F4-DD1C6F05390E}"/>
    <cellStyle name="Output 6 4 2 3" xfId="3280" xr:uid="{BF7E5226-2BA1-428B-85F8-380A3767F94D}"/>
    <cellStyle name="Output 6 4 2 3 2" xfId="32742" xr:uid="{600B17BE-F37D-4E23-9588-2C20B92E0FEC}"/>
    <cellStyle name="Output 6 4 2 3 2 2" xfId="58676" xr:uid="{658247C0-99BE-4B00-A6A4-590FD81D1BEA}"/>
    <cellStyle name="Output 6 4 2 3 3" xfId="51895" xr:uid="{A7862C48-FB01-47A2-8E42-6D474958AF7E}"/>
    <cellStyle name="Output 6 4 2 4" xfId="34818" xr:uid="{A3AFFD65-C811-4CE0-8CB9-33A5868AD738}"/>
    <cellStyle name="Output 6 4 2 4 2" xfId="54523" xr:uid="{78388631-434A-4F70-AE61-339D13F79B4A}"/>
    <cellStyle name="Output 6 4 2 4 3" xfId="47716" xr:uid="{036466EF-2568-40B1-B583-BCEB981CBFE2}"/>
    <cellStyle name="Output 6 4 2 5" xfId="46105" xr:uid="{9FE5030B-2A91-4B6A-B3B6-A9766EB05974}"/>
    <cellStyle name="Output 6 4 3" xfId="1188" xr:uid="{D9FC0934-81EB-4CC7-BFA8-651B6E3CBFF8}"/>
    <cellStyle name="Output 6 4 3 2" xfId="5533" xr:uid="{5AB03A2B-F8C9-4E98-8608-75CF7FE81EAD}"/>
    <cellStyle name="Output 6 4 3 2 2" xfId="8119" xr:uid="{CE4A1110-3E49-45EB-91C0-7D5DD6468CBE}"/>
    <cellStyle name="Output 6 4 3 2 2 2" xfId="17108" xr:uid="{1E0B44A5-4E8F-41C2-B7B9-2E6757316F56}"/>
    <cellStyle name="Output 6 4 3 2 2 2 2" xfId="39367" xr:uid="{7EBD9600-AD7E-4896-9CB4-5B783E0D9774}"/>
    <cellStyle name="Output 6 4 3 2 2 3" xfId="38123" xr:uid="{248E21C0-4E37-48FB-A3A0-35CB376693D6}"/>
    <cellStyle name="Output 6 4 3 2 2 4" xfId="56786" xr:uid="{56DCC19C-4929-4630-98AC-058D126A51D2}"/>
    <cellStyle name="Output 6 4 3 2 3" xfId="10756" xr:uid="{19F601B8-DE2F-4E37-9E0B-3F2F3297F678}"/>
    <cellStyle name="Output 6 4 3 2 3 2" xfId="19745" xr:uid="{3A5F54CC-9BE0-4C9E-A88B-C52504AB9A2C}"/>
    <cellStyle name="Output 6 4 3 2 3 2 2" xfId="24740" xr:uid="{8E973CC9-5008-48EE-BA04-EFD4F024C8F4}"/>
    <cellStyle name="Output 6 4 3 2 3 3" xfId="36233" xr:uid="{71DCE606-C9B3-45FF-8DD9-EADA18F520D0}"/>
    <cellStyle name="Output 6 4 3 2 4" xfId="14522" xr:uid="{FA0A68A8-2449-4D2C-AD17-82EC1378B99F}"/>
    <cellStyle name="Output 6 4 3 2 4 2" xfId="32123" xr:uid="{3D2426F4-72B5-4398-9104-252DCF2C9BB4}"/>
    <cellStyle name="Output 6 4 3 2 5" xfId="38240" xr:uid="{D2AD6275-4068-42A1-B6DF-5B42410E7620}"/>
    <cellStyle name="Output 6 4 3 2 6" xfId="50004" xr:uid="{B5F22C71-7FF3-435A-BF47-B1C9404AF101}"/>
    <cellStyle name="Output 6 4 3 3" xfId="3625" xr:uid="{5473098A-A336-49BE-9416-10C23F18EC71}"/>
    <cellStyle name="Output 6 4 3 3 2" xfId="24099" xr:uid="{CCFDDC3D-0186-40B1-8427-61A1EB50A54B}"/>
    <cellStyle name="Output 6 4 3 3 2 2" xfId="57616" xr:uid="{4E6C292D-260E-43A4-9494-2D85FD1A5050}"/>
    <cellStyle name="Output 6 4 3 3 3" xfId="50834" xr:uid="{4460858F-449F-4DA0-ADC0-FAF11DB2A3D8}"/>
    <cellStyle name="Output 6 4 3 4" xfId="26069" xr:uid="{E19C9400-C579-487A-A50A-15CBE503CEE2}"/>
    <cellStyle name="Output 6 4 3 4 2" xfId="54913" xr:uid="{5D83FDF1-6064-4390-89D6-7C77AA301DB8}"/>
    <cellStyle name="Output 6 4 3 4 3" xfId="48121" xr:uid="{F6D15F6C-80EA-48B0-BE40-1C600F54F130}"/>
    <cellStyle name="Output 6 4 3 5" xfId="53213" xr:uid="{AF142B27-8255-47BB-B262-95A61BC8CBB0}"/>
    <cellStyle name="Output 6 4 3 6" xfId="46507" xr:uid="{7262DCAB-3667-47E4-AD53-AE107B923C88}"/>
    <cellStyle name="Output 6 4 4" xfId="1532" xr:uid="{B2B343C6-A844-4922-97C3-8872DB0193B3}"/>
    <cellStyle name="Output 6 4 4 2" xfId="5877" xr:uid="{7D2B5803-0DA3-44EC-9EF4-77C616A55EEC}"/>
    <cellStyle name="Output 6 4 4 2 2" xfId="8463" xr:uid="{4F37BAF6-B187-49BA-8F0D-8CFD5982BD40}"/>
    <cellStyle name="Output 6 4 4 2 2 2" xfId="17452" xr:uid="{A0A6435C-A3A1-4E21-82B4-F732DD75050F}"/>
    <cellStyle name="Output 6 4 4 2 2 2 2" xfId="23853" xr:uid="{CCF0DA53-9D58-44FF-924A-E93600E34144}"/>
    <cellStyle name="Output 6 4 4 2 2 3" xfId="39360" xr:uid="{7192144C-5616-475C-9ABE-0DE504DD0BEB}"/>
    <cellStyle name="Output 6 4 4 2 3" xfId="11100" xr:uid="{096134AF-FC4E-4E70-B288-2B3EEE19220B}"/>
    <cellStyle name="Output 6 4 4 2 3 2" xfId="20089" xr:uid="{132E4AC4-D8C8-4E68-909C-1A6EDE2F534B}"/>
    <cellStyle name="Output 6 4 4 2 3 2 2" xfId="36713" xr:uid="{40A3CFB8-3823-4FAA-A06C-119C9304A167}"/>
    <cellStyle name="Output 6 4 4 2 3 3" xfId="36092" xr:uid="{BA510372-46C6-4E6B-942A-8B06E8CB20C1}"/>
    <cellStyle name="Output 6 4 4 2 4" xfId="14866" xr:uid="{288B374C-9581-46A8-8A9E-24C3C3BF7FAF}"/>
    <cellStyle name="Output 6 4 4 2 4 2" xfId="43096" xr:uid="{185C8149-AE19-4FD7-B49B-6571578A3898}"/>
    <cellStyle name="Output 6 4 4 2 5" xfId="39703" xr:uid="{61C04AD9-1044-4501-8704-70ADE8D4B9FB}"/>
    <cellStyle name="Output 6 4 4 2 6" xfId="55909" xr:uid="{C8D5E087-7406-4AA6-854F-3FB135CA2AC6}"/>
    <cellStyle name="Output 6 4 4 3" xfId="3969" xr:uid="{29BA2D74-F1AB-45A5-8501-ADE920982426}"/>
    <cellStyle name="Output 6 4 4 3 2" xfId="25535" xr:uid="{160CF485-A8D3-4CF6-90A7-06D7179D299D}"/>
    <cellStyle name="Output 6 4 4 4" xfId="25240" xr:uid="{2A54F1BF-F397-48F1-AB34-B60B596CA3DB}"/>
    <cellStyle name="Output 6 4 4 5" xfId="49127" xr:uid="{C9326F5E-130C-49BA-BE21-4ADF8B7BAF94}"/>
    <cellStyle name="Output 6 4 5" xfId="1844" xr:uid="{E85B1B60-8FEC-487B-A657-6C1FF5A5BA5B}"/>
    <cellStyle name="Output 6 4 5 2" xfId="6160" xr:uid="{57675EBD-6A61-497B-AF7C-6C96931B4E66}"/>
    <cellStyle name="Output 6 4 5 2 2" xfId="8746" xr:uid="{86C3301B-E21C-4CEE-BB39-3BDF5DE1DCB1}"/>
    <cellStyle name="Output 6 4 5 2 2 2" xfId="17735" xr:uid="{A411FB8C-F572-4AA5-A9F5-FE5BDC9B9C96}"/>
    <cellStyle name="Output 6 4 5 2 2 2 2" xfId="27362" xr:uid="{F077E124-733C-4399-B19A-1E4888DD1B3D}"/>
    <cellStyle name="Output 6 4 5 2 2 3" xfId="32785" xr:uid="{14FE1ABA-2486-45E5-8627-14825168EFAF}"/>
    <cellStyle name="Output 6 4 5 2 3" xfId="11383" xr:uid="{127C75C0-9620-44A7-A931-3ABE06EBD582}"/>
    <cellStyle name="Output 6 4 5 2 3 2" xfId="20372" xr:uid="{22A8065F-EF08-4226-B716-AAF1896A2370}"/>
    <cellStyle name="Output 6 4 5 2 3 2 2" xfId="43450" xr:uid="{56005584-70E0-41AC-8C2B-92A11F850805}"/>
    <cellStyle name="Output 6 4 5 2 3 3" xfId="43698" xr:uid="{7AF7239E-9CE6-4D04-BE12-6427FB0CDF47}"/>
    <cellStyle name="Output 6 4 5 2 4" xfId="15149" xr:uid="{87AA13CF-2A50-4448-A061-AEC94B81B5EB}"/>
    <cellStyle name="Output 6 4 5 2 4 2" xfId="31571" xr:uid="{5CA5F7B7-CC06-420F-A59D-061F26B74274}"/>
    <cellStyle name="Output 6 4 5 2 5" xfId="23253" xr:uid="{C47E80C1-B72B-4AD4-B43A-D9B72ED64AE3}"/>
    <cellStyle name="Output 6 4 5 2 6" xfId="57670" xr:uid="{6EA3E0DA-D0D7-4101-A234-FB6A82ECF625}"/>
    <cellStyle name="Output 6 4 5 3" xfId="4281" xr:uid="{B117A75A-9B2E-45AF-AC88-DF02F9FC6D1A}"/>
    <cellStyle name="Output 6 4 5 3 2" xfId="38541" xr:uid="{9801CE51-5AEC-431E-A4A1-C25604A61C70}"/>
    <cellStyle name="Output 6 4 5 4" xfId="23220" xr:uid="{4A4E6D12-A140-4F71-81A3-2E0F553B977F}"/>
    <cellStyle name="Output 6 4 5 5" xfId="50888" xr:uid="{8D2FBF2C-FBE8-45B1-A44E-4AEB2878EEDD}"/>
    <cellStyle name="Output 6 4 6" xfId="2151" xr:uid="{5158FB2C-F07B-4989-99E0-9F6293FB85F5}"/>
    <cellStyle name="Output 6 4 6 2" xfId="6452" xr:uid="{A12406C3-A52F-491D-A0FA-FE81891E450C}"/>
    <cellStyle name="Output 6 4 6 2 2" xfId="9038" xr:uid="{C75C4A32-1128-4227-992F-A2FDAEC3D2E8}"/>
    <cellStyle name="Output 6 4 6 2 2 2" xfId="18027" xr:uid="{B4AC0873-D29C-4F32-B73B-D7597561B1D2}"/>
    <cellStyle name="Output 6 4 6 2 2 2 2" xfId="42784" xr:uid="{43645AD2-637B-44BA-9A5A-689E7558E881}"/>
    <cellStyle name="Output 6 4 6 2 2 3" xfId="42040" xr:uid="{83ED8C1C-DB85-4B06-9431-7343ACEC2798}"/>
    <cellStyle name="Output 6 4 6 2 3" xfId="11675" xr:uid="{09351FB7-AC7C-439C-ADDA-DF2B01E945C4}"/>
    <cellStyle name="Output 6 4 6 2 3 2" xfId="20664" xr:uid="{4588A058-A558-4572-8C83-F1B2121DEAA3}"/>
    <cellStyle name="Output 6 4 6 2 3 2 2" xfId="39483" xr:uid="{B3D588E5-754F-48BD-83B1-C804C6D24C62}"/>
    <cellStyle name="Output 6 4 6 2 3 3" xfId="30904" xr:uid="{B9A6CB00-B594-4B6E-B322-E3562FC87819}"/>
    <cellStyle name="Output 6 4 6 2 4" xfId="15441" xr:uid="{60D56190-E094-461E-9FB2-B13A46BEAA5B}"/>
    <cellStyle name="Output 6 4 6 2 4 2" xfId="25681" xr:uid="{17E53843-96A0-454D-B23A-1918EB38FED4}"/>
    <cellStyle name="Output 6 4 6 2 5" xfId="32356" xr:uid="{7F9D38CA-0B8E-4B94-A089-0928C09A3B34}"/>
    <cellStyle name="Output 6 4 6 2 6" xfId="54075" xr:uid="{D0035651-0BE8-405C-A6B9-5824CA079E9F}"/>
    <cellStyle name="Output 6 4 6 3" xfId="4588" xr:uid="{ADBD9972-CDE4-4572-9160-45379A2E6876}"/>
    <cellStyle name="Output 6 4 6 3 2" xfId="43751" xr:uid="{16C510DE-9F91-4091-9E08-DD1D903F31EB}"/>
    <cellStyle name="Output 6 4 6 4" xfId="41229" xr:uid="{C820BC3E-FF3F-41B3-94EB-7424E7C1C24E}"/>
    <cellStyle name="Output 6 4 6 5" xfId="47398" xr:uid="{DE523CE0-F286-40BF-8622-BE31CB9D9AB2}"/>
    <cellStyle name="Output 6 4 7" xfId="4888" xr:uid="{900EF198-7F84-4F4E-9D92-898BCCD82204}"/>
    <cellStyle name="Output 6 4 7 2" xfId="7474" xr:uid="{8B6D9357-8D0E-4C31-9C17-61E085E5500F}"/>
    <cellStyle name="Output 6 4 7 2 2" xfId="16463" xr:uid="{6017BA20-3436-4E07-A254-19AA350BA67A}"/>
    <cellStyle name="Output 6 4 7 2 2 2" xfId="31829" xr:uid="{ED764D96-CE44-4E75-94A5-38B58DE552C2}"/>
    <cellStyle name="Output 6 4 7 2 3" xfId="42477" xr:uid="{BCD3D14B-FAFE-4492-A413-C4FF0110622A}"/>
    <cellStyle name="Output 6 4 7 3" xfId="10111" xr:uid="{AB429B2B-5CE6-4438-9ABB-4591BEEF2ED3}"/>
    <cellStyle name="Output 6 4 7 3 2" xfId="19100" xr:uid="{FEC16F32-B411-4F9C-9759-377E386DD03B}"/>
    <cellStyle name="Output 6 4 7 3 2 2" xfId="26468" xr:uid="{8D6B2E5B-95E9-4891-9E3A-3A8BBBB87723}"/>
    <cellStyle name="Output 6 4 7 3 3" xfId="24244" xr:uid="{12408034-69C5-465D-AA9A-9041A1BFCA49}"/>
    <cellStyle name="Output 6 4 7 4" xfId="13877" xr:uid="{B5740DF5-7106-423A-9642-C3197437F872}"/>
    <cellStyle name="Output 6 4 7 4 2" xfId="35929" xr:uid="{312D2C3E-7163-45EB-8F04-842FDC18507C}"/>
    <cellStyle name="Output 6 4 7 5" xfId="28904" xr:uid="{13D979D2-2603-4119-894F-DEEF365A1101}"/>
    <cellStyle name="Output 6 4 8" xfId="2500" xr:uid="{CF836CBA-CAAF-422F-991D-51E8141E772A}"/>
    <cellStyle name="Output 6 4 8 2" xfId="32328" xr:uid="{B90ADC1C-E7FD-4D9F-8AAB-9C8D12852BDE}"/>
    <cellStyle name="Output 6 4 9" xfId="27436" xr:uid="{1883BF72-84F9-4E1A-A2D5-FA0EF335E922}"/>
    <cellStyle name="Output 6 5" xfId="253" xr:uid="{D4A17F07-E769-4B01-89E0-00D240B9095E}"/>
    <cellStyle name="Output 6 5 2" xfId="4666" xr:uid="{09A5A91D-46D4-4396-8C66-DD8BB6490A1D}"/>
    <cellStyle name="Output 6 5 2 2" xfId="7252" xr:uid="{458D5234-C73A-429A-BAE0-5E0C92639ACF}"/>
    <cellStyle name="Output 6 5 2 2 2" xfId="16241" xr:uid="{B39D8EAB-B372-474A-BF0B-FA94CEC1AA52}"/>
    <cellStyle name="Output 6 5 2 2 2 2" xfId="33614" xr:uid="{602924A7-677C-4041-AFB2-989BC1A1A00D}"/>
    <cellStyle name="Output 6 5 2 2 2 3" xfId="56404" xr:uid="{E51591D7-3CC0-4F57-A808-E6476E0BE943}"/>
    <cellStyle name="Output 6 5 2 2 3" xfId="28076" xr:uid="{F229D79F-2CC3-4B92-BE18-E7373607120B}"/>
    <cellStyle name="Output 6 5 2 2 4" xfId="49622" xr:uid="{F2D1A1F9-36E0-4CAA-B898-0FDC5C8C63D2}"/>
    <cellStyle name="Output 6 5 2 3" xfId="9889" xr:uid="{12313CA5-95C6-4713-A6B2-E4453F5B5EF2}"/>
    <cellStyle name="Output 6 5 2 3 2" xfId="18878" xr:uid="{2DBC02A5-7FE2-448B-B471-996C29216601}"/>
    <cellStyle name="Output 6 5 2 3 2 2" xfId="22318" xr:uid="{FAEDD8FB-595A-4D75-8ABA-AA128B097340}"/>
    <cellStyle name="Output 6 5 2 3 2 3" xfId="58080" xr:uid="{0C6BBA26-5F4C-419D-A4ED-688AA0CEA6D6}"/>
    <cellStyle name="Output 6 5 2 3 3" xfId="41607" xr:uid="{BD1F279E-D459-4452-8594-17AD58381ABF}"/>
    <cellStyle name="Output 6 5 2 3 4" xfId="51298" xr:uid="{C0885662-F299-4F8C-9098-0C4451B62904}"/>
    <cellStyle name="Output 6 5 2 4" xfId="13655" xr:uid="{9F588951-6A39-40B3-9DE3-0455E43E62FF}"/>
    <cellStyle name="Output 6 5 2 4 2" xfId="28106" xr:uid="{C31163E4-6C9F-4817-BE0D-4B5085C93975}"/>
    <cellStyle name="Output 6 5 2 4 2 2" xfId="54546" xr:uid="{06AEAC1D-802E-4C13-9751-AAF6FD678F74}"/>
    <cellStyle name="Output 6 5 2 4 3" xfId="47739" xr:uid="{7FCB5D9E-4214-4947-8B1E-75ED2033023D}"/>
    <cellStyle name="Output 6 5 2 5" xfId="37095" xr:uid="{61C62FFD-FAF5-4241-B5EF-D3ACD96C9E97}"/>
    <cellStyle name="Output 6 5 2 6" xfId="46128" xr:uid="{A5F2FFD2-FAB7-41C1-A538-C51996666C80}"/>
    <cellStyle name="Output 6 5 3" xfId="2721" xr:uid="{00076997-4958-46D8-82D9-BC7C3926C1BF}"/>
    <cellStyle name="Output 6 5 3 2" xfId="39474" xr:uid="{1DD1C83A-375E-4266-A893-FACC282CA052}"/>
    <cellStyle name="Output 6 5 3 2 2" xfId="56809" xr:uid="{A4050F57-2F3F-4B2D-B214-59A2E3F49F3A}"/>
    <cellStyle name="Output 6 5 3 2 3" xfId="50027" xr:uid="{9164AC5B-A40D-4FDB-B77A-732A835BEF5D}"/>
    <cellStyle name="Output 6 5 3 3" xfId="51774" xr:uid="{70276DDF-8E41-4E66-9A48-595484F08C93}"/>
    <cellStyle name="Output 6 5 3 3 2" xfId="58555" xr:uid="{89420516-8EB4-4023-875B-A599B2CD5D67}"/>
    <cellStyle name="Output 6 5 3 4" xfId="48144" xr:uid="{8153E563-759E-446F-9695-89A37D0B0051}"/>
    <cellStyle name="Output 6 5 3 4 2" xfId="54936" xr:uid="{D4E481FE-0532-4D78-8344-F09FA025BE52}"/>
    <cellStyle name="Output 6 5 3 5" xfId="53236" xr:uid="{CFCAC7C8-25EA-4BF9-A5E6-8399065DF091}"/>
    <cellStyle name="Output 6 5 3 6" xfId="46530" xr:uid="{5589E17A-43FA-4811-BAA7-BD284FDDD360}"/>
    <cellStyle name="Output 6 5 4" xfId="25171" xr:uid="{D9EE2A1E-CB01-48C3-B76C-E5AD26988155}"/>
    <cellStyle name="Output 6 5 4 2" xfId="55932" xr:uid="{C1A99356-8373-4E00-96A1-644F0DFA1C50}"/>
    <cellStyle name="Output 6 5 4 3" xfId="49150" xr:uid="{35DC38D6-A396-406C-A30E-39DE81FB8A54}"/>
    <cellStyle name="Output 6 5 5" xfId="44432" xr:uid="{C5BDBAF0-41B1-4D40-B1E6-6F6F1AA24E1A}"/>
    <cellStyle name="Output 6 5 5 2" xfId="58594" xr:uid="{295BB23C-A911-4B01-924D-40AAC7E4C195}"/>
    <cellStyle name="Output 6 5 5 3" xfId="51813" xr:uid="{AB003271-4F46-47E2-AF54-D967C59029F2}"/>
    <cellStyle name="Output 6 5 6" xfId="45616" xr:uid="{EA6D3EC4-F482-4C4B-847C-6FF5EDDDE4F2}"/>
    <cellStyle name="Output 6 5 6 2" xfId="54098" xr:uid="{0D51FC54-5367-4E47-A19F-23013AD56082}"/>
    <cellStyle name="Output 6 6" xfId="602" xr:uid="{AE2C18A2-719E-49F0-B298-C9FC16C44DAE}"/>
    <cellStyle name="Output 6 6 2" xfId="4990" xr:uid="{34FBA8A7-9BB2-4A25-994D-A93850727F05}"/>
    <cellStyle name="Output 6 6 2 2" xfId="7576" xr:uid="{66343B7A-7713-4ECE-8340-FD4BA045B894}"/>
    <cellStyle name="Output 6 6 2 2 2" xfId="16565" xr:uid="{8FF4AD29-FC7C-4BD2-A1E9-7B65406984D9}"/>
    <cellStyle name="Output 6 6 2 2 2 2" xfId="42174" xr:uid="{24062B2A-3094-4510-A339-A0D44466DA2F}"/>
    <cellStyle name="Output 6 6 2 2 2 3" xfId="56444" xr:uid="{2734FA80-F8C9-47FE-A6B3-1B90F33925F9}"/>
    <cellStyle name="Output 6 6 2 2 3" xfId="43292" xr:uid="{8BBB47D2-3664-41F3-9D2A-07746A835F3E}"/>
    <cellStyle name="Output 6 6 2 2 4" xfId="49662" xr:uid="{B075A30E-5B78-477E-921D-64E793702019}"/>
    <cellStyle name="Output 6 6 2 3" xfId="10213" xr:uid="{8808BD67-07A0-4DD2-9DC6-65F660E5DB47}"/>
    <cellStyle name="Output 6 6 2 3 2" xfId="19202" xr:uid="{A8FA71F1-C74E-4A3F-BACA-06F70B366EFF}"/>
    <cellStyle name="Output 6 6 2 3 2 2" xfId="27661" xr:uid="{663DB22D-12E9-48CA-B354-08B8E8433F6D}"/>
    <cellStyle name="Output 6 6 2 3 2 3" xfId="58075" xr:uid="{333CFAD2-64EE-4C17-B380-82B66A4D9B10}"/>
    <cellStyle name="Output 6 6 2 3 3" xfId="27030" xr:uid="{EC576592-DFB1-45E6-9339-EAC31A720504}"/>
    <cellStyle name="Output 6 6 2 3 4" xfId="51293" xr:uid="{E48EA9E2-B5F1-44B6-9731-8635D421A0B2}"/>
    <cellStyle name="Output 6 6 2 4" xfId="13979" xr:uid="{860E9CFD-32A5-496D-9E21-2DD3BB90235E}"/>
    <cellStyle name="Output 6 6 2 4 2" xfId="35494" xr:uid="{C61A3ADB-813E-4678-A588-391BBB6ADD56}"/>
    <cellStyle name="Output 6 6 2 4 2 2" xfId="54583" xr:uid="{2E318263-B751-4EAD-AA0D-59860BC7460D}"/>
    <cellStyle name="Output 6 6 2 4 3" xfId="47779" xr:uid="{7E90AEFF-C539-4F67-A332-8CAE54DBBB88}"/>
    <cellStyle name="Output 6 6 2 5" xfId="32150" xr:uid="{B3473875-AA6F-4A70-99FC-1844FA2C04DB}"/>
    <cellStyle name="Output 6 6 2 6" xfId="46165" xr:uid="{EC2B88DD-A5F1-4DDB-ADCA-FF6BF57DEF35}"/>
    <cellStyle name="Output 6 6 3" xfId="3039" xr:uid="{C9195621-D5B9-4E98-834E-289FDB1E70C2}"/>
    <cellStyle name="Output 6 6 3 2" xfId="35948" xr:uid="{D8526DB1-3D41-4A4E-A5C5-CA0BB0546571}"/>
    <cellStyle name="Output 6 6 3 2 2" xfId="56846" xr:uid="{1578D86A-4184-49E5-AC3C-4C90BA770A31}"/>
    <cellStyle name="Output 6 6 3 2 3" xfId="50064" xr:uid="{02E33FAE-4542-4DCF-91E3-DC856D466F4C}"/>
    <cellStyle name="Output 6 6 3 3" xfId="51801" xr:uid="{14E5B1A3-C6E6-463D-A826-F17B97FB9CF0}"/>
    <cellStyle name="Output 6 6 3 3 2" xfId="58582" xr:uid="{DBD91E15-A8D7-4DF3-970B-E25AA6BDC584}"/>
    <cellStyle name="Output 6 6 3 4" xfId="48181" xr:uid="{8C3E1BC8-0B52-41B8-B602-44E7C9DD5A3E}"/>
    <cellStyle name="Output 6 6 3 4 2" xfId="54973" xr:uid="{5B81FC0C-3567-426E-B2C3-E7FC0B462C18}"/>
    <cellStyle name="Output 6 6 3 5" xfId="53273" xr:uid="{75BACE8A-B867-46E6-8BF7-229152756AFC}"/>
    <cellStyle name="Output 6 6 3 6" xfId="46567" xr:uid="{4A197F29-7E6C-45E5-8C57-354B8847BCDC}"/>
    <cellStyle name="Output 6 6 4" xfId="28051" xr:uid="{8A02D422-7729-4260-9E8F-94D7E155340B}"/>
    <cellStyle name="Output 6 6 4 2" xfId="55972" xr:uid="{C25EE910-77F4-4D9D-BCF1-911E8455CC08}"/>
    <cellStyle name="Output 6 6 4 3" xfId="49190" xr:uid="{08121C9C-1098-4884-A3E2-493F810C2928}"/>
    <cellStyle name="Output 6 6 5" xfId="44455" xr:uid="{98B8FC51-DDC0-4CB0-9433-30F9806BFA2E}"/>
    <cellStyle name="Output 6 6 5 2" xfId="58232" xr:uid="{BF68928D-549D-4AAC-9614-C4AF78C201F6}"/>
    <cellStyle name="Output 6 6 5 3" xfId="51450" xr:uid="{2F0CB48C-21FC-41F5-BA1C-2F8991986652}"/>
    <cellStyle name="Output 6 6 6" xfId="45656" xr:uid="{C2EE79D7-BBB8-42A8-9D7F-834D150CFD1B}"/>
    <cellStyle name="Output 6 6 6 2" xfId="54135" xr:uid="{82B63F39-C8E3-455E-BD7F-83AA97079484}"/>
    <cellStyle name="Output 6 7" xfId="947" xr:uid="{B38400B8-EFE9-43B3-8132-B5ED0636F190}"/>
    <cellStyle name="Output 6 7 2" xfId="5311" xr:uid="{8492F0CB-677C-4E8F-A347-F472950DD000}"/>
    <cellStyle name="Output 6 7 2 2" xfId="7897" xr:uid="{9F11E708-D767-48B4-8C5D-1ABBEE10D83A}"/>
    <cellStyle name="Output 6 7 2 2 2" xfId="16886" xr:uid="{072DA593-064E-4058-A70D-BAE3EA3ABB68}"/>
    <cellStyle name="Output 6 7 2 2 2 2" xfId="25080" xr:uid="{E37F8F28-C1AC-464C-8781-8C789F3BACFE}"/>
    <cellStyle name="Output 6 7 2 2 2 3" xfId="56480" xr:uid="{6C2059B0-EF0B-41BF-A830-BFB9C314EF72}"/>
    <cellStyle name="Output 6 7 2 2 3" xfId="25001" xr:uid="{F498E66B-CE90-477A-B3D8-E754E1D33EAF}"/>
    <cellStyle name="Output 6 7 2 2 4" xfId="49698" xr:uid="{ED5702BB-F39B-44D9-A01E-EDCDEE08C626}"/>
    <cellStyle name="Output 6 7 2 3" xfId="10534" xr:uid="{1FE31A78-F290-45F2-8615-37274DD5B6DD}"/>
    <cellStyle name="Output 6 7 2 3 2" xfId="19523" xr:uid="{25850539-D67C-45F8-82FE-361A887FA2B0}"/>
    <cellStyle name="Output 6 7 2 3 2 2" xfId="26224" xr:uid="{6D64865C-E423-474B-B1D8-015F95B1A1BE}"/>
    <cellStyle name="Output 6 7 2 3 2 3" xfId="58375" xr:uid="{7694E205-C73B-4ED1-94BB-3AE24458AE15}"/>
    <cellStyle name="Output 6 7 2 3 3" xfId="32221" xr:uid="{07EB9B40-98CA-47FB-8ADD-A95B8229EF57}"/>
    <cellStyle name="Output 6 7 2 3 4" xfId="51593" xr:uid="{DD677A5D-EB99-49DD-BFA7-DDC6767919C1}"/>
    <cellStyle name="Output 6 7 2 4" xfId="14300" xr:uid="{0C8B5203-E922-482F-A4F7-290B9B382275}"/>
    <cellStyle name="Output 6 7 2 4 2" xfId="33748" xr:uid="{626D5A32-63DD-40E0-88CE-6235680F6D59}"/>
    <cellStyle name="Output 6 7 2 4 2 2" xfId="54619" xr:uid="{E5644321-318D-4FD5-B943-172A22C833F2}"/>
    <cellStyle name="Output 6 7 2 4 3" xfId="47815" xr:uid="{6F2F9038-21A1-45F4-B390-FD299A777CB7}"/>
    <cellStyle name="Output 6 7 2 5" xfId="33241" xr:uid="{541D7EF6-55A2-40BE-9F95-AA8DFFD50F23}"/>
    <cellStyle name="Output 6 7 2 6" xfId="46201" xr:uid="{D346E159-9A66-45CF-A23F-62A91C8F5181}"/>
    <cellStyle name="Output 6 7 3" xfId="3384" xr:uid="{3F7D9113-413F-4084-9610-7617259E9ACC}"/>
    <cellStyle name="Output 6 7 3 2" xfId="32426" xr:uid="{A9FCF40B-F7E4-430B-9F15-D30F24EBE9B9}"/>
    <cellStyle name="Output 6 7 3 2 2" xfId="56882" xr:uid="{E63AF4E8-3CE2-46B0-BA9A-C7FE37C524FF}"/>
    <cellStyle name="Output 6 7 3 2 3" xfId="50100" xr:uid="{428B2B07-8CEE-408F-AF74-A5618AEBB917}"/>
    <cellStyle name="Output 6 7 3 3" xfId="51837" xr:uid="{C198E9D9-FBFE-4CFF-BB33-A9BBFBE1C8C2}"/>
    <cellStyle name="Output 6 7 3 3 2" xfId="58618" xr:uid="{12AE1F44-F4BF-4FE1-80AE-864711C52073}"/>
    <cellStyle name="Output 6 7 3 4" xfId="48217" xr:uid="{CB5FEEEB-0FB4-4952-AEFD-D907E4CAB938}"/>
    <cellStyle name="Output 6 7 3 4 2" xfId="55009" xr:uid="{85446076-8CEA-4CF1-88B9-517648E87863}"/>
    <cellStyle name="Output 6 7 3 5" xfId="53309" xr:uid="{24560AC7-FB19-416A-AF00-5B5D5612AD1B}"/>
    <cellStyle name="Output 6 7 3 6" xfId="46603" xr:uid="{568DB5B6-9F59-4E79-BFB8-B8AC0333C973}"/>
    <cellStyle name="Output 6 7 4" xfId="22194" xr:uid="{0C7EA010-F03E-4F8F-A6D0-1043DAC4E7FE}"/>
    <cellStyle name="Output 6 7 4 2" xfId="56008" xr:uid="{F9F3DAEE-DE86-43DD-A84C-D2494C5028B3}"/>
    <cellStyle name="Output 6 7 4 3" xfId="49226" xr:uid="{935BFC33-6EFD-4A7E-AFFE-A2AC9CD0D97E}"/>
    <cellStyle name="Output 6 7 5" xfId="44499" xr:uid="{75B93D02-6CAB-4C11-82C4-1054A4797C0E}"/>
    <cellStyle name="Output 6 7 5 2" xfId="58615" xr:uid="{3400433B-51F3-4B93-BA98-BD99DD633E40}"/>
    <cellStyle name="Output 6 7 5 3" xfId="51834" xr:uid="{97E8518B-2F77-44CD-B340-0D86B699B93C}"/>
    <cellStyle name="Output 6 7 6" xfId="45692" xr:uid="{A6A6823B-F405-413F-A0FA-040CC5ED16EA}"/>
    <cellStyle name="Output 6 7 6 2" xfId="54171" xr:uid="{13FD83D5-915F-433B-8AE6-CA6A8F0A26C0}"/>
    <cellStyle name="Output 6 8" xfId="1291" xr:uid="{03A38817-0973-402D-8B5F-32B47732DF41}"/>
    <cellStyle name="Output 6 8 2" xfId="5636" xr:uid="{CACBE5CA-F3D1-45F7-A169-A445990259D5}"/>
    <cellStyle name="Output 6 8 2 2" xfId="8222" xr:uid="{9CE4DFDF-DF6C-4DB6-A327-BFEF57DD1B39}"/>
    <cellStyle name="Output 6 8 2 2 2" xfId="17211" xr:uid="{FB5FB44B-50B5-4738-B7B9-76F3292BD871}"/>
    <cellStyle name="Output 6 8 2 2 2 2" xfId="39834" xr:uid="{6A77211A-6B2D-45A6-A7F8-E4418B493F6A}"/>
    <cellStyle name="Output 6 8 2 2 2 3" xfId="56527" xr:uid="{E03F22F2-A98E-4D02-9EE1-80A9663B0B3E}"/>
    <cellStyle name="Output 6 8 2 2 3" xfId="43791" xr:uid="{30DE838E-8E96-427F-B6DE-DCE7BFA4DD23}"/>
    <cellStyle name="Output 6 8 2 2 4" xfId="49745" xr:uid="{54C99CF4-2E6A-4FDD-953D-CC788AF1A3D6}"/>
    <cellStyle name="Output 6 8 2 3" xfId="10859" xr:uid="{4212A23A-B67D-4D81-BCBD-F73ED08D9D39}"/>
    <cellStyle name="Output 6 8 2 3 2" xfId="19848" xr:uid="{6ED8ABC0-C37D-4421-8142-0D43C91BF1FE}"/>
    <cellStyle name="Output 6 8 2 3 2 2" xfId="26837" xr:uid="{EA8D24E7-517A-4443-9CF4-1C2C9197FE25}"/>
    <cellStyle name="Output 6 8 2 3 2 3" xfId="58216" xr:uid="{91FD93CB-FA95-485F-9AA5-2B8588BF6444}"/>
    <cellStyle name="Output 6 8 2 3 3" xfId="43847" xr:uid="{8F3EB900-64EA-4684-9EB2-C295FBF821B7}"/>
    <cellStyle name="Output 6 8 2 3 4" xfId="51434" xr:uid="{3D81ED1A-901E-4A9B-B5E2-3CF91F5CDB8B}"/>
    <cellStyle name="Output 6 8 2 4" xfId="14625" xr:uid="{4D9B5469-FBDD-4F2D-B71E-74E8BB564753}"/>
    <cellStyle name="Output 6 8 2 4 2" xfId="29272" xr:uid="{13CA43EB-8DE4-4BE7-873D-F9ED8FAFBBC3}"/>
    <cellStyle name="Output 6 8 2 4 2 2" xfId="54663" xr:uid="{69293084-2E88-416B-A430-2F3E9A73EB11}"/>
    <cellStyle name="Output 6 8 2 4 3" xfId="47862" xr:uid="{8D2C265F-91CA-42B6-9137-3D1F543781B2}"/>
    <cellStyle name="Output 6 8 2 5" xfId="38668" xr:uid="{79076F3B-41E3-4BFB-ABA0-81E336B415B4}"/>
    <cellStyle name="Output 6 8 2 6" xfId="46248" xr:uid="{47D25932-089B-4EC3-8653-514CD2605C68}"/>
    <cellStyle name="Output 6 8 3" xfId="3728" xr:uid="{0F41D1F1-2D4B-4A43-B733-246D3CA5452F}"/>
    <cellStyle name="Output 6 8 3 2" xfId="32731" xr:uid="{EED7EF5B-50F0-49B2-85EB-6455ACD8A75C}"/>
    <cellStyle name="Output 6 8 3 2 2" xfId="56926" xr:uid="{332273A8-DCB8-44A7-A7C6-C5964B50097B}"/>
    <cellStyle name="Output 6 8 3 2 3" xfId="50144" xr:uid="{F76F3960-901A-428E-ACC5-3B4C09F44BB7}"/>
    <cellStyle name="Output 6 8 3 3" xfId="51400" xr:uid="{34F95CB0-96B0-4D22-B86A-ECBEE836FD8B}"/>
    <cellStyle name="Output 6 8 3 3 2" xfId="58182" xr:uid="{BC4A507C-704B-4A63-95F4-3B758DB458DD}"/>
    <cellStyle name="Output 6 8 3 4" xfId="48261" xr:uid="{995D82B8-B87C-4BCA-A898-A8459C6059CA}"/>
    <cellStyle name="Output 6 8 3 4 2" xfId="55053" xr:uid="{D0CF2D12-F9C4-4887-B937-0049743B664F}"/>
    <cellStyle name="Output 6 8 3 5" xfId="53353" xr:uid="{EEEA5879-6262-4815-A631-6C36F6D0D5C5}"/>
    <cellStyle name="Output 6 8 3 6" xfId="46647" xr:uid="{16997770-F724-4CDF-90D2-6347A52EBF65}"/>
    <cellStyle name="Output 6 8 4" xfId="31377" xr:uid="{2ED164E5-5D28-4859-AAF4-862DDD601790}"/>
    <cellStyle name="Output 6 8 4 2" xfId="56055" xr:uid="{4313C787-29EB-420D-9B5C-3CB146B340DF}"/>
    <cellStyle name="Output 6 8 4 3" xfId="49273" xr:uid="{047D3282-06F5-4AA4-BEFA-78B55BE92294}"/>
    <cellStyle name="Output 6 8 5" xfId="44533" xr:uid="{4EB8E82E-A3BE-4850-8B46-B59AA95591C2}"/>
    <cellStyle name="Output 6 8 5 2" xfId="58586" xr:uid="{F3A2D549-3BA8-4B47-9283-CD0277D09E2E}"/>
    <cellStyle name="Output 6 8 5 3" xfId="51805" xr:uid="{20429D78-7F3C-491D-86B5-DCDF4339C278}"/>
    <cellStyle name="Output 6 8 6" xfId="45739" xr:uid="{A879DFE2-CCB5-4C7E-BFEA-D8B3768195CC}"/>
    <cellStyle name="Output 6 8 6 2" xfId="54215" xr:uid="{97766C82-9A35-4239-BB8C-820A7D27DE5D}"/>
    <cellStyle name="Output 6 9" xfId="1718" xr:uid="{C4F533C6-81AE-4297-A7AF-6E475E082990}"/>
    <cellStyle name="Output 6 9 2" xfId="6044" xr:uid="{6BAD16CC-943D-403F-A715-F02281A75BA0}"/>
    <cellStyle name="Output 6 9 2 2" xfId="8630" xr:uid="{1FA54CCA-971F-4B93-80AE-1331A15145CF}"/>
    <cellStyle name="Output 6 9 2 2 2" xfId="17619" xr:uid="{C4A681E4-9332-4B85-B4D1-0A1BA6122496}"/>
    <cellStyle name="Output 6 9 2 2 2 2" xfId="24104" xr:uid="{4CCA8365-F746-4CE5-8A7A-161750BE1B88}"/>
    <cellStyle name="Output 6 9 2 2 2 3" xfId="56568" xr:uid="{4990D6D6-5D1C-4C6E-B5EF-E2B830A6DFFD}"/>
    <cellStyle name="Output 6 9 2 2 3" xfId="39569" xr:uid="{4237AC6C-0227-4A11-807E-09B8344687A4}"/>
    <cellStyle name="Output 6 9 2 2 4" xfId="49786" xr:uid="{C41718C8-6B9E-4C99-8AAA-6670BC5E120A}"/>
    <cellStyle name="Output 6 9 2 3" xfId="11267" xr:uid="{C41C3781-972F-4C4B-B4EC-52C9E03D6FEA}"/>
    <cellStyle name="Output 6 9 2 3 2" xfId="20256" xr:uid="{0544FFEC-5CFC-4E9F-82EE-460E066D638A}"/>
    <cellStyle name="Output 6 9 2 3 2 2" xfId="43795" xr:uid="{A753BA65-8FE4-45F6-BFF2-0ECF5F993754}"/>
    <cellStyle name="Output 6 9 2 3 2 3" xfId="58975" xr:uid="{66646A49-A767-46E9-9A27-3549C678C7AE}"/>
    <cellStyle name="Output 6 9 2 3 3" xfId="43915" xr:uid="{C9BBE667-5440-4F4D-9A2C-4B9699C32DF8}"/>
    <cellStyle name="Output 6 9 2 3 4" xfId="52194" xr:uid="{1D9A841B-0E38-4A82-A66A-0477BF3B10B5}"/>
    <cellStyle name="Output 6 9 2 4" xfId="15033" xr:uid="{44C2152D-F3F3-46BB-BA4E-496BE884BCD5}"/>
    <cellStyle name="Output 6 9 2 4 2" xfId="23121" xr:uid="{77051D14-E07E-4731-BC5D-4B3F2F4DB5D0}"/>
    <cellStyle name="Output 6 9 2 4 2 2" xfId="54701" xr:uid="{C688A608-53F0-4ECD-A4CE-A2179EBA1944}"/>
    <cellStyle name="Output 6 9 2 4 3" xfId="47903" xr:uid="{A62A036E-7B68-4684-932A-145066B09427}"/>
    <cellStyle name="Output 6 9 2 5" xfId="23382" xr:uid="{60F5BA61-8934-4F88-9910-26630F4F46DE}"/>
    <cellStyle name="Output 6 9 2 6" xfId="46289" xr:uid="{DB717964-BF98-4C25-B1BA-798B6FF45569}"/>
    <cellStyle name="Output 6 9 3" xfId="4155" xr:uid="{5DE20486-8970-4C80-853A-190D6BC29663}"/>
    <cellStyle name="Output 6 9 3 2" xfId="40329" xr:uid="{F36E9424-9FC2-4FC6-8BB7-B858B9BF9645}"/>
    <cellStyle name="Output 6 9 3 2 2" xfId="56964" xr:uid="{3F6A3526-9400-4D5C-881F-340ED7782FDF}"/>
    <cellStyle name="Output 6 9 3 2 3" xfId="50182" xr:uid="{A01392B0-EC83-45E2-B434-92A1BE360BD5}"/>
    <cellStyle name="Output 6 9 3 3" xfId="50862" xr:uid="{0A3BA333-160C-4B33-BFF9-53AD794CB301}"/>
    <cellStyle name="Output 6 9 3 3 2" xfId="57644" xr:uid="{1640C4F8-2117-4BBB-AB14-C9DD6C3F0261}"/>
    <cellStyle name="Output 6 9 3 4" xfId="48299" xr:uid="{6F487FC9-4A82-48CF-9885-2B9B9DB43A6C}"/>
    <cellStyle name="Output 6 9 3 4 2" xfId="55091" xr:uid="{6468D9B2-5922-4E89-8F4B-CF19BDD75A67}"/>
    <cellStyle name="Output 6 9 3 5" xfId="53391" xr:uid="{7FE0D93D-912A-4ED8-BDF9-9A455EA24EA7}"/>
    <cellStyle name="Output 6 9 3 6" xfId="46685" xr:uid="{A3B12363-B7C0-4034-A3F4-2270EB21853B}"/>
    <cellStyle name="Output 6 9 4" xfId="34397" xr:uid="{B029031D-4750-4F3E-A338-40EC49648E0D}"/>
    <cellStyle name="Output 6 9 4 2" xfId="56096" xr:uid="{ED3E6F95-0B35-49FC-A24C-C5AF89E8311F}"/>
    <cellStyle name="Output 6 9 4 3" xfId="49314" xr:uid="{280480FA-B4BB-4563-92F2-252EF6568BBB}"/>
    <cellStyle name="Output 6 9 5" xfId="44568" xr:uid="{0F73E920-24D8-45AB-B82D-955501B6BF14}"/>
    <cellStyle name="Output 6 9 5 2" xfId="58240" xr:uid="{3EBF3C07-4862-4A77-9993-70AE8EC47AA1}"/>
    <cellStyle name="Output 6 9 5 3" xfId="51458" xr:uid="{C60EE42A-A078-4BB1-B556-A4041A78B627}"/>
    <cellStyle name="Output 6 9 6" xfId="45780" xr:uid="{669F8004-BC4E-480D-88DE-37DF1FA1BCEA}"/>
    <cellStyle name="Output 6 9 6 2" xfId="54253" xr:uid="{78A2CA3D-1E34-4CCF-BFEA-0CE25A93D401}"/>
    <cellStyle name="Output 7" xfId="136" xr:uid="{97E12A7E-C8F4-4B3F-8596-C82826073594}"/>
    <cellStyle name="Output 7 10" xfId="1947" xr:uid="{F69FE082-9BBB-4F98-9A65-76BED9450FBF}"/>
    <cellStyle name="Output 7 10 2" xfId="6257" xr:uid="{1D043612-6C2D-43DB-B30D-AE8F72B2D0FC}"/>
    <cellStyle name="Output 7 10 2 2" xfId="8843" xr:uid="{5456365C-881E-463C-8081-79F60ED343FB}"/>
    <cellStyle name="Output 7 10 2 2 2" xfId="17832" xr:uid="{575B369F-0C5D-4ED6-A710-D4504C2D8E0A}"/>
    <cellStyle name="Output 7 10 2 2 2 2" xfId="33629" xr:uid="{B7698919-0A0B-45F3-B380-44D3A756ACC1}"/>
    <cellStyle name="Output 7 10 2 2 3" xfId="37994" xr:uid="{8BC9C385-06F0-43B5-819D-514EE88F9CF4}"/>
    <cellStyle name="Output 7 10 2 3" xfId="11480" xr:uid="{B04A5089-AF5B-42DF-8DBA-AD13CAB1B32A}"/>
    <cellStyle name="Output 7 10 2 3 2" xfId="20469" xr:uid="{2B41040C-F7FB-4B51-9B90-A369BEECA32A}"/>
    <cellStyle name="Output 7 10 2 3 2 2" xfId="24599" xr:uid="{3DD07326-3577-4CCD-A616-0590F4BDD55D}"/>
    <cellStyle name="Output 7 10 2 3 3" xfId="22212" xr:uid="{58953D33-579B-419F-861F-690EB1371C19}"/>
    <cellStyle name="Output 7 10 2 4" xfId="15246" xr:uid="{46FE6168-D6C6-436F-BD3F-1B19A41E69AE}"/>
    <cellStyle name="Output 7 10 2 4 2" xfId="38625" xr:uid="{25C1C831-01D1-4C46-AA86-5F4EA2450C79}"/>
    <cellStyle name="Output 7 10 2 5" xfId="37112" xr:uid="{115A43F8-2174-48D1-B190-0901A179CB26}"/>
    <cellStyle name="Output 7 10 3" xfId="4384" xr:uid="{98838DE1-46FC-4040-8CDE-B8AEA35E2B88}"/>
    <cellStyle name="Output 7 10 3 2" xfId="29106" xr:uid="{E64CD621-A070-478D-863D-6C90F9D94CD0}"/>
    <cellStyle name="Output 7 10 4" xfId="23906" xr:uid="{9FC17FB3-A81E-41FA-B2B7-4403A7DDEF59}"/>
    <cellStyle name="Output 7 11" xfId="2975" xr:uid="{28958C5C-C795-4943-B3C4-9B44DEEE0F84}"/>
    <cellStyle name="Output 7 11 2" xfId="7125" xr:uid="{1BA0F4C3-78F0-4A6F-B9AD-9788D30E7283}"/>
    <cellStyle name="Output 7 11 2 2" xfId="16114" xr:uid="{CD90CF59-8A43-433B-9CED-D8B5225245DB}"/>
    <cellStyle name="Output 7 11 2 2 2" xfId="41330" xr:uid="{77FA85CB-AB89-4DE4-8962-4688B7A24E99}"/>
    <cellStyle name="Output 7 11 2 3" xfId="39425" xr:uid="{EFDC9C18-DE29-4198-9BEE-528BA149A81E}"/>
    <cellStyle name="Output 7 11 3" xfId="9688" xr:uid="{F8F56ED1-2C39-4867-8BA0-0FF4142EF1BC}"/>
    <cellStyle name="Output 7 11 3 2" xfId="18677" xr:uid="{DA71A5BE-F52A-41AB-B1D7-7E74B23B58F3}"/>
    <cellStyle name="Output 7 11 3 2 2" xfId="27183" xr:uid="{F4045680-47C0-476C-83A2-5706F87B98B1}"/>
    <cellStyle name="Output 7 11 3 3" xfId="22498" xr:uid="{B1C6CAE1-E40D-4D27-9F09-67ED5CCF3A56}"/>
    <cellStyle name="Output 7 11 4" xfId="13528" xr:uid="{EF9F7776-9342-44B6-B6EC-335150D45F7A}"/>
    <cellStyle name="Output 7 11 4 2" xfId="26926" xr:uid="{D55C3794-8040-4687-8EB8-ABFF3D9005F6}"/>
    <cellStyle name="Output 7 11 5" xfId="28178" xr:uid="{CC3A8BFA-9A45-4228-B08A-37CBE9937D9C}"/>
    <cellStyle name="Output 7 12" xfId="6592" xr:uid="{4064AEFF-4ADA-4695-8784-84A9E080068F}"/>
    <cellStyle name="Output 7 12 2" xfId="11800" xr:uid="{19529EE5-F771-43A1-9748-1AFAF71C2CB5}"/>
    <cellStyle name="Output 7 12 2 2" xfId="20789" xr:uid="{354A6189-65E6-4B9E-9005-2B02FF0052A2}"/>
    <cellStyle name="Output 7 12 2 2 2" xfId="31664" xr:uid="{2E47DCCF-0C0C-4B0E-9FCC-932E3218DF68}"/>
    <cellStyle name="Output 7 12 2 3" xfId="36028" xr:uid="{E27E664E-8341-48E9-B99A-7A3DA5A04DBB}"/>
    <cellStyle name="Output 7 12 3" xfId="15581" xr:uid="{00F19AFD-4E0C-4BD6-BCC7-85F1E4390DFF}"/>
    <cellStyle name="Output 7 12 3 2" xfId="34928" xr:uid="{AE3FD7A0-355D-4C57-B5F4-152D4C897757}"/>
    <cellStyle name="Output 7 12 4" xfId="32306" xr:uid="{70F3E3A8-12C3-4B0C-86D1-775D50DC3E23}"/>
    <cellStyle name="Output 7 13" xfId="9163" xr:uid="{66709E6B-080D-4E68-8E07-A8222EF99079}"/>
    <cellStyle name="Output 7 13 2" xfId="18152" xr:uid="{1F69F69A-6B91-4039-A49A-653ABAAF2A3D}"/>
    <cellStyle name="Output 7 13 2 2" xfId="35516" xr:uid="{41A7888E-1027-44C3-A7A0-F6A16652142D}"/>
    <cellStyle name="Output 7 13 3" xfId="38014" xr:uid="{BAD7CF88-2179-4AFB-8F61-EF4316CAFC1A}"/>
    <cellStyle name="Output 7 14" xfId="12428" xr:uid="{83839358-DC5A-4BBF-B974-8CA5A6021A0A}"/>
    <cellStyle name="Output 7 14 2" xfId="21417" xr:uid="{AEA4EEFE-F4A5-4666-8FA1-1B48D0B6263F}"/>
    <cellStyle name="Output 7 14 2 2" xfId="25013" xr:uid="{29134A77-DD78-4F3B-BACD-554544E91ADA}"/>
    <cellStyle name="Output 7 14 3" xfId="38845" xr:uid="{08A2ACC0-9A27-4ACD-B31E-DEF2D7718D64}"/>
    <cellStyle name="Output 7 15" xfId="2296" xr:uid="{1DF73B0A-3DE3-4C1F-AAD8-FAF7B729AE3F}"/>
    <cellStyle name="Output 7 15 2" xfId="23042" xr:uid="{C550DBDB-206D-4573-B101-2CD3645AE401}"/>
    <cellStyle name="Output 7 16" xfId="13205" xr:uid="{327BBCDD-E73F-4523-BC2E-F806B7F3E968}"/>
    <cellStyle name="Output 7 16 2" xfId="43418" xr:uid="{208DEF5A-BAA4-45DB-A20B-B14AC1B33794}"/>
    <cellStyle name="Output 7 17" xfId="36604" xr:uid="{3A843E4E-C1E2-4DCA-9DCC-069E3261A190}"/>
    <cellStyle name="Output 7 18" xfId="44235" xr:uid="{D298BE6A-2B08-44E2-A518-2A3EE036F844}"/>
    <cellStyle name="Output 7 19" xfId="45493" xr:uid="{66BB9CD1-0A46-4EAB-80DF-4FC48B43E9CD}"/>
    <cellStyle name="Output 7 2" xfId="350" xr:uid="{4007C5F6-B87D-4C17-A691-B66DF6DD2479}"/>
    <cellStyle name="Output 7 2 10" xfId="6652" xr:uid="{36046260-195A-4B50-940E-45ACDF4041E5}"/>
    <cellStyle name="Output 7 2 10 2" xfId="11858" xr:uid="{1DCE4AF4-00D6-4129-B133-694A9D2A0125}"/>
    <cellStyle name="Output 7 2 10 2 2" xfId="20847" xr:uid="{A2FDBFBD-C2C3-4CBC-AFBB-881092AC6D08}"/>
    <cellStyle name="Output 7 2 10 2 2 2" xfId="27824" xr:uid="{CFE97873-D04C-45AB-9360-929023562D0F}"/>
    <cellStyle name="Output 7 2 10 2 3" xfId="23964" xr:uid="{482A9BAE-B7C9-41FD-92CA-F08156A8D210}"/>
    <cellStyle name="Output 7 2 10 3" xfId="15641" xr:uid="{437CDAA2-2B66-470C-B662-FFD924E1D9FF}"/>
    <cellStyle name="Output 7 2 10 3 2" xfId="24854" xr:uid="{D4E4F8AF-3F06-4530-8012-2C7B73D07DE9}"/>
    <cellStyle name="Output 7 2 10 4" xfId="38260" xr:uid="{A0AA74C5-3CF0-44C4-B754-4AB43B60213B}"/>
    <cellStyle name="Output 7 2 11" xfId="9221" xr:uid="{C0876E7A-44A2-42C0-9706-186F2F4D3EA0}"/>
    <cellStyle name="Output 7 2 11 2" xfId="18210" xr:uid="{D3E2A08C-991C-4CAC-AE61-2F39C2DC5E59}"/>
    <cellStyle name="Output 7 2 11 2 2" xfId="26269" xr:uid="{9881AC49-0A5F-4740-A7A8-F2BBC6937576}"/>
    <cellStyle name="Output 7 2 11 3" xfId="26004" xr:uid="{420691A0-3C7E-401B-B7AB-64C4AF5B19F3}"/>
    <cellStyle name="Output 7 2 12" xfId="9356" xr:uid="{8959DDEC-7A04-4A52-96EE-80FD8A94A742}"/>
    <cellStyle name="Output 7 2 12 2" xfId="18345" xr:uid="{1DE62622-2F1C-4DB1-97C7-EB98958DC744}"/>
    <cellStyle name="Output 7 2 12 2 2" xfId="29795" xr:uid="{134D921A-68C0-47CA-A31A-869D6DE1D87E}"/>
    <cellStyle name="Output 7 2 12 3" xfId="41029" xr:uid="{3F4EF506-C2B0-4D3D-BFC2-F0378C6DBD20}"/>
    <cellStyle name="Output 7 2 13" xfId="2356" xr:uid="{FA894BAC-4789-416B-B407-75D237235E9C}"/>
    <cellStyle name="Output 7 2 13 2" xfId="23260" xr:uid="{8E13D484-CA4E-4312-B733-B8F227A8A0D9}"/>
    <cellStyle name="Output 7 2 14" xfId="13265" xr:uid="{298B6FFE-9918-4342-A5ED-E841501B4A97}"/>
    <cellStyle name="Output 7 2 14 2" xfId="29768" xr:uid="{FA5C5108-61D8-44D6-90F3-BB92D740232E}"/>
    <cellStyle name="Output 7 2 15" xfId="28277" xr:uid="{947B8342-D1F9-4F8F-994C-F10185E64D17}"/>
    <cellStyle name="Output 7 2 16" xfId="46003" xr:uid="{51BFFBE8-B95B-4666-B415-B906F83C55A0}"/>
    <cellStyle name="Output 7 2 2" xfId="482" xr:uid="{F853AA8E-E822-437E-861B-E90B57E9B112}"/>
    <cellStyle name="Output 7 2 2 10" xfId="9346" xr:uid="{DDCD21AE-207F-4479-9FDD-C05F35D5FFD4}"/>
    <cellStyle name="Output 7 2 2 10 2" xfId="18335" xr:uid="{1B108BBC-B2BA-4A7B-9AF1-8D7E4CA6810F}"/>
    <cellStyle name="Output 7 2 2 10 2 2" xfId="35915" xr:uid="{A70C413C-8961-4297-9EB6-121398882ED4}"/>
    <cellStyle name="Output 7 2 2 10 3" xfId="32750" xr:uid="{856CD5AF-E18C-4091-ADFD-5B750A462D14}"/>
    <cellStyle name="Output 7 2 2 11" xfId="9695" xr:uid="{9BB15C72-FF63-45F2-B423-FE27B3E00299}"/>
    <cellStyle name="Output 7 2 2 11 2" xfId="18684" xr:uid="{13B2CC5A-2928-4E1E-8346-CCF3C7848D80}"/>
    <cellStyle name="Output 7 2 2 11 2 2" xfId="42112" xr:uid="{BC8D3946-50C0-4A57-8B99-1B924943944A}"/>
    <cellStyle name="Output 7 2 2 11 3" xfId="41622" xr:uid="{887842D5-8DE8-4649-901F-A8A9AB8EF763}"/>
    <cellStyle name="Output 7 2 2 12" xfId="2488" xr:uid="{790AD16D-E332-4E1C-AE3E-8380E558BDA4}"/>
    <cellStyle name="Output 7 2 2 12 2" xfId="32124" xr:uid="{92FB4BCC-815F-4B0E-B5B7-3A14723D457C}"/>
    <cellStyle name="Output 7 2 2 13" xfId="13397" xr:uid="{69295D61-36F8-4898-8EFA-2C8382388DA6}"/>
    <cellStyle name="Output 7 2 2 13 2" xfId="34094" xr:uid="{295E2854-7069-40D5-9DB2-9A7040ECCA90}"/>
    <cellStyle name="Output 7 2 2 14" xfId="42218" xr:uid="{F49E5EEB-A613-44C6-B089-BE7B1624C478}"/>
    <cellStyle name="Output 7 2 2 15" xfId="49494" xr:uid="{4DDAB3F0-9894-4171-8753-591F9A0D8669}"/>
    <cellStyle name="Output 7 2 2 2" xfId="831" xr:uid="{6DF36AE2-D9B5-4796-8200-4467B1194FED}"/>
    <cellStyle name="Output 7 2 2 2 2" xfId="5200" xr:uid="{A8DA0F87-968C-4AF9-89EB-62316B0B0393}"/>
    <cellStyle name="Output 7 2 2 2 2 2" xfId="7786" xr:uid="{5AFDBA4A-0618-4E0E-8A4B-A13EB4A5B3D4}"/>
    <cellStyle name="Output 7 2 2 2 2 2 2" xfId="16775" xr:uid="{9159F2AF-625E-43E5-AF35-11E0D7EEBEEA}"/>
    <cellStyle name="Output 7 2 2 2 2 2 2 2" xfId="36838" xr:uid="{92E141B6-F2AE-41AA-9E35-97DCEF52E19D}"/>
    <cellStyle name="Output 7 2 2 2 2 2 3" xfId="38784" xr:uid="{861D6712-6412-43C8-ABAA-50CC53B73D5A}"/>
    <cellStyle name="Output 7 2 2 2 2 3" xfId="10423" xr:uid="{7ABFEC9C-0C53-46A9-84DF-DF0C1CF74ED0}"/>
    <cellStyle name="Output 7 2 2 2 2 3 2" xfId="19412" xr:uid="{20264098-E549-4548-96F9-012E503939AB}"/>
    <cellStyle name="Output 7 2 2 2 2 3 2 2" xfId="33679" xr:uid="{BA4715F1-7E65-477C-B178-FD64F60262EE}"/>
    <cellStyle name="Output 7 2 2 2 2 3 3" xfId="41619" xr:uid="{07710A0A-96B5-43C7-8971-BE9BAA5402DE}"/>
    <cellStyle name="Output 7 2 2 2 2 4" xfId="14189" xr:uid="{70BEBE80-642C-4D12-BD9A-FC44226F5F33}"/>
    <cellStyle name="Output 7 2 2 2 2 4 2" xfId="36617" xr:uid="{FD5664E5-3697-44FA-8DFB-A59BF0559BDE}"/>
    <cellStyle name="Output 7 2 2 2 2 5" xfId="23355" xr:uid="{3193A978-B95F-47BB-94CD-79E41CD6290F}"/>
    <cellStyle name="Output 7 2 2 2 3" xfId="3268" xr:uid="{F79D1EB9-B0E2-432E-B36B-51F465A4FF59}"/>
    <cellStyle name="Output 7 2 2 2 3 2" xfId="30076" xr:uid="{4501707D-B99E-4756-A6FA-D333E08A3BC4}"/>
    <cellStyle name="Output 7 2 2 2 4" xfId="37880" xr:uid="{932237DA-C7D9-471B-BBDF-0F5F6D05ADFD}"/>
    <cellStyle name="Output 7 2 2 2 5" xfId="56276" xr:uid="{6FF63635-31E4-4C76-B6A3-63A02432F0CF}"/>
    <cellStyle name="Output 7 2 2 3" xfId="1176" xr:uid="{5CBD4E10-E01E-44F0-9164-30BF063E2AA0}"/>
    <cellStyle name="Output 7 2 2 3 2" xfId="5521" xr:uid="{ECFC9756-DBA0-4EE9-A714-BF3CAD75D375}"/>
    <cellStyle name="Output 7 2 2 3 2 2" xfId="8107" xr:uid="{1D771A28-8F68-414D-98FC-080DD62DE500}"/>
    <cellStyle name="Output 7 2 2 3 2 2 2" xfId="17096" xr:uid="{BA1AA71D-9B37-4C00-BFBC-56DFC48B730F}"/>
    <cellStyle name="Output 7 2 2 3 2 2 2 2" xfId="35101" xr:uid="{85A30042-26FD-46B9-BA1E-C868C110320A}"/>
    <cellStyle name="Output 7 2 2 3 2 2 3" xfId="40708" xr:uid="{859D060F-CD25-4FF0-9CB2-C3F5C91B794A}"/>
    <cellStyle name="Output 7 2 2 3 2 3" xfId="10744" xr:uid="{F7D4E80E-CC82-4804-ADCC-3205F4CAE3C4}"/>
    <cellStyle name="Output 7 2 2 3 2 3 2" xfId="19733" xr:uid="{F00E538D-3FCF-45B0-8B1E-088D63F1AD85}"/>
    <cellStyle name="Output 7 2 2 3 2 3 2 2" xfId="43113" xr:uid="{AF2A374C-235E-43B2-AFE0-047BF2EA66FC}"/>
    <cellStyle name="Output 7 2 2 3 2 3 3" xfId="26676" xr:uid="{52C4910A-68EF-42FD-B2DB-3EDD96287867}"/>
    <cellStyle name="Output 7 2 2 3 2 4" xfId="14510" xr:uid="{232FF394-BF63-4049-94C0-956FCC0D4188}"/>
    <cellStyle name="Output 7 2 2 3 2 4 2" xfId="22369" xr:uid="{6B3125DA-368D-4C08-816A-A05BB026EC76}"/>
    <cellStyle name="Output 7 2 2 3 2 5" xfId="40824" xr:uid="{7E868BF9-7A32-42B9-9023-496911BE0C55}"/>
    <cellStyle name="Output 7 2 2 3 3" xfId="3613" xr:uid="{35321554-F89A-4721-AC17-D79764A28AA4}"/>
    <cellStyle name="Output 7 2 2 3 3 2" xfId="33989" xr:uid="{EAB231A0-2BE3-41EC-91C5-B93016EB6675}"/>
    <cellStyle name="Output 7 2 2 3 4" xfId="26905" xr:uid="{8CEF032B-5952-4D6B-93D3-E4D0C8E55BEC}"/>
    <cellStyle name="Output 7 2 2 4" xfId="1520" xr:uid="{DC3770F3-A4AE-4A81-BEB8-0375098D8A13}"/>
    <cellStyle name="Output 7 2 2 4 2" xfId="5865" xr:uid="{7FFAC947-22BF-4106-A392-FACC25D61AD5}"/>
    <cellStyle name="Output 7 2 2 4 2 2" xfId="8451" xr:uid="{38C25B23-97F2-4537-A71D-27D75730FA04}"/>
    <cellStyle name="Output 7 2 2 4 2 2 2" xfId="17440" xr:uid="{811FEA93-1DC8-4C78-9FFB-3C6281559A04}"/>
    <cellStyle name="Output 7 2 2 4 2 2 2 2" xfId="33186" xr:uid="{D6628EE1-4A07-4F08-949D-213216769A27}"/>
    <cellStyle name="Output 7 2 2 4 2 2 3" xfId="35092" xr:uid="{B7B0339B-4F7D-4E6A-B3DD-11D4D0D6FC5F}"/>
    <cellStyle name="Output 7 2 2 4 2 3" xfId="11088" xr:uid="{C0909A4F-B7FF-4877-B091-B7D580B6FE30}"/>
    <cellStyle name="Output 7 2 2 4 2 3 2" xfId="20077" xr:uid="{F334657D-02EC-4BD0-AEF6-D4FA5064FBFE}"/>
    <cellStyle name="Output 7 2 2 4 2 3 2 2" xfId="29459" xr:uid="{04013533-4D75-4791-BACD-BBCB1CEB2848}"/>
    <cellStyle name="Output 7 2 2 4 2 3 3" xfId="26655" xr:uid="{7F6E88D9-C34D-451C-8F4B-80766ACF0E92}"/>
    <cellStyle name="Output 7 2 2 4 2 4" xfId="14854" xr:uid="{86532FD2-9FFD-4F48-A8E5-BB91BB43DC15}"/>
    <cellStyle name="Output 7 2 2 4 2 4 2" xfId="27035" xr:uid="{D233FBAD-E8AD-4A5E-8759-E1EADC6A798B}"/>
    <cellStyle name="Output 7 2 2 4 2 5" xfId="35499" xr:uid="{305BC69D-EB1F-44FC-89E4-379F174BE742}"/>
    <cellStyle name="Output 7 2 2 4 3" xfId="3957" xr:uid="{E092741D-0081-4E8F-A47A-044AF92BA6D2}"/>
    <cellStyle name="Output 7 2 2 4 3 2" xfId="26894" xr:uid="{433790D6-527D-45CF-8357-1F405D79006E}"/>
    <cellStyle name="Output 7 2 2 4 4" xfId="43713" xr:uid="{C139DC0F-EFB1-469F-99C2-24B0BD2F4409}"/>
    <cellStyle name="Output 7 2 2 5" xfId="1911" xr:uid="{890729BC-44D9-4E5F-9724-9F1C7350317B}"/>
    <cellStyle name="Output 7 2 2 5 2" xfId="6227" xr:uid="{21F1AE57-0C8A-4511-BD12-FF776F300394}"/>
    <cellStyle name="Output 7 2 2 5 2 2" xfId="8813" xr:uid="{4A8D888F-A5EA-4738-A513-AC90F2644F41}"/>
    <cellStyle name="Output 7 2 2 5 2 2 2" xfId="17802" xr:uid="{499F06D3-58E3-4C1F-A639-17142AA61040}"/>
    <cellStyle name="Output 7 2 2 5 2 2 2 2" xfId="28762" xr:uid="{D8C5ED02-D7FC-4D33-B81D-34B082EC0182}"/>
    <cellStyle name="Output 7 2 2 5 2 2 3" xfId="27815" xr:uid="{B3A68E9B-93FD-41FA-89A9-72FF23CCC2B3}"/>
    <cellStyle name="Output 7 2 2 5 2 3" xfId="11450" xr:uid="{049B7DAB-63AD-4D0B-ABB9-7741BDBFD6C0}"/>
    <cellStyle name="Output 7 2 2 5 2 3 2" xfId="20439" xr:uid="{A992AC7E-BA33-479B-ACE8-B0EA027A696D}"/>
    <cellStyle name="Output 7 2 2 5 2 3 2 2" xfId="26270" xr:uid="{3821775A-A9DB-431D-8CE1-E424AD2A2742}"/>
    <cellStyle name="Output 7 2 2 5 2 3 3" xfId="32264" xr:uid="{0CC226AD-6EC5-45E7-8E81-89F7B6DB6566}"/>
    <cellStyle name="Output 7 2 2 5 2 4" xfId="15216" xr:uid="{E6B4F513-4911-4FFE-A7D3-C88DFD3624A2}"/>
    <cellStyle name="Output 7 2 2 5 2 4 2" xfId="23191" xr:uid="{4ED242BE-1DA7-4BA8-9227-61A9D62F7B50}"/>
    <cellStyle name="Output 7 2 2 5 2 5" xfId="42126" xr:uid="{37F4677A-9AB0-4721-A8DC-315E74FD1A1D}"/>
    <cellStyle name="Output 7 2 2 5 3" xfId="4348" xr:uid="{57498705-3E08-41DB-9C71-1C69119C0E66}"/>
    <cellStyle name="Output 7 2 2 5 3 2" xfId="25547" xr:uid="{92B2B873-08D8-49A6-93B2-E0FA82927F32}"/>
    <cellStyle name="Output 7 2 2 5 4" xfId="32782" xr:uid="{8F651D4C-F3A8-44F6-9CD4-D70964687A0D}"/>
    <cellStyle name="Output 7 2 2 6" xfId="2139" xr:uid="{7F300EBB-A5EE-4402-A8FA-F8E73C412467}"/>
    <cellStyle name="Output 7 2 2 6 2" xfId="6440" xr:uid="{4328E1D6-74D8-43B9-8F70-BD66DBA46E56}"/>
    <cellStyle name="Output 7 2 2 6 2 2" xfId="9026" xr:uid="{31C07702-1C09-4513-9748-5AB47D60D5B0}"/>
    <cellStyle name="Output 7 2 2 6 2 2 2" xfId="18015" xr:uid="{9230A56D-5DA0-4973-8A2E-45B30422551C}"/>
    <cellStyle name="Output 7 2 2 6 2 2 2 2" xfId="39752" xr:uid="{F5A59BAD-F836-4756-AFD7-469537883EE6}"/>
    <cellStyle name="Output 7 2 2 6 2 2 3" xfId="39176" xr:uid="{D1370829-A06C-42A6-89B7-C0D6662795B7}"/>
    <cellStyle name="Output 7 2 2 6 2 3" xfId="11663" xr:uid="{5B873544-9A75-4AAD-9500-2D4BBED3DEE3}"/>
    <cellStyle name="Output 7 2 2 6 2 3 2" xfId="20652" xr:uid="{72AD3665-58AD-4F3C-ADDD-F2E854C7C798}"/>
    <cellStyle name="Output 7 2 2 6 2 3 2 2" xfId="35317" xr:uid="{579029AE-D4A3-4208-B7BA-C9B52CA69CC2}"/>
    <cellStyle name="Output 7 2 2 6 2 3 3" xfId="43919" xr:uid="{A348839C-3275-4406-9E2C-DAD423E3D393}"/>
    <cellStyle name="Output 7 2 2 6 2 4" xfId="15429" xr:uid="{06129E61-FC1D-4C69-88FC-89FC74C8C1A0}"/>
    <cellStyle name="Output 7 2 2 6 2 4 2" xfId="27850" xr:uid="{1E069C0D-BB30-4F18-A159-FFEC3787BE4F}"/>
    <cellStyle name="Output 7 2 2 6 2 5" xfId="32153" xr:uid="{0F3964C1-0C1F-44A7-B1BA-F8E597337D58}"/>
    <cellStyle name="Output 7 2 2 6 3" xfId="4576" xr:uid="{276C85D1-56DB-4360-BCE5-54D2D16FBCED}"/>
    <cellStyle name="Output 7 2 2 6 3 2" xfId="39678" xr:uid="{7B7B3401-9383-4467-A9C9-92CDD45C2386}"/>
    <cellStyle name="Output 7 2 2 6 4" xfId="23833" xr:uid="{5AE4FE39-7E2C-48F6-B805-FDB81CEB7F7F}"/>
    <cellStyle name="Output 7 2 2 7" xfId="2949" xr:uid="{6457829C-381B-42AB-BE4E-0D6A85E5D8FE}"/>
    <cellStyle name="Output 7 2 2 7 2" xfId="7099" xr:uid="{B4FB0F7D-CFCE-4615-9135-492427BAA8A8}"/>
    <cellStyle name="Output 7 2 2 7 2 2" xfId="12225" xr:uid="{822110FA-8CB2-4EF9-9695-6EBDF88746AB}"/>
    <cellStyle name="Output 7 2 2 7 2 2 2" xfId="21214" xr:uid="{9DE2036F-311A-4138-B56B-885986F674A4}"/>
    <cellStyle name="Output 7 2 2 7 2 2 2 2" xfId="42001" xr:uid="{0B483AC6-8B02-44BE-9813-93C8693B2D22}"/>
    <cellStyle name="Output 7 2 2 7 2 2 3" xfId="41232" xr:uid="{43BB7EDE-6441-4E03-B340-69B400658454}"/>
    <cellStyle name="Output 7 2 2 7 2 3" xfId="13016" xr:uid="{F45C12FC-B463-4197-8449-ADBF6E7DED58}"/>
    <cellStyle name="Output 7 2 2 7 2 3 2" xfId="22005" xr:uid="{85A5EBCA-4A58-44BC-8080-951A09BFD45F}"/>
    <cellStyle name="Output 7 2 2 7 2 3 2 2" xfId="25906" xr:uid="{B4ABC78D-8E5C-4621-AB0D-31E2B041B4B5}"/>
    <cellStyle name="Output 7 2 2 7 2 3 3" xfId="22684" xr:uid="{132BC5E6-EADA-406A-A547-048A3EF4082F}"/>
    <cellStyle name="Output 7 2 2 7 2 4" xfId="16088" xr:uid="{216F14E5-2AEB-4D42-86B3-DE77AAE59880}"/>
    <cellStyle name="Output 7 2 2 7 2 4 2" xfId="37330" xr:uid="{2E374AE9-F7AC-4F68-967F-A6779646FAEF}"/>
    <cellStyle name="Output 7 2 2 7 2 5" xfId="42022" xr:uid="{5F4C89B6-D5F9-4F8B-A262-2813778C93F0}"/>
    <cellStyle name="Output 7 2 2 7 3" xfId="9662" xr:uid="{F0CEBA06-F317-474C-BA2E-E982DB639168}"/>
    <cellStyle name="Output 7 2 2 7 3 2" xfId="18651" xr:uid="{B695B669-D514-4563-97FE-815E2CA88EFC}"/>
    <cellStyle name="Output 7 2 2 7 3 2 2" xfId="42961" xr:uid="{1F403ECF-8740-494D-A765-1C928FA235E1}"/>
    <cellStyle name="Output 7 2 2 7 3 3" xfId="35655" xr:uid="{F6B59492-FD10-416B-BED1-B78CFB89C48E}"/>
    <cellStyle name="Output 7 2 2 7 4" xfId="25742" xr:uid="{A7D74C7A-671E-4A01-AD23-A6AB1060D364}"/>
    <cellStyle name="Output 7 2 2 8" xfId="4876" xr:uid="{55D8C153-5049-417A-ADE3-C62A35307AE2}"/>
    <cellStyle name="Output 7 2 2 8 2" xfId="7462" xr:uid="{0D0FA012-2425-4093-9BE6-65CA33CF39E1}"/>
    <cellStyle name="Output 7 2 2 8 2 2" xfId="16451" xr:uid="{120C07FA-4663-4680-9731-88C2E034241D}"/>
    <cellStyle name="Output 7 2 2 8 2 2 2" xfId="23080" xr:uid="{D7A8B16A-6304-4844-8EC3-40B9BE060203}"/>
    <cellStyle name="Output 7 2 2 8 2 3" xfId="23956" xr:uid="{069D3F79-429E-4011-9BDA-172AB5ADCF0C}"/>
    <cellStyle name="Output 7 2 2 8 3" xfId="10099" xr:uid="{2039FD32-F2B8-4818-B6CF-942297FC3A9A}"/>
    <cellStyle name="Output 7 2 2 8 3 2" xfId="19088" xr:uid="{D11BA4EE-C56F-464B-8156-B8B2C990D620}"/>
    <cellStyle name="Output 7 2 2 8 3 2 2" xfId="29790" xr:uid="{EAEF97AF-934E-4914-81F1-95D75E7029E2}"/>
    <cellStyle name="Output 7 2 2 8 3 3" xfId="41615" xr:uid="{14BD65A8-DB4B-40FC-9950-8E04FC2EECE1}"/>
    <cellStyle name="Output 7 2 2 8 4" xfId="13865" xr:uid="{DBA6D695-A7E8-41B0-94D2-ACEC118EE95C}"/>
    <cellStyle name="Output 7 2 2 8 4 2" xfId="43984" xr:uid="{5CBF5020-71AF-4ECE-8933-95F745AF5760}"/>
    <cellStyle name="Output 7 2 2 8 5" xfId="29632" xr:uid="{B3682BD1-A3CB-4BAA-9C11-F3916B7DCC7E}"/>
    <cellStyle name="Output 7 2 2 9" xfId="6784" xr:uid="{CA555B07-2512-4300-851F-83B72280A20D}"/>
    <cellStyle name="Output 7 2 2 9 2" xfId="11983" xr:uid="{76D0E034-C449-438D-982E-2722638A736F}"/>
    <cellStyle name="Output 7 2 2 9 2 2" xfId="20972" xr:uid="{7A8EAD20-C86F-41CA-B808-E90B5B2EE561}"/>
    <cellStyle name="Output 7 2 2 9 2 2 2" xfId="37757" xr:uid="{0EA4475C-10CF-4A0C-B0FB-DDE471F7E4D1}"/>
    <cellStyle name="Output 7 2 2 9 2 3" xfId="34791" xr:uid="{3F485C17-39E6-490D-A1AF-84E1A26A2EA6}"/>
    <cellStyle name="Output 7 2 2 9 3" xfId="15773" xr:uid="{B05A8C13-8D1C-4367-BEF0-A3972E18E703}"/>
    <cellStyle name="Output 7 2 2 9 3 2" xfId="28156" xr:uid="{8EF1FECD-F286-4D81-91AA-70B0DB56E11D}"/>
    <cellStyle name="Output 7 2 2 9 4" xfId="40404" xr:uid="{1221FF9D-1299-4C32-AAA8-E96FBD0051CA}"/>
    <cellStyle name="Output 7 2 3" xfId="699" xr:uid="{82CF81FB-3060-4215-BC6A-7C1750962927}"/>
    <cellStyle name="Output 7 2 3 2" xfId="5075" xr:uid="{5B0D0616-3623-4194-A161-AE54449886C7}"/>
    <cellStyle name="Output 7 2 3 2 2" xfId="7661" xr:uid="{8F602643-D4B5-4CF6-82C8-BAD40CB56580}"/>
    <cellStyle name="Output 7 2 3 2 2 2" xfId="16650" xr:uid="{6AE33B92-17EC-4683-9B33-A992E2DD8DCC}"/>
    <cellStyle name="Output 7 2 3 2 2 2 2" xfId="39044" xr:uid="{1C7B1C2A-2269-46D8-8F29-44148D138791}"/>
    <cellStyle name="Output 7 2 3 2 2 3" xfId="24049" xr:uid="{930A5CDE-7AD4-4A6A-9F4B-EA40C1D79D9A}"/>
    <cellStyle name="Output 7 2 3 2 3" xfId="10298" xr:uid="{CB510EFA-2CA6-4F19-8D57-CDDA3FBBFC61}"/>
    <cellStyle name="Output 7 2 3 2 3 2" xfId="19287" xr:uid="{E12B140C-A70C-41C8-9C7F-5F40102E6ED4}"/>
    <cellStyle name="Output 7 2 3 2 3 2 2" xfId="37087" xr:uid="{0C486DDC-4BDB-4801-A70C-4044D65B8FFA}"/>
    <cellStyle name="Output 7 2 3 2 3 3" xfId="37667" xr:uid="{39986B74-0C7A-4AEB-8D67-C51BD4ACF670}"/>
    <cellStyle name="Output 7 2 3 2 4" xfId="14064" xr:uid="{C449E60D-8A2F-44CD-BE40-B8021A8DD7B7}"/>
    <cellStyle name="Output 7 2 3 2 4 2" xfId="33650" xr:uid="{6550A51F-7B3E-4632-B4E7-9E170FE7AB35}"/>
    <cellStyle name="Output 7 2 3 2 5" xfId="31564" xr:uid="{0A8DB9D8-9720-423A-81E3-BD73AE2C8EBC}"/>
    <cellStyle name="Output 7 2 3 2 6" xfId="58777" xr:uid="{5970C88E-F0F3-48EC-9AA9-DEA493738FD7}"/>
    <cellStyle name="Output 7 2 3 3" xfId="3136" xr:uid="{FAA6C99E-3ABC-4A29-9EA4-D78022A50E7B}"/>
    <cellStyle name="Output 7 2 3 3 2" xfId="28261" xr:uid="{C77B96E5-DBD1-426E-B79C-971561A44F01}"/>
    <cellStyle name="Output 7 2 3 4" xfId="27792" xr:uid="{C7205B8D-72F3-45DC-BD7E-FF76DA0C02C8}"/>
    <cellStyle name="Output 7 2 3 5" xfId="51996" xr:uid="{3C9DB2FF-3E7B-42DC-9A42-D7B1373137E2}"/>
    <cellStyle name="Output 7 2 4" xfId="1044" xr:uid="{31D854EA-B167-45F2-BDB8-64E81717BA6C}"/>
    <cellStyle name="Output 7 2 4 2" xfId="5396" xr:uid="{4C0F2896-F4F8-4A70-B520-CEFCB759A022}"/>
    <cellStyle name="Output 7 2 4 2 2" xfId="7982" xr:uid="{C7F70E2D-6B61-42D3-BF6E-6B06A81010EA}"/>
    <cellStyle name="Output 7 2 4 2 2 2" xfId="16971" xr:uid="{3C7BC6C1-B8E7-4CE3-A745-6D4E2BDA7317}"/>
    <cellStyle name="Output 7 2 4 2 2 2 2" xfId="27372" xr:uid="{6F26C792-C6AE-4D36-AEE4-87B86CDD8FCA}"/>
    <cellStyle name="Output 7 2 4 2 2 3" xfId="23530" xr:uid="{215DFD4B-6B22-4F33-AF1C-0C5EB0ED0B92}"/>
    <cellStyle name="Output 7 2 4 2 3" xfId="10619" xr:uid="{B573962E-F5CC-4796-94CB-41D36688FBB4}"/>
    <cellStyle name="Output 7 2 4 2 3 2" xfId="19608" xr:uid="{892AABCB-7760-4D56-BF47-8AC4E44AF8CC}"/>
    <cellStyle name="Output 7 2 4 2 3 2 2" xfId="25902" xr:uid="{3AED865F-2B4A-4534-9EBE-8F2906CB327C}"/>
    <cellStyle name="Output 7 2 4 2 3 3" xfId="34554" xr:uid="{43BCBFFA-8DD4-424B-96B4-F1B9A6475563}"/>
    <cellStyle name="Output 7 2 4 2 4" xfId="14385" xr:uid="{C0A75369-362A-4731-AF9F-FDA1C6796D37}"/>
    <cellStyle name="Output 7 2 4 2 4 2" xfId="33277" xr:uid="{A86E0734-DB48-4B79-AD0E-5753C6B1C2D1}"/>
    <cellStyle name="Output 7 2 4 2 5" xfId="36318" xr:uid="{B75A0291-D300-418F-8FB6-BB605B62230B}"/>
    <cellStyle name="Output 7 2 4 2 6" xfId="54422" xr:uid="{C308DAD5-2A12-4521-82AA-04EEAADD28DB}"/>
    <cellStyle name="Output 7 2 4 3" xfId="3481" xr:uid="{EC0EB16B-D2E9-4381-9468-B020C2B9F81C}"/>
    <cellStyle name="Output 7 2 4 3 2" xfId="30640" xr:uid="{3DB69728-759A-4A0A-93F6-09226C627CCA}"/>
    <cellStyle name="Output 7 2 4 4" xfId="29408" xr:uid="{0E2E2B84-CCAC-4284-B229-3F967F30E340}"/>
    <cellStyle name="Output 7 2 4 5" xfId="47611" xr:uid="{FA7E9717-0364-4E08-80B7-B98EE450E2FB}"/>
    <cellStyle name="Output 7 2 5" xfId="1388" xr:uid="{10B3EB4B-E458-493F-A74D-77B67B719BE4}"/>
    <cellStyle name="Output 7 2 5 2" xfId="5733" xr:uid="{64AEFF23-AF7E-4D35-A4B2-E12DA15AF76E}"/>
    <cellStyle name="Output 7 2 5 2 2" xfId="8319" xr:uid="{D82B5C37-20F8-479E-AD52-4E8F13D1C349}"/>
    <cellStyle name="Output 7 2 5 2 2 2" xfId="17308" xr:uid="{BB890BA2-D8A5-47FA-A6A6-5F13D0258FB6}"/>
    <cellStyle name="Output 7 2 5 2 2 2 2" xfId="35525" xr:uid="{CBCF07DA-B0C4-4AFC-AC79-40006219084A}"/>
    <cellStyle name="Output 7 2 5 2 2 3" xfId="43261" xr:uid="{CB7AFFF9-F26D-4846-A7F7-B4C56B06329D}"/>
    <cellStyle name="Output 7 2 5 2 3" xfId="10956" xr:uid="{DB545781-3DDB-43B7-8676-AD3189514681}"/>
    <cellStyle name="Output 7 2 5 2 3 2" xfId="19945" xr:uid="{8C2C70FC-2E2C-41A8-BD5B-2D0F392D0DBE}"/>
    <cellStyle name="Output 7 2 5 2 3 2 2" xfId="27667" xr:uid="{3E88F3D6-A9EF-4822-A1FB-04DB7511FEB0}"/>
    <cellStyle name="Output 7 2 5 2 3 3" xfId="26700" xr:uid="{FE981FBC-5B5D-48EE-93DC-BF9BE6178346}"/>
    <cellStyle name="Output 7 2 5 2 4" xfId="14722" xr:uid="{998FE500-6833-4839-8544-20282E391924}"/>
    <cellStyle name="Output 7 2 5 2 4 2" xfId="27132" xr:uid="{E44FD6F5-8DF6-4A85-8293-166101A04FD9}"/>
    <cellStyle name="Output 7 2 5 2 5" xfId="30443" xr:uid="{F085B726-BE8B-4F84-9096-376DAC3A6910}"/>
    <cellStyle name="Output 7 2 5 3" xfId="3825" xr:uid="{4B97D353-A238-4118-B4BA-86E22C1BCD1F}"/>
    <cellStyle name="Output 7 2 5 3 2" xfId="31991" xr:uid="{7775D787-AC6E-43C5-8A1A-21882C9F2C58}"/>
    <cellStyle name="Output 7 2 5 4" xfId="28693" xr:uid="{9FDEA947-AA0D-4B35-9165-F303C3E68FD5}"/>
    <cellStyle name="Output 7 2 6" xfId="1683" xr:uid="{51F39B62-F98A-4E2B-8E40-6DE238CB50EF}"/>
    <cellStyle name="Output 7 2 6 2" xfId="6010" xr:uid="{BE98B0AC-437A-419C-A94B-5159A5405B28}"/>
    <cellStyle name="Output 7 2 6 2 2" xfId="8596" xr:uid="{05F6196C-3F4A-4986-B3C2-5E0E6FE45897}"/>
    <cellStyle name="Output 7 2 6 2 2 2" xfId="17585" xr:uid="{E574AD09-751F-4AF8-925E-8641E24737D5}"/>
    <cellStyle name="Output 7 2 6 2 2 2 2" xfId="29324" xr:uid="{21F468FB-91D6-4E9E-92D5-AE410B2E0ADC}"/>
    <cellStyle name="Output 7 2 6 2 2 3" xfId="37043" xr:uid="{77AF37AC-D6F0-4E89-B20E-FBA0EFCAC0B1}"/>
    <cellStyle name="Output 7 2 6 2 3" xfId="11233" xr:uid="{BE3DFF28-4643-467C-A48B-303CA02D9141}"/>
    <cellStyle name="Output 7 2 6 2 3 2" xfId="20222" xr:uid="{9108F2C3-2ADC-4B97-BC61-152DB5622928}"/>
    <cellStyle name="Output 7 2 6 2 3 2 2" xfId="36613" xr:uid="{C3EA0387-AEBD-4BE2-BD2B-DADE7CF28354}"/>
    <cellStyle name="Output 7 2 6 2 3 3" xfId="40239" xr:uid="{39BEFAD6-399A-4BB3-BCC1-B5D409FF1EC5}"/>
    <cellStyle name="Output 7 2 6 2 4" xfId="14999" xr:uid="{F7313B54-798B-43BD-BB5D-70ECBC938ADB}"/>
    <cellStyle name="Output 7 2 6 2 4 2" xfId="42164" xr:uid="{C21E8AB4-4700-4399-82B9-C656C71BDFB2}"/>
    <cellStyle name="Output 7 2 6 2 5" xfId="28514" xr:uid="{E14981F2-13A5-4FF4-85A5-D2B61B7B8F39}"/>
    <cellStyle name="Output 7 2 6 3" xfId="4120" xr:uid="{F7477264-135D-45B3-9FB4-640EADBC2D24}"/>
    <cellStyle name="Output 7 2 6 3 2" xfId="41555" xr:uid="{E0D5323C-2B40-4DE7-934D-A83108440EE0}"/>
    <cellStyle name="Output 7 2 6 4" xfId="29615" xr:uid="{65F58C8C-6ED0-49F4-A2BF-88C317032218}"/>
    <cellStyle name="Output 7 2 7" xfId="2007" xr:uid="{A3D72B8C-23C0-45F1-9F0A-AD9481C7A137}"/>
    <cellStyle name="Output 7 2 7 2" xfId="6315" xr:uid="{A61070AF-EF1D-45F4-996A-F63FE362469C}"/>
    <cellStyle name="Output 7 2 7 2 2" xfId="8901" xr:uid="{4DA7D2A9-D5ED-45E1-A7B7-C4A72C736E02}"/>
    <cellStyle name="Output 7 2 7 2 2 2" xfId="17890" xr:uid="{50BAA623-B965-43B3-93FD-3A4230E4A2B9}"/>
    <cellStyle name="Output 7 2 7 2 2 2 2" xfId="43429" xr:uid="{47E6D826-8723-4603-9464-34AB06E1752D}"/>
    <cellStyle name="Output 7 2 7 2 2 3" xfId="25987" xr:uid="{C37CC74E-F2E4-411A-8FC8-2959027E35B1}"/>
    <cellStyle name="Output 7 2 7 2 3" xfId="11538" xr:uid="{6F8F4CC2-F8CE-41A3-928B-1A8234503532}"/>
    <cellStyle name="Output 7 2 7 2 3 2" xfId="20527" xr:uid="{18C1E3DD-BF4D-45BD-BDDC-CAC308137940}"/>
    <cellStyle name="Output 7 2 7 2 3 2 2" xfId="32962" xr:uid="{43CF5103-9D57-4031-95B3-47F0BE7E1177}"/>
    <cellStyle name="Output 7 2 7 2 3 3" xfId="26725" xr:uid="{EFB80DB3-00D1-4945-A93F-25AD6DDE7635}"/>
    <cellStyle name="Output 7 2 7 2 4" xfId="15304" xr:uid="{F1D9A28A-C176-4D2B-BA4D-58C0A1C92A32}"/>
    <cellStyle name="Output 7 2 7 2 4 2" xfId="31474" xr:uid="{DB3DBC8B-41A9-4701-9387-9B4CAB567FE3}"/>
    <cellStyle name="Output 7 2 7 2 5" xfId="27746" xr:uid="{205CD21D-1185-4CB3-8B87-8809513E974E}"/>
    <cellStyle name="Output 7 2 7 3" xfId="4444" xr:uid="{B78236D2-0729-451F-BF52-61CCEBFE1803}"/>
    <cellStyle name="Output 7 2 7 3 2" xfId="34531" xr:uid="{77BA514A-AF56-46C5-8322-7448A3E9085D}"/>
    <cellStyle name="Output 7 2 7 4" xfId="28833" xr:uid="{EB3ECEB0-0A73-402C-88A3-98A93587BDE6}"/>
    <cellStyle name="Output 7 2 8" xfId="2818" xr:uid="{2FAB880B-FCD6-4E5E-9373-CE6E28756593}"/>
    <cellStyle name="Output 7 2 8 2" xfId="6968" xr:uid="{29D45A23-0345-4B75-9829-6F274049DCAE}"/>
    <cellStyle name="Output 7 2 8 2 2" xfId="12097" xr:uid="{B994F1A9-C60A-4EC4-A411-4A05C285EC11}"/>
    <cellStyle name="Output 7 2 8 2 2 2" xfId="21086" xr:uid="{CF86489C-E394-40D9-87AF-62597229B2F8}"/>
    <cellStyle name="Output 7 2 8 2 2 2 2" xfId="35202" xr:uid="{12FE5FBA-8176-47FF-B35D-0319C1340698}"/>
    <cellStyle name="Output 7 2 8 2 2 3" xfId="23423" xr:uid="{D2593056-8B99-4A46-8103-912EA239A904}"/>
    <cellStyle name="Output 7 2 8 2 3" xfId="12916" xr:uid="{00F1B466-66A7-4B85-AB36-B03DA967E80F}"/>
    <cellStyle name="Output 7 2 8 2 3 2" xfId="21905" xr:uid="{6E2C8BB8-D526-493D-B311-AEB2A1697004}"/>
    <cellStyle name="Output 7 2 8 2 3 2 2" xfId="26228" xr:uid="{CC7A317E-E146-46AC-A696-5713EDC283A0}"/>
    <cellStyle name="Output 7 2 8 2 3 3" xfId="22797" xr:uid="{C9596FB9-6C19-44F6-88FA-FABE69BA6F46}"/>
    <cellStyle name="Output 7 2 8 2 4" xfId="15957" xr:uid="{E4834556-6B41-4014-B0ED-5F79C2D82B49}"/>
    <cellStyle name="Output 7 2 8 2 4 2" xfId="36710" xr:uid="{86E86581-3E82-4DA7-85F6-DFCB2DCB90B2}"/>
    <cellStyle name="Output 7 2 8 2 5" xfId="24739" xr:uid="{ECD2370B-67A5-4114-A2D9-8D9431C27DC8}"/>
    <cellStyle name="Output 7 2 8 3" xfId="9531" xr:uid="{6C4B4583-1EF4-45BC-BC68-805FC1A287FE}"/>
    <cellStyle name="Output 7 2 8 3 2" xfId="18520" xr:uid="{82374FD1-5025-4EBD-B710-CC1D4C19718F}"/>
    <cellStyle name="Output 7 2 8 3 2 2" xfId="29997" xr:uid="{B8F44301-62DE-4EDA-8278-E06E46E36F6C}"/>
    <cellStyle name="Output 7 2 8 3 3" xfId="26155" xr:uid="{8DB48B78-4F1F-41AA-BEFD-4600AB93F414}"/>
    <cellStyle name="Output 7 2 8 4" xfId="27869" xr:uid="{BB7A69EB-847C-4C90-BCA0-F0C3BF259C38}"/>
    <cellStyle name="Output 7 2 9" xfId="4751" xr:uid="{22126F83-24F1-4CD5-9B11-D75F2F1C67E5}"/>
    <cellStyle name="Output 7 2 9 2" xfId="7337" xr:uid="{BDA862C2-23CA-4E1B-973E-0711B5435759}"/>
    <cellStyle name="Output 7 2 9 2 2" xfId="16326" xr:uid="{B6CD5569-F257-4CD9-B727-84B5C1EDA975}"/>
    <cellStyle name="Output 7 2 9 2 2 2" xfId="36686" xr:uid="{0EA29C81-5CA3-4B47-912E-183DD97C4510}"/>
    <cellStyle name="Output 7 2 9 2 3" xfId="28726" xr:uid="{6139555F-4432-4F8A-8AA2-80D3BA6F6646}"/>
    <cellStyle name="Output 7 2 9 3" xfId="9974" xr:uid="{D11705EE-2B6B-4416-9910-BB597791CED2}"/>
    <cellStyle name="Output 7 2 9 3 2" xfId="18963" xr:uid="{41231C3E-7B04-4D19-8448-5F4A985AB663}"/>
    <cellStyle name="Output 7 2 9 3 2 2" xfId="23331" xr:uid="{F341B8D8-7A2A-4A48-B787-B36FF92A3CEF}"/>
    <cellStyle name="Output 7 2 9 3 3" xfId="37670" xr:uid="{B7BED1AF-CD26-4D6B-B17F-BF6A581A0728}"/>
    <cellStyle name="Output 7 2 9 4" xfId="13740" xr:uid="{C4661D90-0936-4FAA-9C74-57982D5BDFE5}"/>
    <cellStyle name="Output 7 2 9 4 2" xfId="39731" xr:uid="{8AAA9C2D-BDE3-4B05-A561-34B10F543EAD}"/>
    <cellStyle name="Output 7 2 9 5" xfId="37879" xr:uid="{E2677207-63BA-4FCF-A844-6637DF4CF1F0}"/>
    <cellStyle name="Output 7 3" xfId="423" xr:uid="{7439701D-677E-472D-931B-167DCFA8826E}"/>
    <cellStyle name="Output 7 3 10" xfId="9288" xr:uid="{2DA037EF-4769-47E7-A81D-171C8A86F7CD}"/>
    <cellStyle name="Output 7 3 10 2" xfId="18277" xr:uid="{EDF8213B-4AD0-473E-AC89-8F1D0C0372E9}"/>
    <cellStyle name="Output 7 3 10 2 2" xfId="23709" xr:uid="{A52DAFE5-28E4-49E2-BA02-5AC786914096}"/>
    <cellStyle name="Output 7 3 10 3" xfId="36753" xr:uid="{A72AC080-32FA-4250-83C1-36362BA5D8F2}"/>
    <cellStyle name="Output 7 3 11" xfId="12672" xr:uid="{C9C55C14-0D42-47E3-AF87-29A8F6482746}"/>
    <cellStyle name="Output 7 3 11 2" xfId="21661" xr:uid="{9E70CEF7-E430-4600-97B3-BBDAF0E471BA}"/>
    <cellStyle name="Output 7 3 11 2 2" xfId="43230" xr:uid="{98A55BF1-5BC2-4250-872F-BFEB24EC85B3}"/>
    <cellStyle name="Output 7 3 11 3" xfId="31676" xr:uid="{18EEF489-9B0D-4D78-AB1F-302B6DE0B1F2}"/>
    <cellStyle name="Output 7 3 12" xfId="2429" xr:uid="{BA0F0CF4-0190-44FB-9B13-A1EFF5017F75}"/>
    <cellStyle name="Output 7 3 12 2" xfId="30193" xr:uid="{0761F1DD-F073-4E1B-AFAC-BF47300A0879}"/>
    <cellStyle name="Output 7 3 13" xfId="13338" xr:uid="{9980BD93-0599-47F0-9F62-3687D3C62E48}"/>
    <cellStyle name="Output 7 3 13 2" xfId="38167" xr:uid="{AC45CDBA-8C64-43FF-90B2-0899FF9B5793}"/>
    <cellStyle name="Output 7 3 14" xfId="24434" xr:uid="{BBD155DB-9BBA-462B-92E5-073D392FC19A}"/>
    <cellStyle name="Output 7 3 15" xfId="46411" xr:uid="{03C29D97-C2D8-46B5-86A8-2E46773FABF3}"/>
    <cellStyle name="Output 7 3 2" xfId="772" xr:uid="{474231A8-129A-4AD2-8B9A-1B15A65F6A42}"/>
    <cellStyle name="Output 7 3 2 2" xfId="5142" xr:uid="{281B3177-7D49-448F-A0AA-B0E3ECC01978}"/>
    <cellStyle name="Output 7 3 2 2 2" xfId="7728" xr:uid="{8E1C5735-B6E6-4557-AE1E-EEE41F721E5B}"/>
    <cellStyle name="Output 7 3 2 2 2 2" xfId="16717" xr:uid="{490BFA15-F6B5-4FA7-834B-9317F4B1BA8F}"/>
    <cellStyle name="Output 7 3 2 2 2 2 2" xfId="41081" xr:uid="{917A00F1-D087-45DF-ACEE-13F9C205CCDC}"/>
    <cellStyle name="Output 7 3 2 2 2 3" xfId="22984" xr:uid="{912E10D9-7C4D-45B8-9B1F-63B7ED4178E1}"/>
    <cellStyle name="Output 7 3 2 2 3" xfId="10365" xr:uid="{5EC8D563-C901-4584-85AE-46B1CB5644EF}"/>
    <cellStyle name="Output 7 3 2 2 3 2" xfId="19354" xr:uid="{88F8F636-8706-46D3-AB7D-FE74AC84AB32}"/>
    <cellStyle name="Output 7 3 2 2 3 2 2" xfId="25522" xr:uid="{A1256DEB-8B8A-4E3B-9C9B-A7AEB701097C}"/>
    <cellStyle name="Output 7 3 2 2 3 3" xfId="34693" xr:uid="{D552907C-98CA-449C-AE6D-E3410766DA1C}"/>
    <cellStyle name="Output 7 3 2 2 4" xfId="14131" xr:uid="{8D44F7FE-6DB4-4E59-B049-3A43540442EC}"/>
    <cellStyle name="Output 7 3 2 2 4 2" xfId="35533" xr:uid="{8954FDAB-0804-4CFD-8969-4B5DB8160C4C}"/>
    <cellStyle name="Output 7 3 2 2 5" xfId="23185" xr:uid="{5DB77456-B8C7-4DF4-A022-09D7993696C5}"/>
    <cellStyle name="Output 7 3 2 2 6" xfId="56690" xr:uid="{191DE2CC-8CE2-4533-8614-DB256C756CB3}"/>
    <cellStyle name="Output 7 3 2 3" xfId="3209" xr:uid="{4F356A64-03E5-493F-AFE5-ADC6649C805E}"/>
    <cellStyle name="Output 7 3 2 3 2" xfId="33063" xr:uid="{8ED1C8B1-1B0F-4A47-8C4C-97EB95C0A87B}"/>
    <cellStyle name="Output 7 3 2 4" xfId="32923" xr:uid="{7089E107-4375-4012-9750-7D2294EDAA56}"/>
    <cellStyle name="Output 7 3 2 5" xfId="49908" xr:uid="{2C714C06-1BB3-4356-AC03-983BA1D83FF0}"/>
    <cellStyle name="Output 7 3 3" xfId="1117" xr:uid="{789AE26D-1513-43FA-9D08-49B1F6ADD232}"/>
    <cellStyle name="Output 7 3 3 2" xfId="5463" xr:uid="{BECD4903-1019-42D1-A158-BCB7A8619493}"/>
    <cellStyle name="Output 7 3 3 2 2" xfId="8049" xr:uid="{76881069-EA87-4A48-8A07-AB7554CEE449}"/>
    <cellStyle name="Output 7 3 3 2 2 2" xfId="17038" xr:uid="{5E55BE72-0E6D-4A71-A7A1-1E447D673964}"/>
    <cellStyle name="Output 7 3 3 2 2 2 2" xfId="28772" xr:uid="{15CB86E2-5BBC-44CD-920E-26764BA814A9}"/>
    <cellStyle name="Output 7 3 3 2 2 3" xfId="39701" xr:uid="{4AC6394F-F33C-42C2-8593-706D53DAABE4}"/>
    <cellStyle name="Output 7 3 3 2 3" xfId="10686" xr:uid="{C747BE82-01D6-45E3-A9F8-550EDA30D4E2}"/>
    <cellStyle name="Output 7 3 3 2 3 2" xfId="19675" xr:uid="{C021E0BD-F75F-4DF0-8CBB-B3B6FDE5E3DA}"/>
    <cellStyle name="Output 7 3 3 2 3 2 2" xfId="33281" xr:uid="{D74568F1-CD96-46F6-B285-D4B09C5551E7}"/>
    <cellStyle name="Output 7 3 3 2 3 3" xfId="40540" xr:uid="{29F6D316-3608-4E33-98E3-75D93AF5F135}"/>
    <cellStyle name="Output 7 3 3 2 4" xfId="14452" xr:uid="{21027A6D-5180-404B-B96D-56D76B0F7014}"/>
    <cellStyle name="Output 7 3 3 2 4 2" xfId="35139" xr:uid="{03BFCBC6-105F-4D32-ABB7-160ADDA74B4A}"/>
    <cellStyle name="Output 7 3 3 2 5" xfId="37857" xr:uid="{CAEF2CAD-C93F-4938-ABBE-798B30FD773C}"/>
    <cellStyle name="Output 7 3 3 2 6" xfId="57730" xr:uid="{E8875804-C3CA-4470-B42E-8B97B5B33A61}"/>
    <cellStyle name="Output 7 3 3 3" xfId="3554" xr:uid="{D57A68DB-74FA-4A3D-AD99-48DE902D7E46}"/>
    <cellStyle name="Output 7 3 3 3 2" xfId="38108" xr:uid="{EA0CF59B-5518-44C7-95D0-C8E11288AC87}"/>
    <cellStyle name="Output 7 3 3 4" xfId="31297" xr:uid="{3C9665C6-8FBD-4C25-A8C9-66BE02AF76A0}"/>
    <cellStyle name="Output 7 3 3 5" xfId="50948" xr:uid="{32873F6D-8C21-451A-92A5-FE3A1B80D1B9}"/>
    <cellStyle name="Output 7 3 4" xfId="1461" xr:uid="{CCD57703-3025-44FD-9E0D-41597F5A776A}"/>
    <cellStyle name="Output 7 3 4 2" xfId="5806" xr:uid="{FEB09D72-1113-47A3-AB6E-744EA6B8D57B}"/>
    <cellStyle name="Output 7 3 4 2 2" xfId="8392" xr:uid="{93B310F0-9D0F-4543-96EF-96E8534113B8}"/>
    <cellStyle name="Output 7 3 4 2 2 2" xfId="17381" xr:uid="{8C2D85D1-00AF-4AF4-994A-31BF62B88F51}"/>
    <cellStyle name="Output 7 3 4 2 2 2 2" xfId="38026" xr:uid="{22577507-6D3B-493A-8214-2E791C87CB18}"/>
    <cellStyle name="Output 7 3 4 2 2 3" xfId="41752" xr:uid="{9E3E2DCB-5CEA-4E81-BB4F-9F8470E1060B}"/>
    <cellStyle name="Output 7 3 4 2 3" xfId="11029" xr:uid="{3939CD03-C39B-4EEF-87A4-908FA53B6A31}"/>
    <cellStyle name="Output 7 3 4 2 3 2" xfId="20018" xr:uid="{2A8F526F-3DA1-4440-A50A-5F20BF9B7A56}"/>
    <cellStyle name="Output 7 3 4 2 3 2 2" xfId="32659" xr:uid="{5D375678-6779-418F-B842-4EE10C1E8C7F}"/>
    <cellStyle name="Output 7 3 4 2 3 3" xfId="40209" xr:uid="{CE5C6DF5-02F6-4D5D-800D-96835B302F06}"/>
    <cellStyle name="Output 7 3 4 2 4" xfId="14795" xr:uid="{9F5EE18C-2462-4F6B-BE1D-3E99EEADFCD5}"/>
    <cellStyle name="Output 7 3 4 2 4 2" xfId="41317" xr:uid="{4213562A-B529-47F7-BB8D-1CBE66D93FDA}"/>
    <cellStyle name="Output 7 3 4 2 5" xfId="27121" xr:uid="{B656CE8C-E784-4EEE-B9F6-3790C1D5F9A9}"/>
    <cellStyle name="Output 7 3 4 2 6" xfId="54817" xr:uid="{F51514EC-A11F-4B4D-B5F4-43044EFBB6BA}"/>
    <cellStyle name="Output 7 3 4 3" xfId="3898" xr:uid="{7215135D-E443-41F1-AFC3-C84421B9480E}"/>
    <cellStyle name="Output 7 3 4 3 2" xfId="39589" xr:uid="{4DC33829-94F3-4A0E-938C-8B32C48F0E1E}"/>
    <cellStyle name="Output 7 3 4 4" xfId="24738" xr:uid="{8EFB0A94-FDF2-4A9F-BB79-B9F24BEC3420}"/>
    <cellStyle name="Output 7 3 4 5" xfId="48025" xr:uid="{7E63FBC6-003E-4379-B589-A207416D64DB}"/>
    <cellStyle name="Output 7 3 5" xfId="1784" xr:uid="{BEA3E71D-8D44-40E6-9A4C-66F48036CB08}"/>
    <cellStyle name="Output 7 3 5 2" xfId="6102" xr:uid="{46B6BECD-1C2F-4390-9DFA-EBF503BB9D1F}"/>
    <cellStyle name="Output 7 3 5 2 2" xfId="8688" xr:uid="{E599052E-E212-47AA-9D2B-80381D2494F4}"/>
    <cellStyle name="Output 7 3 5 2 2 2" xfId="17677" xr:uid="{C3B5ED1F-FE8C-4105-9F4E-11382D91A183}"/>
    <cellStyle name="Output 7 3 5 2 2 2 2" xfId="35732" xr:uid="{FA7F4A0F-2837-46FE-AC97-4BAEADFBDFC0}"/>
    <cellStyle name="Output 7 3 5 2 2 3" xfId="29822" xr:uid="{101DBA6D-A8C5-4F22-B390-33A27937DA25}"/>
    <cellStyle name="Output 7 3 5 2 3" xfId="11325" xr:uid="{94234150-D290-4148-BD28-A2A848C85C60}"/>
    <cellStyle name="Output 7 3 5 2 3 2" xfId="20314" xr:uid="{BC683148-36B6-4810-92FA-B3B5536E41A1}"/>
    <cellStyle name="Output 7 3 5 2 3 2 2" xfId="33617" xr:uid="{8DB10882-A332-46A5-9BDE-1F9344536DFD}"/>
    <cellStyle name="Output 7 3 5 2 3 3" xfId="40255" xr:uid="{2349E661-A7CC-47AD-867F-796EF8707648}"/>
    <cellStyle name="Output 7 3 5 2 4" xfId="15091" xr:uid="{D6CF9E31-CB4C-466E-84D6-81363E60A73B}"/>
    <cellStyle name="Output 7 3 5 2 4 2" xfId="34240" xr:uid="{2E58D3BF-3C3A-44B2-A6B5-D2C4AA0347CD}"/>
    <cellStyle name="Output 7 3 5 2 5" xfId="24085" xr:uid="{952B5FD8-9BBD-45AA-9849-53BE1BBFC4CF}"/>
    <cellStyle name="Output 7 3 5 3" xfId="4221" xr:uid="{0C649EF9-D9AF-4E57-85F1-84DB227B7569}"/>
    <cellStyle name="Output 7 3 5 3 2" xfId="32601" xr:uid="{AE11DC70-B87F-478F-96EB-DA5BB7837F79}"/>
    <cellStyle name="Output 7 3 5 4" xfId="23010" xr:uid="{CB2A1C04-A701-4F3C-BB2D-E3FB7BFBE3D5}"/>
    <cellStyle name="Output 7 3 6" xfId="2080" xr:uid="{8FB099DB-0368-4202-B003-9DC5E997D6B2}"/>
    <cellStyle name="Output 7 3 6 2" xfId="6382" xr:uid="{B033AEF6-2E9E-429E-A065-812D71062078}"/>
    <cellStyle name="Output 7 3 6 2 2" xfId="8968" xr:uid="{52B461E6-EABC-46DB-9F26-9D10245AFF23}"/>
    <cellStyle name="Output 7 3 6 2 2 2" xfId="17957" xr:uid="{80234C4B-FB8C-4356-81A6-0861BA249524}"/>
    <cellStyle name="Output 7 3 6 2 2 2 2" xfId="23295" xr:uid="{060D457D-CE45-4FAE-90D8-DA4185519E5A}"/>
    <cellStyle name="Output 7 3 6 2 2 3" xfId="26762" xr:uid="{76F6DB49-A512-4FC3-B91E-78A2A8815FE0}"/>
    <cellStyle name="Output 7 3 6 2 3" xfId="11605" xr:uid="{21A1CDB3-304F-4E46-AAAE-A6F1E20183B8}"/>
    <cellStyle name="Output 7 3 6 2 3 2" xfId="20594" xr:uid="{90057B40-59D9-4804-8A79-829B80850384}"/>
    <cellStyle name="Output 7 3 6 2 3 2 2" xfId="40383" xr:uid="{86F04B4E-4478-4159-AAAE-6F45CA592EA6}"/>
    <cellStyle name="Output 7 3 6 2 3 3" xfId="34968" xr:uid="{135F449F-2FE3-44C3-95F9-39E9AA45C829}"/>
    <cellStyle name="Output 7 3 6 2 4" xfId="15371" xr:uid="{FA6B419F-EE52-477D-A0A1-2C11D2A2D9FC}"/>
    <cellStyle name="Output 7 3 6 2 4 2" xfId="34320" xr:uid="{C8410858-5FFB-4C34-BD6F-383E907BC88B}"/>
    <cellStyle name="Output 7 3 6 2 5" xfId="39427" xr:uid="{D127CD30-2378-4302-9AB3-9E877558B5E8}"/>
    <cellStyle name="Output 7 3 6 3" xfId="4517" xr:uid="{33305AC2-A888-43E3-BCEB-BDD6C6BFFA89}"/>
    <cellStyle name="Output 7 3 6 3 2" xfId="43148" xr:uid="{36C32C9B-692B-4FE9-AD4B-6991859F983B}"/>
    <cellStyle name="Output 7 3 6 4" xfId="23820" xr:uid="{9DD8540B-BE53-4611-A435-C5B3ED1E7F2F}"/>
    <cellStyle name="Output 7 3 7" xfId="2890" xr:uid="{4F250CFB-36E0-4D0C-81BD-907C91ADC39E}"/>
    <cellStyle name="Output 7 3 7 2" xfId="7040" xr:uid="{97935895-0F7F-4997-BA9A-627027A2A42D}"/>
    <cellStyle name="Output 7 3 7 2 2" xfId="12166" xr:uid="{C573A289-218A-4943-BD84-1F44A25917E9}"/>
    <cellStyle name="Output 7 3 7 2 2 2" xfId="21155" xr:uid="{26E9ACB5-6C2A-417C-B934-8A0729C2614C}"/>
    <cellStyle name="Output 7 3 7 2 2 2 2" xfId="40181" xr:uid="{B5B6D3FA-A287-4B10-A436-8C8C30E37549}"/>
    <cellStyle name="Output 7 3 7 2 2 3" xfId="41223" xr:uid="{94A5641C-EFBE-497E-8AB5-8B06525BA20E}"/>
    <cellStyle name="Output 7 3 7 2 3" xfId="12972" xr:uid="{2C839F65-8E11-4246-8019-E3DE8853BA2F}"/>
    <cellStyle name="Output 7 3 7 2 3 2" xfId="21961" xr:uid="{9C5DE8ED-D676-4389-BA67-4B4F2C67C497}"/>
    <cellStyle name="Output 7 3 7 2 3 2 2" xfId="39189" xr:uid="{7A7F9744-7948-4847-B61D-7877FD99C122}"/>
    <cellStyle name="Output 7 3 7 2 3 3" xfId="34459" xr:uid="{BBEC9A2C-4592-44EC-B35A-7D7FE1B7F2C3}"/>
    <cellStyle name="Output 7 3 7 2 4" xfId="16029" xr:uid="{3B268CA5-F962-4B0A-9DEB-B8B3017761F1}"/>
    <cellStyle name="Output 7 3 7 2 4 2" xfId="40820" xr:uid="{0B22163B-D32E-482C-A5B6-599FF5BD9952}"/>
    <cellStyle name="Output 7 3 7 2 5" xfId="33227" xr:uid="{D7B5FEDB-F760-4A64-BE2F-78A3A826EDB9}"/>
    <cellStyle name="Output 7 3 7 3" xfId="9603" xr:uid="{8DE7063E-0513-4E3A-A776-7F2B90723A30}"/>
    <cellStyle name="Output 7 3 7 3 2" xfId="18592" xr:uid="{905DF71A-6130-437F-98E8-35B74CCC34FF}"/>
    <cellStyle name="Output 7 3 7 3 2 2" xfId="38597" xr:uid="{BD4077B3-475B-41FD-9917-33033CD2680C}"/>
    <cellStyle name="Output 7 3 7 3 3" xfId="41973" xr:uid="{8C150AD2-89D6-4896-BC7B-002A53A13BF3}"/>
    <cellStyle name="Output 7 3 7 4" xfId="28499" xr:uid="{FD9C21E9-5470-4A0C-894B-EC17F47B459C}"/>
    <cellStyle name="Output 7 3 8" xfId="4818" xr:uid="{F1BD4AC2-4701-4DE4-915E-8B0D19C6D541}"/>
    <cellStyle name="Output 7 3 8 2" xfId="7404" xr:uid="{5A042C68-EE40-4C84-B573-35CCAEC3E09F}"/>
    <cellStyle name="Output 7 3 8 2 2" xfId="16393" xr:uid="{AD1534D7-77C6-4317-BCC6-9BBC6ABE33F2}"/>
    <cellStyle name="Output 7 3 8 2 2 2" xfId="34981" xr:uid="{4A1EA563-989C-442E-956F-56F34B29BBA5}"/>
    <cellStyle name="Output 7 3 8 2 3" xfId="37128" xr:uid="{4D22224D-9379-4401-A597-DD695905BA38}"/>
    <cellStyle name="Output 7 3 8 3" xfId="10041" xr:uid="{55128793-DFA3-4F0D-B08A-2ACC651AA821}"/>
    <cellStyle name="Output 7 3 8 3 2" xfId="19030" xr:uid="{F83DF4AE-40E0-409E-AE7A-11C3CC9F2079}"/>
    <cellStyle name="Output 7 3 8 3 2 2" xfId="39346" xr:uid="{435266C2-30AE-424E-B3A3-896A47D16186}"/>
    <cellStyle name="Output 7 3 8 3 3" xfId="34695" xr:uid="{1EFE3AF1-A475-485E-A72D-67F13E77F8FF}"/>
    <cellStyle name="Output 7 3 8 4" xfId="13807" xr:uid="{3D9D01BC-D5D7-41EE-A4F7-D84C1B0AB836}"/>
    <cellStyle name="Output 7 3 8 4 2" xfId="33847" xr:uid="{E07B595B-7E2B-4283-AA63-3B6454D00547}"/>
    <cellStyle name="Output 7 3 8 5" xfId="27337" xr:uid="{A1C8D1AB-A777-46D0-9CB2-261ADC1C5FD1}"/>
    <cellStyle name="Output 7 3 9" xfId="6725" xr:uid="{19BFCBE3-013E-4600-BD98-F088045B21D2}"/>
    <cellStyle name="Output 7 3 9 2" xfId="11925" xr:uid="{F3DD3FF4-F775-4F5C-BED8-E8CABE35F101}"/>
    <cellStyle name="Output 7 3 9 2 2" xfId="20914" xr:uid="{B27985CF-D542-4263-8075-05491602671B}"/>
    <cellStyle name="Output 7 3 9 2 2 2" xfId="29128" xr:uid="{A1FBC365-0B99-416A-8415-222DAB0437A5}"/>
    <cellStyle name="Output 7 3 9 2 3" xfId="42800" xr:uid="{6F4AE9A4-B559-4394-B64A-8016CB6E32A7}"/>
    <cellStyle name="Output 7 3 9 3" xfId="15714" xr:uid="{8BB384FA-7E33-4F2F-BCEA-9D136CC0BCE9}"/>
    <cellStyle name="Output 7 3 9 3 2" xfId="29738" xr:uid="{CF732328-5131-4C12-809B-CB8022B18529}"/>
    <cellStyle name="Output 7 3 9 4" xfId="31946" xr:uid="{772CE934-39F6-4125-A4B6-97BCC0E65983}"/>
    <cellStyle name="Output 7 4" xfId="521" xr:uid="{29289F8B-BA0C-413E-888F-CA0E2501E6AD}"/>
    <cellStyle name="Output 7 4 10" xfId="49009" xr:uid="{730346C1-48E5-4AD0-AA36-E44A7F595633}"/>
    <cellStyle name="Output 7 4 2" xfId="870" xr:uid="{25BAEF4C-804F-4613-BA7D-EBFB408FCB63}"/>
    <cellStyle name="Output 7 4 2 2" xfId="5239" xr:uid="{9A95F0F3-BD1D-43FC-BEDC-3F1D426AA803}"/>
    <cellStyle name="Output 7 4 2 2 2" xfId="7825" xr:uid="{9D1912DE-7348-47F2-9AEF-262003723BA0}"/>
    <cellStyle name="Output 7 4 2 2 2 2" xfId="16814" xr:uid="{5311E31E-8701-4B7C-B14C-669194D57DFD}"/>
    <cellStyle name="Output 7 4 2 2 2 2 2" xfId="27042" xr:uid="{FF9D218C-E573-4D00-A172-91BE557A53AC}"/>
    <cellStyle name="Output 7 4 2 2 2 3" xfId="38043" xr:uid="{4F00A7ED-429E-4612-A2CD-BDB6894A8A5A}"/>
    <cellStyle name="Output 7 4 2 2 3" xfId="10462" xr:uid="{D42BA29B-4B9A-466B-BA2E-D214A262F401}"/>
    <cellStyle name="Output 7 4 2 2 3 2" xfId="19451" xr:uid="{3A235703-B377-4C37-BD38-BD3D5C5408D2}"/>
    <cellStyle name="Output 7 4 2 2 3 2 2" xfId="43402" xr:uid="{718DE7E9-92C2-4C38-A838-00BC0E56AB20}"/>
    <cellStyle name="Output 7 4 2 2 3 3" xfId="33329" xr:uid="{970D606F-3D65-41B6-B9D4-8EDDC850A4C9}"/>
    <cellStyle name="Output 7 4 2 2 4" xfId="14228" xr:uid="{E37A0F2B-E359-47E2-B3E3-B8397645EA79}"/>
    <cellStyle name="Output 7 4 2 2 4 2" xfId="30918" xr:uid="{89A1E48A-45F5-44DC-9CFE-6E29833CE357}"/>
    <cellStyle name="Output 7 4 2 2 5" xfId="24753" xr:uid="{629294BE-DC85-4EEC-829D-09C87D3F7B31}"/>
    <cellStyle name="Output 7 4 2 3" xfId="3307" xr:uid="{539FB340-38A7-481C-B1DF-185C27410F5B}"/>
    <cellStyle name="Output 7 4 2 3 2" xfId="39388" xr:uid="{A241C003-556E-4453-979D-79BD043C6428}"/>
    <cellStyle name="Output 7 4 2 4" xfId="25702" xr:uid="{F4B4BF71-36D7-4764-BAB6-493AF629A79C}"/>
    <cellStyle name="Output 7 4 2 5" xfId="55792" xr:uid="{45D50DBE-E7D8-43AF-A4FF-256755AD6670}"/>
    <cellStyle name="Output 7 4 3" xfId="1215" xr:uid="{F679FAAD-7D04-4731-B0EB-68CED073590E}"/>
    <cellStyle name="Output 7 4 3 2" xfId="5560" xr:uid="{BDCB2E6B-D473-4CBA-8356-31060986572D}"/>
    <cellStyle name="Output 7 4 3 2 2" xfId="8146" xr:uid="{47C285CA-2579-4ED8-92DB-A24BBBCFAB13}"/>
    <cellStyle name="Output 7 4 3 2 2 2" xfId="17135" xr:uid="{2DAC700B-2754-423E-8C31-83849B1C9A60}"/>
    <cellStyle name="Output 7 4 3 2 2 2 2" xfId="22958" xr:uid="{B4FD7C56-3883-4B50-85F7-5B23E53F84F8}"/>
    <cellStyle name="Output 7 4 3 2 2 3" xfId="28118" xr:uid="{F86C0D43-D467-4981-AD05-5560A6D45552}"/>
    <cellStyle name="Output 7 4 3 2 3" xfId="10783" xr:uid="{B05EF368-01C4-40B9-8826-F63EC2AA0AB9}"/>
    <cellStyle name="Output 7 4 3 2 3 2" xfId="19772" xr:uid="{F46E312B-29DD-479C-B6E3-F0C254F3F8C2}"/>
    <cellStyle name="Output 7 4 3 2 3 2 2" xfId="30286" xr:uid="{70F8554D-E199-44AC-A247-B94997D9C2ED}"/>
    <cellStyle name="Output 7 4 3 2 3 3" xfId="40269" xr:uid="{42F38428-3952-4945-90D1-3D3F2F8B220A}"/>
    <cellStyle name="Output 7 4 3 2 4" xfId="14549" xr:uid="{A27D5C26-C415-4BCA-8FFC-E1939151C05F}"/>
    <cellStyle name="Output 7 4 3 2 4 2" xfId="33132" xr:uid="{F7E7498A-F708-4783-B238-BD3EC7F6CEB2}"/>
    <cellStyle name="Output 7 4 3 2 5" xfId="28303" xr:uid="{46BFFF8E-CE9F-4AB4-A178-384256208259}"/>
    <cellStyle name="Output 7 4 3 3" xfId="3652" xr:uid="{0EB28676-FA66-41E2-B21D-EEEA755B0AF7}"/>
    <cellStyle name="Output 7 4 3 3 2" xfId="25175" xr:uid="{64F957BB-4164-4E91-87AB-C65D0A086D67}"/>
    <cellStyle name="Output 7 4 3 4" xfId="37662" xr:uid="{4DEA7093-3FA5-47FD-82C7-CC3997CA8537}"/>
    <cellStyle name="Output 7 4 4" xfId="1559" xr:uid="{E5059FD4-5E30-4E14-A0F5-E12418D9632E}"/>
    <cellStyle name="Output 7 4 4 2" xfId="5904" xr:uid="{5CE99F42-7083-4E25-BE2F-B9F4A82BC73B}"/>
    <cellStyle name="Output 7 4 4 2 2" xfId="8490" xr:uid="{28301F9D-8786-4DDF-89F1-61FF980DB910}"/>
    <cellStyle name="Output 7 4 4 2 2 2" xfId="17479" xr:uid="{46144932-5AD5-4CD5-A6D8-6580BDBB2CCB}"/>
    <cellStyle name="Output 7 4 4 2 2 2 2" xfId="43979" xr:uid="{FBB6F714-89CD-498B-9BBF-E9A1B19CF29E}"/>
    <cellStyle name="Output 7 4 4 2 2 3" xfId="23000" xr:uid="{4EB84CE5-A1C3-4DA0-86CA-0E9179109E88}"/>
    <cellStyle name="Output 7 4 4 2 3" xfId="11127" xr:uid="{EBB4D13F-53F4-4A8B-B78D-F805FA3646E9}"/>
    <cellStyle name="Output 7 4 4 2 3 2" xfId="20116" xr:uid="{E453326B-8A95-49A9-8522-1134B9374B22}"/>
    <cellStyle name="Output 7 4 4 2 3 2 2" xfId="25438" xr:uid="{76992E98-A01B-48A1-8E59-E0020B9F6F0E}"/>
    <cellStyle name="Output 7 4 4 2 3 3" xfId="40254" xr:uid="{AE3B8578-7494-4586-B93F-B36204DA357D}"/>
    <cellStyle name="Output 7 4 4 2 4" xfId="14893" xr:uid="{0C4C7A58-9107-4447-ADB4-259AA2E6BED6}"/>
    <cellStyle name="Output 7 4 4 2 4 2" xfId="36341" xr:uid="{FDEC3B56-031C-40D1-BE48-45E3D2674E9F}"/>
    <cellStyle name="Output 7 4 4 2 5" xfId="22267" xr:uid="{84B778B9-E099-4484-8167-083A8BD95CC7}"/>
    <cellStyle name="Output 7 4 4 3" xfId="3996" xr:uid="{D0FDDE2A-600A-4FCB-9C18-1896156DF842}"/>
    <cellStyle name="Output 7 4 4 3 2" xfId="27965" xr:uid="{E47519DC-23B2-4D24-A742-6BA4EB0E6A12}"/>
    <cellStyle name="Output 7 4 4 4" xfId="25316" xr:uid="{5D65A4FD-DA46-4CBB-BD19-8F1760814743}"/>
    <cellStyle name="Output 7 4 5" xfId="1871" xr:uid="{3B09960D-9755-4B1A-B56F-D8BB58C09F0D}"/>
    <cellStyle name="Output 7 4 5 2" xfId="6187" xr:uid="{7766590E-9D23-4609-9D4C-726A3A775F1A}"/>
    <cellStyle name="Output 7 4 5 2 2" xfId="8773" xr:uid="{85A02F06-4BCC-47D1-93F6-478D2E3FECDA}"/>
    <cellStyle name="Output 7 4 5 2 2 2" xfId="17762" xr:uid="{1744FA1B-8656-4DF0-BCE6-3A2561927056}"/>
    <cellStyle name="Output 7 4 5 2 2 2 2" xfId="29399" xr:uid="{B3D9EE60-EBC5-4F4B-9A3C-AFB93EC61406}"/>
    <cellStyle name="Output 7 4 5 2 2 3" xfId="39584" xr:uid="{4EB170A3-4C5C-4982-B513-5A26EAA1B241}"/>
    <cellStyle name="Output 7 4 5 2 3" xfId="11410" xr:uid="{9492EB01-69AD-4E57-B6A1-7ACF099AEC63}"/>
    <cellStyle name="Output 7 4 5 2 3 2" xfId="20399" xr:uid="{97C23D30-8D8E-4DD6-83E5-8FD4231BDB6A}"/>
    <cellStyle name="Output 7 4 5 2 3 2 2" xfId="36689" xr:uid="{FDBFAADE-91BE-4E13-8337-18E6A74F2B1A}"/>
    <cellStyle name="Output 7 4 5 2 3 3" xfId="26670" xr:uid="{D6C26894-FAEF-48C2-8088-03E779D8A319}"/>
    <cellStyle name="Output 7 4 5 2 4" xfId="15176" xr:uid="{8A5507FF-D42E-4CB8-9864-5C5312BB6F0A}"/>
    <cellStyle name="Output 7 4 5 2 4 2" xfId="23775" xr:uid="{627A8CE4-5F5A-4C03-A207-622D1093FC20}"/>
    <cellStyle name="Output 7 4 5 2 5" xfId="24464" xr:uid="{2F583BAD-8807-41D6-9DAC-02CCE4E7B406}"/>
    <cellStyle name="Output 7 4 5 3" xfId="4308" xr:uid="{7946A4F2-15B2-49CB-9413-52F792C47F8A}"/>
    <cellStyle name="Output 7 4 5 3 2" xfId="28653" xr:uid="{E1B54F0B-B5F9-4000-8393-FAC9C5BF2648}"/>
    <cellStyle name="Output 7 4 5 4" xfId="23398" xr:uid="{B974A5A5-1170-411A-9E7D-2A51CC417458}"/>
    <cellStyle name="Output 7 4 6" xfId="2178" xr:uid="{42946FCE-74FD-4E23-AD98-4D874FB23A75}"/>
    <cellStyle name="Output 7 4 6 2" xfId="6479" xr:uid="{F2D82276-1CFE-4878-8307-C60CBE5B8BAE}"/>
    <cellStyle name="Output 7 4 6 2 2" xfId="9065" xr:uid="{08D075DE-C307-4BE1-8B33-86A7F43C7C51}"/>
    <cellStyle name="Output 7 4 6 2 2 2" xfId="18054" xr:uid="{581C6E0D-0BBC-4AAF-AFDF-F1222F9024FE}"/>
    <cellStyle name="Output 7 4 6 2 2 2 2" xfId="30741" xr:uid="{C5896060-6969-45EE-96B2-4E91C08243DA}"/>
    <cellStyle name="Output 7 4 6 2 2 3" xfId="31637" xr:uid="{76166B41-7E4F-48DC-8A59-3AF9048D80E8}"/>
    <cellStyle name="Output 7 4 6 2 3" xfId="11702" xr:uid="{2DF5DF1F-264A-4179-845E-1FCEFE6D8ABA}"/>
    <cellStyle name="Output 7 4 6 2 3 2" xfId="20691" xr:uid="{53CCEBD7-84ED-4CC3-BAA0-A050463A67E8}"/>
    <cellStyle name="Output 7 4 6 2 3 2 2" xfId="22405" xr:uid="{35E537D6-D0B0-4D84-BD11-78BF6ACE1A38}"/>
    <cellStyle name="Output 7 4 6 2 3 3" xfId="44074" xr:uid="{70638B59-7C83-49AD-AA0D-7438220DA40F}"/>
    <cellStyle name="Output 7 4 6 2 4" xfId="15468" xr:uid="{4663905C-55ED-4747-8D1B-144FCC7E2D68}"/>
    <cellStyle name="Output 7 4 6 2 4 2" xfId="37120" xr:uid="{90637FF6-C92A-428B-BE0D-84166269DBDF}"/>
    <cellStyle name="Output 7 4 6 2 5" xfId="32523" xr:uid="{AFCC7BC2-EF28-4D1D-BF52-73143EEE7044}"/>
    <cellStyle name="Output 7 4 6 3" xfId="4615" xr:uid="{39FB1967-4E0F-4E99-9F3D-59C93BCC209E}"/>
    <cellStyle name="Output 7 4 6 3 2" xfId="29836" xr:uid="{E374FC46-0D5A-4E61-A63E-0ED10209AAA3}"/>
    <cellStyle name="Output 7 4 6 4" xfId="31966" xr:uid="{52A3E0A2-4E92-40BE-9165-AAF496645AC9}"/>
    <cellStyle name="Output 7 4 7" xfId="4915" xr:uid="{3B0DF36D-549B-4FE9-BA2E-B50D6AAF7EC7}"/>
    <cellStyle name="Output 7 4 7 2" xfId="7501" xr:uid="{25A8CB0D-4DCA-45C3-8C48-EC058520F8ED}"/>
    <cellStyle name="Output 7 4 7 2 2" xfId="16490" xr:uid="{A2176547-4768-48CE-BF3C-49B8874ECE49}"/>
    <cellStyle name="Output 7 4 7 2 2 2" xfId="38783" xr:uid="{FEC6C671-B269-4E05-80E1-92324F19064F}"/>
    <cellStyle name="Output 7 4 7 2 3" xfId="29514" xr:uid="{2DCD4C85-4BE6-45B2-B9C6-8B4013CFB49F}"/>
    <cellStyle name="Output 7 4 7 3" xfId="10138" xr:uid="{E8021354-B1F9-4462-8E97-9F3BB78167B9}"/>
    <cellStyle name="Output 7 4 7 3 2" xfId="19127" xr:uid="{7B33A783-7103-4545-BE48-E7FACCBDCA0C}"/>
    <cellStyle name="Output 7 4 7 3 2 2" xfId="36091" xr:uid="{E53D357C-8AFC-4BAD-A67B-72231A9F9FEE}"/>
    <cellStyle name="Output 7 4 7 3 3" xfId="33338" xr:uid="{279F6849-70AC-4975-A638-2C1DC552109A}"/>
    <cellStyle name="Output 7 4 7 4" xfId="13904" xr:uid="{001BF373-E79E-407C-9580-D83A12421620}"/>
    <cellStyle name="Output 7 4 7 4 2" xfId="22575" xr:uid="{3B8A3311-2BCE-4F41-A543-256E133BCEBB}"/>
    <cellStyle name="Output 7 4 7 5" xfId="40890" xr:uid="{F410A55C-536A-420F-B754-15E76CFAA1A6}"/>
    <cellStyle name="Output 7 4 8" xfId="2527" xr:uid="{960FD497-0740-4AC7-846E-5B7CBF3391E2}"/>
    <cellStyle name="Output 7 4 8 2" xfId="40388" xr:uid="{D65D2B6D-86DE-4243-A8E0-EF16DF71EAF7}"/>
    <cellStyle name="Output 7 4 9" xfId="30634" xr:uid="{DCF82537-9BDD-4E66-82BD-8435E170F3DD}"/>
    <cellStyle name="Output 7 5" xfId="290" xr:uid="{C285F34D-9BF7-44E2-8984-51C471DF81C2}"/>
    <cellStyle name="Output 7 5 2" xfId="4693" xr:uid="{EC0FADCE-B28A-437A-9414-42CE9DB64DCD}"/>
    <cellStyle name="Output 7 5 2 2" xfId="7279" xr:uid="{A6B26360-C112-44DC-AF3F-FADEDB42EDFD}"/>
    <cellStyle name="Output 7 5 2 2 2" xfId="16268" xr:uid="{A3E12A53-BAA6-4BF2-BA95-A45BCB3A010D}"/>
    <cellStyle name="Output 7 5 2 2 2 2" xfId="27258" xr:uid="{A25D4AB6-E6FC-4B88-8B97-419AACBD453E}"/>
    <cellStyle name="Output 7 5 2 2 3" xfId="32910" xr:uid="{78C698F0-1A63-4A89-9CBC-28BBCD1C9BB5}"/>
    <cellStyle name="Output 7 5 2 3" xfId="9916" xr:uid="{7C34D964-A769-4C5D-9FEF-08C661541A4D}"/>
    <cellStyle name="Output 7 5 2 3 2" xfId="18905" xr:uid="{673A8AEB-7F69-49C1-9771-66B197A8F162}"/>
    <cellStyle name="Output 7 5 2 3 2 2" xfId="43529" xr:uid="{1D942972-9B7F-4D01-9C1F-007AF426B95C}"/>
    <cellStyle name="Output 7 5 2 3 3" xfId="40500" xr:uid="{F1E113A5-F19D-4FE4-B3D7-44D0BE0B9897}"/>
    <cellStyle name="Output 7 5 2 4" xfId="13682" xr:uid="{E65A16E6-D1FC-4D87-92B2-279983B273BB}"/>
    <cellStyle name="Output 7 5 2 4 2" xfId="32845" xr:uid="{FBC9843A-1C13-4E93-905A-BDB26C1EFD6A}"/>
    <cellStyle name="Output 7 5 2 5" xfId="42332" xr:uid="{49F01FF0-4F28-412D-B4DF-9668CD45EBBC}"/>
    <cellStyle name="Output 7 5 2 6" xfId="58071" xr:uid="{95241EB0-3DD5-489E-88C0-FBF1A6312909}"/>
    <cellStyle name="Output 7 5 3" xfId="2758" xr:uid="{DF4D2C33-9AF8-4CD1-AC5F-3F5E7D383176}"/>
    <cellStyle name="Output 7 5 3 2" xfId="30509" xr:uid="{C7D8AF79-AA17-46C7-B6BE-50124D78F7A8}"/>
    <cellStyle name="Output 7 5 4" xfId="39145" xr:uid="{D33A722D-9F23-4DD1-9EC4-D4E171141F8A}"/>
    <cellStyle name="Output 7 5 5" xfId="51289" xr:uid="{8B8BDD87-48F6-4B46-8138-0CB2FA50F1A4}"/>
    <cellStyle name="Output 7 6" xfId="639" xr:uid="{B820DF31-B737-4A26-A346-36886E87F64E}"/>
    <cellStyle name="Output 7 6 2" xfId="5017" xr:uid="{C12D701E-333A-44A5-8189-63905F0B39B5}"/>
    <cellStyle name="Output 7 6 2 2" xfId="7603" xr:uid="{316CEC74-F6DF-42CF-BC1A-A0D11D569664}"/>
    <cellStyle name="Output 7 6 2 2 2" xfId="16592" xr:uid="{43DCE12D-6128-46BA-B2C8-29361E823E12}"/>
    <cellStyle name="Output 7 6 2 2 2 2" xfId="31702" xr:uid="{99D35C9D-6328-4B57-9DA0-D886946EED6F}"/>
    <cellStyle name="Output 7 6 2 2 3" xfId="36145" xr:uid="{A475A476-2888-46FD-B0C0-BDB3DD407C2F}"/>
    <cellStyle name="Output 7 6 2 3" xfId="10240" xr:uid="{4B49FFC4-75CA-461E-89F3-1CBD0F216850}"/>
    <cellStyle name="Output 7 6 2 3 2" xfId="19229" xr:uid="{B543BB80-CBD2-4301-B0E2-1426498811FA}"/>
    <cellStyle name="Output 7 6 2 3 2 2" xfId="32358" xr:uid="{C67DDF78-9F0C-4C58-800D-FE53BCAAE75B}"/>
    <cellStyle name="Output 7 6 2 3 3" xfId="44089" xr:uid="{E9F1086E-75B8-4183-90A2-4BFC7BAE32F5}"/>
    <cellStyle name="Output 7 6 2 4" xfId="14006" xr:uid="{CB0A390D-5987-4A6A-B927-2D9DEA08B7D7}"/>
    <cellStyle name="Output 7 6 2 4 2" xfId="33498" xr:uid="{00864CF3-26A1-4F9B-AA4B-62699CC6999D}"/>
    <cellStyle name="Output 7 6 2 5" xfId="34234" xr:uid="{07155F85-B985-45BC-A418-2A6AE7C9A08F}"/>
    <cellStyle name="Output 7 6 2 6" xfId="53986" xr:uid="{5EF87C5D-E861-43D4-A0B5-9251D1238063}"/>
    <cellStyle name="Output 7 6 3" xfId="3076" xr:uid="{669EB38B-458F-4C94-B604-52B348C87B03}"/>
    <cellStyle name="Output 7 6 3 2" xfId="39111" xr:uid="{F7049D05-9E5B-4767-9A4F-4CB841DB5F74}"/>
    <cellStyle name="Output 7 6 4" xfId="41160" xr:uid="{7299E99B-2BF6-4D9B-ADC0-422C48BD7D8E}"/>
    <cellStyle name="Output 7 6 5" xfId="47316" xr:uid="{4BBB71FD-AEBC-485B-96E0-FF1266517217}"/>
    <cellStyle name="Output 7 7" xfId="984" xr:uid="{EA03BC44-78BE-477C-9E33-A987BCB699D6}"/>
    <cellStyle name="Output 7 7 2" xfId="5338" xr:uid="{226A2900-0E33-4447-935D-14ADFE0917F1}"/>
    <cellStyle name="Output 7 7 2 2" xfId="7924" xr:uid="{F77C9778-8A65-4F79-A0CC-8E15E8489DE1}"/>
    <cellStyle name="Output 7 7 2 2 2" xfId="16913" xr:uid="{452F7EFB-B0BB-46EB-9A9F-5AD9E14320B4}"/>
    <cellStyle name="Output 7 7 2 2 2 2" xfId="35744" xr:uid="{21BD4699-7A09-458F-A199-649D1C2C0BCB}"/>
    <cellStyle name="Output 7 7 2 2 3" xfId="30833" xr:uid="{C44EE453-8342-41DB-AED8-F7C56C3F2B26}"/>
    <cellStyle name="Output 7 7 2 3" xfId="10561" xr:uid="{36E86679-30EC-45AD-B02E-82A48A8DD43D}"/>
    <cellStyle name="Output 7 7 2 3 2" xfId="19550" xr:uid="{7AC17DB4-E3CD-494C-98D9-44464D53EA00}"/>
    <cellStyle name="Output 7 7 2 3 2 2" xfId="42559" xr:uid="{5B3D71BD-70B3-4260-AD80-D2ECC658ED2C}"/>
    <cellStyle name="Output 7 7 2 3 3" xfId="31114" xr:uid="{20999E68-4F37-465F-99ED-D07699839B94}"/>
    <cellStyle name="Output 7 7 2 4" xfId="14327" xr:uid="{9146B934-D960-4328-BD88-57487538BABE}"/>
    <cellStyle name="Output 7 7 2 4 2" xfId="27399" xr:uid="{880387A1-3F6C-4D53-A11B-6589490AF9E1}"/>
    <cellStyle name="Output 7 7 2 5" xfId="41408" xr:uid="{EF4DB071-299C-41D9-BB05-F1951614C601}"/>
    <cellStyle name="Output 7 7 3" xfId="3421" xr:uid="{E9946867-E75A-4BBC-B394-6BD9B8BF30C6}"/>
    <cellStyle name="Output 7 7 3 2" xfId="24702" xr:uid="{DA0C9A35-56B1-48A9-AA51-63B14CCFF4FB}"/>
    <cellStyle name="Output 7 7 4" xfId="24622" xr:uid="{F58D7C06-5E53-4D88-A5C8-7EE83BDCE1A2}"/>
    <cellStyle name="Output 7 7 5" xfId="52627" xr:uid="{B59C25EA-46C4-440D-8D46-BF2F7741C85E}"/>
    <cellStyle name="Output 7 8" xfId="1328" xr:uid="{BB2B9297-2354-404C-9A6D-1723EF15CBBA}"/>
    <cellStyle name="Output 7 8 2" xfId="5673" xr:uid="{CDE563F0-DCB7-4C0E-B556-C97C709D4257}"/>
    <cellStyle name="Output 7 8 2 2" xfId="8259" xr:uid="{E9B4FDCC-E36A-46D2-AD89-EC8F29B2F996}"/>
    <cellStyle name="Output 7 8 2 2 2" xfId="17248" xr:uid="{405D7FB2-34DD-42DB-A0FF-17D54FCB24BF}"/>
    <cellStyle name="Output 7 8 2 2 2 2" xfId="36944" xr:uid="{A7CF1483-84AE-487B-8507-04E446E8C038}"/>
    <cellStyle name="Output 7 8 2 2 3" xfId="42521" xr:uid="{D2BAB07B-1FFF-4518-B988-ACF36C5A45AD}"/>
    <cellStyle name="Output 7 8 2 3" xfId="10896" xr:uid="{F637BBB7-96FB-4919-BD2C-8CEFDB7BFDDE}"/>
    <cellStyle name="Output 7 8 2 3 2" xfId="19885" xr:uid="{591C7D18-CD20-4662-AAA6-C6E7CEEDC5FC}"/>
    <cellStyle name="Output 7 8 2 3 2 2" xfId="40899" xr:uid="{D1AF1D72-13A6-440F-B177-EB1BDCFE96C9}"/>
    <cellStyle name="Output 7 8 2 3 3" xfId="26754" xr:uid="{13EA4241-0235-4CF1-ABA3-F84A95C83E7E}"/>
    <cellStyle name="Output 7 8 2 4" xfId="14662" xr:uid="{F8D6E1CD-2D9C-42B1-8957-ED2485944ADD}"/>
    <cellStyle name="Output 7 8 2 4 2" xfId="43749" xr:uid="{BB88C618-BAC1-4233-93D9-7EBF85555484}"/>
    <cellStyle name="Output 7 8 2 5" xfId="25722" xr:uid="{5E95A0CB-4447-46BD-A6EB-F78B7E07633E}"/>
    <cellStyle name="Output 7 8 3" xfId="3765" xr:uid="{C54D87E3-80AD-417E-B960-445B3A20A865}"/>
    <cellStyle name="Output 7 8 3 2" xfId="24986" xr:uid="{4678B0AA-F293-45D0-8530-C64E43736EC2}"/>
    <cellStyle name="Output 7 8 4" xfId="39450" xr:uid="{B11C6DB9-6293-4DA6-8DC4-0D10D275400E}"/>
    <cellStyle name="Output 7 9" xfId="1635" xr:uid="{C584155B-0D28-4F81-8878-B6BA7C0E18AC}"/>
    <cellStyle name="Output 7 9 2" xfId="5971" xr:uid="{C3D426AF-C648-4374-9D72-C0FAF629BADF}"/>
    <cellStyle name="Output 7 9 2 2" xfId="8557" xr:uid="{2DF6A49B-616C-4442-8298-1581A01C76F6}"/>
    <cellStyle name="Output 7 9 2 2 2" xfId="17546" xr:uid="{50F43E02-A45C-43B2-9341-597B69775F08}"/>
    <cellStyle name="Output 7 9 2 2 2 2" xfId="41958" xr:uid="{ADD92FF9-5E26-48F8-A6BC-373310A8B5E9}"/>
    <cellStyle name="Output 7 9 2 2 3" xfId="26824" xr:uid="{8984C57B-589D-4FED-A70C-41F81C424B22}"/>
    <cellStyle name="Output 7 9 2 3" xfId="11194" xr:uid="{5FA9DC80-B37B-469A-9968-2920C12737E8}"/>
    <cellStyle name="Output 7 9 2 3 2" xfId="20183" xr:uid="{9F02B4AB-B491-47C1-8213-704AC10DFBE5}"/>
    <cellStyle name="Output 7 9 2 3 2 2" xfId="36339" xr:uid="{2F29EECD-8E88-4B1E-9448-E769E908B711}"/>
    <cellStyle name="Output 7 9 2 3 3" xfId="26645" xr:uid="{765978BA-B99D-405B-A0CB-6752C1CCCE25}"/>
    <cellStyle name="Output 7 9 2 4" xfId="14960" xr:uid="{2227E9E2-BD9E-45BA-A35D-103963AC1974}"/>
    <cellStyle name="Output 7 9 2 4 2" xfId="32488" xr:uid="{CCCBCE90-6761-4BC5-A250-4E6014D416BE}"/>
    <cellStyle name="Output 7 9 2 5" xfId="38752" xr:uid="{A007A032-552E-426E-AECD-0C74F0B8FD88}"/>
    <cellStyle name="Output 7 9 3" xfId="4072" xr:uid="{F1A88684-A325-4433-8852-DDD6F7C7C2E0}"/>
    <cellStyle name="Output 7 9 3 2" xfId="35832" xr:uid="{05B1E7D9-5863-4463-B1FD-81B6F62A1D6F}"/>
    <cellStyle name="Output 7 9 4" xfId="43425" xr:uid="{F7081774-6859-4C46-A912-CFC7E6049DDF}"/>
    <cellStyle name="Output 8" xfId="135" xr:uid="{7E40A3F4-6D78-4E99-8698-60B88874E45F}"/>
    <cellStyle name="Output 8 10" xfId="1946" xr:uid="{AEE5E0AB-1FB7-4906-AF6F-3365C9B56564}"/>
    <cellStyle name="Output 8 10 2" xfId="6256" xr:uid="{CD926384-C9A3-4307-A327-580E07224BC3}"/>
    <cellStyle name="Output 8 10 2 2" xfId="8842" xr:uid="{47215227-3344-4ED7-9A58-E8D471270DD3}"/>
    <cellStyle name="Output 8 10 2 2 2" xfId="17831" xr:uid="{798FC659-23B0-4E23-B5B3-AC46F974B882}"/>
    <cellStyle name="Output 8 10 2 2 2 2" xfId="25643" xr:uid="{EBB1B2EE-CEE4-4EA9-8109-5F2AED0B7412}"/>
    <cellStyle name="Output 8 10 2 2 3" xfId="28853" xr:uid="{1418562F-0301-472B-BA2A-E534427A6949}"/>
    <cellStyle name="Output 8 10 2 3" xfId="11479" xr:uid="{C852FB7B-F227-494F-BAE4-487B78B3C4D5}"/>
    <cellStyle name="Output 8 10 2 3 2" xfId="20468" xr:uid="{6011B24B-E255-44D2-81EE-0A287F3ABCF4}"/>
    <cellStyle name="Output 8 10 2 3 2 2" xfId="23467" xr:uid="{4D3CAE02-F5D6-49CA-9008-21649FF34724}"/>
    <cellStyle name="Output 8 10 2 3 3" xfId="34739" xr:uid="{52B0F818-0A1B-4FDA-98FA-83A0D78C6A80}"/>
    <cellStyle name="Output 8 10 2 4" xfId="15245" xr:uid="{CB0ED907-C01C-4385-9AF4-C29452D98B26}"/>
    <cellStyle name="Output 8 10 2 4 2" xfId="29485" xr:uid="{E077DE5B-36D5-4AF6-B41D-2DEA90DF17D0}"/>
    <cellStyle name="Output 8 10 2 5" xfId="28105" xr:uid="{CD04126E-FC04-4AB4-A4AA-113E5AB6A7A4}"/>
    <cellStyle name="Output 8 10 3" xfId="4383" xr:uid="{AF29167F-0963-4FFE-93CF-086B89ABF6D8}"/>
    <cellStyle name="Output 8 10 3 2" xfId="42093" xr:uid="{7A083430-C868-4751-9048-064C080F2BFD}"/>
    <cellStyle name="Output 8 10 4" xfId="23151" xr:uid="{5FDD320A-07F0-4963-9DB1-EA6F752CED5D}"/>
    <cellStyle name="Output 8 11" xfId="2966" xr:uid="{20E9D730-38A3-4017-95A1-DC86630EE99D}"/>
    <cellStyle name="Output 8 11 2" xfId="7116" xr:uid="{7AC60F0B-FF07-4D7E-BEF0-FB151DED4E3B}"/>
    <cellStyle name="Output 8 11 2 2" xfId="16105" xr:uid="{26373454-665C-4AD8-A126-DDDBAFE3DE72}"/>
    <cellStyle name="Output 8 11 2 2 2" xfId="26976" xr:uid="{B6CFB90A-2DDD-4859-8724-55941FDA8B28}"/>
    <cellStyle name="Output 8 11 2 3" xfId="24763" xr:uid="{96F9872C-B800-4FA9-855B-C9957330EAB2}"/>
    <cellStyle name="Output 8 11 3" xfId="9679" xr:uid="{85DF2BA4-FFD9-4649-BB32-04A4667D7C62}"/>
    <cellStyle name="Output 8 11 3 2" xfId="18668" xr:uid="{68AB8288-52A4-46F0-88BC-427E35A26A9C}"/>
    <cellStyle name="Output 8 11 3 2 2" xfId="25695" xr:uid="{EBAB4772-166F-459E-BDEE-7BDEC1184BFA}"/>
    <cellStyle name="Output 8 11 3 3" xfId="26454" xr:uid="{EA0AC962-F53E-4156-B660-4BD65E93898C}"/>
    <cellStyle name="Output 8 11 4" xfId="13519" xr:uid="{251E6C53-B082-4B3A-9D2F-CE576C8F3957}"/>
    <cellStyle name="Output 8 11 4 2" xfId="25201" xr:uid="{A894AECF-4498-4578-983F-0BCDD8716355}"/>
    <cellStyle name="Output 8 11 5" xfId="29175" xr:uid="{451CC116-3158-48E8-A4B2-5F7CC0FCD5B1}"/>
    <cellStyle name="Output 8 12" xfId="6591" xr:uid="{A28DB68B-180F-4272-A3D8-CB4CD8ECEC23}"/>
    <cellStyle name="Output 8 12 2" xfId="11799" xr:uid="{CC60DE4C-282E-4A18-8010-BBEDBBE9D35D}"/>
    <cellStyle name="Output 8 12 2 2" xfId="20788" xr:uid="{AD1BD386-8894-4407-ABB8-0B4E886AD0B1}"/>
    <cellStyle name="Output 8 12 2 2 2" xfId="39470" xr:uid="{C324ABCD-C8FC-40CC-AB18-6BE9B8028A1C}"/>
    <cellStyle name="Output 8 12 2 3" xfId="27021" xr:uid="{27463BB8-D26B-4D73-95F6-497569F81D52}"/>
    <cellStyle name="Output 8 12 3" xfId="15580" xr:uid="{C48A1C84-B97C-46DE-B2B7-BF9E4EE5F5EB}"/>
    <cellStyle name="Output 8 12 3 2" xfId="36000" xr:uid="{DB70EACF-AF8E-4857-9FCA-DA1610F42A61}"/>
    <cellStyle name="Output 8 12 4" xfId="24320" xr:uid="{EBA58EF8-D8D2-4B0C-BCE6-8501F048A8C3}"/>
    <cellStyle name="Output 8 13" xfId="9162" xr:uid="{D03812DB-2057-4E19-956E-B4751B54232E}"/>
    <cellStyle name="Output 8 13 2" xfId="18151" xr:uid="{DE45DC08-FC8F-4A47-A5F1-DEB5B9B17B43}"/>
    <cellStyle name="Output 8 13 2 2" xfId="36588" xr:uid="{694B4676-39EB-40DD-97AD-CE9B0283E353}"/>
    <cellStyle name="Output 8 13 3" xfId="28873" xr:uid="{D4176D60-1ABA-4626-8876-723AE1D91CAB}"/>
    <cellStyle name="Output 8 14" xfId="9762" xr:uid="{867EF9D2-910A-4FD4-B5BF-C671DC31AD94}"/>
    <cellStyle name="Output 8 14 2" xfId="18751" xr:uid="{31466B45-3EBC-4C48-94BB-2FA5D853E258}"/>
    <cellStyle name="Output 8 14 2 2" xfId="26915" xr:uid="{6555412D-BB4B-4B09-8E2C-2840E588D884}"/>
    <cellStyle name="Output 8 14 3" xfId="34510" xr:uid="{6CDF38E7-7AB5-4F6B-BCE4-7B636FF48BC5}"/>
    <cellStyle name="Output 8 15" xfId="2295" xr:uid="{A63E016A-DD07-4024-A391-EB27A9BC701A}"/>
    <cellStyle name="Output 8 15 2" xfId="35334" xr:uid="{BF987389-47C8-4ED0-B5A9-53872A564E1A}"/>
    <cellStyle name="Output 8 16" xfId="13204" xr:uid="{46CAB52C-760B-4547-86AB-5DCD4CA240EC}"/>
    <cellStyle name="Output 8 16 2" xfId="34008" xr:uid="{D6A38128-654E-4819-8366-29B61CBDF915}"/>
    <cellStyle name="Output 8 17" xfId="27598" xr:uid="{C14534D5-03C6-405C-B4B8-4EFEAB1A7348}"/>
    <cellStyle name="Output 8 18" xfId="44651" xr:uid="{CA10B046-CE3F-40B6-BC2C-134B125127AB}"/>
    <cellStyle name="Output 8 19" xfId="45734" xr:uid="{77A482A0-0085-41B4-A292-56F65DA641A0}"/>
    <cellStyle name="Output 8 2" xfId="315" xr:uid="{7FB86CA3-AD67-4340-8DAE-6A6E221CF2BF}"/>
    <cellStyle name="Output 8 2 10" xfId="6617" xr:uid="{2251D0CD-F359-4EFC-97B5-660AF8BAFA6E}"/>
    <cellStyle name="Output 8 2 10 2" xfId="11823" xr:uid="{B17E47EF-269B-4A2C-8902-D2F4128DE8B7}"/>
    <cellStyle name="Output 8 2 10 2 2" xfId="20812" xr:uid="{483861CE-8208-4E12-BA00-5246FC0007C3}"/>
    <cellStyle name="Output 8 2 10 2 2 2" xfId="27573" xr:uid="{A163C071-264E-4590-97C9-45BD99210A01}"/>
    <cellStyle name="Output 8 2 10 2 3" xfId="24264" xr:uid="{EFAE0671-7CDA-47FE-8CDF-AD58348E0D63}"/>
    <cellStyle name="Output 8 2 10 3" xfId="15606" xr:uid="{7DDF9437-D3E7-4DCB-8962-C17C5B9E2A3C}"/>
    <cellStyle name="Output 8 2 10 3 2" xfId="29098" xr:uid="{EAA8F290-E65E-4F2C-A847-669EC41B86C2}"/>
    <cellStyle name="Output 8 2 10 4" xfId="42957" xr:uid="{08DBB470-273F-4D1E-B932-7EF814E30DD3}"/>
    <cellStyle name="Output 8 2 11" xfId="9186" xr:uid="{1D8072D0-E783-4684-BA2F-DAF6581CB0E7}"/>
    <cellStyle name="Output 8 2 11 2" xfId="18175" xr:uid="{C6D63E4F-0C0F-4601-A681-6009C2F11BB7}"/>
    <cellStyle name="Output 8 2 11 2 2" xfId="34350" xr:uid="{39C058A9-C2C7-4BC0-81C6-60AA0F6755F9}"/>
    <cellStyle name="Output 8 2 11 3" xfId="30051" xr:uid="{32A7AF16-089E-4155-A514-6A8213894BE3}"/>
    <cellStyle name="Output 8 2 12" xfId="12312" xr:uid="{3133A92F-FFF8-4C94-9D8F-B5D4C438EC05}"/>
    <cellStyle name="Output 8 2 12 2" xfId="21301" xr:uid="{E5AFA57F-5C73-4614-8E9E-7DBF5F2C99C9}"/>
    <cellStyle name="Output 8 2 12 2 2" xfId="37692" xr:uid="{C2B870C9-2664-4DBC-A24C-A5A2D31314CE}"/>
    <cellStyle name="Output 8 2 12 3" xfId="34893" xr:uid="{77253BA4-9ACA-4882-AA3B-7D647065B7A8}"/>
    <cellStyle name="Output 8 2 13" xfId="2321" xr:uid="{9CADE581-6FC8-42D2-BC67-20B3FB22F518}"/>
    <cellStyle name="Output 8 2 13 2" xfId="38577" xr:uid="{058EC423-665A-40CE-B4D6-C90FD77B7A10}"/>
    <cellStyle name="Output 8 2 14" xfId="13230" xr:uid="{93E9F7F5-2B55-40EA-88FE-C5621DE7DE45}"/>
    <cellStyle name="Output 8 2 14 2" xfId="37373" xr:uid="{101E910F-B78A-4B10-AA78-454B3A190F40}"/>
    <cellStyle name="Output 8 2 15" xfId="36225" xr:uid="{04EA3655-F05A-4DFD-8106-601AE79436E6}"/>
    <cellStyle name="Output 8 2 16" xfId="46243" xr:uid="{B0E0605E-3335-4494-815E-19BE57076444}"/>
    <cellStyle name="Output 8 2 2" xfId="447" xr:uid="{E217DFFD-6A7E-474E-B902-89ADCB950BD6}"/>
    <cellStyle name="Output 8 2 2 10" xfId="9311" xr:uid="{DFC07B05-6613-48BE-AB16-180D56D87893}"/>
    <cellStyle name="Output 8 2 2 10 2" xfId="18300" xr:uid="{8200C9F7-735F-48D8-B722-DEF0EB9DF678}"/>
    <cellStyle name="Output 8 2 2 10 2 2" xfId="29384" xr:uid="{58B980E7-A74C-42FF-AF39-28724BD9CE44}"/>
    <cellStyle name="Output 8 2 2 10 3" xfId="38047" xr:uid="{8E95CD1F-6A51-4DA8-9DB6-584E2B6B6C2E}"/>
    <cellStyle name="Output 8 2 2 11" xfId="11991" xr:uid="{4B793507-5754-4A53-BA5F-D61BBB4A932F}"/>
    <cellStyle name="Output 8 2 2 11 2" xfId="20980" xr:uid="{420B55CD-ED03-4C1A-A948-207C8E62E691}"/>
    <cellStyle name="Output 8 2 2 11 2 2" xfId="26981" xr:uid="{20C1F0BC-457E-4A02-AE8C-5DB359820FF8}"/>
    <cellStyle name="Output 8 2 2 11 3" xfId="41612" xr:uid="{3057AF28-6750-4127-A9CD-0011225A360B}"/>
    <cellStyle name="Output 8 2 2 12" xfId="2453" xr:uid="{C527FDE8-694F-4F7C-A3D6-8212C0968A21}"/>
    <cellStyle name="Output 8 2 2 12 2" xfId="37287" xr:uid="{AE218627-D086-42D5-B999-5A1D8A4D18A7}"/>
    <cellStyle name="Output 8 2 2 13" xfId="13362" xr:uid="{C254BA66-2275-4A87-807A-FF048E24ED72}"/>
    <cellStyle name="Output 8 2 2 13 2" xfId="39416" xr:uid="{45583690-AE79-40F2-8FC2-4746E0E9FE1F}"/>
    <cellStyle name="Output 8 2 2 14" xfId="25676" xr:uid="{F4A58D92-B96D-4CEB-9183-BA4B615B08D8}"/>
    <cellStyle name="Output 8 2 2 15" xfId="49740" xr:uid="{4B23819C-6636-4B83-93D5-F2088F9A2B50}"/>
    <cellStyle name="Output 8 2 2 2" xfId="796" xr:uid="{7AD5A63A-A5A7-4FE4-840D-41836221B3DF}"/>
    <cellStyle name="Output 8 2 2 2 2" xfId="5165" xr:uid="{252DB56E-A6F1-4CEF-9AC2-FD458A9F8F7A}"/>
    <cellStyle name="Output 8 2 2 2 2 2" xfId="7751" xr:uid="{6CE0206F-7E73-44C6-9768-B18167460595}"/>
    <cellStyle name="Output 8 2 2 2 2 2 2" xfId="16740" xr:uid="{8C867A88-FD4F-40F6-8FA3-579D475727AE}"/>
    <cellStyle name="Output 8 2 2 2 2 2 2 2" xfId="36587" xr:uid="{B46C0227-E663-419F-B2A0-EC1B06D8096D}"/>
    <cellStyle name="Output 8 2 2 2 2 2 3" xfId="42370" xr:uid="{06FC2979-F431-4D63-B3F7-C0E3328719F8}"/>
    <cellStyle name="Output 8 2 2 2 2 3" xfId="10388" xr:uid="{1D6196CA-4B4C-4B41-A35E-00E0283C6346}"/>
    <cellStyle name="Output 8 2 2 2 2 3 2" xfId="19377" xr:uid="{BB1F979E-F072-4CE3-AEE3-48E38C575B35}"/>
    <cellStyle name="Output 8 2 2 2 2 3 2 2" xfId="38983" xr:uid="{CC3B704F-AAC6-49AB-9120-E3F0EFAAA30C}"/>
    <cellStyle name="Output 8 2 2 2 2 3 3" xfId="25368" xr:uid="{EE372ABE-ABA4-49CF-8590-7CAE1D24F29A}"/>
    <cellStyle name="Output 8 2 2 2 2 4" xfId="14154" xr:uid="{B5A47DCA-679D-4EBC-B27E-BA541CAB7097}"/>
    <cellStyle name="Output 8 2 2 2 2 4 2" xfId="41323" xr:uid="{3762582A-76E6-4672-8878-7372E6369957}"/>
    <cellStyle name="Output 8 2 2 2 2 5" xfId="41343" xr:uid="{4DB17018-2F86-4EF3-AB4A-F57C178D6CD6}"/>
    <cellStyle name="Output 8 2 2 2 3" xfId="3233" xr:uid="{3013C703-6BBB-4BB2-9FD0-E4346113FEB1}"/>
    <cellStyle name="Output 8 2 2 2 3 2" xfId="39957" xr:uid="{8EF3335A-2559-42AC-A5DE-E135F0D43CE9}"/>
    <cellStyle name="Output 8 2 2 2 4" xfId="34154" xr:uid="{A62B14B2-866D-40E3-92F2-B201B8135F25}"/>
    <cellStyle name="Output 8 2 2 2 5" xfId="56522" xr:uid="{01347344-ECFB-49B7-A554-61D23A996CCB}"/>
    <cellStyle name="Output 8 2 2 3" xfId="1141" xr:uid="{408587E0-FD4D-4986-B47C-60402A481846}"/>
    <cellStyle name="Output 8 2 2 3 2" xfId="5486" xr:uid="{48EFD746-F232-43BD-BC8C-E3BED5546087}"/>
    <cellStyle name="Output 8 2 2 3 2 2" xfId="8072" xr:uid="{9C798226-FF2F-4D66-BC93-DC7E49A0ED0A}"/>
    <cellStyle name="Output 8 2 2 3 2 2 2" xfId="17061" xr:uid="{39C1D992-20C1-4B85-B505-C721085FF667}"/>
    <cellStyle name="Output 8 2 2 3 2 2 2 2" xfId="24443" xr:uid="{579D1F47-07EA-48D5-82F8-AE1AB58FBA7E}"/>
    <cellStyle name="Output 8 2 2 3 2 2 3" xfId="26866" xr:uid="{9E0B13E3-3BB3-4D00-B223-2534071A1570}"/>
    <cellStyle name="Output 8 2 2 3 2 3" xfId="10709" xr:uid="{CDF25AC9-CF15-4AEB-9776-16FE968C9A99}"/>
    <cellStyle name="Output 8 2 2 3 2 3 2" xfId="19698" xr:uid="{C973AE9D-0240-4AAC-B5D7-187DC18A9EC7}"/>
    <cellStyle name="Output 8 2 2 3 2 3 2 2" xfId="43672" xr:uid="{D5F5A0CA-6F9E-4AFC-945C-71533E667F30}"/>
    <cellStyle name="Output 8 2 2 3 2 3 3" xfId="43921" xr:uid="{225C8DF2-8316-410E-B635-A2E86415EA92}"/>
    <cellStyle name="Output 8 2 2 3 2 4" xfId="14475" xr:uid="{A2A94EA4-3B8C-4E90-B678-35F36B79B6A0}"/>
    <cellStyle name="Output 8 2 2 3 2 4 2" xfId="32820" xr:uid="{43C9710E-84B5-4C90-8070-6422AD18DF52}"/>
    <cellStyle name="Output 8 2 2 3 2 5" xfId="30878" xr:uid="{EF5CB539-A8D4-4E69-9601-E101351C300B}"/>
    <cellStyle name="Output 8 2 2 3 3" xfId="3578" xr:uid="{AF9D44C1-B307-4209-947B-B051F88DBD09}"/>
    <cellStyle name="Output 8 2 2 3 3 2" xfId="39352" xr:uid="{78D8F096-5A12-4FB0-B111-43622F6D61F6}"/>
    <cellStyle name="Output 8 2 2 3 4" xfId="36171" xr:uid="{615B498F-823B-47E1-9BE0-DDEDEAE26E08}"/>
    <cellStyle name="Output 8 2 2 4" xfId="1485" xr:uid="{FBA38445-1DEF-4980-9A49-C1F93B5B45CA}"/>
    <cellStyle name="Output 8 2 2 4 2" xfId="5830" xr:uid="{583629AF-52A6-4CE3-A467-8C631778EF8C}"/>
    <cellStyle name="Output 8 2 2 4 2 2" xfId="8416" xr:uid="{12A8660B-B842-4ABA-BC0F-1A229E94D9E5}"/>
    <cellStyle name="Output 8 2 2 4 2 2 2" xfId="17405" xr:uid="{E089DAEB-F64B-4FFE-872D-344E5D414D83}"/>
    <cellStyle name="Output 8 2 2 4 2 2 2 2" xfId="39268" xr:uid="{CFDF3EAF-8E01-401A-A2C2-9AD6413F10F4}"/>
    <cellStyle name="Output 8 2 2 4 2 2 3" xfId="24436" xr:uid="{851848DF-36AC-49CA-9A4F-7472973DC0CC}"/>
    <cellStyle name="Output 8 2 2 4 2 3" xfId="11053" xr:uid="{05DFAA31-06B2-4FA9-8423-E52BBD1C8B08}"/>
    <cellStyle name="Output 8 2 2 4 2 3 2" xfId="20042" xr:uid="{E1B6D72B-E355-43E1-91D1-F1EA983BE438}"/>
    <cellStyle name="Output 8 2 2 4 2 3 2 2" xfId="33908" xr:uid="{BE44389E-4592-4048-886E-6AC977198C16}"/>
    <cellStyle name="Output 8 2 2 4 2 3 3" xfId="42807" xr:uid="{59AF8231-91DF-4718-912C-78457A78FEC0}"/>
    <cellStyle name="Output 8 2 2 4 2 4" xfId="14819" xr:uid="{4EC1B3FF-E8E9-40EB-9C7D-611D3CA0F0D3}"/>
    <cellStyle name="Output 8 2 2 4 2 4 2" xfId="22354" xr:uid="{86430F6E-59EA-4C4B-BD76-970964A412C2}"/>
    <cellStyle name="Output 8 2 2 4 2 5" xfId="24800" xr:uid="{248904C8-BB32-4BDB-B29C-D40662B0DA51}"/>
    <cellStyle name="Output 8 2 2 4 3" xfId="3922" xr:uid="{0180C65E-AEA8-4DDE-B929-69A6E5F3935C}"/>
    <cellStyle name="Output 8 2 2 4 3 2" xfId="27702" xr:uid="{E90B9E7B-0EDA-42C0-8B03-64BF4F389D7D}"/>
    <cellStyle name="Output 8 2 2 4 4" xfId="25979" xr:uid="{AFC1E3C2-AACC-4AA8-A6EF-06D44FFFEA2C}"/>
    <cellStyle name="Output 8 2 2 5" xfId="1439" xr:uid="{9ED8E205-99AB-473C-B0BA-2FEA16AB978E}"/>
    <cellStyle name="Output 8 2 2 5 2" xfId="5784" xr:uid="{D50FA28D-C048-4B83-95D2-5707E3F9AC36}"/>
    <cellStyle name="Output 8 2 2 5 2 2" xfId="8370" xr:uid="{16A351FB-8225-422C-9EA4-3B5D21035FB9}"/>
    <cellStyle name="Output 8 2 2 5 2 2 2" xfId="17359" xr:uid="{FAA37A87-2813-4C16-A3DE-B8395096C37C}"/>
    <cellStyle name="Output 8 2 2 5 2 2 2 2" xfId="29854" xr:uid="{88286CB8-9613-4E52-B65B-C34FAB4F4E56}"/>
    <cellStyle name="Output 8 2 2 5 2 2 3" xfId="34317" xr:uid="{1439F3C1-020D-4B00-A0CB-C936A2F67C62}"/>
    <cellStyle name="Output 8 2 2 5 2 3" xfId="11007" xr:uid="{56BF9612-4CE9-403F-9665-ADE4B56BC1A2}"/>
    <cellStyle name="Output 8 2 2 5 2 3 2" xfId="19996" xr:uid="{28C1B12D-D22B-4B94-84CA-0750B2BEA5E4}"/>
    <cellStyle name="Output 8 2 2 5 2 3 2 2" xfId="22589" xr:uid="{E4DB4E82-D8B1-46BF-A1E1-A7177537A798}"/>
    <cellStyle name="Output 8 2 2 5 2 3 3" xfId="24213" xr:uid="{7904A38E-EC59-4D69-A2CE-EA32F966984F}"/>
    <cellStyle name="Output 8 2 2 5 2 4" xfId="14773" xr:uid="{5B989F6E-3682-4197-9385-B787D8FE5AE3}"/>
    <cellStyle name="Output 8 2 2 5 2 4 2" xfId="30390" xr:uid="{2ED0F98C-EBC2-4EDB-855C-14ECBD88D77C}"/>
    <cellStyle name="Output 8 2 2 5 2 5" xfId="39781" xr:uid="{E18B70C2-C009-4826-97CD-C25E4774C593}"/>
    <cellStyle name="Output 8 2 2 5 3" xfId="3876" xr:uid="{3A21F1D7-C81A-41B7-9F66-9E751AB135A5}"/>
    <cellStyle name="Output 8 2 2 5 3 2" xfId="33903" xr:uid="{718F647D-9A00-4C48-861D-7183F4ACEB33}"/>
    <cellStyle name="Output 8 2 2 5 4" xfId="34987" xr:uid="{840EA8B7-7F03-4820-8F3C-A3D484D0E7A0}"/>
    <cellStyle name="Output 8 2 2 6" xfId="2104" xr:uid="{3AF07DF5-09F2-4131-B230-89F7C2002F2D}"/>
    <cellStyle name="Output 8 2 2 6 2" xfId="6405" xr:uid="{7FF31F43-15E3-4881-BD82-4F2A2BA433AC}"/>
    <cellStyle name="Output 8 2 2 6 2 2" xfId="8991" xr:uid="{45749749-0BD5-4F11-BB66-7DB7F6E52BA4}"/>
    <cellStyle name="Output 8 2 2 6 2 2 2" xfId="17980" xr:uid="{4D39E2CD-6111-4F78-A01A-5957C044CD37}"/>
    <cellStyle name="Output 8 2 2 6 2 2 2 2" xfId="42240" xr:uid="{1167887F-D67A-40EB-8F84-CFA66CAD315A}"/>
    <cellStyle name="Output 8 2 2 6 2 2 3" xfId="43837" xr:uid="{DC318CF4-7DB5-4A28-9C75-1DA52401860E}"/>
    <cellStyle name="Output 8 2 2 6 2 3" xfId="11628" xr:uid="{70B534A5-AEAE-411B-B0EB-4F2BEE86CF12}"/>
    <cellStyle name="Output 8 2 2 6 2 3 2" xfId="20617" xr:uid="{C4AE1C2A-2312-40DB-AD1B-0FC046928D90}"/>
    <cellStyle name="Output 8 2 2 6 2 3 2 2" xfId="24634" xr:uid="{89BCE603-8013-4213-94BF-5CDCD9BBA573}"/>
    <cellStyle name="Output 8 2 2 6 2 3 3" xfId="44090" xr:uid="{F0EB2238-A4A2-4D0F-9AB9-F34120BC41D3}"/>
    <cellStyle name="Output 8 2 2 6 2 4" xfId="15394" xr:uid="{D0DCE955-382B-4CD2-A13E-4179FB36E685}"/>
    <cellStyle name="Output 8 2 2 6 2 4 2" xfId="28768" xr:uid="{26D0FA22-917D-411B-AFAE-D127ECCB250D}"/>
    <cellStyle name="Output 8 2 2 6 2 5" xfId="37333" xr:uid="{0BE6586A-A0D2-4650-A228-562FEBA123A4}"/>
    <cellStyle name="Output 8 2 2 6 3" xfId="4541" xr:uid="{378420A6-D94B-4674-B123-8A2AFA1F7E0D}"/>
    <cellStyle name="Output 8 2 2 6 3 2" xfId="28187" xr:uid="{5893A69A-4B53-4069-A052-8DF712DDD78A}"/>
    <cellStyle name="Output 8 2 2 6 4" xfId="25195" xr:uid="{22EFB9AC-CE4F-43A2-BF33-6F7BB90585CF}"/>
    <cellStyle name="Output 8 2 2 7" xfId="2914" xr:uid="{3BE79137-BC8A-49C0-ABE1-F3ED2A3A76DB}"/>
    <cellStyle name="Output 8 2 2 7 2" xfId="7064" xr:uid="{B93300FD-C206-48AD-B8B0-F111BDB01DD7}"/>
    <cellStyle name="Output 8 2 2 7 2 2" xfId="12190" xr:uid="{9AF3053C-8FBD-4F92-B06B-14E3C696AE91}"/>
    <cellStyle name="Output 8 2 2 7 2 2 2" xfId="21179" xr:uid="{26D1026B-F3D4-49DE-A906-73E0F8D9BEC0}"/>
    <cellStyle name="Output 8 2 2 7 2 2 2 2" xfId="27808" xr:uid="{66BD41B0-7B7E-4089-B3E6-73563BE78799}"/>
    <cellStyle name="Output 8 2 2 7 2 2 3" xfId="43571" xr:uid="{0EC0DE63-ED76-4539-A39A-F5AAD126B64C}"/>
    <cellStyle name="Output 8 2 2 7 2 3" xfId="12990" xr:uid="{3F026D2C-FE71-43A8-B1C7-99B969B1CA04}"/>
    <cellStyle name="Output 8 2 2 7 2 3 2" xfId="21979" xr:uid="{22D8BCA7-12F6-4DDE-B1DF-4DD8DBC3E259}"/>
    <cellStyle name="Output 8 2 2 7 2 3 2 2" xfId="29066" xr:uid="{048A557E-2694-44B5-AAD2-894AB5153D80}"/>
    <cellStyle name="Output 8 2 2 7 2 3 3" xfId="30762" xr:uid="{9C7F3225-DB80-4891-90FB-591EEB098463}"/>
    <cellStyle name="Output 8 2 2 7 2 4" xfId="16053" xr:uid="{5F4D3877-461F-484E-9EE0-040B0F0EF27C}"/>
    <cellStyle name="Output 8 2 2 7 2 4 2" xfId="35234" xr:uid="{C24DFA54-3184-48CB-9C66-69B30F257551}"/>
    <cellStyle name="Output 8 2 2 7 2 5" xfId="29545" xr:uid="{7A240601-71F6-4C60-8D04-2AAE2552D5AA}"/>
    <cellStyle name="Output 8 2 2 7 3" xfId="9627" xr:uid="{93E397F9-0AB5-43BD-B9E5-C02370EB260D}"/>
    <cellStyle name="Output 8 2 2 7 3 2" xfId="18616" xr:uid="{8EDD7F31-2801-40A9-8B8F-087EE4EDF4A2}"/>
    <cellStyle name="Output 8 2 2 7 3 2 2" xfId="31267" xr:uid="{BD115F0B-5536-4E2D-9849-35ABB07DDDB7}"/>
    <cellStyle name="Output 8 2 2 7 3 3" xfId="43219" xr:uid="{2B0FE376-C1F6-484F-9ACB-071E8BBE8D14}"/>
    <cellStyle name="Output 8 2 2 7 4" xfId="34468" xr:uid="{3CE7B9D2-6ED1-416D-8400-3CBF827355F4}"/>
    <cellStyle name="Output 8 2 2 8" xfId="4841" xr:uid="{A3DF3575-95C4-4A64-9006-4BABE0931E4B}"/>
    <cellStyle name="Output 8 2 2 8 2" xfId="7427" xr:uid="{1AB11FE3-3169-4C8B-8F36-7976390B5A36}"/>
    <cellStyle name="Output 8 2 2 8 2 2" xfId="16416" xr:uid="{5CE3D222-913F-44AB-8B3A-DD504079F2B2}"/>
    <cellStyle name="Output 8 2 2 8 2 2 2" xfId="32718" xr:uid="{0BF9BF89-C873-4156-B885-2D7002190405}"/>
    <cellStyle name="Output 8 2 2 8 2 3" xfId="22132" xr:uid="{FF39E2CA-6D01-472D-8C0E-F31A643228C0}"/>
    <cellStyle name="Output 8 2 2 8 3" xfId="10064" xr:uid="{672333E8-F83A-4108-9541-1788C4C007E8}"/>
    <cellStyle name="Output 8 2 2 8 3 2" xfId="19053" xr:uid="{098F17ED-00CE-46ED-95F5-C2453D1CDC5F}"/>
    <cellStyle name="Output 8 2 2 8 3 2 2" xfId="37389" xr:uid="{23BEBB61-FE67-4C08-8D1E-607EEB7999BE}"/>
    <cellStyle name="Output 8 2 2 8 3 3" xfId="25325" xr:uid="{E2209C57-058A-47E5-8D07-CF5483FB66B0}"/>
    <cellStyle name="Output 8 2 2 8 4" xfId="13830" xr:uid="{F31E4014-C58B-4309-8210-697B2DF9E29C}"/>
    <cellStyle name="Output 8 2 2 8 4 2" xfId="31717" xr:uid="{A16D7A68-ED3B-4701-BF3A-428D6493D7AD}"/>
    <cellStyle name="Output 8 2 2 8 5" xfId="22134" xr:uid="{BC944DEA-9829-4DDF-80EA-CC185F3E96E2}"/>
    <cellStyle name="Output 8 2 2 9" xfId="6749" xr:uid="{DB054A84-5812-4E15-9876-208F5427E105}"/>
    <cellStyle name="Output 8 2 2 9 2" xfId="11948" xr:uid="{85261978-F35D-4A97-AB06-706DCD0447E3}"/>
    <cellStyle name="Output 8 2 2 9 2 2" xfId="20937" xr:uid="{6458C2F7-E500-48F1-BDB0-500937D1E713}"/>
    <cellStyle name="Output 8 2 2 9 2 2 2" xfId="43396" xr:uid="{6DDA6214-4306-42B2-BA95-40020A3DF3AD}"/>
    <cellStyle name="Output 8 2 2 9 2 3" xfId="40562" xr:uid="{DDF76C5A-2713-4C46-9E46-F33C755F4F10}"/>
    <cellStyle name="Output 8 2 2 9 3" xfId="15738" xr:uid="{0D30F7DC-1348-4617-A7F7-651626BC34CF}"/>
    <cellStyle name="Output 8 2 2 9 3 2" xfId="36065" xr:uid="{593C75B4-4045-446A-8AB0-03A6801FA9C8}"/>
    <cellStyle name="Output 8 2 2 9 4" xfId="30567" xr:uid="{75A92F03-A74E-4505-A6C7-06D928E74347}"/>
    <cellStyle name="Output 8 2 3" xfId="664" xr:uid="{809ABD67-5BD2-4F18-9E9C-80E3D94568CF}"/>
    <cellStyle name="Output 8 2 3 2" xfId="5040" xr:uid="{5A5E628D-3B65-4F10-A2E4-071EF00E50A7}"/>
    <cellStyle name="Output 8 2 3 2 2" xfId="7626" xr:uid="{4A3D6415-A87D-440C-BA07-7D1637271299}"/>
    <cellStyle name="Output 8 2 3 2 2 2" xfId="16615" xr:uid="{D7C1E69A-2BC8-475A-9BDA-F0B485D3F9E8}"/>
    <cellStyle name="Output 8 2 3 2 2 2 2" xfId="27676" xr:uid="{8E4303CC-AC3C-4F3E-85A2-872F130CD756}"/>
    <cellStyle name="Output 8 2 3 2 2 3" xfId="26363" xr:uid="{C66EBE93-AA68-4FA4-B708-A5E56BD1A38B}"/>
    <cellStyle name="Output 8 2 3 2 3" xfId="10263" xr:uid="{624AF253-92DB-417A-AFE3-EA680F76DEFA}"/>
    <cellStyle name="Output 8 2 3 2 3 2" xfId="19252" xr:uid="{80BF6075-A719-4A1A-859A-AB7CCF4A62B9}"/>
    <cellStyle name="Output 8 2 3 2 3 2 2" xfId="22247" xr:uid="{317A89DF-3ABC-460C-AE93-71250D6E6B32}"/>
    <cellStyle name="Output 8 2 3 2 3 3" xfId="26445" xr:uid="{F3BA3B2B-81AD-489E-AB6C-DA05C0F9CF0B}"/>
    <cellStyle name="Output 8 2 3 2 4" xfId="14029" xr:uid="{AFA76EFE-0BEB-45F9-8302-2215708FEE39}"/>
    <cellStyle name="Output 8 2 3 2 4 2" xfId="31007" xr:uid="{55012C84-934F-4903-B356-97F377562184}"/>
    <cellStyle name="Output 8 2 3 2 5" xfId="36863" xr:uid="{23DF07BE-2C67-4E88-9046-0485A69D25CD}"/>
    <cellStyle name="Output 8 2 3 2 6" xfId="55660" xr:uid="{7DA076C5-AC83-4736-A1AE-2E900A388ABB}"/>
    <cellStyle name="Output 8 2 3 3" xfId="3101" xr:uid="{52CBE966-FF48-4D9E-8E0F-205E41473726}"/>
    <cellStyle name="Output 8 2 3 3 2" xfId="36180" xr:uid="{F5EF6CF3-C149-40E1-8B70-7139A721B252}"/>
    <cellStyle name="Output 8 2 3 4" xfId="22412" xr:uid="{DC8B21E7-CD5F-4447-BA30-A301D9028C77}"/>
    <cellStyle name="Output 8 2 3 5" xfId="48879" xr:uid="{89DD9406-9048-4F2D-983F-EC65831523DF}"/>
    <cellStyle name="Output 8 2 4" xfId="1009" xr:uid="{4056A6D6-B26E-4F4B-A67B-54AF1F342FA5}"/>
    <cellStyle name="Output 8 2 4 2" xfId="5361" xr:uid="{70BC021F-E0BC-4CAD-AC17-0911BCEA6685}"/>
    <cellStyle name="Output 8 2 4 2 2" xfId="7947" xr:uid="{FEC0214F-D09B-48FD-8B53-A62659F5DD07}"/>
    <cellStyle name="Output 8 2 4 2 2 2" xfId="16936" xr:uid="{D59A5F64-8F86-4F0D-B935-4212D7BADDF5}"/>
    <cellStyle name="Output 8 2 4 2 2 2 2" xfId="22688" xr:uid="{47602FBB-AD6E-47E9-8606-D08E56238D72}"/>
    <cellStyle name="Output 8 2 4 2 2 3" xfId="31220" xr:uid="{92D14794-2DD0-49ED-9F0B-604D719676B6}"/>
    <cellStyle name="Output 8 2 4 2 3" xfId="10584" xr:uid="{F14C8C63-B238-4998-BD25-69514B32B9B1}"/>
    <cellStyle name="Output 8 2 4 2 3 2" xfId="19573" xr:uid="{FC5CFEB5-58CF-4BDA-A489-25107B5A10F4}"/>
    <cellStyle name="Output 8 2 4 2 3 2 2" xfId="29980" xr:uid="{C7ABCDB2-E554-4839-8BB3-D9331EA92ACC}"/>
    <cellStyle name="Output 8 2 4 2 3 3" xfId="26726" xr:uid="{149FF730-0B0F-4D7B-9793-72360692EA7E}"/>
    <cellStyle name="Output 8 2 4 2 4" xfId="14350" xr:uid="{10DFD25E-BFBD-4D35-8E4B-BD6169799B74}"/>
    <cellStyle name="Output 8 2 4 2 4 2" xfId="23896" xr:uid="{6EB3339A-E347-4F40-9529-AE2EBF8D5CBA}"/>
    <cellStyle name="Output 8 2 4 2 5" xfId="23435" xr:uid="{FC2E96E7-9733-4334-B735-85F993C00012}"/>
    <cellStyle name="Output 8 2 4 2 6" xfId="54658" xr:uid="{578FD4D5-9C28-41B9-849A-FA5AE12689B0}"/>
    <cellStyle name="Output 8 2 4 3" xfId="3446" xr:uid="{1BEB8F63-BEF1-4E00-9490-8D26A49020BC}"/>
    <cellStyle name="Output 8 2 4 3 2" xfId="34012" xr:uid="{23CFEA0B-0E6E-4146-A27A-287BABC473F3}"/>
    <cellStyle name="Output 8 2 4 4" xfId="33857" xr:uid="{70E98135-8EFF-4644-91D8-5E421B34B3E8}"/>
    <cellStyle name="Output 8 2 4 5" xfId="47857" xr:uid="{3820DB53-0F7F-4B81-83C4-041E31761978}"/>
    <cellStyle name="Output 8 2 5" xfId="1353" xr:uid="{626BC9B2-9AE3-4806-B67F-02737339BDE4}"/>
    <cellStyle name="Output 8 2 5 2" xfId="5698" xr:uid="{DD0D0D2C-7A23-4AF7-91BA-0744332355DB}"/>
    <cellStyle name="Output 8 2 5 2 2" xfId="8284" xr:uid="{19962880-2C41-458F-BD82-0BFF4288DF28}"/>
    <cellStyle name="Output 8 2 5 2 2 2" xfId="17273" xr:uid="{D9EDDEA7-6B90-42EF-9E4A-95C308CA1E84}"/>
    <cellStyle name="Output 8 2 5 2 2 2 2" xfId="24793" xr:uid="{D3C9A676-C178-47BF-BCD1-7FEDC0877FF5}"/>
    <cellStyle name="Output 8 2 5 2 2 3" xfId="31341" xr:uid="{2775EF56-1CD3-46F9-B370-D5C2D31375A2}"/>
    <cellStyle name="Output 8 2 5 2 3" xfId="10921" xr:uid="{682C32B6-55AD-46B5-BB22-FBEFEB4725D9}"/>
    <cellStyle name="Output 8 2 5 2 3 2" xfId="19910" xr:uid="{1E67DF13-694B-48E5-9D9A-3B5FC1B59139}"/>
    <cellStyle name="Output 8 2 5 2 3 2 2" xfId="22961" xr:uid="{B94E33A2-9884-4E31-8E7C-E373FC78679D}"/>
    <cellStyle name="Output 8 2 5 2 3 3" xfId="34648" xr:uid="{6CA5A814-BAA1-4C65-BCF7-818F7CC7CF15}"/>
    <cellStyle name="Output 8 2 5 2 4" xfId="14687" xr:uid="{ED776A5B-C781-4E54-BB7B-D7C65625759F}"/>
    <cellStyle name="Output 8 2 5 2 4 2" xfId="33476" xr:uid="{C0A06D14-840D-4902-A034-D04DD53BDD7F}"/>
    <cellStyle name="Output 8 2 5 2 5" xfId="41011" xr:uid="{F0195244-88B4-4427-943D-62B1C304BBB3}"/>
    <cellStyle name="Output 8 2 5 3" xfId="3790" xr:uid="{94E2969C-9D37-426A-8F66-1055256A8BC8}"/>
    <cellStyle name="Output 8 2 5 3 2" xfId="34571" xr:uid="{0A28C835-7CAB-49A3-A52E-20750F3A11FD}"/>
    <cellStyle name="Output 8 2 5 4" xfId="36592" xr:uid="{984DC3C0-9F2A-4F29-92B6-471056E1E60B}"/>
    <cellStyle name="Output 8 2 6" xfId="1709" xr:uid="{E5746835-517D-42A2-AC98-E41E62179A0F}"/>
    <cellStyle name="Output 8 2 6 2" xfId="6035" xr:uid="{D68DDDC7-5DAE-4580-BC88-AA521F73ABF2}"/>
    <cellStyle name="Output 8 2 6 2 2" xfId="8621" xr:uid="{987BDCBC-F361-4AB8-9626-5E98A26CB7FC}"/>
    <cellStyle name="Output 8 2 6 2 2 2" xfId="17610" xr:uid="{95349429-9898-4216-8AC6-D99F72F0F198}"/>
    <cellStyle name="Output 8 2 6 2 2 2 2" xfId="39532" xr:uid="{62D83D0B-CA35-4A18-B595-42CD95FB5616}"/>
    <cellStyle name="Output 8 2 6 2 2 3" xfId="24907" xr:uid="{6A68A525-5A00-4A55-ADE5-3A9FE32D85D2}"/>
    <cellStyle name="Output 8 2 6 2 3" xfId="11258" xr:uid="{B5399546-FC6E-471D-B57A-5C35804450C5}"/>
    <cellStyle name="Output 8 2 6 2 3 2" xfId="20247" xr:uid="{D69C00B5-A31D-4206-B5E5-7AA55AE82D5E}"/>
    <cellStyle name="Output 8 2 6 2 3 2 2" xfId="28503" xr:uid="{5537C58C-52F2-4354-B3B2-9E7BF842DB01}"/>
    <cellStyle name="Output 8 2 6 2 3 3" xfId="39945" xr:uid="{EDC0CDC1-3B65-440E-B3C7-BBA00FE2B02E}"/>
    <cellStyle name="Output 8 2 6 2 4" xfId="15024" xr:uid="{B1E37E9A-947A-46F7-A127-614B9DEA7B6D}"/>
    <cellStyle name="Output 8 2 6 2 4 2" xfId="30289" xr:uid="{6F77C72F-922B-410B-A7A7-9CF1204CA139}"/>
    <cellStyle name="Output 8 2 6 2 5" xfId="42788" xr:uid="{879EFD07-29F3-42E6-8C30-7D9597589B20}"/>
    <cellStyle name="Output 8 2 6 3" xfId="4146" xr:uid="{8A5C87B5-AC34-4BF0-976F-755E4B266C75}"/>
    <cellStyle name="Output 8 2 6 3 2" xfId="38645" xr:uid="{F0226AB0-92BE-46D8-8EAA-8EC035135660}"/>
    <cellStyle name="Output 8 2 6 4" xfId="28480" xr:uid="{12382A78-D6D2-4DCD-AB7C-919CD6351084}"/>
    <cellStyle name="Output 8 2 7" xfId="1972" xr:uid="{EEFCE3EE-0ABA-408A-A2CE-ED090D63BB38}"/>
    <cellStyle name="Output 8 2 7 2" xfId="6280" xr:uid="{EBEF9E2A-0359-41B5-8A69-04B9437A3228}"/>
    <cellStyle name="Output 8 2 7 2 2" xfId="8866" xr:uid="{4540E9B0-1EF8-4A77-84B0-036604A37A8A}"/>
    <cellStyle name="Output 8 2 7 2 2 2" xfId="17855" xr:uid="{8117B07A-319B-4E92-A161-0F09E2E37641}"/>
    <cellStyle name="Output 8 2 7 2 2 2 2" xfId="31516" xr:uid="{D7A5611D-E7CF-4DA7-938B-0DD696ABDDB5}"/>
    <cellStyle name="Output 8 2 7 2 2 3" xfId="30031" xr:uid="{8E35E5FA-78C1-42F4-96AB-8759DFF1AFD7}"/>
    <cellStyle name="Output 8 2 7 2 3" xfId="11503" xr:uid="{07B40940-7D0D-4885-AEF8-EE36F33D203C}"/>
    <cellStyle name="Output 8 2 7 2 3 2" xfId="20492" xr:uid="{7407871B-3A32-4303-8FA9-579772B4D855}"/>
    <cellStyle name="Output 8 2 7 2 3 2 2" xfId="38284" xr:uid="{5BEE817E-5170-4404-8E6E-73374397941E}"/>
    <cellStyle name="Output 8 2 7 2 3 3" xfId="34667" xr:uid="{0D0A76D7-C5DD-42D8-9B2F-43F48F6D903F}"/>
    <cellStyle name="Output 8 2 7 2 4" xfId="15269" xr:uid="{C44B1D9B-D99F-434C-A90C-4F3346332613}"/>
    <cellStyle name="Output 8 2 7 2 4 2" xfId="35738" xr:uid="{9CE1709C-B40E-41B8-B11F-A622D2CDDB9A}"/>
    <cellStyle name="Output 8 2 7 2 5" xfId="22363" xr:uid="{4D4BB3E4-47E5-455C-BEA7-195E5FE25736}"/>
    <cellStyle name="Output 8 2 7 3" xfId="4409" xr:uid="{2FF21367-1B10-4196-BD57-664C05AE32A1}"/>
    <cellStyle name="Output 8 2 7 3 2" xfId="39548" xr:uid="{F970A38D-D73D-4FD6-B7B6-10EB9146121C}"/>
    <cellStyle name="Output 8 2 7 4" xfId="33499" xr:uid="{4F753FDE-6466-469F-B010-7812244D92FE}"/>
    <cellStyle name="Output 8 2 8" xfId="2783" xr:uid="{B79AD3AA-E52A-4D7B-A47F-880FF7649AE5}"/>
    <cellStyle name="Output 8 2 8 2" xfId="6933" xr:uid="{EC76C0DF-F203-40F5-96EF-4148AB891F23}"/>
    <cellStyle name="Output 8 2 8 2 2" xfId="12062" xr:uid="{4BE560EF-3452-4860-95C0-976BDC4B9B1C}"/>
    <cellStyle name="Output 8 2 8 2 2 2" xfId="21051" xr:uid="{D5304AC1-71EC-4EB2-AB34-5D991880B46C}"/>
    <cellStyle name="Output 8 2 8 2 2 2 2" xfId="24526" xr:uid="{19D2E6B7-1043-4067-A196-068FCCFA6AAC}"/>
    <cellStyle name="Output 8 2 8 2 2 3" xfId="41350" xr:uid="{3BF36F37-5A28-4291-A70E-966B3532A34A}"/>
    <cellStyle name="Output 8 2 8 2 3" xfId="12890" xr:uid="{FD05F932-41EA-47EA-BE54-68F9C072C065}"/>
    <cellStyle name="Output 8 2 8 2 3 2" xfId="21879" xr:uid="{4F297920-C7B1-46E8-9AB4-89BF1687FAFD}"/>
    <cellStyle name="Output 8 2 8 2 3 2 2" xfId="26212" xr:uid="{7188635E-6033-4842-AA1E-5A393F9C9873}"/>
    <cellStyle name="Output 8 2 8 2 3 3" xfId="31316" xr:uid="{673E12B2-A92D-45A2-BE39-6AB6349BEDB0}"/>
    <cellStyle name="Output 8 2 8 2 4" xfId="15922" xr:uid="{1858A7BF-D41D-4506-9229-F92E2D00FA12}"/>
    <cellStyle name="Output 8 2 8 2 4 2" xfId="23798" xr:uid="{DE547BC2-9226-4BC4-A18B-21E9A5613574}"/>
    <cellStyle name="Output 8 2 8 2 5" xfId="28881" xr:uid="{488F668A-D357-4A7E-9832-E42D5E456C1C}"/>
    <cellStyle name="Output 8 2 8 3" xfId="9496" xr:uid="{6F8D3169-F476-4902-872F-C7C03151051B}"/>
    <cellStyle name="Output 8 2 8 3 2" xfId="18485" xr:uid="{C831B849-4B84-445A-9EB5-244C699CC5D0}"/>
    <cellStyle name="Output 8 2 8 3 2 2" xfId="24374" xr:uid="{90457352-A02B-40C5-B442-481DAE1BB01A}"/>
    <cellStyle name="Output 8 2 8 3 3" xfId="30258" xr:uid="{54D08586-E2E6-4F30-9371-7CCC4D9BC0C7}"/>
    <cellStyle name="Output 8 2 8 4" xfId="35802" xr:uid="{641109C0-E776-49D6-A749-4908C4111962}"/>
    <cellStyle name="Output 8 2 9" xfId="4716" xr:uid="{5871D07A-40B8-4FBE-B60C-A94F795B2571}"/>
    <cellStyle name="Output 8 2 9 2" xfId="7302" xr:uid="{76BC54E5-0AC0-4D6F-9B23-BAFBAEBCC30F}"/>
    <cellStyle name="Output 8 2 9 2 2" xfId="16291" xr:uid="{7CAEA13A-C0E5-44B2-9EB8-CFCA283BD0D7}"/>
    <cellStyle name="Output 8 2 9 2 2 2" xfId="22270" xr:uid="{8ACB390E-2DF5-45CA-A440-445C08F737F8}"/>
    <cellStyle name="Output 8 2 9 2 3" xfId="26154" xr:uid="{BEC6AB49-D683-4135-94E8-7355364EC9D9}"/>
    <cellStyle name="Output 8 2 9 3" xfId="9939" xr:uid="{0BF658BF-EEC5-45E9-8A97-7C0C5F39CC04}"/>
    <cellStyle name="Output 8 2 9 3 2" xfId="18928" xr:uid="{66227020-41A8-4456-A492-8AFF6D031BEF}"/>
    <cellStyle name="Output 8 2 9 3 2 2" xfId="41578" xr:uid="{B5939F8B-B1EC-4DF1-8569-793E090F8ED3}"/>
    <cellStyle name="Output 8 2 9 3 3" xfId="34699" xr:uid="{86855F96-A0FD-497B-B7BA-20E03EAFAFEE}"/>
    <cellStyle name="Output 8 2 9 4" xfId="13705" xr:uid="{2F1F5713-20BC-4B8B-B987-DDC7880576E8}"/>
    <cellStyle name="Output 8 2 9 4 2" xfId="26542" xr:uid="{1991979F-A221-42E5-AE0E-FB6521B1EEF1}"/>
    <cellStyle name="Output 8 2 9 5" xfId="34153" xr:uid="{A108FE07-1CEE-40E1-8E5C-8F2796A9AB6D}"/>
    <cellStyle name="Output 8 3" xfId="422" xr:uid="{09CE8590-26A8-477A-BBF0-6913E80A93DF}"/>
    <cellStyle name="Output 8 3 10" xfId="9287" xr:uid="{ECC07828-D5EB-4CCB-99FA-96740C56C5B4}"/>
    <cellStyle name="Output 8 3 10 2" xfId="18276" xr:uid="{692B986A-4979-406D-BC57-E78772AB164A}"/>
    <cellStyle name="Output 8 3 10 2 2" xfId="22921" xr:uid="{4929F8CD-480D-46ED-A035-394ACC4AA2CD}"/>
    <cellStyle name="Output 8 3 10 3" xfId="27747" xr:uid="{0290A34D-9BCC-45A3-A8EC-ACE1A6AD787A}"/>
    <cellStyle name="Output 8 3 11" xfId="9827" xr:uid="{A960653D-E570-469F-BAF6-2D1AA55D69B2}"/>
    <cellStyle name="Output 8 3 11 2" xfId="18816" xr:uid="{2FA54CCF-8639-4E0E-93D8-962CF1196DE1}"/>
    <cellStyle name="Output 8 3 11 2 2" xfId="35769" xr:uid="{3B095C48-E851-4ADB-AB6C-86AC779FF311}"/>
    <cellStyle name="Output 8 3 11 3" xfId="31035" xr:uid="{93FC40A4-7B97-4E82-A04B-CBE52B2934EC}"/>
    <cellStyle name="Output 8 3 12" xfId="2428" xr:uid="{EE78C802-4481-479D-B6E0-608BFA8C5CC0}"/>
    <cellStyle name="Output 8 3 12 2" xfId="43246" xr:uid="{0DAA8F9D-446B-4A38-958B-17F7404270E4}"/>
    <cellStyle name="Output 8 3 13" xfId="13337" xr:uid="{15B55C97-75CF-4B8E-B42D-7FFECC4D379A}"/>
    <cellStyle name="Output 8 3 13 2" xfId="29026" xr:uid="{E6C06750-CEA2-4DAB-AFBC-7B9519C363C9}"/>
    <cellStyle name="Output 8 3 14" xfId="23302" xr:uid="{1A05DB9C-F79A-40D3-A40A-E4BC8B310B59}"/>
    <cellStyle name="Output 8 3 15" xfId="46642" xr:uid="{69DC3E68-45A5-4A03-90E4-098FA353C5CC}"/>
    <cellStyle name="Output 8 3 2" xfId="771" xr:uid="{AE622678-9CD7-4048-AB80-94C8507AF6A6}"/>
    <cellStyle name="Output 8 3 2 2" xfId="5141" xr:uid="{8887E3F5-CD98-4B19-B7D7-40200035E759}"/>
    <cellStyle name="Output 8 3 2 2 2" xfId="7727" xr:uid="{CB6FE572-4554-469A-949B-25B46210495D}"/>
    <cellStyle name="Output 8 3 2 2 2 2" xfId="16716" xr:uid="{D43D9E07-B0B6-4D03-B5B8-D638E76EC807}"/>
    <cellStyle name="Output 8 3 2 2 2 2 2" xfId="31672" xr:uid="{D04D7FA2-B7B8-4FF3-BA2F-F8E110FE25FC}"/>
    <cellStyle name="Output 8 3 2 2 2 3" xfId="35280" xr:uid="{6EB936B0-3A4B-45B4-9DFE-7C30F9896B3F}"/>
    <cellStyle name="Output 8 3 2 2 3" xfId="10364" xr:uid="{8E4E37ED-1D36-47D6-81B3-8A0D1CD5D040}"/>
    <cellStyle name="Output 8 3 2 2 3 2" xfId="19353" xr:uid="{3D35A026-C31F-4200-A85C-E895062CA1B4}"/>
    <cellStyle name="Output 8 3 2 2 3 2 2" xfId="37959" xr:uid="{2786DDB3-DEE9-423A-8B11-CB284F1171D2}"/>
    <cellStyle name="Output 8 3 2 2 3 3" xfId="26707" xr:uid="{35D3AF7F-4FAE-411A-A003-FB4D8839F86F}"/>
    <cellStyle name="Output 8 3 2 2 4" xfId="14130" xr:uid="{48BCC3DD-D3A3-4D6C-AF63-4B258004B2D5}"/>
    <cellStyle name="Output 8 3 2 2 4 2" xfId="36605" xr:uid="{DF15FF75-D254-4EE1-A6B2-52AFB04E3180}"/>
    <cellStyle name="Output 8 3 2 2 5" xfId="35882" xr:uid="{52E8C8EC-0FDB-472A-B9C9-3C3C47D132EB}"/>
    <cellStyle name="Output 8 3 2 2 6" xfId="56921" xr:uid="{80526B37-9806-46D2-88C0-7AAAF714FFBB}"/>
    <cellStyle name="Output 8 3 2 3" xfId="3208" xr:uid="{C1C5FEAD-5561-4F18-BB57-C0DA87B4AC73}"/>
    <cellStyle name="Output 8 3 2 3 2" xfId="25077" xr:uid="{486F9FCD-E984-4CE8-B95D-04A2A86DEE25}"/>
    <cellStyle name="Output 8 3 2 4" xfId="24937" xr:uid="{0F976E97-BF2B-4243-B9EA-E0C3878FB0F7}"/>
    <cellStyle name="Output 8 3 2 5" xfId="50139" xr:uid="{17512F89-CE0B-4CA3-B669-F02505B45BDC}"/>
    <cellStyle name="Output 8 3 3" xfId="1116" xr:uid="{F520765B-186E-4186-828E-50C443C43A57}"/>
    <cellStyle name="Output 8 3 3 2" xfId="5462" xr:uid="{8DCF8E71-C0F9-4797-BE84-E722A83904C5}"/>
    <cellStyle name="Output 8 3 3 2 2" xfId="8048" xr:uid="{33A556EA-FBAC-4BC7-B256-19083F9B94BF}"/>
    <cellStyle name="Output 8 3 3 2 2 2" xfId="17037" xr:uid="{9C938BD9-0B0D-484E-9A5A-BD4F16A4B9DD}"/>
    <cellStyle name="Output 8 3 3 2 2 2 2" xfId="41759" xr:uid="{C4FE8CC2-5E7B-45CA-A625-627D3CE8E940}"/>
    <cellStyle name="Output 8 3 3 2 2 3" xfId="30495" xr:uid="{3FE1C0E3-BC4D-4263-AA7D-AA28C1929956}"/>
    <cellStyle name="Output 8 3 3 2 3" xfId="10685" xr:uid="{B0DCC670-8863-47AC-9365-943A8CD72D21}"/>
    <cellStyle name="Output 8 3 3 2 3 2" xfId="19674" xr:uid="{18BFD490-10D8-4834-9ABB-A219E5876907}"/>
    <cellStyle name="Output 8 3 3 2 3 2 2" xfId="25295" xr:uid="{876291BD-A30D-4B17-B0DF-383D3B8F5364}"/>
    <cellStyle name="Output 8 3 3 2 3 3" xfId="31131" xr:uid="{DC56594C-8E45-4661-A122-ADB83507C5E7}"/>
    <cellStyle name="Output 8 3 3 2 4" xfId="14451" xr:uid="{D888974F-0A47-457F-B51D-7AB8D3C0A6CE}"/>
    <cellStyle name="Output 8 3 3 2 4 2" xfId="36211" xr:uid="{FADD744D-D4DE-4DA0-8CA5-C1EA3ECCB599}"/>
    <cellStyle name="Output 8 3 3 2 5" xfId="28716" xr:uid="{C9716A5C-199B-4411-8AA5-7D3176CB98DA}"/>
    <cellStyle name="Output 8 3 3 2 6" xfId="57915" xr:uid="{DE3E64D7-4BFD-49E7-8788-E7880CB7BC14}"/>
    <cellStyle name="Output 8 3 3 3" xfId="3553" xr:uid="{6E8744B0-3497-43A8-ADB5-1C1EA8259E07}"/>
    <cellStyle name="Output 8 3 3 3 2" xfId="28967" xr:uid="{7FD6DD69-7721-45BD-AFA8-9FF35A301578}"/>
    <cellStyle name="Output 8 3 3 4" xfId="39103" xr:uid="{F2E3BAE3-B660-48AE-A726-7F42345560A1}"/>
    <cellStyle name="Output 8 3 3 5" xfId="51133" xr:uid="{E1FF0041-BCCF-4E0D-AE74-BCBCFC2EAD6F}"/>
    <cellStyle name="Output 8 3 4" xfId="1460" xr:uid="{BCE79340-C1B8-4E7B-A3A6-D9FAC197EAA4}"/>
    <cellStyle name="Output 8 3 4 2" xfId="5805" xr:uid="{EB641D05-A8E8-440F-9254-362FA33C5432}"/>
    <cellStyle name="Output 8 3 4 2 2" xfId="8391" xr:uid="{61EB463D-8727-40ED-AC2D-428965B22C7D}"/>
    <cellStyle name="Output 8 3 4 2 2 2" xfId="17380" xr:uid="{B3181B5C-557C-4EF0-8397-DB1074BF9BD6}"/>
    <cellStyle name="Output 8 3 4 2 2 2 2" xfId="28885" xr:uid="{4506073C-EFF3-4B31-9F9A-5DE302F5C242}"/>
    <cellStyle name="Output 8 3 4 2 2 3" xfId="32343" xr:uid="{406F8E7D-F84E-4101-BAEA-C026E0FA5A7A}"/>
    <cellStyle name="Output 8 3 4 2 3" xfId="11028" xr:uid="{EF98929E-DAFA-4F47-A3F6-1C914FBDF1C2}"/>
    <cellStyle name="Output 8 3 4 2 3 2" xfId="20017" xr:uid="{A7B75000-3785-4521-A78A-86085CC8FA92}"/>
    <cellStyle name="Output 8 3 4 2 3 2 2" xfId="24673" xr:uid="{8DC67BF9-3F71-4871-A291-D5028E60FDE0}"/>
    <cellStyle name="Output 8 3 4 2 3 3" xfId="44056" xr:uid="{81293AEF-41E1-4DAE-9309-9941E5387DB1}"/>
    <cellStyle name="Output 8 3 4 2 4" xfId="14794" xr:uid="{74B0FB11-9695-4AA7-A0A4-161C0699255C}"/>
    <cellStyle name="Output 8 3 4 2 4 2" xfId="31908" xr:uid="{A839BA76-0F09-4C1A-B789-54CF51870F29}"/>
    <cellStyle name="Output 8 3 4 2 5" xfId="36951" xr:uid="{A8038D59-C9BD-468D-9822-98B923F330C5}"/>
    <cellStyle name="Output 8 3 4 2 6" xfId="55048" xr:uid="{1C391BD8-208A-4DA4-BC73-D260F32F95A7}"/>
    <cellStyle name="Output 8 3 4 3" xfId="3897" xr:uid="{51A4416E-A9F9-49EE-B71B-78EC884BB4AC}"/>
    <cellStyle name="Output 8 3 4 3 2" xfId="30383" xr:uid="{EBEE146D-FF49-4855-A11F-175B39485967}"/>
    <cellStyle name="Output 8 3 4 4" xfId="23607" xr:uid="{A04163C7-E8CD-4178-834C-660167D1B8B7}"/>
    <cellStyle name="Output 8 3 4 5" xfId="48256" xr:uid="{62BD8CAC-D14A-4B9B-9909-45B2484DFD13}"/>
    <cellStyle name="Output 8 3 5" xfId="1620" xr:uid="{D96EA2EC-4DCB-4436-B996-9A4CF4E1A125}"/>
    <cellStyle name="Output 8 3 5 2" xfId="5962" xr:uid="{51748E05-6C9A-4E76-B17F-7CBAD1D7B99A}"/>
    <cellStyle name="Output 8 3 5 2 2" xfId="8548" xr:uid="{39C4F84C-EB0A-4B00-8221-267F3E51ECFE}"/>
    <cellStyle name="Output 8 3 5 2 2 2" xfId="17537" xr:uid="{D9FBEB51-B401-4E82-9B37-077530A8DA4D}"/>
    <cellStyle name="Output 8 3 5 2 2 2 2" xfId="27844" xr:uid="{C80AE658-4A7D-4A8B-A326-03B6FA7F7E6F}"/>
    <cellStyle name="Output 8 3 5 2 2 3" xfId="33120" xr:uid="{8708D074-D05A-4C58-A286-C1D372CB3E7E}"/>
    <cellStyle name="Output 8 3 5 2 3" xfId="11185" xr:uid="{8234A048-2C04-4469-818A-2382BBCF446E}"/>
    <cellStyle name="Output 8 3 5 2 3 2" xfId="20174" xr:uid="{499CA3A3-2D2E-4906-8E12-3C2832969FF9}"/>
    <cellStyle name="Output 8 3 5 2 3 2 2" xfId="33819" xr:uid="{A7EC9AD0-1C1B-449C-8FCD-0E605AF0EF73}"/>
    <cellStyle name="Output 8 3 5 2 3 3" xfId="42724" xr:uid="{1EB7FE87-BE66-4A2D-82CF-DE40FA9512DD}"/>
    <cellStyle name="Output 8 3 5 2 4" xfId="14951" xr:uid="{EF9FDAC3-4A8C-493D-ADC8-4CF976CCC34C}"/>
    <cellStyle name="Output 8 3 5 2 4 2" xfId="38903" xr:uid="{ED6DB2EB-AE89-4872-818C-49D9CB4F31F9}"/>
    <cellStyle name="Output 8 3 5 2 5" xfId="24092" xr:uid="{C3C336E6-C495-4646-A1BF-FAD17A8D7843}"/>
    <cellStyle name="Output 8 3 5 3" xfId="4057" xr:uid="{47B96B35-8C14-4941-BD92-92153040D1D5}"/>
    <cellStyle name="Output 8 3 5 3 2" xfId="35538" xr:uid="{13FCF01A-8D7D-4620-BA27-AAA511BF3698}"/>
    <cellStyle name="Output 8 3 5 4" xfId="40957" xr:uid="{065BDE29-D13C-49D1-8E70-C7C5B5E25BB6}"/>
    <cellStyle name="Output 8 3 5 5" xfId="53348" xr:uid="{B10F86DB-9E1B-4D89-9D79-F8A2D55D937F}"/>
    <cellStyle name="Output 8 3 6" xfId="2079" xr:uid="{8203C572-2F28-4771-B7E5-9040B11866EF}"/>
    <cellStyle name="Output 8 3 6 2" xfId="6381" xr:uid="{AA4A196E-7788-438E-9749-409B7E3FDC73}"/>
    <cellStyle name="Output 8 3 6 2 2" xfId="8967" xr:uid="{50863E46-8615-45EC-8377-D3C025D63597}"/>
    <cellStyle name="Output 8 3 6 2 2 2" xfId="17956" xr:uid="{11EA28E3-87CB-4720-8341-B4848B41F13E}"/>
    <cellStyle name="Output 8 3 6 2 2 2 2" xfId="22451" xr:uid="{C98A6E58-87C8-425B-91E4-63FA101068A3}"/>
    <cellStyle name="Output 8 3 6 2 2 3" xfId="39925" xr:uid="{FAE8287E-52A1-4DE2-A426-EBBEE034A6F7}"/>
    <cellStyle name="Output 8 3 6 2 3" xfId="11604" xr:uid="{A79F30D7-AD3C-40D1-AC59-4118A133C459}"/>
    <cellStyle name="Output 8 3 6 2 3 2" xfId="20593" xr:uid="{8D7B27A9-1C7F-4277-ADE0-CF2356251A85}"/>
    <cellStyle name="Output 8 3 6 2 3 2 2" xfId="30974" xr:uid="{0B7A30A0-A0A6-4A68-91FB-820A81229C01}"/>
    <cellStyle name="Output 8 3 6 2 3 3" xfId="40490" xr:uid="{7B51306D-7FC4-4F39-9268-CF8DC272F474}"/>
    <cellStyle name="Output 8 3 6 2 4" xfId="15370" xr:uid="{60951DC8-4B5F-4719-8DCC-F98D8206D5A6}"/>
    <cellStyle name="Output 8 3 6 2 4 2" xfId="26334" xr:uid="{83CCEA1A-96C4-4D07-8EE9-1820B10F5B7C}"/>
    <cellStyle name="Output 8 3 6 2 5" xfId="30221" xr:uid="{137CF41B-35C7-49DD-A1CB-2CD046F50F08}"/>
    <cellStyle name="Output 8 3 6 3" xfId="4516" xr:uid="{7B7305C1-3619-47C8-89FE-1F34B31E1E99}"/>
    <cellStyle name="Output 8 3 6 3 2" xfId="33737" xr:uid="{EB49C318-AFC6-4BC4-A1C1-0C1C7B4A81DA}"/>
    <cellStyle name="Output 8 3 6 4" xfId="23051" xr:uid="{00EE7D04-8A8A-48E2-8595-8D0ECEA7BE92}"/>
    <cellStyle name="Output 8 3 7" xfId="2889" xr:uid="{70C5B9D6-F0A3-466F-A2B5-9C6A260F78C5}"/>
    <cellStyle name="Output 8 3 7 2" xfId="7039" xr:uid="{A981E01C-048B-4122-9070-AD4F2DB3121E}"/>
    <cellStyle name="Output 8 3 7 2 2" xfId="12165" xr:uid="{9B5A0C26-9C94-4C11-9F56-E1DD53F8D4B1}"/>
    <cellStyle name="Output 8 3 7 2 2 2" xfId="21154" xr:uid="{078E4D81-1DD0-451D-9375-F07410B97502}"/>
    <cellStyle name="Output 8 3 7 2 2 2 2" xfId="30865" xr:uid="{044EE8FF-4909-43A1-98C1-46295F6934F1}"/>
    <cellStyle name="Output 8 3 7 2 2 3" xfId="31814" xr:uid="{3ADA520F-4C67-457A-9A28-2186C8AAD261}"/>
    <cellStyle name="Output 8 3 7 2 3" xfId="12971" xr:uid="{133020E0-4BE6-40D2-94C3-46820FFCD151}"/>
    <cellStyle name="Output 8 3 7 2 3 2" xfId="21960" xr:uid="{9BB46901-1522-4C29-A658-676F021A8E46}"/>
    <cellStyle name="Output 8 3 7 2 3 2 2" xfId="29984" xr:uid="{0DEAA71C-32FF-43CF-97CA-17CC50FCF9F5}"/>
    <cellStyle name="Output 8 3 7 2 3 3" xfId="26473" xr:uid="{CB09011C-C81A-4E05-8363-3780A9E13CBC}"/>
    <cellStyle name="Output 8 3 7 2 4" xfId="16028" xr:uid="{322BFDA0-6DD3-4CED-A645-56D48B61C8F9}"/>
    <cellStyle name="Output 8 3 7 2 4 2" xfId="31411" xr:uid="{CB3269BC-DC88-4539-BEC2-0FA3B386368C}"/>
    <cellStyle name="Output 8 3 7 2 5" xfId="25241" xr:uid="{486D2D84-9C6D-4C44-A273-92A9D6C510C8}"/>
    <cellStyle name="Output 8 3 7 3" xfId="9602" xr:uid="{BD8E0960-7111-44C1-A60B-2E52375A6AE3}"/>
    <cellStyle name="Output 8 3 7 3 2" xfId="18591" xr:uid="{6BEE49AB-7308-4B70-B62F-CBF105FB380C}"/>
    <cellStyle name="Output 8 3 7 3 2 2" xfId="29457" xr:uid="{30FE4DF5-8A75-4DDF-90F0-C92B79845671}"/>
    <cellStyle name="Output 8 3 7 3 3" xfId="32564" xr:uid="{FC3B98C1-BB86-4B9C-AF71-DA4FC6A85F05}"/>
    <cellStyle name="Output 8 3 7 4" xfId="41358" xr:uid="{C42C0ED4-CA4C-45B7-97EA-9C06546D40D9}"/>
    <cellStyle name="Output 8 3 8" xfId="4817" xr:uid="{A84082AD-72F9-4552-81FF-E45D07552BCC}"/>
    <cellStyle name="Output 8 3 8 2" xfId="7403" xr:uid="{ADFC5D19-A06C-4DAE-A91D-2FA7EACCBEE6}"/>
    <cellStyle name="Output 8 3 8 2 2" xfId="16392" xr:uid="{AFD57A1B-BD6C-401A-BCFC-EC61245CCE7D}"/>
    <cellStyle name="Output 8 3 8 2 2 2" xfId="36053" xr:uid="{A84C0E8C-151B-430F-BAD6-D21816452778}"/>
    <cellStyle name="Output 8 3 8 2 3" xfId="28121" xr:uid="{A0335C07-785F-496F-9CAA-899B9AAA997D}"/>
    <cellStyle name="Output 8 3 8 3" xfId="10040" xr:uid="{74CEC4AC-7511-42E6-A29E-01C5F6B1D8CB}"/>
    <cellStyle name="Output 8 3 8 3 2" xfId="19029" xr:uid="{37299349-3BEA-4C6D-8088-26A00333FEF1}"/>
    <cellStyle name="Output 8 3 8 3 2 2" xfId="30140" xr:uid="{FB8BC9C6-A755-4836-9810-C0D0D9451056}"/>
    <cellStyle name="Output 8 3 8 3 3" xfId="26709" xr:uid="{A91A73E5-7013-40D4-B780-34FA92D7B8A2}"/>
    <cellStyle name="Output 8 3 8 4" xfId="13806" xr:uid="{C48EB9E8-7206-4ACA-9B94-5B5ABB4DDF5D}"/>
    <cellStyle name="Output 8 3 8 4 2" xfId="25860" xr:uid="{141E530C-653A-45E0-B21A-71F78DE26CFD}"/>
    <cellStyle name="Output 8 3 8 5" xfId="37143" xr:uid="{B787D881-D5D2-4E0C-81F8-B15BA4CEE02C}"/>
    <cellStyle name="Output 8 3 9" xfId="6724" xr:uid="{38AEFF7E-AA2D-4FC5-9B53-AB6AAD9D5635}"/>
    <cellStyle name="Output 8 3 9 2" xfId="11924" xr:uid="{85040080-8763-48A5-BE97-2B43DD0CA625}"/>
    <cellStyle name="Output 8 3 9 2 2" xfId="20913" xr:uid="{D382DBC2-EF2A-4420-AF5C-0D9AEBE05BD7}"/>
    <cellStyle name="Output 8 3 9 2 2 2" xfId="42115" xr:uid="{34437313-92EF-4BF3-8A21-EE765C419A4C}"/>
    <cellStyle name="Output 8 3 9 2 3" xfId="33390" xr:uid="{E82F2385-4FD5-401E-A9D7-44C6DA0E1D72}"/>
    <cellStyle name="Output 8 3 9 3" xfId="15713" xr:uid="{D23B1E71-3F06-4205-B550-C1CDE30C9452}"/>
    <cellStyle name="Output 8 3 9 3 2" xfId="42761" xr:uid="{F95D9C1E-AEB0-42D9-A277-876F7594A14F}"/>
    <cellStyle name="Output 8 3 9 4" xfId="39746" xr:uid="{51B5458D-D7FB-4222-9F80-EBB0BF4ADE76}"/>
    <cellStyle name="Output 8 4" xfId="520" xr:uid="{65029A2E-A97F-43BD-9E3D-D0172A7790CC}"/>
    <cellStyle name="Output 8 4 10" xfId="49268" xr:uid="{639FB213-9735-409E-A8BA-C5C0C99C9B64}"/>
    <cellStyle name="Output 8 4 2" xfId="869" xr:uid="{90D91344-AD13-4A6E-98A1-1B07930E0862}"/>
    <cellStyle name="Output 8 4 2 2" xfId="5238" xr:uid="{1F5D8A85-F637-4E7A-9CE4-37C7E459DABA}"/>
    <cellStyle name="Output 8 4 2 2 2" xfId="7824" xr:uid="{AB2DE9E9-C232-47E1-BFE0-47DD02F5DFC5}"/>
    <cellStyle name="Output 8 4 2 2 2 2" xfId="16813" xr:uid="{2E81ADA1-5E65-4830-9A66-B9DC9BE40944}"/>
    <cellStyle name="Output 8 4 2 2 2 2 2" xfId="36879" xr:uid="{D90C1A3A-6A28-4CEA-8438-04BA7FAA9A44}"/>
    <cellStyle name="Output 8 4 2 2 2 3" xfId="28902" xr:uid="{DE7EDF74-09E5-455F-9600-6E2B98A163E6}"/>
    <cellStyle name="Output 8 4 2 2 3" xfId="10461" xr:uid="{C0F1BE26-2C8D-42C7-BF9C-1E30DF128F10}"/>
    <cellStyle name="Output 8 4 2 2 3 2" xfId="19450" xr:uid="{A80BA13F-5F1D-437F-B399-910CD11ECFC0}"/>
    <cellStyle name="Output 8 4 2 2 3 2 2" xfId="33992" xr:uid="{9D36F76A-CA5A-40B6-ABED-05B9556B45E5}"/>
    <cellStyle name="Output 8 4 2 2 3 3" xfId="25343" xr:uid="{8612E45A-46DC-44FF-931F-E222BA3EFA2A}"/>
    <cellStyle name="Output 8 4 2 2 4" xfId="14227" xr:uid="{D1AA6294-B1AC-4881-9F52-73BC2147F48B}"/>
    <cellStyle name="Output 8 4 2 2 4 2" xfId="35702" xr:uid="{D219D553-2567-4E30-ADE1-FC07F7BAF42C}"/>
    <cellStyle name="Output 8 4 2 2 5" xfId="23622" xr:uid="{13B5B08F-8F1C-43EB-9407-15856032D47C}"/>
    <cellStyle name="Output 8 4 2 3" xfId="3306" xr:uid="{CA81164F-16C5-4688-B3FB-320EDD056B60}"/>
    <cellStyle name="Output 8 4 2 3 2" xfId="30182" xr:uid="{FB24325D-C75A-4049-A9D8-C46AA998D43B}"/>
    <cellStyle name="Output 8 4 2 4" xfId="38139" xr:uid="{AD1CE76A-74D2-4E46-8CDF-E2F050996592}"/>
    <cellStyle name="Output 8 4 2 5" xfId="56050" xr:uid="{FE146E2A-C71D-4FD7-8182-2544715FA285}"/>
    <cellStyle name="Output 8 4 3" xfId="1214" xr:uid="{3716D277-3F63-4608-9BB6-DD03C2948667}"/>
    <cellStyle name="Output 8 4 3 2" xfId="5559" xr:uid="{77AED797-17A8-46C5-9E8E-6F5542309C8E}"/>
    <cellStyle name="Output 8 4 3 2 2" xfId="8145" xr:uid="{2C2F4C57-344A-4ACA-BCE6-3F61130D06D8}"/>
    <cellStyle name="Output 8 4 3 2 2 2" xfId="17134" xr:uid="{6F3F8C19-60EC-486D-85F6-A442F2821752}"/>
    <cellStyle name="Output 8 4 3 2 2 2 2" xfId="35439" xr:uid="{ADF67A10-178C-4B7C-9E68-9943549B92A2}"/>
    <cellStyle name="Output 8 4 3 2 2 3" xfId="40971" xr:uid="{479A5EEE-12FC-4B98-99BA-D3F929EA4D65}"/>
    <cellStyle name="Output 8 4 3 2 3" xfId="10782" xr:uid="{25386CFB-739B-46DD-9978-581542926E8B}"/>
    <cellStyle name="Output 8 4 3 2 3 2" xfId="19771" xr:uid="{C08B69B8-BC62-4380-8F29-4F5C133968A2}"/>
    <cellStyle name="Output 8 4 3 2 3 2 2" xfId="43339" xr:uid="{CBA827AF-4C78-4247-BC5F-701CCA3B2EBB}"/>
    <cellStyle name="Output 8 4 3 2 3 3" xfId="44116" xr:uid="{D175FDC1-42E0-4962-9317-44015B2C1BC8}"/>
    <cellStyle name="Output 8 4 3 2 4" xfId="14548" xr:uid="{8FBC3417-A502-4AB0-9B7D-AC8918693B61}"/>
    <cellStyle name="Output 8 4 3 2 4 2" xfId="25146" xr:uid="{FBE376C1-3F84-477C-9EEC-2E9BD3A79E23}"/>
    <cellStyle name="Output 8 4 3 2 5" xfId="41156" xr:uid="{23ABDE3E-6FE4-406A-99F4-3C846F4D1ED2}"/>
    <cellStyle name="Output 8 4 3 3" xfId="3651" xr:uid="{DE68284A-9CE7-4D2B-A9D6-E9F178A00AB5}"/>
    <cellStyle name="Output 8 4 3 3 2" xfId="37613" xr:uid="{3ED1BF18-5038-4C26-AAA0-DA872BF589E6}"/>
    <cellStyle name="Output 8 4 3 4" xfId="28626" xr:uid="{CDB5C7BF-E643-42EC-9BDC-34748E9934DF}"/>
    <cellStyle name="Output 8 4 4" xfId="1558" xr:uid="{848B58C5-C904-465C-9F95-42F9716B0391}"/>
    <cellStyle name="Output 8 4 4 2" xfId="5903" xr:uid="{788A33BF-8D72-489F-89D7-B25A984A77BC}"/>
    <cellStyle name="Output 8 4 4 2 2" xfId="8489" xr:uid="{AAB942B1-FA89-45D7-989F-B9ED49C32E65}"/>
    <cellStyle name="Output 8 4 4 2 2 2" xfId="17478" xr:uid="{5BD5FA0B-A60A-4239-8B80-5FF0B749BD51}"/>
    <cellStyle name="Output 8 4 4 2 2 2 2" xfId="34569" xr:uid="{B1449BBF-A142-44F8-8F1E-37C8600EB96F}"/>
    <cellStyle name="Output 8 4 4 2 2 3" xfId="35473" xr:uid="{A9504CA7-E1CD-4C2E-A22D-820EDB725B32}"/>
    <cellStyle name="Output 8 4 4 2 3" xfId="11126" xr:uid="{3E5F7C6C-CCBF-45F6-BD01-5CF66EACFA64}"/>
    <cellStyle name="Output 8 4 4 2 3 2" xfId="20115" xr:uid="{F8422385-D187-4D51-9337-2C900EA264EF}"/>
    <cellStyle name="Output 8 4 4 2 3 2 2" xfId="37875" xr:uid="{E7078981-CC0A-4088-AAA3-345AB3A52B6B}"/>
    <cellStyle name="Output 8 4 4 2 3 3" xfId="44101" xr:uid="{9810466C-7960-420A-B476-E7D4EAF80A81}"/>
    <cellStyle name="Output 8 4 4 2 4" xfId="14892" xr:uid="{EB00D1A3-A398-44F7-84C5-471455C6CAF2}"/>
    <cellStyle name="Output 8 4 4 2 4 2" xfId="27335" xr:uid="{9281ED59-C77F-432B-AB39-3DD4696F5AB6}"/>
    <cellStyle name="Output 8 4 4 2 5" xfId="22308" xr:uid="{457F2ADD-F9D8-4609-9744-862315E1650B}"/>
    <cellStyle name="Output 8 4 4 3" xfId="3995" xr:uid="{33DBA4E9-4C51-4ED1-918D-0F6C40C016AD}"/>
    <cellStyle name="Output 8 4 4 3 2" xfId="40818" xr:uid="{C4269CAB-7559-4F04-92FF-715BEB7AC2A5}"/>
    <cellStyle name="Output 8 4 4 4" xfId="38617" xr:uid="{D485E78F-B877-4D10-ADDD-6FAB2F044E43}"/>
    <cellStyle name="Output 8 4 5" xfId="1870" xr:uid="{11569225-6466-4BE7-A4FE-6D70B2BCDE17}"/>
    <cellStyle name="Output 8 4 5 2" xfId="6186" xr:uid="{E763451B-6E4D-40B6-AE05-8B5DEC4D17E6}"/>
    <cellStyle name="Output 8 4 5 2 2" xfId="8772" xr:uid="{19951409-7D48-459A-8ED2-4ADA80F702CD}"/>
    <cellStyle name="Output 8 4 5 2 2 2" xfId="17761" xr:uid="{06CA63F8-6852-46FD-B9B5-BFC387CC2D42}"/>
    <cellStyle name="Output 8 4 5 2 2 2 2" xfId="42386" xr:uid="{CC0D6BD3-439E-431F-9BA3-75C46E45E45B}"/>
    <cellStyle name="Output 8 4 5 2 2 3" xfId="30378" xr:uid="{B0BCDC63-AF00-4655-8001-23B72E21E90B}"/>
    <cellStyle name="Output 8 4 5 2 3" xfId="11409" xr:uid="{68E5D830-CD8D-4992-AB99-82E26EAB5A2B}"/>
    <cellStyle name="Output 8 4 5 2 3 2" xfId="20398" xr:uid="{D8E4FEB6-E3AC-470D-8CA4-ADDC5891F31D}"/>
    <cellStyle name="Output 8 4 5 2 3 2 2" xfId="27683" xr:uid="{6D90AE12-CD8F-46F1-B41A-33C3D0C1E4E8}"/>
    <cellStyle name="Output 8 4 5 2 3 3" xfId="24247" xr:uid="{10E5CCE6-33AC-41EB-A715-61FA39F03E5B}"/>
    <cellStyle name="Output 8 4 5 2 4" xfId="15175" xr:uid="{3C02E5FB-49DA-4181-96A9-7A4253414015}"/>
    <cellStyle name="Output 8 4 5 2 4 2" xfId="23004" xr:uid="{20FE7717-852E-4DF6-9598-4A04FADA3DCE}"/>
    <cellStyle name="Output 8 4 5 2 5" xfId="23332" xr:uid="{617DCB86-3F4E-4142-9B0E-4CC4EF7CAC5B}"/>
    <cellStyle name="Output 8 4 5 3" xfId="4307" xr:uid="{F08B8C2C-2771-413C-B8D3-6448A188E6AE}"/>
    <cellStyle name="Output 8 4 5 3 2" xfId="41547" xr:uid="{9AA450A8-828B-4EA7-B403-82216ECEF67C}"/>
    <cellStyle name="Output 8 4 5 4" xfId="22576" xr:uid="{52047F81-7797-4F96-AD83-7BBF6DA70E4A}"/>
    <cellStyle name="Output 8 4 6" xfId="2177" xr:uid="{16249592-AD93-4AA3-9AF8-0F2D54AD5DC6}"/>
    <cellStyle name="Output 8 4 6 2" xfId="6478" xr:uid="{064C9E5A-68BD-4720-8C43-4DCB104C23FC}"/>
    <cellStyle name="Output 8 4 6 2 2" xfId="9064" xr:uid="{5D0D4407-DDF8-4975-BEE8-C887300C5F26}"/>
    <cellStyle name="Output 8 4 6 2 2 2" xfId="18053" xr:uid="{81F02A74-944D-4545-8CBF-A07CAE99C9F3}"/>
    <cellStyle name="Output 8 4 6 2 2 2 2" xfId="43826" xr:uid="{8A0C4724-E03F-4DF0-8426-EC061396D03F}"/>
    <cellStyle name="Output 8 4 6 2 2 3" xfId="39443" xr:uid="{CE7605C4-14B7-4A3D-947B-A9859E54998C}"/>
    <cellStyle name="Output 8 4 6 2 3" xfId="11701" xr:uid="{2640A68A-E681-4EF1-BE57-F49E65E57F80}"/>
    <cellStyle name="Output 8 4 6 2 3 2" xfId="20690" xr:uid="{A51553BB-92E2-4559-AC03-C3061016C342}"/>
    <cellStyle name="Output 8 4 6 2 3 2 2" xfId="35600" xr:uid="{F3141363-BF4D-44D8-8864-C07F45C539F0}"/>
    <cellStyle name="Output 8 4 6 2 3 3" xfId="34664" xr:uid="{6A8E0A48-14EF-4246-9EE4-750B7C7129CB}"/>
    <cellStyle name="Output 8 4 6 2 4" xfId="15467" xr:uid="{6D02C5C9-860F-4629-8AA3-10C73EB7F714}"/>
    <cellStyle name="Output 8 4 6 2 4 2" xfId="28113" xr:uid="{97D5950F-315E-4AF5-9493-1673323221BF}"/>
    <cellStyle name="Output 8 4 6 2 5" xfId="24537" xr:uid="{E315BB71-E334-465C-95B0-F24AA4CA8F32}"/>
    <cellStyle name="Output 8 4 6 3" xfId="4614" xr:uid="{935C33C9-9C42-4819-8E0B-820DAC70BB4B}"/>
    <cellStyle name="Output 8 4 6 3 2" xfId="42888" xr:uid="{D67B89F4-A40B-46FE-8872-716586E5A4F6}"/>
    <cellStyle name="Output 8 4 6 4" xfId="39757" xr:uid="{EC04E518-A6C5-4A27-8477-12AAA1BE3CDC}"/>
    <cellStyle name="Output 8 4 7" xfId="4914" xr:uid="{37955815-A147-43D3-8F60-7780AC0DA772}"/>
    <cellStyle name="Output 8 4 7 2" xfId="7500" xr:uid="{62952D14-F469-4E56-8F96-04D800A3C2E5}"/>
    <cellStyle name="Output 8 4 7 2 2" xfId="16489" xr:uid="{F0E014AE-097D-4A17-AD17-6023769493C9}"/>
    <cellStyle name="Output 8 4 7 2 2 2" xfId="29636" xr:uid="{8583937D-CFF7-43C2-B923-119A6112F320}"/>
    <cellStyle name="Output 8 4 7 2 3" xfId="42501" xr:uid="{7D3D5FE5-E7E7-467E-8821-5A799D4BD06C}"/>
    <cellStyle name="Output 8 4 7 3" xfId="10137" xr:uid="{1405E71D-A045-4A11-B695-7A1575368676}"/>
    <cellStyle name="Output 8 4 7 3 2" xfId="19126" xr:uid="{7E728D6C-03C5-46E2-A61C-AD70CC75277D}"/>
    <cellStyle name="Output 8 4 7 3 2 2" xfId="27084" xr:uid="{72D36DA8-0593-4D96-8F1F-D72E53F947C5}"/>
    <cellStyle name="Output 8 4 7 3 3" xfId="25352" xr:uid="{640E8B96-00C5-49E9-A783-223AAAEBA06C}"/>
    <cellStyle name="Output 8 4 7 4" xfId="13903" xr:uid="{8029B546-361A-42F4-B382-A57ECE4A566E}"/>
    <cellStyle name="Output 8 4 7 4 2" xfId="22237" xr:uid="{1163FAE7-4EA0-494E-B15F-DC2D900A368B}"/>
    <cellStyle name="Output 8 4 7 5" xfId="31481" xr:uid="{A7FD9F74-EEF7-4C83-B4D8-F5E109DF977F}"/>
    <cellStyle name="Output 8 4 8" xfId="2526" xr:uid="{6BCB5812-EBC0-4D83-BC11-CD2680AA45B6}"/>
    <cellStyle name="Output 8 4 8 2" xfId="30979" xr:uid="{1A2FD7AA-C54B-4ECD-A1EE-252B75F35B98}"/>
    <cellStyle name="Output 8 4 9" xfId="43690" xr:uid="{1A7F0096-1E6E-42A2-BFD6-D7D39F454AC9}"/>
    <cellStyle name="Output 8 5" xfId="289" xr:uid="{A3C43AAE-3330-4872-B321-E61335CF6AB4}"/>
    <cellStyle name="Output 8 5 2" xfId="4692" xr:uid="{EC1C0097-275A-4859-9C68-78320BF2D875}"/>
    <cellStyle name="Output 8 5 2 2" xfId="7278" xr:uid="{38E16609-FB7B-4E4F-AE55-9D9A54BAA97A}"/>
    <cellStyle name="Output 8 5 2 2 2" xfId="16267" xr:uid="{C4872E0F-B6CB-4C8E-800A-FF5B4C56B34F}"/>
    <cellStyle name="Output 8 5 2 2 2 2" xfId="37064" xr:uid="{AD7D9CBC-0B62-4373-86CB-A8C940F7E4D1}"/>
    <cellStyle name="Output 8 5 2 2 3" xfId="24924" xr:uid="{118E535C-8C4A-43C2-9D4F-3350852C84FA}"/>
    <cellStyle name="Output 8 5 2 3" xfId="9915" xr:uid="{FC56EFF4-DE61-465C-B678-DA0DCD4EB9D7}"/>
    <cellStyle name="Output 8 5 2 3 2" xfId="18904" xr:uid="{7753D817-62F8-4422-94CA-F81B7111EF10}"/>
    <cellStyle name="Output 8 5 2 3 2 2" xfId="34119" xr:uid="{43B03F3C-5730-4428-9575-BF55B43B591D}"/>
    <cellStyle name="Output 8 5 2 3 3" xfId="31091" xr:uid="{C2754000-E9EB-4496-B19E-FDB68A48DFE7}"/>
    <cellStyle name="Output 8 5 2 4" xfId="13681" xr:uid="{8AF82DCD-54E6-441B-8EB8-E7995E83C935}"/>
    <cellStyle name="Output 8 5 2 4 2" xfId="24859" xr:uid="{929421FF-0AB2-4DF2-87AC-604F3A3E37C7}"/>
    <cellStyle name="Output 8 5 2 5" xfId="32922" xr:uid="{A47009C7-EA17-424A-94D0-0C41CB9CC02D}"/>
    <cellStyle name="Output 8 5 2 6" xfId="57913" xr:uid="{54B57C29-A095-409A-93DF-CDF86C0E69DA}"/>
    <cellStyle name="Output 8 5 3" xfId="2757" xr:uid="{B04D21FB-3AC1-4BC6-A3A1-9857B17F9F42}"/>
    <cellStyle name="Output 8 5 3 2" xfId="43562" xr:uid="{7EFCAFBA-D615-4AB6-A955-5DD7B9897C12}"/>
    <cellStyle name="Output 8 5 4" xfId="29940" xr:uid="{D1D5C1AB-7FF4-4D15-B0F3-B551DE2D7B8E}"/>
    <cellStyle name="Output 8 5 5" xfId="51131" xr:uid="{C48898E9-8895-4604-BC6F-31901C8BFA4E}"/>
    <cellStyle name="Output 8 6" xfId="638" xr:uid="{5166D60D-4DDF-47D0-AEAD-52FA223147F9}"/>
    <cellStyle name="Output 8 6 2" xfId="5016" xr:uid="{41895B60-FB04-41EA-9C08-470C2EC661D3}"/>
    <cellStyle name="Output 8 6 2 2" xfId="7602" xr:uid="{BA42A6ED-5483-4D94-BCA9-5A895AD2E1A9}"/>
    <cellStyle name="Output 8 6 2 2 2" xfId="16591" xr:uid="{0E28A1C9-AB5F-4816-815A-C62269C334EF}"/>
    <cellStyle name="Output 8 6 2 2 2 2" xfId="39508" xr:uid="{E3B98275-A69E-423A-872C-9F47121391C5}"/>
    <cellStyle name="Output 8 6 2 2 3" xfId="27138" xr:uid="{4BF5930F-A3C6-476E-AFCF-3F4AD476A514}"/>
    <cellStyle name="Output 8 6 2 3" xfId="10239" xr:uid="{4153CF81-FE72-49C5-92A0-ED4A80BE6D36}"/>
    <cellStyle name="Output 8 6 2 3 2" xfId="19228" xr:uid="{9826E340-4C6E-45C2-B592-C20864233740}"/>
    <cellStyle name="Output 8 6 2 3 2 2" xfId="24372" xr:uid="{8B79A38B-25F6-47A5-A023-9ABB4330EBE5}"/>
    <cellStyle name="Output 8 6 2 3 3" xfId="34679" xr:uid="{9D3F0FEC-9A7B-4D34-ADD3-2895935E9F7C}"/>
    <cellStyle name="Output 8 6 2 4" xfId="14005" xr:uid="{C285663B-6409-4A36-82CB-7B832702B394}"/>
    <cellStyle name="Output 8 6 2 4 2" xfId="25512" xr:uid="{02A20AF1-E4E9-473F-9DAF-FCB334B07DB3}"/>
    <cellStyle name="Output 8 6 2 5" xfId="26247" xr:uid="{A1DA47FE-2717-412D-9C24-CE7C3DF3917E}"/>
    <cellStyle name="Output 8 6 2 6" xfId="54210" xr:uid="{5C3785B2-CE08-4019-90B4-FE8FB7D9A998}"/>
    <cellStyle name="Output 8 6 3" xfId="3075" xr:uid="{F8D5F462-B3F6-4811-90AF-BCB0211DCAF8}"/>
    <cellStyle name="Output 8 6 3 2" xfId="29906" xr:uid="{ED898352-6521-4AD0-AB3A-0F12E6EF21E3}"/>
    <cellStyle name="Output 8 6 4" xfId="31751" xr:uid="{BB12F672-6709-4108-8C5C-DADE470CBBB3}"/>
    <cellStyle name="Output 8 6 5" xfId="47457" xr:uid="{E6C8EAFB-2EE3-4633-A82D-23C8EAE9AFFB}"/>
    <cellStyle name="Output 8 7" xfId="983" xr:uid="{DD4B9CDB-53C2-43E0-BEEC-7675B43E28F6}"/>
    <cellStyle name="Output 8 7 2" xfId="5337" xr:uid="{D605D6B8-F36A-4A3D-8AA3-8A492BFE82C6}"/>
    <cellStyle name="Output 8 7 2 2" xfId="7923" xr:uid="{FBB09FCD-B23A-4323-AB81-B835863670A8}"/>
    <cellStyle name="Output 8 7 2 2 2" xfId="16912" xr:uid="{8CD80FFD-D0CB-48EE-9EE5-009CCFACCD41}"/>
    <cellStyle name="Output 8 7 2 2 2 2" xfId="26822" xr:uid="{CEC70E4E-5B6B-45A6-9822-EF6350607D48}"/>
    <cellStyle name="Output 8 7 2 2 3" xfId="43996" xr:uid="{866E910A-7EF2-4AD7-AC14-E2A9C2DBD3B3}"/>
    <cellStyle name="Output 8 7 2 3" xfId="10560" xr:uid="{D20AC116-7653-4CD1-B24A-7DA66246C14D}"/>
    <cellStyle name="Output 8 7 2 3 2" xfId="19549" xr:uid="{0FBAD4C2-E342-4FAD-A8F8-3F48111EAB8D}"/>
    <cellStyle name="Output 8 7 2 3 2 2" xfId="33149" xr:uid="{4C357188-079C-4DA8-8616-2F2388D832B4}"/>
    <cellStyle name="Output 8 7 2 3 3" xfId="36258" xr:uid="{19C2CE5E-1E26-47EC-A448-411340729A6B}"/>
    <cellStyle name="Output 8 7 2 4" xfId="14326" xr:uid="{EEFCD521-D20F-4DCB-9339-9F3D49544263}"/>
    <cellStyle name="Output 8 7 2 4 2" xfId="37205" xr:uid="{9D02FF1B-6395-4B22-816F-99E9B72A81D0}"/>
    <cellStyle name="Output 8 7 2 5" xfId="31999" xr:uid="{DD19DB2E-1E7D-49B7-A7A0-BE231008E9B2}"/>
    <cellStyle name="Output 8 7 3" xfId="3420" xr:uid="{52B75C01-FA39-40BF-8BDC-9A57CA5A940A}"/>
    <cellStyle name="Output 8 7 3 2" xfId="23571" xr:uid="{63ECBCBB-894E-4BE7-B45C-F966FD98AC7B}"/>
    <cellStyle name="Output 8 7 4" xfId="23490" xr:uid="{47749383-F239-40CC-B860-7AD70F76735A}"/>
    <cellStyle name="Output 8 8" xfId="1327" xr:uid="{C804BEEE-A296-4132-B5C9-CA7D1576D280}"/>
    <cellStyle name="Output 8 8 2" xfId="5672" xr:uid="{A5C8A727-80C7-4808-BA1A-9F8340482B91}"/>
    <cellStyle name="Output 8 8 2 2" xfId="8258" xr:uid="{7ACC4BF3-EF32-4081-96D0-AE840FC8DB61}"/>
    <cellStyle name="Output 8 8 2 2 2" xfId="17247" xr:uid="{FC7558E2-64C7-45DF-8F6D-F9F9EF64BA6B}"/>
    <cellStyle name="Output 8 8 2 2 2 2" xfId="27938" xr:uid="{4793A4FC-4A03-40DE-A94B-6DEB4592BA79}"/>
    <cellStyle name="Output 8 8 2 2 3" xfId="33111" xr:uid="{2F2C572C-71C9-4BCA-BFA2-49D49C2818FA}"/>
    <cellStyle name="Output 8 8 2 3" xfId="10895" xr:uid="{D80BBF59-1CBA-4B11-983D-2085438B6402}"/>
    <cellStyle name="Output 8 8 2 3 2" xfId="19884" xr:uid="{10A3CE4F-BBF2-4E0B-A1A3-027D08C2CE54}"/>
    <cellStyle name="Output 8 8 2 3 2 2" xfId="31490" xr:uid="{B7051D3D-E94F-4DA9-B994-44009DC5D2D7}"/>
    <cellStyle name="Output 8 8 2 3 3" xfId="38928" xr:uid="{61E00644-4157-4EE2-8D04-C2D8A7F462EC}"/>
    <cellStyle name="Output 8 8 2 4" xfId="14661" xr:uid="{9E87E261-9BE3-4278-BE39-A8F5B30AB915}"/>
    <cellStyle name="Output 8 8 2 4 2" xfId="34339" xr:uid="{483657FC-A6C7-4E71-AA6E-F261A13AE8CC}"/>
    <cellStyle name="Output 8 8 2 5" xfId="38159" xr:uid="{EA7252F3-25F3-48BA-BC98-F1098263F1C7}"/>
    <cellStyle name="Output 8 8 3" xfId="3764" xr:uid="{191B21C1-EFD2-4DE6-B9AF-513AA0269E8B}"/>
    <cellStyle name="Output 8 8 3 2" xfId="23855" xr:uid="{85DCFF0C-D082-4ADA-9CA2-8D6D31E88D7D}"/>
    <cellStyle name="Output 8 8 4" xfId="30244" xr:uid="{96884088-3B7D-44B3-A83F-1FA141955F8A}"/>
    <cellStyle name="Output 8 9" xfId="1766" xr:uid="{03AC5ADC-8F15-4EAD-AEE6-E33F80CF9B43}"/>
    <cellStyle name="Output 8 9 2" xfId="6087" xr:uid="{E6EEE919-0CAA-4586-8B6B-4BB1E56EAC63}"/>
    <cellStyle name="Output 8 9 2 2" xfId="8673" xr:uid="{64F535ED-553B-495B-939A-5ACF6A818958}"/>
    <cellStyle name="Output 8 9 2 2 2" xfId="17662" xr:uid="{C30BAE33-949E-4603-A57C-9F459063E3AF}"/>
    <cellStyle name="Output 8 9 2 2 2 2" xfId="41339" xr:uid="{269D4AA4-E4BF-4BBD-A949-D09CE59B928D}"/>
    <cellStyle name="Output 8 9 2 2 3" xfId="25264" xr:uid="{2AB58013-4FBD-401C-8CBE-149F9CFED42A}"/>
    <cellStyle name="Output 8 9 2 3" xfId="11310" xr:uid="{93663BA1-D756-4A8F-BC1F-00146794D7D3}"/>
    <cellStyle name="Output 8 9 2 3 2" xfId="20299" xr:uid="{73241382-CEA5-4EF0-B486-EF6A8AEFFCB8}"/>
    <cellStyle name="Output 8 9 2 3 2 2" xfId="29735" xr:uid="{6F896425-EA1F-431A-A66B-3A50EE2046C2}"/>
    <cellStyle name="Output 8 9 2 3 3" xfId="37806" xr:uid="{6DCB44FC-7F37-46EF-95B1-70E8BF86C915}"/>
    <cellStyle name="Output 8 9 2 4" xfId="15076" xr:uid="{99EBDCE2-4036-484C-B32A-082264A5D5D3}"/>
    <cellStyle name="Output 8 9 2 4 2" xfId="32359" xr:uid="{503B96C7-064E-4D9F-8C90-60CF39A6DC33}"/>
    <cellStyle name="Output 8 9 2 5" xfId="38329" xr:uid="{B02E2623-15F2-4768-AEB9-30579F618161}"/>
    <cellStyle name="Output 8 9 3" xfId="4203" xr:uid="{9D54FC88-C5BA-4BC7-923F-A50C2C31CCD2}"/>
    <cellStyle name="Output 8 9 3 2" xfId="41880" xr:uid="{2094AF91-2C00-4201-9575-6E62B03FA84B}"/>
    <cellStyle name="Output 8 9 4" xfId="23616" xr:uid="{4C69E77D-C927-46B2-9D4A-D0C487CD6820}"/>
    <cellStyle name="Output 9" xfId="141" xr:uid="{2AEC0126-9BAF-46B4-A869-F66DDD740F4B}"/>
    <cellStyle name="Output 9 10" xfId="1952" xr:uid="{C6963F09-760F-47E8-AF56-6A72AC5852D9}"/>
    <cellStyle name="Output 9 10 2" xfId="6262" xr:uid="{7A3250ED-AE12-4D03-9877-11711CA601E5}"/>
    <cellStyle name="Output 9 10 2 2" xfId="8848" xr:uid="{9D5CF9FD-660D-4D9B-9D72-428B0823AE8D}"/>
    <cellStyle name="Output 9 10 2 2 2" xfId="17837" xr:uid="{42DFDB03-12C1-4135-9365-D5B2A714EFA9}"/>
    <cellStyle name="Output 9 10 2 2 2 2" xfId="40795" xr:uid="{666FB3D2-D534-43A5-9DE3-14BE0E4557C9}"/>
    <cellStyle name="Output 9 10 2 2 3" xfId="39106" xr:uid="{AAAF3702-5F66-4910-8D3D-301FEC382440}"/>
    <cellStyle name="Output 9 10 2 3" xfId="11485" xr:uid="{2B99051B-3C2E-4076-BEB7-10A824DAABE7}"/>
    <cellStyle name="Output 9 10 2 3 2" xfId="20474" xr:uid="{8351666D-4576-4D0B-8D53-8C61DE8360DA}"/>
    <cellStyle name="Output 9 10 2 3 2 2" xfId="25711" xr:uid="{CA32114E-7918-449E-98A9-448703B30622}"/>
    <cellStyle name="Output 9 10 2 3 3" xfId="34643" xr:uid="{8D7BDED0-5A8D-4574-A226-707DDEA64785}"/>
    <cellStyle name="Output 9 10 2 4" xfId="15251" xr:uid="{FC4B0ED8-C561-4106-9F25-5E52313E7B95}"/>
    <cellStyle name="Output 9 10 2 4 2" xfId="38895" xr:uid="{D0B8DCDA-2DC4-4BCF-9B14-F38B993E0CC8}"/>
    <cellStyle name="Output 9 10 2 5" xfId="23840" xr:uid="{AEC2A502-D681-4C63-B8EB-FBCC86C2C0AB}"/>
    <cellStyle name="Output 9 10 3" xfId="4389" xr:uid="{7470BFC1-241A-4175-99F1-653D85E0F079}"/>
    <cellStyle name="Output 9 10 3 2" xfId="30153" xr:uid="{E70319A8-62BD-4039-ADFE-4EC1E6836E47}"/>
    <cellStyle name="Output 9 10 4" xfId="38586" xr:uid="{99A8BD0C-B3E5-4FE5-9564-0A9051A1E965}"/>
    <cellStyle name="Output 9 11" xfId="2625" xr:uid="{21DEDBB1-F640-4CB3-ACCD-C2F987920C1B}"/>
    <cellStyle name="Output 9 11 2" xfId="6866" xr:uid="{59785DC0-B203-423C-A0A8-44DAE9B94DD8}"/>
    <cellStyle name="Output 9 11 2 2" xfId="15855" xr:uid="{2CD3BC2E-C8E3-4533-AD81-106F2EF61990}"/>
    <cellStyle name="Output 9 11 2 2 2" xfId="34216" xr:uid="{15FC40C7-1799-4520-8FFE-95FD1671EE9A}"/>
    <cellStyle name="Output 9 11 2 3" xfId="42426" xr:uid="{9DEF7B72-8D43-4459-BDFC-010B3388EF27}"/>
    <cellStyle name="Output 9 11 3" xfId="9436" xr:uid="{DA7373B8-4DA9-4931-8712-CE0DF46D3169}"/>
    <cellStyle name="Output 9 11 3 2" xfId="18425" xr:uid="{90F7ECEF-7B0B-4A6E-B1A1-033F04380AB5}"/>
    <cellStyle name="Output 9 11 3 2 2" xfId="22431" xr:uid="{95CF6BDC-C924-4E4F-B3BD-6DB64498F64D}"/>
    <cellStyle name="Output 9 11 3 3" xfId="36786" xr:uid="{72194D1B-C19A-48D7-AEB6-BFADB9A20321}"/>
    <cellStyle name="Output 9 11 4" xfId="13479" xr:uid="{1D934996-BDE1-4464-AC45-F5B63B43F5CC}"/>
    <cellStyle name="Output 9 11 4 2" xfId="28976" xr:uid="{AF281693-FFF6-4A6B-B600-97940BC0E194}"/>
    <cellStyle name="Output 9 11 5" xfId="24178" xr:uid="{14127D74-7C09-47B8-874A-51A0A1B25B72}"/>
    <cellStyle name="Output 9 12" xfId="6597" xr:uid="{6207A09A-C70E-41E9-BF52-BD88BDD20EE5}"/>
    <cellStyle name="Output 9 12 2" xfId="11805" xr:uid="{B72E508A-0A4F-413B-A950-FC39E1E82C02}"/>
    <cellStyle name="Output 9 12 2 2" xfId="20794" xr:uid="{11FDA93F-5275-46B0-A603-53F1FBDB8157}"/>
    <cellStyle name="Output 9 12 2 2 2" xfId="36427" xr:uid="{A4F6301F-CA39-4849-9E20-077E9400FB0D}"/>
    <cellStyle name="Output 9 12 2 3" xfId="24243" xr:uid="{F6F21BC9-BC02-490C-9099-187A81B57988}"/>
    <cellStyle name="Output 9 12 3" xfId="15586" xr:uid="{6E940C92-9EDC-4D66-84D9-DA338775D8AB}"/>
    <cellStyle name="Output 9 12 3 2" xfId="41953" xr:uid="{180689FD-2704-46E7-9D5C-BE5A333B11BD}"/>
    <cellStyle name="Output 9 12 4" xfId="33418" xr:uid="{184AE161-1D58-4A4E-8199-DC659121F1D2}"/>
    <cellStyle name="Output 9 13" xfId="9168" xr:uid="{C0D3DF44-54CA-4CC5-9219-529AB2FE40CD}"/>
    <cellStyle name="Output 9 13 2" xfId="18157" xr:uid="{4415B2AF-D2B6-4F6B-B883-EB2C3B4DD151}"/>
    <cellStyle name="Output 9 13 2 2" xfId="42421" xr:uid="{6EADB550-966F-4425-8555-E9445EE80B6C}"/>
    <cellStyle name="Output 9 13 3" xfId="39126" xr:uid="{9B849822-AF8A-4C01-A9B8-C1B760DE9467}"/>
    <cellStyle name="Output 9 14" xfId="9847" xr:uid="{B4D629FC-23E4-4EE8-8034-019489422436}"/>
    <cellStyle name="Output 9 14 2" xfId="18836" xr:uid="{147BC412-D027-459E-B4A6-035CFD76F855}"/>
    <cellStyle name="Output 9 14 2 2" xfId="27100" xr:uid="{DFB74920-C73D-4C37-AFA3-B79C4B4DE887}"/>
    <cellStyle name="Output 9 14 3" xfId="35402" xr:uid="{8C4D8E9D-597E-4892-84C3-565B7EF74E0A}"/>
    <cellStyle name="Output 9 15" xfId="2301" xr:uid="{A3B5A7A8-5240-42D2-8916-94DF9620DEC9}"/>
    <cellStyle name="Output 9 15 2" xfId="29352" xr:uid="{D37568DB-A2C3-40EF-9868-9A5C02E90E97}"/>
    <cellStyle name="Output 9 16" xfId="13210" xr:uid="{0AA85F58-8F5C-4543-AFEE-D50BD271D45A}"/>
    <cellStyle name="Output 9 16 2" xfId="28321" xr:uid="{D97106EC-7C2E-4696-9364-00B68D5FBBA8}"/>
    <cellStyle name="Output 9 17" xfId="41483" xr:uid="{1F41AD6C-9DDE-4041-9B73-F5ABEDE2B8EA}"/>
    <cellStyle name="Output 9 18" xfId="44744" xr:uid="{7FAD9926-0113-4877-A7C1-4B98D36D0062}"/>
    <cellStyle name="Output 9 19" xfId="45952" xr:uid="{437F4ECF-1DD5-447D-A144-B0D32502FC84}"/>
    <cellStyle name="Output 9 2" xfId="328" xr:uid="{B5DA96AC-2595-43C5-BC85-476782F62007}"/>
    <cellStyle name="Output 9 2 10" xfId="6630" xr:uid="{5306EBA1-604E-405D-B3AD-FFB046EF17B7}"/>
    <cellStyle name="Output 9 2 10 2" xfId="11836" xr:uid="{C8EC5ED5-992B-4EB9-91C9-395879BEFEA9}"/>
    <cellStyle name="Output 9 2 10 2 2" xfId="20825" xr:uid="{6495FFD6-59DA-4161-8AF8-A39F25B52197}"/>
    <cellStyle name="Output 9 2 10 2 2 2" xfId="30505" xr:uid="{E74AE717-69B7-4DEA-AE4C-6B2789990DA5}"/>
    <cellStyle name="Output 9 2 10 2 3" xfId="36457" xr:uid="{14E322D0-9609-475C-8134-5F7B3AE684A1}"/>
    <cellStyle name="Output 9 2 10 3" xfId="15619" xr:uid="{6F5BC47D-E6B2-4F54-878D-FAF645B277A2}"/>
    <cellStyle name="Output 9 2 10 3 2" xfId="35236" xr:uid="{9FF9A097-1125-4F02-B8A0-D640087323BE}"/>
    <cellStyle name="Output 9 2 10 4" xfId="32565" xr:uid="{89A22143-69DA-4750-9563-46B567FA57CB}"/>
    <cellStyle name="Output 9 2 11" xfId="9199" xr:uid="{3C74E8CF-3555-4034-83E1-525A78FD39E4}"/>
    <cellStyle name="Output 9 2 11 2" xfId="18188" xr:uid="{1D2D1106-FC36-43E7-9D5C-698E9E205E7C}"/>
    <cellStyle name="Output 9 2 11 2 2" xfId="25289" xr:uid="{ED8D94D4-F0CB-401C-AF6A-B27D9FF02E27}"/>
    <cellStyle name="Output 9 2 11 3" xfId="42127" xr:uid="{51E00D2C-50A3-4679-8FFA-AF26FE2C0B94}"/>
    <cellStyle name="Output 9 2 12" xfId="9830" xr:uid="{1F0F6C66-5349-46A9-B0BC-2265A343DFAA}"/>
    <cellStyle name="Output 9 2 12 2" xfId="18819" xr:uid="{FA8CAE4D-A7FD-4160-89BF-D7BF5DE83E18}"/>
    <cellStyle name="Output 9 2 12 2 2" xfId="34881" xr:uid="{139018A3-A941-47E4-AD15-85F156DE7C61}"/>
    <cellStyle name="Output 9 2 12 3" xfId="22925" xr:uid="{AAFF74B1-B036-42F2-A34F-8F53B211E32E}"/>
    <cellStyle name="Output 9 2 13" xfId="2334" xr:uid="{3AFB6C21-9FF9-4617-9321-DFF531DC4D54}"/>
    <cellStyle name="Output 9 2 13 2" xfId="22423" xr:uid="{203A5520-DF7B-493E-B262-5E3BE1E46D99}"/>
    <cellStyle name="Output 9 2 14" xfId="13243" xr:uid="{1D1951BD-B303-4A2A-BF84-A9619E48679F}"/>
    <cellStyle name="Output 9 2 14 2" xfId="43947" xr:uid="{C1CB0F9E-5A39-4E0F-8C48-6387F8C3F848}"/>
    <cellStyle name="Output 9 2 15" xfId="39412" xr:uid="{2DB9234F-A6EC-4526-AE13-F4FB17910FB5}"/>
    <cellStyle name="Output 9 2 16" xfId="49443" xr:uid="{D5C72590-3C78-4FE4-9167-E7DC286116F9}"/>
    <cellStyle name="Output 9 2 2" xfId="460" xr:uid="{4260261F-FC33-4B40-B3A1-C167E7075236}"/>
    <cellStyle name="Output 9 2 2 10" xfId="9324" xr:uid="{EABA63AC-C7AD-423A-951D-01978C9218DE}"/>
    <cellStyle name="Output 9 2 2 10 2" xfId="18313" xr:uid="{5839D06C-5874-4EBE-B149-36AEF961ECE2}"/>
    <cellStyle name="Output 9 2 2 10 2 2" xfId="35559" xr:uid="{70CF2269-A21A-4B7C-9FEE-2C11F25D1FEC}"/>
    <cellStyle name="Output 9 2 2 10 3" xfId="22693" xr:uid="{D9F09C04-EBF3-4A83-8669-E8BCF44E6337}"/>
    <cellStyle name="Output 9 2 2 11" xfId="9355" xr:uid="{22C16052-7681-43FF-9F37-3B2752B85E5F}"/>
    <cellStyle name="Output 9 2 2 11 2" xfId="18344" xr:uid="{E71A758E-43D8-4F53-A50F-9B3889FA16AE}"/>
    <cellStyle name="Output 9 2 2 11 2 2" xfId="42847" xr:uid="{4ECDC1CB-2139-4A63-B8D4-9515B4CEF85B}"/>
    <cellStyle name="Output 9 2 2 11 3" xfId="31620" xr:uid="{B5BF8205-7837-4348-B334-120E427DFAB6}"/>
    <cellStyle name="Output 9 2 2 12" xfId="2466" xr:uid="{378A5B30-B2DF-4CEC-AB52-58B7F9131EDF}"/>
    <cellStyle name="Output 9 2 2 12 2" xfId="43487" xr:uid="{83A522DE-1D00-44E2-BE78-858D923F4F2A}"/>
    <cellStyle name="Output 9 2 2 13" xfId="13375" xr:uid="{DEB7E99C-4FBF-4847-9C5B-8F5C6DD404F5}"/>
    <cellStyle name="Output 9 2 2 13 2" xfId="29126" xr:uid="{A2F4D445-8188-43BC-83BD-8820C27DFE11}"/>
    <cellStyle name="Output 9 2 2 14" xfId="23565" xr:uid="{4300E5AC-232C-47A4-ACC7-185AE3EFE96F}"/>
    <cellStyle name="Output 9 2 2 15" xfId="56225" xr:uid="{18C1613A-B0BD-420C-9165-C27514FA5DA8}"/>
    <cellStyle name="Output 9 2 2 2" xfId="809" xr:uid="{FB644600-AEB1-4531-BF20-359D0D5E20D4}"/>
    <cellStyle name="Output 9 2 2 2 2" xfId="5178" xr:uid="{27853D9E-8233-4E4A-822E-A8F5493AC583}"/>
    <cellStyle name="Output 9 2 2 2 2 2" xfId="7764" xr:uid="{4FC63A19-926C-4BD1-9AD6-95D181B98027}"/>
    <cellStyle name="Output 9 2 2 2 2 2 2" xfId="16753" xr:uid="{DADC2E31-FA12-4236-845F-F6B909101EA8}"/>
    <cellStyle name="Output 9 2 2 2 2 2 2 2" xfId="39719" xr:uid="{B4230BED-5AF0-450E-8327-7115FAB75ACB}"/>
    <cellStyle name="Output 9 2 2 2 2 2 3" xfId="36630" xr:uid="{A1F9E85B-52AD-4454-9037-6391F49C1735}"/>
    <cellStyle name="Output 9 2 2 2 2 3" xfId="10401" xr:uid="{A38B3803-168B-4B2C-8BE9-62D3319A407A}"/>
    <cellStyle name="Output 9 2 2 2 2 3 2" xfId="19390" xr:uid="{17CEDB80-D151-44C4-A104-A933B2AE4055}"/>
    <cellStyle name="Output 9 2 2 2 2 3 2 2" xfId="28859" xr:uid="{CB0CEF0C-5C68-451B-808A-ADD4FF0A8C06}"/>
    <cellStyle name="Output 9 2 2 2 2 3 3" xfId="34550" xr:uid="{BC1EAEEB-17D8-4AB9-8EA2-DEBF2BF0B578}"/>
    <cellStyle name="Output 9 2 2 2 2 4" xfId="14167" xr:uid="{A308C7AF-E008-4A0F-9DE1-6DACAC5DE101}"/>
    <cellStyle name="Output 9 2 2 2 2 4 2" xfId="26729" xr:uid="{D8028995-FD5C-44E2-94F0-F498884A68CD}"/>
    <cellStyle name="Output 9 2 2 2 2 5" xfId="26749" xr:uid="{30E9DD37-4155-413D-8399-F10997315F11}"/>
    <cellStyle name="Output 9 2 2 2 3" xfId="3246" xr:uid="{F68B730A-05A2-4CCA-9518-A3FA708DA6A6}"/>
    <cellStyle name="Output 9 2 2 2 3 2" xfId="25602" xr:uid="{84498873-B419-4E9D-87F1-9794E2DF2F61}"/>
    <cellStyle name="Output 9 2 2 2 4" xfId="32405" xr:uid="{1306F80F-50FC-420C-981C-670028663D8B}"/>
    <cellStyle name="Output 9 2 2 3" xfId="1154" xr:uid="{77CE2069-F687-40BE-9179-04FD71194593}"/>
    <cellStyle name="Output 9 2 2 3 2" xfId="5499" xr:uid="{36D84983-1468-41CF-9429-1C44540FF89E}"/>
    <cellStyle name="Output 9 2 2 3 2 2" xfId="8085" xr:uid="{F0B3B79E-D9CA-4B6A-A746-1533FF5F69EF}"/>
    <cellStyle name="Output 9 2 2 3 2 2 2" xfId="17074" xr:uid="{B43B4C10-9FC6-4FE5-99C0-C4E8B3C01BA1}"/>
    <cellStyle name="Output 9 2 2 3 2 2 2 2" xfId="36860" xr:uid="{890CC12E-F1E8-4432-A6F5-DE7CE961EED4}"/>
    <cellStyle name="Output 9 2 2 3 2 2 3" xfId="29771" xr:uid="{6695F32F-C1DE-4F82-BB58-48CA9984DC28}"/>
    <cellStyle name="Output 9 2 2 3 2 3" xfId="10722" xr:uid="{0D7A79FB-BCC7-46D8-97C8-AC37C15437E9}"/>
    <cellStyle name="Output 9 2 2 3 2 3 2" xfId="19711" xr:uid="{CB55C302-B241-4207-B134-B69695E07E3E}"/>
    <cellStyle name="Output 9 2 2 3 2 3 2 2" xfId="38023" xr:uid="{39303CE5-5CAF-45CB-9C76-72D875B9DE82}"/>
    <cellStyle name="Output 9 2 2 3 2 3 3" xfId="22193" xr:uid="{86DCBC92-2787-4E0A-B19D-D95F577C1D76}"/>
    <cellStyle name="Output 9 2 2 3 2 4" xfId="14488" xr:uid="{D22229B4-72DB-4E95-A63E-56F053740A66}"/>
    <cellStyle name="Output 9 2 2 3 2 4 2" xfId="27452" xr:uid="{A96C3A29-C5B2-44C0-B4ED-8C5ED90EDE9C}"/>
    <cellStyle name="Output 9 2 2 3 2 5" xfId="29886" xr:uid="{9F753018-559B-4B13-BD89-D74EA1978D45}"/>
    <cellStyle name="Output 9 2 2 3 3" xfId="3591" xr:uid="{2C3FEF2B-FDAD-441C-8C9B-934D62E6C80D}"/>
    <cellStyle name="Output 9 2 2 3 3 2" xfId="29251" xr:uid="{E7BBE6AE-A754-402C-B10A-337D1DD34758}"/>
    <cellStyle name="Output 9 2 2 3 4" xfId="39366" xr:uid="{62FF3E04-9D90-434D-9614-95E2447277D1}"/>
    <cellStyle name="Output 9 2 2 4" xfId="1498" xr:uid="{D0B2B9A2-2E9B-4848-BDA2-FD17A6ACB41F}"/>
    <cellStyle name="Output 9 2 2 4 2" xfId="5843" xr:uid="{5807C7C6-2805-4DF2-B161-D94E0CAE9BE5}"/>
    <cellStyle name="Output 9 2 2 4 2 2" xfId="8429" xr:uid="{F71782DE-2291-4CB4-89E8-E603440D3D1B}"/>
    <cellStyle name="Output 9 2 2 4 2 2 2" xfId="17418" xr:uid="{52E99B5F-9466-4EE4-BB7E-8353BB66F2FE}"/>
    <cellStyle name="Output 9 2 2 4 2 2 2 2" xfId="29152" xr:uid="{6E0F818B-3320-4AB0-AFCF-E78B4924A4E4}"/>
    <cellStyle name="Output 9 2 2 4 2 2 3" xfId="36853" xr:uid="{DC47279F-2C52-4301-9FD4-2511965445A0}"/>
    <cellStyle name="Output 9 2 2 4 2 3" xfId="11066" xr:uid="{0422DFD4-1ADF-475B-90C4-E9CBD189F4B5}"/>
    <cellStyle name="Output 9 2 2 4 2 3 2" xfId="20055" xr:uid="{7C8ED719-18A6-4705-A5FD-EEE2ECD25355}"/>
    <cellStyle name="Output 9 2 2 4 2 3 2 2" xfId="24932" xr:uid="{8EC64A9D-506F-4186-81AC-FA60DEE1C848}"/>
    <cellStyle name="Output 9 2 2 4 2 3 3" xfId="32275" xr:uid="{D7AAB10F-DFDC-4A70-A81C-C17EE3FFC9B0}"/>
    <cellStyle name="Output 9 2 2 4 2 4" xfId="14832" xr:uid="{31EC3B9F-E440-4B28-808B-B556A5F19B92}"/>
    <cellStyle name="Output 9 2 2 4 2 4 2" xfId="40592" xr:uid="{273B9D0F-37BE-4BD1-AB27-EAB31A9CB6A3}"/>
    <cellStyle name="Output 9 2 2 4 2 5" xfId="37219" xr:uid="{252D90F7-D3AE-4604-8288-D50744ED48E6}"/>
    <cellStyle name="Output 9 2 2 4 3" xfId="3935" xr:uid="{ACCD2668-87E3-4B10-82BD-D03CDE45EDE9}"/>
    <cellStyle name="Output 9 2 2 4 3 2" xfId="39070" xr:uid="{7D971AC1-FC19-4BE8-851A-41779A608DEE}"/>
    <cellStyle name="Output 9 2 2 4 4" xfId="23848" xr:uid="{DDDC915E-0987-46C4-896F-26D95B22D1FC}"/>
    <cellStyle name="Output 9 2 2 5" xfId="161" xr:uid="{A879DBE7-AAB8-49D3-91F4-BEA62D29346D}"/>
    <cellStyle name="Output 9 2 2 5 2" xfId="2591" xr:uid="{6783682B-4FC9-4B2D-93C6-B0FFB7D445E5}"/>
    <cellStyle name="Output 9 2 2 5 2 2" xfId="6832" xr:uid="{7054FF12-6133-4E1B-8B77-B4CA2B46F6D7}"/>
    <cellStyle name="Output 9 2 2 5 2 2 2" xfId="15821" xr:uid="{396B91FF-4635-4E81-8946-6E795FCD10FF}"/>
    <cellStyle name="Output 9 2 2 5 2 2 2 2" xfId="30662" xr:uid="{00F72048-6D38-4F78-9BA1-00116B7DBA9E}"/>
    <cellStyle name="Output 9 2 2 5 2 2 3" xfId="33888" xr:uid="{B110E9E2-39C3-4459-BEDA-755A7FCE1276}"/>
    <cellStyle name="Output 9 2 2 5 2 3" xfId="9402" xr:uid="{97AF0B31-B2AC-467C-BE60-949DFBA7DA3F}"/>
    <cellStyle name="Output 9 2 2 5 2 3 2" xfId="18391" xr:uid="{81832237-1D8D-4345-92F6-18B9D5B98EDF}"/>
    <cellStyle name="Output 9 2 2 5 2 3 2 2" xfId="29041" xr:uid="{02BF2461-F11D-4807-95E1-5E415CDD233F}"/>
    <cellStyle name="Output 9 2 2 5 2 3 3" xfId="26343" xr:uid="{B8A52405-55B2-48EE-98D3-5E691EDE437C}"/>
    <cellStyle name="Output 9 2 2 5 2 4" xfId="13445" xr:uid="{10FF127C-CA8A-4361-B423-C2A4C0387A69}"/>
    <cellStyle name="Output 9 2 2 5 2 4 2" xfId="24013" xr:uid="{35A4DA97-9D72-4D11-A07E-D08AF2257606}"/>
    <cellStyle name="Output 9 2 2 5 2 5" xfId="29286" xr:uid="{31CA7454-4256-4291-9837-0C28E9351D4C}"/>
    <cellStyle name="Output 9 2 2 5 3" xfId="2629" xr:uid="{96BD3676-6F31-4EF1-8365-C162F0F6BB58}"/>
    <cellStyle name="Output 9 2 2 5 3 2" xfId="30693" xr:uid="{FBBF46DA-A7CA-4C87-AB35-6FCDB8B7ECEE}"/>
    <cellStyle name="Output 9 2 2 5 4" xfId="28473" xr:uid="{376B7DF5-AB11-4521-835E-2D0B450B93D3}"/>
    <cellStyle name="Output 9 2 2 6" xfId="2117" xr:uid="{D34DF003-8BA8-42E0-894B-F421594FE052}"/>
    <cellStyle name="Output 9 2 2 6 2" xfId="6418" xr:uid="{69243060-9AB1-4518-9117-DB74306E686F}"/>
    <cellStyle name="Output 9 2 2 6 2 2" xfId="9004" xr:uid="{C6D95A61-BF70-49A1-BD81-C262E1BD3190}"/>
    <cellStyle name="Output 9 2 2 6 2 2 2" xfId="17993" xr:uid="{74651B8C-8454-4CB1-81FB-BBAC0980C5AC}"/>
    <cellStyle name="Output 9 2 2 6 2 2 2 2" xfId="36478" xr:uid="{5179D282-89D6-4720-949A-4722F3C0E37C}"/>
    <cellStyle name="Output 9 2 2 6 2 2 3" xfId="38703" xr:uid="{E94F3BE9-B616-4D1C-9A69-CF784B0C13ED}"/>
    <cellStyle name="Output 9 2 2 6 2 3" xfId="11641" xr:uid="{3589DDE4-7260-4718-BB07-AB4E57CA0134}"/>
    <cellStyle name="Output 9 2 2 6 2 3 2" xfId="20630" xr:uid="{E005491C-0361-45C8-8D45-42DEC0CAD283}"/>
    <cellStyle name="Output 9 2 2 6 2 3 2 2" xfId="37052" xr:uid="{24C6D025-BC3D-4B65-ACA0-E4F4F785CC5B}"/>
    <cellStyle name="Output 9 2 2 6 2 3 3" xfId="35399" xr:uid="{084642A3-6344-4D62-90B7-D1438AAF8A79}"/>
    <cellStyle name="Output 9 2 2 6 2 4" xfId="15407" xr:uid="{664AF699-E9FD-4943-B340-87371E559E17}"/>
    <cellStyle name="Output 9 2 2 6 2 4 2" xfId="34227" xr:uid="{7968B731-B4F1-4809-9636-4790ADDDC683}"/>
    <cellStyle name="Output 9 2 2 6 2 5" xfId="43515" xr:uid="{47777E07-37D2-431D-84DB-80D70FABDB8D}"/>
    <cellStyle name="Output 9 2 2 6 3" xfId="4554" xr:uid="{56104A0A-47F2-4906-83FA-1FD9F4A40FA9}"/>
    <cellStyle name="Output 9 2 2 6 3 2" xfId="33928" xr:uid="{A0E5F624-C209-44D4-9018-87D9A9579C66}"/>
    <cellStyle name="Output 9 2 2 6 4" xfId="30515" xr:uid="{DAC4A75E-4BC9-4161-8721-3A485788BB9D}"/>
    <cellStyle name="Output 9 2 2 7" xfId="2927" xr:uid="{4D4297F4-90AE-48C8-9CBD-C40BF91C560A}"/>
    <cellStyle name="Output 9 2 2 7 2" xfId="7077" xr:uid="{BF7570A7-37F9-43E3-83C8-629948668CB9}"/>
    <cellStyle name="Output 9 2 2 7 2 2" xfId="12203" xr:uid="{0DED5018-97B7-44E3-8CAF-63D324073C2C}"/>
    <cellStyle name="Output 9 2 2 7 2 2 2" xfId="21192" xr:uid="{3D0D88DC-295E-4259-A940-2DE621EE6955}"/>
    <cellStyle name="Output 9 2 2 7 2 2 2 2" xfId="23344" xr:uid="{AF317A0D-23F9-46B4-B093-00405B906FDE}"/>
    <cellStyle name="Output 9 2 2 7 2 2 3" xfId="34426" xr:uid="{63EC7ADA-E586-4DE7-B705-76C5AAB3AA8F}"/>
    <cellStyle name="Output 9 2 2 7 2 3" xfId="12997" xr:uid="{2C617F82-3935-4FEE-B384-75CA414C20F2}"/>
    <cellStyle name="Output 9 2 2 7 2 3 2" xfId="21986" xr:uid="{F999B8C4-4811-441F-9D71-42E59F2A93C3}"/>
    <cellStyle name="Output 9 2 2 7 2 3 2 2" xfId="31513" xr:uid="{8B0B9CCF-8FFE-49E1-A058-2A53612A1521}"/>
    <cellStyle name="Output 9 2 2 7 2 3 3" xfId="22530" xr:uid="{5ABA3DE1-1136-4CA2-9238-4DE49BCFA444}"/>
    <cellStyle name="Output 9 2 2 7 2 4" xfId="16066" xr:uid="{22B1AEE0-F22E-49B3-A3AC-421D0F693F89}"/>
    <cellStyle name="Output 9 2 2 7 2 4 2" xfId="31062" xr:uid="{329427CF-CE00-464A-AC66-4BA8180F27F5}"/>
    <cellStyle name="Output 9 2 2 7 2 5" xfId="23365" xr:uid="{FCBDAF73-4A9B-43BF-81BE-540B4FBEAA47}"/>
    <cellStyle name="Output 9 2 2 7 3" xfId="9640" xr:uid="{AF36586E-74C4-41A3-972F-5E607BD70CB0}"/>
    <cellStyle name="Output 9 2 2 7 3 2" xfId="18629" xr:uid="{12941A32-60A0-40FC-84F0-50A60D562C68}"/>
    <cellStyle name="Output 9 2 2 7 3 2 2" xfId="37873" xr:uid="{9A92FEB5-1813-4147-8888-29F70EF12858}"/>
    <cellStyle name="Output 9 2 2 7 3 3" xfId="32894" xr:uid="{C0337C4F-F711-4D30-B211-36BC29DC66E1}"/>
    <cellStyle name="Output 9 2 2 7 4" xfId="41895" xr:uid="{CD5F8CC6-A00C-457F-B739-D4CFB35EB5B5}"/>
    <cellStyle name="Output 9 2 2 8" xfId="4854" xr:uid="{66207C1F-B6F8-464F-8BE4-AF8CAC324148}"/>
    <cellStyle name="Output 9 2 2 8 2" xfId="7440" xr:uid="{5D63360C-8831-4C07-AD1D-DF3516C0552F}"/>
    <cellStyle name="Output 9 2 2 8 2 2" xfId="16429" xr:uid="{ED764DAC-58CE-428C-989C-E877668F7F54}"/>
    <cellStyle name="Output 9 2 2 8 2 2 2" xfId="27345" xr:uid="{500D825B-72E1-48BB-B5A3-1DAAB38B131B}"/>
    <cellStyle name="Output 9 2 2 8 2 3" xfId="31695" xr:uid="{8BCE5A87-2B45-4DA0-8F4E-6E5776BF7F9D}"/>
    <cellStyle name="Output 9 2 2 8 3" xfId="10077" xr:uid="{8DC9854F-F421-4325-A7C6-A7F34897317C}"/>
    <cellStyle name="Output 9 2 2 8 3 2" xfId="19066" xr:uid="{C8898DD0-DBE8-4760-98EC-708ACE2FA0E7}"/>
    <cellStyle name="Output 9 2 2 8 3 2 2" xfId="43965" xr:uid="{098D0F03-F750-4A47-A22F-663BD8D99C23}"/>
    <cellStyle name="Output 9 2 2 8 3 3" xfId="34545" xr:uid="{F99E2779-BF22-4C50-96D0-49824771BA9A}"/>
    <cellStyle name="Output 9 2 2 8 4" xfId="13843" xr:uid="{423BBEE0-0131-4E96-8157-B82CE9061F64}"/>
    <cellStyle name="Output 9 2 2 8 4 2" xfId="38538" xr:uid="{53407373-86F9-45B7-B0EA-98E30DFBDE87}"/>
    <cellStyle name="Output 9 2 2 8 5" xfId="42479" xr:uid="{B04AA3C0-8422-4AF2-8063-21205FC6F765}"/>
    <cellStyle name="Output 9 2 2 9" xfId="6762" xr:uid="{FBFD30C3-D258-4255-B7D1-A77F43164213}"/>
    <cellStyle name="Output 9 2 2 9 2" xfId="11961" xr:uid="{87999EE7-FE20-483A-A870-2925BC372DB5}"/>
    <cellStyle name="Output 9 2 2 9 2 2" xfId="20950" xr:uid="{69CAFD06-952A-4DEF-9DF6-A9F9B4667F7A}"/>
    <cellStyle name="Output 9 2 2 9 2 2 2" xfId="24962" xr:uid="{F10EFB7F-A359-40FA-9862-FB97164F2CE8}"/>
    <cellStyle name="Output 9 2 2 9 2 3" xfId="38885" xr:uid="{10A1CFA5-8445-4C33-83EC-300842C6454D}"/>
    <cellStyle name="Output 9 2 2 9 3" xfId="15751" xr:uid="{64C9F446-E29F-4C0B-8C53-A3F46BCDA8BC}"/>
    <cellStyle name="Output 9 2 2 9 3 2" xfId="39269" xr:uid="{37E53F4A-6508-40AF-9F4F-44D501364819}"/>
    <cellStyle name="Output 9 2 2 9 4" xfId="43839" xr:uid="{AC1D0DF3-BAE3-4F70-BC60-184F986842B1}"/>
    <cellStyle name="Output 9 2 3" xfId="677" xr:uid="{90FA06AA-DDF3-4D9E-A572-4089DE21A6B3}"/>
    <cellStyle name="Output 9 2 3 2" xfId="5053" xr:uid="{503D35F4-319F-414F-9858-A53C1B37CAAD}"/>
    <cellStyle name="Output 9 2 3 2 2" xfId="7639" xr:uid="{15FF06DF-830C-442D-B2FC-9EB3ABCDAA42}"/>
    <cellStyle name="Output 9 2 3 2 2 2" xfId="16628" xr:uid="{2279031C-B83E-4FA6-B78D-8765E2836C89}"/>
    <cellStyle name="Output 9 2 3 2 2 2 2" xfId="30851" xr:uid="{EE9C42F3-81B6-4F39-BC6E-39C9D6E2AA3C}"/>
    <cellStyle name="Output 9 2 3 2 2 3" xfId="37736" xr:uid="{55ED4F0C-324A-45F4-83DD-4AB3B2800C16}"/>
    <cellStyle name="Output 9 2 3 2 3" xfId="10276" xr:uid="{15CFB36E-47BA-4FF2-8CBC-1A01162AFAB4}"/>
    <cellStyle name="Output 9 2 3 2 3 2" xfId="19265" xr:uid="{B3824DC5-A6F3-4992-AE0F-2F819987A5D3}"/>
    <cellStyle name="Output 9 2 3 2 3 2 2" xfId="31394" xr:uid="{5218485A-5BD6-4C3A-9111-5FC4DD22F080}"/>
    <cellStyle name="Output 9 2 3 2 3 3" xfId="40071" xr:uid="{6C80105E-0F9D-4A37-AFE1-C33F02E4F55A}"/>
    <cellStyle name="Output 9 2 3 2 4" xfId="14042" xr:uid="{92BA8E84-F1F8-4FBC-AFA9-8180C36BDF1B}"/>
    <cellStyle name="Output 9 2 3 2 4 2" xfId="37975" xr:uid="{E2E503CB-9413-4B5A-BD93-B3EDC609724B}"/>
    <cellStyle name="Output 9 2 3 2 5" xfId="43085" xr:uid="{8D3D2D48-05E6-40CE-890F-2595B7658A6D}"/>
    <cellStyle name="Output 9 2 3 3" xfId="3114" xr:uid="{3C8560DB-E0E0-4606-9D81-2011CCCF5A47}"/>
    <cellStyle name="Output 9 2 3 3 2" xfId="39374" xr:uid="{446606A3-7C14-4987-A756-31C67CD0F2C9}"/>
    <cellStyle name="Output 9 2 3 4" xfId="41575" xr:uid="{4E25663F-BF04-4DC4-947F-96178DC6D758}"/>
    <cellStyle name="Output 9 2 4" xfId="1022" xr:uid="{35A1A1E2-D8E4-4D50-BCE1-6067699C08CB}"/>
    <cellStyle name="Output 9 2 4 2" xfId="5374" xr:uid="{11D08450-F596-453F-ACE4-C0D7BA59AFE7}"/>
    <cellStyle name="Output 9 2 4 2 2" xfId="7960" xr:uid="{DAD1BDAB-E38A-4123-BF94-643A8D3E879B}"/>
    <cellStyle name="Output 9 2 4 2 2 2" xfId="16949" xr:uid="{95F47848-42AA-467D-A216-3982AA46786A}"/>
    <cellStyle name="Output 9 2 4 2 2 2 2" xfId="40887" xr:uid="{A2B47CC0-52FF-4830-9DDE-F2BAF21C3D18}"/>
    <cellStyle name="Output 9 2 4 2 2 3" xfId="37571" xr:uid="{CF40D17E-634A-404F-94DF-83817E74977E}"/>
    <cellStyle name="Output 9 2 4 2 3" xfId="10597" xr:uid="{01D88399-8918-43DC-8A44-00DC1C17A786}"/>
    <cellStyle name="Output 9 2 4 2 3 2" xfId="19586" xr:uid="{32DFB3C3-8012-4367-952F-1C3569F9F498}"/>
    <cellStyle name="Output 9 2 4 2 3 2 2" xfId="42049" xr:uid="{BE562BDA-FE18-4431-904E-14D744333895}"/>
    <cellStyle name="Output 9 2 4 2 3 3" xfId="31158" xr:uid="{0BB882B5-7199-4114-8389-C2226E05B58F}"/>
    <cellStyle name="Output 9 2 4 2 4" xfId="14363" xr:uid="{106BA2AB-10E7-442F-A790-D537F0BE8567}"/>
    <cellStyle name="Output 9 2 4 2 4 2" xfId="28439" xr:uid="{A9F60820-3F1F-4EA4-990D-2250F337FB0E}"/>
    <cellStyle name="Output 9 2 4 2 5" xfId="27978" xr:uid="{8B0B0B1D-078D-4E55-965B-7E9B108B9987}"/>
    <cellStyle name="Output 9 2 4 3" xfId="3459" xr:uid="{BB25DEE8-A7A2-4FDB-A5F8-72A2D43EB116}"/>
    <cellStyle name="Output 9 2 4 3 2" xfId="24952" xr:uid="{6037CDCB-267D-460E-878F-A40807EA695D}"/>
    <cellStyle name="Output 9 2 4 4" xfId="24881" xr:uid="{C5B6A132-F247-4A95-8830-E81211E2C586}"/>
    <cellStyle name="Output 9 2 5" xfId="1366" xr:uid="{C33D666D-B73C-461D-8362-BAA10B025C85}"/>
    <cellStyle name="Output 9 2 5 2" xfId="5711" xr:uid="{A7F97972-6F04-4D01-989D-98C4DC8E1324}"/>
    <cellStyle name="Output 9 2 5 2 2" xfId="8297" xr:uid="{A3389DAF-5574-467B-A2B9-82297DBEFC10}"/>
    <cellStyle name="Output 9 2 5 2 2 2" xfId="17286" xr:uid="{14BFC2B4-F5C3-4FFD-B962-3FD8574612DA}"/>
    <cellStyle name="Output 9 2 5 2 2 2 2" xfId="37212" xr:uid="{B4237CAD-C8CD-431E-93FE-887F2E593E7F}"/>
    <cellStyle name="Output 9 2 5 2 2 3" xfId="38165" xr:uid="{0731C56F-31C2-491A-9B17-BFCF706018EB}"/>
    <cellStyle name="Output 9 2 5 2 3" xfId="10934" xr:uid="{209B7978-655B-486A-BFEA-67FA7AD26D33}"/>
    <cellStyle name="Output 9 2 5 2 3 2" xfId="19923" xr:uid="{8DCFCCF6-A508-49DE-B744-48504C39F086}"/>
    <cellStyle name="Output 9 2 5 2 3 2 2" xfId="41137" xr:uid="{AE9B45E9-7C22-4345-98BB-F1A0EA02FEC2}"/>
    <cellStyle name="Output 9 2 5 2 3 3" xfId="40503" xr:uid="{47707683-F9A9-458F-BF89-57A579E2A9AA}"/>
    <cellStyle name="Output 9 2 5 2 4" xfId="14700" xr:uid="{A8861554-5AD8-4FD8-B3B3-220B8CD9897D}"/>
    <cellStyle name="Output 9 2 5 2 4 2" xfId="39808" xr:uid="{C8286F22-9445-48E0-9493-FADF0F0BE3C4}"/>
    <cellStyle name="Output 9 2 5 2 5" xfId="26006" xr:uid="{50A58FEB-9ECA-4DE5-9011-5C91B8EB3146}"/>
    <cellStyle name="Output 9 2 5 3" xfId="3803" xr:uid="{04DCB3E6-027D-4238-959F-6E4DFB9A30DB}"/>
    <cellStyle name="Output 9 2 5 3 2" xfId="35926" xr:uid="{538D5F8E-FBA1-4E2A-B9F4-E65F60055F69}"/>
    <cellStyle name="Output 9 2 5 4" xfId="39691" xr:uid="{AC4815C0-96EE-424C-95FD-E395D81A5996}"/>
    <cellStyle name="Output 9 2 6" xfId="1691" xr:uid="{EC91538E-DF9D-46FC-A752-1C76C895A402}"/>
    <cellStyle name="Output 9 2 6 2" xfId="6017" xr:uid="{BF4DAC07-FC1E-4C8B-A623-6B128AE82908}"/>
    <cellStyle name="Output 9 2 6 2 2" xfId="8603" xr:uid="{3A73C06E-8AA6-4AB7-99FA-B54CFDE1D56A}"/>
    <cellStyle name="Output 9 2 6 2 2 2" xfId="17592" xr:uid="{29A9ACB8-7AAF-4974-B758-9A8D02652000}"/>
    <cellStyle name="Output 9 2 6 2 2 2 2" xfId="31771" xr:uid="{0D59D4D6-8CA4-45F8-836F-6B0A6CB524B6}"/>
    <cellStyle name="Output 9 2 6 2 2 3" xfId="32747" xr:uid="{7FAB9D51-0E19-4965-A22E-0841D949835C}"/>
    <cellStyle name="Output 9 2 6 2 3" xfId="11240" xr:uid="{C02B43D6-B4C4-4604-A0D2-1E16F662BD05}"/>
    <cellStyle name="Output 9 2 6 2 3 2" xfId="20229" xr:uid="{CAC80087-4BC5-4942-9472-F209E976D62A}"/>
    <cellStyle name="Output 9 2 6 2 3 2 2" xfId="37751" xr:uid="{884616A3-95E6-4A7D-935A-4B29034513FB}"/>
    <cellStyle name="Output 9 2 6 2 3 3" xfId="38880" xr:uid="{06B9A43F-77C7-4403-9CCE-969255A35CD0}"/>
    <cellStyle name="Output 9 2 6 2 4" xfId="15006" xr:uid="{0023FFA3-C940-4176-AB82-50595873239E}"/>
    <cellStyle name="Output 9 2 6 2 4 2" xfId="39430" xr:uid="{91134A7A-E75C-4926-A249-E6E1D5ED9B23}"/>
    <cellStyle name="Output 9 2 6 2 5" xfId="25372" xr:uid="{38F642A6-44DC-4F79-AA5A-E6430C4AB5D4}"/>
    <cellStyle name="Output 9 2 6 3" xfId="4128" xr:uid="{ED0DD8ED-2675-4095-A18D-159D299D9F0A}"/>
    <cellStyle name="Output 9 2 6 3 2" xfId="31051" xr:uid="{95F0B3D8-AB46-4D26-8598-F3B8D6213401}"/>
    <cellStyle name="Output 9 2 6 4" xfId="37611" xr:uid="{8F7E8662-6608-4426-AE22-41C16FB3B7FC}"/>
    <cellStyle name="Output 9 2 7" xfId="1985" xr:uid="{E457CF54-7033-4363-8A2B-73C560D2E992}"/>
    <cellStyle name="Output 9 2 7 2" xfId="6293" xr:uid="{F04F2D3F-6E8C-42D9-9832-D916D65B1E74}"/>
    <cellStyle name="Output 9 2 7 2 2" xfId="8879" xr:uid="{0FBBBB38-4525-4D29-8E84-4704DCE3957A}"/>
    <cellStyle name="Output 9 2 7 2 2 2" xfId="17868" xr:uid="{F9B1BDC1-7043-4C4D-B0B3-CFA61EB53595}"/>
    <cellStyle name="Output 9 2 7 2 2 2 2" xfId="38346" xr:uid="{A201F923-8BE6-4474-A128-CEDD57D22C32}"/>
    <cellStyle name="Output 9 2 7 2 2 3" xfId="42103" xr:uid="{AF60D89B-9BD4-4E80-A2DE-293F2A424671}"/>
    <cellStyle name="Output 9 2 7 2 3" xfId="11516" xr:uid="{0106FE1A-9499-473C-BF69-B7577E26D3AD}"/>
    <cellStyle name="Output 9 2 7 2 3 2" xfId="20505" xr:uid="{5E7CAFA1-7547-4C0B-A018-AA372024AF81}"/>
    <cellStyle name="Output 9 2 7 2 3 2 2" xfId="22999" xr:uid="{71E2A188-D048-451B-8423-733D04F91D08}"/>
    <cellStyle name="Output 9 2 7 2 3 3" xfId="40522" xr:uid="{6D437F35-C335-4549-8C7E-DF4CE0628CB1}"/>
    <cellStyle name="Output 9 2 7 2 4" xfId="15282" xr:uid="{274D3AE1-8090-46DE-83EC-4AE5EB8530F2}"/>
    <cellStyle name="Output 9 2 7 2 4 2" xfId="42997" xr:uid="{B9E0C646-E023-45BE-8B56-72F238180761}"/>
    <cellStyle name="Output 9 2 7 2 5" xfId="41526" xr:uid="{4F2EE5F3-9428-4310-BDB6-26AA1ECA0B24}"/>
    <cellStyle name="Output 9 2 7 3" xfId="4422" xr:uid="{89B7D1BB-8666-42CF-979B-98908BB5A655}"/>
    <cellStyle name="Output 9 2 7 3 2" xfId="29326" xr:uid="{036EA32B-BF3F-4182-A8FB-AD31C8722B89}"/>
    <cellStyle name="Output 9 2 7 4" xfId="24068" xr:uid="{8A38C0CB-5196-416A-A12B-A54FEE4A4DC2}"/>
    <cellStyle name="Output 9 2 8" xfId="2796" xr:uid="{C4064CAB-53C1-4859-B834-ACAD143DEA45}"/>
    <cellStyle name="Output 9 2 8 2" xfId="6946" xr:uid="{0B16AA03-93E6-4311-A987-F537B8577E9D}"/>
    <cellStyle name="Output 9 2 8 2 2" xfId="12075" xr:uid="{17FF46C2-94D6-4776-B4B1-7126CA1DCB9E}"/>
    <cellStyle name="Output 9 2 8 2 2 2" xfId="21064" xr:uid="{5A853590-B6C0-480F-B26E-F22D2EA37BBA}"/>
    <cellStyle name="Output 9 2 8 2 2 2 2" xfId="36943" xr:uid="{05956276-B638-4459-97FC-DA45641449A9}"/>
    <cellStyle name="Output 9 2 8 2 2 3" xfId="32062" xr:uid="{FAAD21B6-8412-4AD5-80CE-595EA972A500}"/>
    <cellStyle name="Output 9 2 8 2 3" xfId="12897" xr:uid="{68E889E8-830A-4FA7-802C-B5C58B56A81D}"/>
    <cellStyle name="Output 9 2 8 2 3 2" xfId="21886" xr:uid="{B070195B-D2B5-434A-B1EE-50DB212DAF52}"/>
    <cellStyle name="Output 9 2 8 2 3 2 2" xfId="28512" xr:uid="{BFCC7CCF-403C-49AF-BBF3-8DCDB147CAB1}"/>
    <cellStyle name="Output 9 2 8 2 3 3" xfId="22654" xr:uid="{7D00FB9A-A0D4-435E-9986-16D8708CC358}"/>
    <cellStyle name="Output 9 2 8 2 4" xfId="15935" xr:uid="{9990DC56-2E7B-4F9D-97CF-108702F32447}"/>
    <cellStyle name="Output 9 2 8 2 4 2" xfId="28341" xr:uid="{711D0057-13F6-4A37-90E5-AEED50062901}"/>
    <cellStyle name="Output 9 2 8 2 5" xfId="34988" xr:uid="{7520C923-A41E-446D-A3B8-C669254FB443}"/>
    <cellStyle name="Output 9 2 8 3" xfId="9509" xr:uid="{A055A547-9A5E-499A-BA1E-50FEF663CED7}"/>
    <cellStyle name="Output 9 2 8 3 2" xfId="18498" xr:uid="{80549B7F-83E5-4418-B009-7CE4A65B245F}"/>
    <cellStyle name="Output 9 2 8 3 2 2" xfId="36791" xr:uid="{5BE627BD-EF25-4E22-AC3D-6E15792C2229}"/>
    <cellStyle name="Output 9 2 8 3 3" xfId="42321" xr:uid="{6292D8D9-0860-4708-AE4F-55865C0DF1FF}"/>
    <cellStyle name="Output 9 2 8 4" xfId="38990" xr:uid="{2E3911EB-1EB7-4D39-9747-E34E5965B7F7}"/>
    <cellStyle name="Output 9 2 9" xfId="4729" xr:uid="{9CB81EF4-4040-4581-BBEC-09B1108F6CC1}"/>
    <cellStyle name="Output 9 2 9 2" xfId="7315" xr:uid="{D8C6BC06-AE30-4AB3-99BC-57199B084FCA}"/>
    <cellStyle name="Output 9 2 9 2 2" xfId="16304" xr:uid="{CA4CFF90-D2C9-43C2-84B7-05599D878251}"/>
    <cellStyle name="Output 9 2 9 2 2 2" xfId="26896" xr:uid="{F6BF02E6-FBED-475D-A98E-9F5CF0228D41}"/>
    <cellStyle name="Output 9 2 9 2 3" xfId="24406" xr:uid="{420FBBC5-09E1-41C7-8550-D73A06844D41}"/>
    <cellStyle name="Output 9 2 9 3" xfId="9952" xr:uid="{957FE3EA-0797-4E35-84A7-6BA9F6D5735D}"/>
    <cellStyle name="Output 9 2 9 3 2" xfId="18941" xr:uid="{BD746EDE-9321-488C-97B5-E5BAC640FD7B}"/>
    <cellStyle name="Output 9 2 9 3 2 2" xfId="28792" xr:uid="{46EF2FD0-D6B5-4B97-A171-8263755FC8B4}"/>
    <cellStyle name="Output 9 2 9 3 3" xfId="40554" xr:uid="{CA85DADE-2F1A-4A57-A2D9-A46FF46EACD5}"/>
    <cellStyle name="Output 9 2 9 4" xfId="13718" xr:uid="{4F423C73-A677-4827-B398-B0FA7F6D091B}"/>
    <cellStyle name="Output 9 2 9 4 2" xfId="38762" xr:uid="{EE1099A4-C7D5-4D0C-BAE7-A387136DD678}"/>
    <cellStyle name="Output 9 2 9 5" xfId="32404" xr:uid="{BBFDDF4E-E3DF-47DA-93EB-C584C06A2608}"/>
    <cellStyle name="Output 9 3" xfId="428" xr:uid="{73F7EFA2-77EA-43C4-8759-CEE9702B9791}"/>
    <cellStyle name="Output 9 3 10" xfId="9293" xr:uid="{C87DCBED-AEE8-4900-BEDB-7FB5989D9F69}"/>
    <cellStyle name="Output 9 3 10 2" xfId="18282" xr:uid="{3FE2405D-A095-4E10-B5F9-433A11F6246B}"/>
    <cellStyle name="Output 9 3 10 2 2" xfId="38389" xr:uid="{B0922E86-8F00-4E65-AB91-B3AC05AC2B2D}"/>
    <cellStyle name="Output 9 3 10 3" xfId="29546" xr:uid="{5DAA60F3-EEF6-45CA-8A32-1A41C2F5C4A8}"/>
    <cellStyle name="Output 9 3 11" xfId="9733" xr:uid="{652A4717-6429-4CAE-B09C-2FFC237120B6}"/>
    <cellStyle name="Output 9 3 11 2" xfId="18722" xr:uid="{E4132415-8350-4D2F-9DE7-E317EF4CACA1}"/>
    <cellStyle name="Output 9 3 11 2 2" xfId="32852" xr:uid="{5F98659B-0AB5-4015-8739-F08A859F7270}"/>
    <cellStyle name="Output 9 3 11 3" xfId="26416" xr:uid="{06E3CC8F-EC60-4CEF-A634-8C360D81C2B1}"/>
    <cellStyle name="Output 9 3 12" xfId="2434" xr:uid="{B262EE87-2C38-4A56-8311-45E501E61EAA}"/>
    <cellStyle name="Output 9 3 12 2" xfId="37156" xr:uid="{372CBCA2-59E4-4D54-9BD9-EB84C17B71D9}"/>
    <cellStyle name="Output 9 3 13" xfId="13343" xr:uid="{FBF61FF1-7525-4669-AA74-400032CE53BB}"/>
    <cellStyle name="Output 9 3 13 2" xfId="39279" xr:uid="{DA00B45C-D0C2-4034-AAE1-399DCCE2B42B}"/>
    <cellStyle name="Output 9 3 14" xfId="25546" xr:uid="{EAA8B380-398A-4E97-A567-545C3E9A5A3D}"/>
    <cellStyle name="Output 9 3 15" xfId="51122" xr:uid="{3791B5A9-83FA-48B0-866E-CC1912F2181E}"/>
    <cellStyle name="Output 9 3 2" xfId="777" xr:uid="{43676C2D-0E85-4DA8-B437-ABAAACCF39CF}"/>
    <cellStyle name="Output 9 3 2 2" xfId="5147" xr:uid="{3112D964-83D3-45EE-B6E6-C48D51B36F18}"/>
    <cellStyle name="Output 9 3 2 2 2" xfId="7733" xr:uid="{CABDA3C2-8CEF-4070-BAC9-F393A340F0DD}"/>
    <cellStyle name="Output 9 3 2 2 2 2" xfId="16722" xr:uid="{6BA06996-E3E5-4FF3-8A68-30D7CF4AA32B}"/>
    <cellStyle name="Output 9 3 2 2 2 2 2" xfId="35363" xr:uid="{389F73D8-0455-4D11-83D6-BE067A03EC1A}"/>
    <cellStyle name="Output 9 3 2 2 2 3" xfId="29298" xr:uid="{9BAE2344-1E7D-436D-8CB9-2642780E4503}"/>
    <cellStyle name="Output 9 3 2 2 3" xfId="10370" xr:uid="{E8BD2C58-EF12-4298-A8D3-D337D5F96249}"/>
    <cellStyle name="Output 9 3 2 2 3 2" xfId="19359" xr:uid="{BC4DEAE5-FEE1-4786-AE7F-30FCB4F7EEA9}"/>
    <cellStyle name="Output 9 3 2 2 3 2 2" xfId="31265" xr:uid="{8FE6A997-9C16-4936-9623-E3EF0C118534}"/>
    <cellStyle name="Output 9 3 2 2 3 3" xfId="37833" xr:uid="{ED34364A-AC6D-43B7-8FCA-0E896C696582}"/>
    <cellStyle name="Output 9 3 2 2 4" xfId="14136" xr:uid="{5F94EAC9-BA4A-4B62-B87A-C5250C3FE7FB}"/>
    <cellStyle name="Output 9 3 2 2 4 2" xfId="28597" xr:uid="{021F32B5-DD8E-4ED8-83E2-272B7DAB53E4}"/>
    <cellStyle name="Output 9 3 2 2 5" xfId="37866" xr:uid="{EA2A765A-8C51-4A66-9528-033EDB96D05A}"/>
    <cellStyle name="Output 9 3 2 3" xfId="3214" xr:uid="{D1E67FA8-8B9F-4351-8FE3-3D892BEE276E}"/>
    <cellStyle name="Output 9 3 2 3 2" xfId="34400" xr:uid="{546ADBB9-2C4B-475C-A65D-F7BFFFAD1877}"/>
    <cellStyle name="Output 9 3 2 4" xfId="34036" xr:uid="{EB07BEF4-CCF9-4597-A6FE-43BACFD24B95}"/>
    <cellStyle name="Output 9 3 2 5" xfId="57904" xr:uid="{F9B2AD69-8113-476F-8A6C-32F49292F711}"/>
    <cellStyle name="Output 9 3 3" xfId="1122" xr:uid="{1A692C22-43C0-449D-99B7-44CD7E68A092}"/>
    <cellStyle name="Output 9 3 3 2" xfId="5468" xr:uid="{DDCEAD36-1AC9-4B5C-9CFA-497F302F381B}"/>
    <cellStyle name="Output 9 3 3 2 2" xfId="8054" xr:uid="{D1B65662-08F3-47C4-B369-23B83EBDD77A}"/>
    <cellStyle name="Output 9 3 3 2 2 2" xfId="17043" xr:uid="{5A4675E6-ECB4-4E22-B2C4-F20699D7A3FA}"/>
    <cellStyle name="Output 9 3 3 2 2 2 2" xfId="29820" xr:uid="{E1FB4F23-8970-4204-891B-E83CF79A23DE}"/>
    <cellStyle name="Output 9 3 3 2 2 3" xfId="27696" xr:uid="{4BDCB2EB-44BF-4E60-9DC0-5AEDCD7C88EC}"/>
    <cellStyle name="Output 9 3 3 2 3" xfId="10691" xr:uid="{433E50F4-5518-4B33-ABB7-2B9F5FF8F4C6}"/>
    <cellStyle name="Output 9 3 3 2 3 2" xfId="19680" xr:uid="{654149FD-2BA8-41AA-8409-6F81AB9421BC}"/>
    <cellStyle name="Output 9 3 3 2 3 2 2" xfId="23263" xr:uid="{9E23070D-B87F-40B7-95D3-754F04F4ED1B}"/>
    <cellStyle name="Output 9 3 3 2 3 3" xfId="34705" xr:uid="{1F6A7506-3817-4BDC-991C-7788A3EE3BFB}"/>
    <cellStyle name="Output 9 3 3 2 4" xfId="14457" xr:uid="{6A695844-8FB6-4B7E-89B4-4C6989071014}"/>
    <cellStyle name="Output 9 3 3 2 4 2" xfId="42132" xr:uid="{8AEAD07D-8791-4237-9826-823E6AEF7D93}"/>
    <cellStyle name="Output 9 3 3 2 5" xfId="38969" xr:uid="{E8D30465-421A-4770-A35E-8E6E0E9C8DE9}"/>
    <cellStyle name="Output 9 3 3 3" xfId="3559" xr:uid="{58F12F68-35F0-4462-B14C-9AF9769EEAEE}"/>
    <cellStyle name="Output 9 3 3 3 2" xfId="39220" xr:uid="{0E67E6A7-1FB3-4373-A3CB-D2834C8ED64C}"/>
    <cellStyle name="Output 9 3 3 4" xfId="36017" xr:uid="{201A59E7-9436-44D9-A149-2312E979F72D}"/>
    <cellStyle name="Output 9 3 4" xfId="1466" xr:uid="{178135FC-D4A5-4C7D-9AF0-5D1A1512CD05}"/>
    <cellStyle name="Output 9 3 4 2" xfId="5811" xr:uid="{05F92982-A1CD-4400-A36B-5221B9511A94}"/>
    <cellStyle name="Output 9 3 4 2 2" xfId="8397" xr:uid="{5B6F936C-9E05-44E1-9D78-3604D8EB9C74}"/>
    <cellStyle name="Output 9 3 4 2 2 2" xfId="17386" xr:uid="{3E2157B8-670F-4232-9348-AD77E9859361}"/>
    <cellStyle name="Output 9 3 4 2 2 2 2" xfId="39138" xr:uid="{C375C8AB-00C2-4BDD-A2EF-B97E646C1E10}"/>
    <cellStyle name="Output 9 3 4 2 2 3" xfId="42865" xr:uid="{E76992B6-EFCC-4A84-BCDD-94C8F65E04AB}"/>
    <cellStyle name="Output 9 3 4 2 3" xfId="11034" xr:uid="{A6F099B6-3BDE-4F06-8C9D-8C168CCE6024}"/>
    <cellStyle name="Output 9 3 4 2 3 2" xfId="20023" xr:uid="{0CDF8F92-8827-4731-A056-AF393C5844D2}"/>
    <cellStyle name="Output 9 3 4 2 3 2 2" xfId="33771" xr:uid="{453EA041-ABF1-4585-AF70-0DEE9FCB75DD}"/>
    <cellStyle name="Output 9 3 4 2 3 3" xfId="34434" xr:uid="{E3015BEF-E65B-4293-BEFA-6F0C8B1D63E1}"/>
    <cellStyle name="Output 9 3 4 2 4" xfId="14800" xr:uid="{22915A9C-0F40-4C7C-8D84-0012AEE0CC5A}"/>
    <cellStyle name="Output 9 3 4 2 4 2" xfId="35643" xr:uid="{61C1DCEE-738B-4F0C-B5BE-2B2EE57D1FBC}"/>
    <cellStyle name="Output 9 3 4 2 5" xfId="24664" xr:uid="{1F976596-FBBD-4FD0-80B5-F55AEC6E53FE}"/>
    <cellStyle name="Output 9 3 4 3" xfId="3903" xr:uid="{C203A1A4-DCB4-4D90-B3C9-94178E1B568A}"/>
    <cellStyle name="Output 9 3 4 3 2" xfId="27569" xr:uid="{A19659FD-43DE-4FF7-9A04-602FE42114C6}"/>
    <cellStyle name="Output 9 3 4 4" xfId="25850" xr:uid="{EE9A0EF8-7E69-465E-8F05-AA4FCF68CD52}"/>
    <cellStyle name="Output 9 3 5" xfId="1714" xr:uid="{83E052B3-D64B-432E-A7C8-AEBD8DB613FC}"/>
    <cellStyle name="Output 9 3 5 2" xfId="6040" xr:uid="{FBDE4D0C-441B-4465-A8F4-D4DB85385BDF}"/>
    <cellStyle name="Output 9 3 5 2 2" xfId="8626" xr:uid="{FE5BD57D-13AA-4FEF-BE9A-AA8EF339693C}"/>
    <cellStyle name="Output 9 3 5 2 2 2" xfId="17615" xr:uid="{1D76FCA3-5E46-4C41-9613-2BA844ED121E}"/>
    <cellStyle name="Output 9 3 5 2 2 2 2" xfId="27502" xr:uid="{29A9B6B1-9D4E-4977-9CFE-C26F9EA9FE01}"/>
    <cellStyle name="Output 9 3 5 2 2 3" xfId="26019" xr:uid="{1F6F6B67-7007-4793-8369-3424C5BC4923}"/>
    <cellStyle name="Output 9 3 5 2 3" xfId="11263" xr:uid="{1D2A9454-6644-4167-A7F1-76BE2C6AD9C2}"/>
    <cellStyle name="Output 9 3 5 2 3 2" xfId="20252" xr:uid="{C9CE2D0B-3690-4BA3-BA37-7C3C3E8C3903}"/>
    <cellStyle name="Output 9 3 5 2 3 2 2" xfId="29500" xr:uid="{B0906182-633C-448A-96E5-F5FFC9B3E380}"/>
    <cellStyle name="Output 9 3 5 2 3 3" xfId="35404" xr:uid="{F728908F-B6A7-434A-B5CB-730F99AEF239}"/>
    <cellStyle name="Output 9 3 5 2 4" xfId="15029" xr:uid="{D32B7D47-5713-4B38-AD52-D7C24A094F4B}"/>
    <cellStyle name="Output 9 3 5 2 4 2" xfId="37252" xr:uid="{FF174A8F-A372-4A80-9506-BEC5B55AF344}"/>
    <cellStyle name="Output 9 3 5 2 5" xfId="30986" xr:uid="{8B377F3C-6E3F-4B0D-B2CA-717645FB77FF}"/>
    <cellStyle name="Output 9 3 5 3" xfId="4151" xr:uid="{59A08898-9C92-4689-AC6C-5DE316E0645F}"/>
    <cellStyle name="Output 9 3 5 3 2" xfId="39986" xr:uid="{9C6E59A7-3293-4BE2-AD65-FA8F2D8634E8}"/>
    <cellStyle name="Output 9 3 5 4" xfId="42516" xr:uid="{CBB39D87-1BB6-4120-93F5-22EE61752877}"/>
    <cellStyle name="Output 9 3 6" xfId="2085" xr:uid="{AE10BF70-626B-4FBE-A767-79EFA2D43277}"/>
    <cellStyle name="Output 9 3 6 2" xfId="6387" xr:uid="{0DF60144-3A02-4D2E-B5F5-CC593F9F1D24}"/>
    <cellStyle name="Output 9 3 6 2 2" xfId="8973" xr:uid="{202D897D-3CAC-464F-9BD6-5D7FF0C598C4}"/>
    <cellStyle name="Output 9 3 6 2 2 2" xfId="17962" xr:uid="{7FE64F4C-5416-41E2-9A28-2C97B5BB8A40}"/>
    <cellStyle name="Output 9 3 6 2 2 2 2" xfId="37976" xr:uid="{67B92723-AC67-48F2-8C8E-BD7104DDBA76}"/>
    <cellStyle name="Output 9 3 6 2 2 3" xfId="22165" xr:uid="{6A99A902-B6CC-4836-B16E-6C91CBE1CFAA}"/>
    <cellStyle name="Output 9 3 6 2 3" xfId="11610" xr:uid="{D47E0C26-91E0-4E72-B762-BF04B6A78461}"/>
    <cellStyle name="Output 9 3 6 2 3 2" xfId="20599" xr:uid="{57A0FC81-4087-4EC9-82CE-77F3BE9F5EFA}"/>
    <cellStyle name="Output 9 3 6 2 3 2 2" xfId="32490" xr:uid="{6A228B27-5AB0-40F5-A480-0C4830BE5DED}"/>
    <cellStyle name="Output 9 3 6 2 3 3" xfId="44069" xr:uid="{45DF3FF1-A8F0-48D8-B079-47F3BA1D763C}"/>
    <cellStyle name="Output 9 3 6 2 4" xfId="15376" xr:uid="{67BCA944-3FB6-4495-9483-6373323297A7}"/>
    <cellStyle name="Output 9 3 6 2 4 2" xfId="34581" xr:uid="{D58CEE81-B9DA-45A4-BA1C-B81984E2843D}"/>
    <cellStyle name="Output 9 3 6 2 5" xfId="27378" xr:uid="{DADD8BC1-0E12-4E3C-ABFC-A15406837CBF}"/>
    <cellStyle name="Output 9 3 6 3" xfId="4522" xr:uid="{DF9E434E-95EF-4FEB-BE16-310E8B230D05}"/>
    <cellStyle name="Output 9 3 6 3 2" xfId="28050" xr:uid="{596BE0F3-3B27-4945-B2DF-EB5D54DB3ADE}"/>
    <cellStyle name="Output 9 3 6 4" xfId="38500" xr:uid="{93720AF5-29DD-43BA-9B22-9092E549B908}"/>
    <cellStyle name="Output 9 3 7" xfId="2895" xr:uid="{1B2F6C4C-3CB0-45CA-AE1C-F61982374F2A}"/>
    <cellStyle name="Output 9 3 7 2" xfId="7045" xr:uid="{93094E1F-8CD1-4973-BC77-C5B8CE9183AB}"/>
    <cellStyle name="Output 9 3 7 2 2" xfId="12171" xr:uid="{C00F58A5-D936-4BFB-BCBF-124364BEDC31}"/>
    <cellStyle name="Output 9 3 7 2 2 2" xfId="21160" xr:uid="{872F0727-3F37-4FDC-A582-7A453602CD6C}"/>
    <cellStyle name="Output 9 3 7 2 2 2 2" xfId="25297" xr:uid="{EC806FA5-8E5C-4269-A362-45465992880A}"/>
    <cellStyle name="Output 9 3 7 2 2 3" xfId="35537" xr:uid="{31BEB4DE-84DF-4A35-9D8D-89F174CC786F}"/>
    <cellStyle name="Output 9 3 7 2 3" xfId="12976" xr:uid="{8747921C-3E30-458C-890C-E05894F12C1F}"/>
    <cellStyle name="Output 9 3 7 2 3 2" xfId="21965" xr:uid="{8FC53738-AAB3-469A-88E0-8535A74315F3}"/>
    <cellStyle name="Output 9 3 7 2 3 2 2" xfId="36945" xr:uid="{F4B16DAD-6B8B-4CB6-A8FF-AF5F6324BFEF}"/>
    <cellStyle name="Output 9 3 7 2 3 3" xfId="26753" xr:uid="{229DDC4F-1AFB-4CE7-9D20-CC68CA1A0A56}"/>
    <cellStyle name="Output 9 3 7 2 4" xfId="16034" xr:uid="{74F36551-3915-4F1C-BE1E-92FC4C986D5D}"/>
    <cellStyle name="Output 9 3 7 2 4 2" xfId="35080" xr:uid="{0F892B58-4684-40FD-96C8-CAA7EB64D98E}"/>
    <cellStyle name="Output 9 3 7 2 5" xfId="23212" xr:uid="{0B112EA6-F98F-4ACE-9D35-493F73C0DA48}"/>
    <cellStyle name="Output 9 3 7 3" xfId="9608" xr:uid="{2D84F09A-AA9C-4F43-8361-3FA7D7275A58}"/>
    <cellStyle name="Output 9 3 7 3 2" xfId="18597" xr:uid="{D4ECD6A8-E83D-4315-9DBA-51CE72B908E6}"/>
    <cellStyle name="Output 9 3 7 3 2 2" xfId="39710" xr:uid="{6E1ED567-807A-44D4-A577-D4F50B8103CA}"/>
    <cellStyle name="Output 9 3 7 3 3" xfId="43087" xr:uid="{01679FD6-F454-4A3C-A099-CB3FF9679931}"/>
    <cellStyle name="Output 9 3 7 4" xfId="29496" xr:uid="{13C06B03-8A32-4D07-BE58-F9CD0AF8AE55}"/>
    <cellStyle name="Output 9 3 8" xfId="4823" xr:uid="{08185A73-5CEC-4E20-A517-7603337C4EA5}"/>
    <cellStyle name="Output 9 3 8 2" xfId="7409" xr:uid="{62327DFD-8D94-42B5-B9E2-3A12D65FA94F}"/>
    <cellStyle name="Output 9 3 8 2 2" xfId="16398" xr:uid="{91AF079B-1F2B-49C5-ACB8-52BE6FBA7771}"/>
    <cellStyle name="Output 9 3 8 2 2 2" xfId="41991" xr:uid="{A22F44E9-DF04-478E-B1FF-78C02B796085}"/>
    <cellStyle name="Output 9 3 8 2 3" xfId="23765" xr:uid="{2EAE74BA-FF5F-4169-A684-C078EC3B878D}"/>
    <cellStyle name="Output 9 3 8 3" xfId="10046" xr:uid="{3CBBC6A5-1B53-4E3D-992D-B42AD40289C8}"/>
    <cellStyle name="Output 9 3 8 3 2" xfId="19035" xr:uid="{713BCDB8-72A6-4FB0-A5D4-EE10F985F18C}"/>
    <cellStyle name="Output 9 3 8 3 2 2" xfId="27297" xr:uid="{2A1D75CD-A3B7-416A-8A3E-896AF185D294}"/>
    <cellStyle name="Output 9 3 8 3 3" xfId="37835" xr:uid="{85F33171-01E2-43EB-8D78-D6B45539642F}"/>
    <cellStyle name="Output 9 3 8 4" xfId="13812" xr:uid="{899CCBD0-C5C3-46BA-85A9-F87A8916D81F}"/>
    <cellStyle name="Output 9 3 8 4 2" xfId="41013" xr:uid="{23047872-9096-4B9F-8C0F-ADB8958BABD6}"/>
    <cellStyle name="Output 9 3 8 5" xfId="24885" xr:uid="{0B105724-78B5-4184-8AFD-20E970D35B56}"/>
    <cellStyle name="Output 9 3 9" xfId="6730" xr:uid="{FF8A021D-DCE6-4AD0-A04F-A92A6D37A4E8}"/>
    <cellStyle name="Output 9 3 9 2" xfId="11930" xr:uid="{D19B25B3-7E59-4E0A-BF72-37D01BC5AB72}"/>
    <cellStyle name="Output 9 3 9 2 2" xfId="20919" xr:uid="{5361646B-F91F-4168-8932-45BB1E75F576}"/>
    <cellStyle name="Output 9 3 9 2 2 2" xfId="30175" xr:uid="{D1EAB055-8094-462E-8EE9-45B3AD4C6C81}"/>
    <cellStyle name="Output 9 3 9 2 3" xfId="40544" xr:uid="{ECBA407A-C5DD-4A63-95E6-EA877021D2F9}"/>
    <cellStyle name="Output 9 3 9 3" xfId="15719" xr:uid="{F46B0A45-4C6C-4DED-90D7-61D3B4E9CDEB}"/>
    <cellStyle name="Output 9 3 9 3 2" xfId="40352" xr:uid="{8F810F95-3B02-449D-8F8D-5900EB3C4036}"/>
    <cellStyle name="Output 9 3 9 4" xfId="33070" xr:uid="{9376C476-4E84-40DD-874E-71A02A4BB7DB}"/>
    <cellStyle name="Output 9 4" xfId="526" xr:uid="{D06DC656-475E-4A51-883B-6BDED4D880C6}"/>
    <cellStyle name="Output 9 4 10" xfId="47562" xr:uid="{9803B803-CB0A-423D-983D-CB5D32E3F6CD}"/>
    <cellStyle name="Output 9 4 2" xfId="875" xr:uid="{8F1C1E61-50C0-49CA-948E-4E7EFCE0E76E}"/>
    <cellStyle name="Output 9 4 2 2" xfId="5244" xr:uid="{A342D6DA-0DB4-401F-956E-E97362F57E7E}"/>
    <cellStyle name="Output 9 4 2 2 2" xfId="7830" xr:uid="{A43377BC-A97A-4FE0-91F9-61AFBCDAC6A1}"/>
    <cellStyle name="Output 9 4 2 2 2 2" xfId="16819" xr:uid="{9709D276-7ABD-4117-973F-8EF81C535C03}"/>
    <cellStyle name="Output 9 4 2 2 2 2 2" xfId="24592" xr:uid="{62A4B188-F91A-43C3-893F-C55794399574}"/>
    <cellStyle name="Output 9 4 2 2 2 3" xfId="39155" xr:uid="{AD2B623F-E7AE-4358-9247-BF32B7DCB4DD}"/>
    <cellStyle name="Output 9 4 2 2 3" xfId="10467" xr:uid="{9525B95B-6C9E-4C0B-AF11-CC59E0D351F8}"/>
    <cellStyle name="Output 9 4 2 2 3 2" xfId="19456" xr:uid="{8CB869D2-45A2-4B7C-9C22-8927827B31E2}"/>
    <cellStyle name="Output 9 4 2 2 3 2 2" xfId="28305" xr:uid="{9F9B07D1-49B1-4B92-88CF-74747EB475D2}"/>
    <cellStyle name="Output 9 4 2 2 3 3" xfId="31124" xr:uid="{EDC75357-290C-4CF0-AFAC-9A7C03D6BDCF}"/>
    <cellStyle name="Output 9 4 2 2 4" xfId="14233" xr:uid="{53AB9317-39CD-4D8D-AE60-B3BE7C577B55}"/>
    <cellStyle name="Output 9 4 2 2 4 2" xfId="26220" xr:uid="{09BEDD91-5628-4FCE-9CE8-565248783EF8}"/>
    <cellStyle name="Output 9 4 2 2 5" xfId="25865" xr:uid="{EC331C0B-5389-4FDD-AA10-FE5648AA2C49}"/>
    <cellStyle name="Output 9 4 2 3" xfId="3312" xr:uid="{1022A920-85DF-4CE6-90A2-78A8BFDC1E80}"/>
    <cellStyle name="Output 9 4 2 3 2" xfId="27339" xr:uid="{5A3BA643-0179-4AE8-924D-CA4E8BA6A2C4}"/>
    <cellStyle name="Output 9 4 2 4" xfId="31445" xr:uid="{F659AFD0-359F-443D-8AF5-DBED53A478D0}"/>
    <cellStyle name="Output 9 4 2 5" xfId="54375" xr:uid="{5B197B06-0EC0-4BB3-A272-B3838F978756}"/>
    <cellStyle name="Output 9 4 3" xfId="1220" xr:uid="{9B78E446-3B4B-465E-8268-8C21A9451D01}"/>
    <cellStyle name="Output 9 4 3 2" xfId="5565" xr:uid="{E39ABAD9-3931-453C-8C8C-79BBCDDDF830}"/>
    <cellStyle name="Output 9 4 3 2 2" xfId="8151" xr:uid="{3F0CE0E4-19AE-4C4B-BF66-DAFE28019A2A}"/>
    <cellStyle name="Output 9 4 3 2 2 2" xfId="17140" xr:uid="{592556A2-A6E3-44FD-A95E-4C4A9BCD4A26}"/>
    <cellStyle name="Output 9 4 3 2 2 2 2" xfId="29278" xr:uid="{DF8FC2F2-874D-45ED-914A-C5B70E0E687A}"/>
    <cellStyle name="Output 9 4 3 2 2 3" xfId="22896" xr:uid="{5C04E900-9FAD-4673-8F2D-10AE7B376936}"/>
    <cellStyle name="Output 9 4 3 2 3" xfId="10788" xr:uid="{EA6F1C95-0D70-4706-B09E-D8F227C7F5BC}"/>
    <cellStyle name="Output 9 4 3 2 3 2" xfId="19777" xr:uid="{A1D0D98C-66AC-49E5-89F5-220A5A384BB0}"/>
    <cellStyle name="Output 9 4 3 2 3 2 2" xfId="37249" xr:uid="{674474DD-8780-488A-ABD2-AE469E05689A}"/>
    <cellStyle name="Output 9 4 3 2 3 3" xfId="34393" xr:uid="{110EA03F-F986-4807-8536-25BCCAD12B06}"/>
    <cellStyle name="Output 9 4 3 2 4" xfId="14554" xr:uid="{22E7AEAC-EC26-4862-9FCD-DA9A78D3C7DC}"/>
    <cellStyle name="Output 9 4 3 2 4 2" xfId="34375" xr:uid="{50A2767F-213F-4DB1-9D55-49F1F6D32555}"/>
    <cellStyle name="Output 9 4 3 2 5" xfId="23001" xr:uid="{2E82AA52-EDBD-4A54-AF43-6C622701E820}"/>
    <cellStyle name="Output 9 4 3 3" xfId="3657" xr:uid="{B5354BC1-BC39-4A31-8B76-5979CBC5D446}"/>
    <cellStyle name="Output 9 4 3 3 2" xfId="31004" xr:uid="{BFF6CB40-859C-42A3-A7C7-31DA40A1A154}"/>
    <cellStyle name="Output 9 4 3 4" xfId="38772" xr:uid="{46A66AB9-2540-4CB8-9DD1-77CD688734BB}"/>
    <cellStyle name="Output 9 4 4" xfId="1564" xr:uid="{ECDB02A3-29F6-4AFE-B015-B05B08473D62}"/>
    <cellStyle name="Output 9 4 4 2" xfId="5909" xr:uid="{5356EE12-EB37-4E35-990A-8A7B6D449F57}"/>
    <cellStyle name="Output 9 4 4 2 2" xfId="8495" xr:uid="{41407C3E-2EB0-4838-A833-EB6E855AA85C}"/>
    <cellStyle name="Output 9 4 4 2 2 2" xfId="17484" xr:uid="{70867947-C203-4E4C-A6BE-5F28EC66A656}"/>
    <cellStyle name="Output 9 4 4 2 2 2 2" xfId="28645" xr:uid="{3DE0E59C-0EF9-437F-B0E7-0D35EAEF6F88}"/>
    <cellStyle name="Output 9 4 4 2 2 3" xfId="29311" xr:uid="{7BCB9866-D77D-47EF-ABC7-973AE3E98648}"/>
    <cellStyle name="Output 9 4 4 2 3" xfId="11132" xr:uid="{20FD24AD-A20D-4511-9958-18AA81617693}"/>
    <cellStyle name="Output 9 4 4 2 3 2" xfId="20121" xr:uid="{2AB86491-E433-4250-84AB-D3FF3D4F3B64}"/>
    <cellStyle name="Output 9 4 4 2 3 2 2" xfId="31181" xr:uid="{8FD1C8CE-766E-4EBA-8B75-BA27ACF44431}"/>
    <cellStyle name="Output 9 4 4 2 3 3" xfId="33385" xr:uid="{B805E638-E134-4E34-A1D2-696B0F3AD7D6}"/>
    <cellStyle name="Output 9 4 4 2 4" xfId="14898" xr:uid="{EEC5AF82-9F79-44F1-A059-32076C42712B}"/>
    <cellStyle name="Output 9 4 4 2 4 2" xfId="32891" xr:uid="{6C852F07-F984-4AF6-9C81-89A2ABE9B2E0}"/>
    <cellStyle name="Output 9 4 4 2 5" xfId="37618" xr:uid="{C4F5A858-149B-452B-B519-AC87283BB5CF}"/>
    <cellStyle name="Output 9 4 4 3" xfId="4001" xr:uid="{AEDFB7DB-0BDC-4464-BD2D-1FCA859EC845}"/>
    <cellStyle name="Output 9 4 4 3 2" xfId="22753" xr:uid="{C0C1FB4F-9E38-4DF6-BDD2-79713F96D3B6}"/>
    <cellStyle name="Output 9 4 4 4" xfId="26741" xr:uid="{775B2312-E43C-4C87-BFE6-274A9FF2D388}"/>
    <cellStyle name="Output 9 4 5" xfId="1876" xr:uid="{8F5075E6-4CA0-474B-817D-FF028A79918F}"/>
    <cellStyle name="Output 9 4 5 2" xfId="6192" xr:uid="{6E8FA5E8-015B-458E-9AEF-C323D8F3A756}"/>
    <cellStyle name="Output 9 4 5 2 2" xfId="8778" xr:uid="{21E07772-2F45-4B93-8D68-A716B1273462}"/>
    <cellStyle name="Output 9 4 5 2 2 2" xfId="17767" xr:uid="{E7B82E67-A6A0-4989-A860-6D9D5F551E76}"/>
    <cellStyle name="Output 9 4 5 2 2 2 2" xfId="30446" xr:uid="{B18A4896-0A09-4D03-A108-C0A2F15D351C}"/>
    <cellStyle name="Output 9 4 5 2 2 3" xfId="27564" xr:uid="{1A5AB4AE-CD9E-4D65-B2EB-301560F7FCE4}"/>
    <cellStyle name="Output 9 4 5 2 3" xfId="11415" xr:uid="{EC5FCF43-0648-47D5-A7CD-DE83AACC88D2}"/>
    <cellStyle name="Output 9 4 5 2 3 2" xfId="20404" xr:uid="{8507B5CE-90C0-437A-99D6-914F2BCF55AA}"/>
    <cellStyle name="Output 9 4 5 2 3 2 2" xfId="34351" xr:uid="{47CDCA67-F9DC-4990-85BC-608DFB3069DE}"/>
    <cellStyle name="Output 9 4 5 2 3 3" xfId="41642" xr:uid="{F81D0DD8-6EF5-403D-96B0-3468FF6F9E80}"/>
    <cellStyle name="Output 9 4 5 2 4" xfId="15181" xr:uid="{1149F7E6-2A0E-4633-851D-E3E97C867487}"/>
    <cellStyle name="Output 9 4 5 2 4 2" xfId="38455" xr:uid="{C27E357E-7147-4D43-9D5F-B01F571F134F}"/>
    <cellStyle name="Output 9 4 5 2 5" xfId="25576" xr:uid="{6907AE1A-CC3E-4C86-8EA6-47AF854628B4}"/>
    <cellStyle name="Output 9 4 5 3" xfId="4313" xr:uid="{6FB30278-9082-4AA0-B925-E05417DA3139}"/>
    <cellStyle name="Output 9 4 5 3 2" xfId="29655" xr:uid="{C605A744-F4ED-4B95-8404-BDA891826027}"/>
    <cellStyle name="Output 9 4 5 4" xfId="38079" xr:uid="{B81E4BDE-670F-4B7D-AE97-48D56506D83D}"/>
    <cellStyle name="Output 9 4 6" xfId="2183" xr:uid="{B983A55E-6B13-4EE8-AE7D-CA1015100B93}"/>
    <cellStyle name="Output 9 4 6 2" xfId="6484" xr:uid="{678B691F-1AE8-41FB-A4F2-061E8BDC320E}"/>
    <cellStyle name="Output 9 4 6 2 2" xfId="9070" xr:uid="{99CA121C-DDB4-4994-8EB9-9839E7E051E3}"/>
    <cellStyle name="Output 9 4 6 2 2 2" xfId="18059" xr:uid="{47345067-CF79-4305-987A-FCF5D5E61A18}"/>
    <cellStyle name="Output 9 4 6 2 2 2 2" xfId="40341" xr:uid="{7BFBB09F-F1E6-444D-A691-094FE692E2F1}"/>
    <cellStyle name="Output 9 4 6 2 2 3" xfId="36400" xr:uid="{F10671FC-472C-4455-ABCD-E61A793383FD}"/>
    <cellStyle name="Output 9 4 6 2 3" xfId="11707" xr:uid="{9B6A3A19-CC9D-43D3-A65E-A9ACF8100E43}"/>
    <cellStyle name="Output 9 4 6 2 3 2" xfId="20696" xr:uid="{FF2DA515-F8F7-48F7-82BD-A36E06ADF2E7}"/>
    <cellStyle name="Output 9 4 6 2 3 2 2" xfId="30689" xr:uid="{21A0BF42-8306-4F33-94D5-C1B57C452B97}"/>
    <cellStyle name="Output 9 4 6 2 3 3" xfId="26450" xr:uid="{E83E625B-3417-4F47-93C0-0F34B1A9135E}"/>
    <cellStyle name="Output 9 4 6 2 4" xfId="15473" xr:uid="{2DAFA493-3702-4E9A-9E9F-33E6C318F9BB}"/>
    <cellStyle name="Output 9 4 6 2 4 2" xfId="23686" xr:uid="{CA8F6413-BD42-4257-B055-923F5E147AAB}"/>
    <cellStyle name="Output 9 4 6 2 5" xfId="33635" xr:uid="{CB79D77D-B62F-49C6-885D-95FE49F11AD0}"/>
    <cellStyle name="Output 9 4 6 3" xfId="4620" xr:uid="{6A2DA408-D5E9-4919-A651-21154CD154E9}"/>
    <cellStyle name="Output 9 4 6 3 2" xfId="36797" xr:uid="{B68CC8BE-43CE-473F-96BE-C0D645CAC6ED}"/>
    <cellStyle name="Output 9 4 6 4" xfId="33081" xr:uid="{246D9FB8-6E34-46AA-AC65-46801DE3BF94}"/>
    <cellStyle name="Output 9 4 7" xfId="4920" xr:uid="{33182030-980E-47FD-83C5-03B3F82BD9E0}"/>
    <cellStyle name="Output 9 4 7 2" xfId="7506" xr:uid="{69451173-AE9A-4BDB-BA9C-0669D6A4DBDF}"/>
    <cellStyle name="Output 9 4 7 2 2" xfId="16495" xr:uid="{87AA5C20-F343-479F-915D-CFABE6619B39}"/>
    <cellStyle name="Output 9 4 7 2 2 2" xfId="41732" xr:uid="{9F7D951A-9CC9-4FDF-A9F0-62D4B6236B23}"/>
    <cellStyle name="Output 9 4 7 2 3" xfId="29745" xr:uid="{4508DAE6-12EC-4620-8486-5CDA20FDB4BD}"/>
    <cellStyle name="Output 9 4 7 3" xfId="10143" xr:uid="{32464951-11CF-4BDE-B76D-6ADB29A369AE}"/>
    <cellStyle name="Output 9 4 7 3 2" xfId="19132" xr:uid="{E89FAE7A-7168-447E-8FF5-48CEEDD9916C}"/>
    <cellStyle name="Output 9 4 7 3 2 2" xfId="32617" xr:uid="{1E976314-86C2-4B56-9D5C-DC86513BA8B8}"/>
    <cellStyle name="Output 9 4 7 3 3" xfId="31120" xr:uid="{5A79E058-1949-49C2-B2C8-F0F9B975D071}"/>
    <cellStyle name="Output 9 4 7 4" xfId="13909" xr:uid="{FCD37A29-8198-4D80-8134-0DF2BCE8F1A2}"/>
    <cellStyle name="Output 9 4 7 4 2" xfId="28937" xr:uid="{ED5175AE-24F5-481B-BF20-8149513206D9}"/>
    <cellStyle name="Output 9 4 7 5" xfId="35167" xr:uid="{B750238F-92F4-44E8-B379-F8D3A717FB6A}"/>
    <cellStyle name="Output 9 4 8" xfId="2532" xr:uid="{25691D37-141B-426B-97F9-4DC5F7D38C94}"/>
    <cellStyle name="Output 9 4 8 2" xfId="32494" xr:uid="{6BE0905C-6A76-4308-9415-DEF856181305}"/>
    <cellStyle name="Output 9 4 9" xfId="30789" xr:uid="{2D0C51BD-E600-47E6-8C9C-5263BB1F2728}"/>
    <cellStyle name="Output 9 5" xfId="295" xr:uid="{093F9787-A897-4C29-858D-4A53511DC450}"/>
    <cellStyle name="Output 9 5 2" xfId="4698" xr:uid="{C6EE1AF5-AFE9-422E-9921-492A85106515}"/>
    <cellStyle name="Output 9 5 2 2" xfId="7284" xr:uid="{5B1039F6-9F17-4F22-A001-E78E70C78371}"/>
    <cellStyle name="Output 9 5 2 2 2" xfId="16273" xr:uid="{853EA8E7-A4D6-4F96-809B-B530AC7D879B}"/>
    <cellStyle name="Output 9 5 2 2 2 2" xfId="24782" xr:uid="{8A9DE997-2900-450D-9D9B-8C89CFB441FA}"/>
    <cellStyle name="Output 9 5 2 2 3" xfId="34023" xr:uid="{178F8971-B7ED-4971-8409-9F5E206B3165}"/>
    <cellStyle name="Output 9 5 2 3" xfId="9921" xr:uid="{5CBE4418-43B8-4EBF-B02A-1B415E7F6965}"/>
    <cellStyle name="Output 9 5 2 3 2" xfId="18910" xr:uid="{068AA2FA-D2D3-4B60-B489-5DBDFA472A7E}"/>
    <cellStyle name="Output 9 5 2 3 2 2" xfId="28432" xr:uid="{3CC9CFDD-D0C8-4B1D-AAA8-3FE883D8C5A2}"/>
    <cellStyle name="Output 9 5 2 3 3" xfId="34519" xr:uid="{0ECC2EB9-2061-4914-BB7E-5DCA1BF88CF7}"/>
    <cellStyle name="Output 9 5 2 4" xfId="13687" xr:uid="{6F545816-3196-4C08-A333-21C3B9568E8D}"/>
    <cellStyle name="Output 9 5 2 4 2" xfId="33958" xr:uid="{5A1A5F24-BE6D-4C23-BE37-A1AC125BA228}"/>
    <cellStyle name="Output 9 5 2 5" xfId="43445" xr:uid="{596CB962-4A03-4971-AB09-3F2492D79B81}"/>
    <cellStyle name="Output 9 5 3" xfId="2763" xr:uid="{6D6C5162-5DE7-4F2C-9137-96A4694D67AD}"/>
    <cellStyle name="Output 9 5 3 2" xfId="37472" xr:uid="{16C96A98-8437-4CAD-89E9-73D603B02663}"/>
    <cellStyle name="Output 9 5 4" xfId="27064" xr:uid="{3E70A86F-18E4-4736-848F-8829577B0F79}"/>
    <cellStyle name="Output 9 6" xfId="644" xr:uid="{D9FD9816-ACC2-4FCD-90EC-5C2C43369567}"/>
    <cellStyle name="Output 9 6 2" xfId="5022" xr:uid="{4C187090-BEC4-4570-931B-E7892DE44CE6}"/>
    <cellStyle name="Output 9 6 2 2" xfId="7608" xr:uid="{B1CCC06D-8E7F-4E41-A59A-E931D94986E0}"/>
    <cellStyle name="Output 9 6 2 2 2" xfId="16597" xr:uid="{26300279-399B-451B-88D6-C24A46FD07D0}"/>
    <cellStyle name="Output 9 6 2 2 2 2" xfId="36480" xr:uid="{158874DA-B094-4B89-9164-4AC372F3A534}"/>
    <cellStyle name="Output 9 6 2 2 3" xfId="33010" xr:uid="{CF051178-5741-4A53-8F54-DCE6420E2BCE}"/>
    <cellStyle name="Output 9 6 2 3" xfId="10245" xr:uid="{1A98CD4E-C0B1-438B-844F-841925425A4C}"/>
    <cellStyle name="Output 9 6 2 3 2" xfId="19234" xr:uid="{0BC99AE5-1D92-4D56-BFA3-74A21D551574}"/>
    <cellStyle name="Output 9 6 2 3 2 2" xfId="33470" xr:uid="{A750D31C-DB0A-49B5-8EC3-12517C7156E6}"/>
    <cellStyle name="Output 9 6 2 3 3" xfId="26410" xr:uid="{6BFC172B-EE25-4563-BC2A-EC0413CF4343}"/>
    <cellStyle name="Output 9 6 2 4" xfId="14011" xr:uid="{96EB2E8E-3D99-4BBC-ABA8-F95B9985AF07}"/>
    <cellStyle name="Output 9 6 2 4 2" xfId="40664" xr:uid="{45E29856-9083-4302-A4E3-D2CB55A5084D}"/>
    <cellStyle name="Output 9 6 2 5" xfId="41419" xr:uid="{2156A942-FF01-4B56-84B2-EF1570BA80D8}"/>
    <cellStyle name="Output 9 6 3" xfId="3081" xr:uid="{B6A8D94D-C3B0-4308-85F0-D10992319D74}"/>
    <cellStyle name="Output 9 6 3 2" xfId="27019" xr:uid="{5FB156D5-58D8-4DAD-A1F7-F24FF05B5105}"/>
    <cellStyle name="Output 9 6 4" xfId="35469" xr:uid="{5CA46FF3-63BE-4940-B013-468F935600CB}"/>
    <cellStyle name="Output 9 7" xfId="989" xr:uid="{3DB59FE8-8213-4919-9A32-543F4F125E20}"/>
    <cellStyle name="Output 9 7 2" xfId="5343" xr:uid="{CD30D221-6A17-422C-B085-A4E038F1031E}"/>
    <cellStyle name="Output 9 7 2 2" xfId="7929" xr:uid="{62D231CD-6AA7-412C-81D6-1C3E01B83F93}"/>
    <cellStyle name="Output 9 7 2 2 2" xfId="16918" xr:uid="{78DAE5EE-E881-4D37-BB7A-1B68AD314B16}"/>
    <cellStyle name="Output 9 7 2 2 2 2" xfId="23361" xr:uid="{6AB09A8F-6AB0-408E-B1FA-B00653650569}"/>
    <cellStyle name="Output 9 7 2 2 3" xfId="37711" xr:uid="{2B686584-37B3-4967-8FEA-D1E4C97AD8C7}"/>
    <cellStyle name="Output 9 7 2 3" xfId="10566" xr:uid="{25FC1FD5-3748-4150-B6AB-CEB6E2BB558F}"/>
    <cellStyle name="Output 9 7 2 3 2" xfId="19555" xr:uid="{3BFBFA72-A6E7-446C-AD16-49F7D984B75A}"/>
    <cellStyle name="Output 9 7 2 3 2 2" xfId="43823" xr:uid="{A53DC796-8E91-4B31-82F2-2352AF0BA778}"/>
    <cellStyle name="Output 9 7 2 3 3" xfId="26710" xr:uid="{D48B2549-DCCE-4D05-B6CB-5D5811808F07}"/>
    <cellStyle name="Output 9 7 2 4" xfId="14332" xr:uid="{2D2FACA4-F2AE-4A95-AB4E-9C76A176F23A}"/>
    <cellStyle name="Output 9 7 2 4 2" xfId="24942" xr:uid="{31FD3953-A781-49DD-8D39-611647F6E8AB}"/>
    <cellStyle name="Output 9 7 2 5" xfId="24437" xr:uid="{837224C6-747B-4B02-B046-A524C4267272}"/>
    <cellStyle name="Output 9 7 3" xfId="3426" xr:uid="{0821F783-FAE9-41B1-86F1-89C914D34359}"/>
    <cellStyle name="Output 9 7 3 2" xfId="25814" xr:uid="{BD0283EC-6D04-4466-B556-C35BA19703C2}"/>
    <cellStyle name="Output 9 7 4" xfId="25734" xr:uid="{6180625B-212F-48EC-8FE6-046EED6AF781}"/>
    <cellStyle name="Output 9 8" xfId="1333" xr:uid="{E1C41D71-6C6A-43D4-8328-456F899F2653}"/>
    <cellStyle name="Output 9 8 2" xfId="5678" xr:uid="{91E3FC5E-7377-4E2F-AF20-5C9C877DCE4B}"/>
    <cellStyle name="Output 9 8 2 2" xfId="8264" xr:uid="{774DF4C6-5D8E-47AD-8F02-D690D6A25CC9}"/>
    <cellStyle name="Output 9 8 2 2 2" xfId="17253" xr:uid="{7CA0053E-C285-4D21-AD5D-AC46DC47A494}"/>
    <cellStyle name="Output 9 8 2 2 2 2" xfId="23525" xr:uid="{6E64F56D-EDF7-4582-A0B7-0851C9753B5A}"/>
    <cellStyle name="Output 9 8 2 2 3" xfId="42799" xr:uid="{6964FDAB-6DC9-41F8-B0F2-3C865E86AF83}"/>
    <cellStyle name="Output 9 8 2 3" xfId="10901" xr:uid="{87378C00-404A-4102-B707-18C57C6077B3}"/>
    <cellStyle name="Output 9 8 2 3 2" xfId="19890" xr:uid="{26669D32-4789-4E06-B455-B225B5CE62E2}"/>
    <cellStyle name="Output 9 8 2 3 2 2" xfId="35179" xr:uid="{7A7D99C4-65A2-4CCC-B2EB-1A3A2B3207A7}"/>
    <cellStyle name="Output 9 8 2 3 3" xfId="24215" xr:uid="{D77D3ABE-BF19-4121-AC87-53C6D14A716E}"/>
    <cellStyle name="Output 9 8 2 4" xfId="14667" xr:uid="{207D4891-F2A1-4808-B60D-7352B4C2885C}"/>
    <cellStyle name="Output 9 8 2 4 2" xfId="44009" xr:uid="{824986CC-2074-4E7D-B689-72DB568D39C3}"/>
    <cellStyle name="Output 9 8 2 5" xfId="31465" xr:uid="{4F33A415-D25B-4FA1-BB54-00D5FC97A717}"/>
    <cellStyle name="Output 9 8 3" xfId="3770" xr:uid="{A3B93F31-610D-482F-B9FB-305C9E3666BB}"/>
    <cellStyle name="Output 9 8 3 2" xfId="26098" xr:uid="{688C4B57-5A77-4A98-A9A7-5DDC1B72506B}"/>
    <cellStyle name="Output 9 8 4" xfId="27401" xr:uid="{B9699138-5EBB-4BC9-8786-F7B81BF20A0C}"/>
    <cellStyle name="Output 9 9" xfId="197" xr:uid="{32CBCA17-5C85-4B1A-BEDE-6EDEC8A5492F}"/>
    <cellStyle name="Output 9 9 2" xfId="2622" xr:uid="{0DF9715E-2CE5-445F-AEAC-6A323E56C462}"/>
    <cellStyle name="Output 9 9 2 2" xfId="6863" xr:uid="{E2CD55CD-3404-4021-99FD-ED2BC5615559}"/>
    <cellStyle name="Output 9 9 2 2 2" xfId="15852" xr:uid="{62DE3FB3-D3A0-4130-ABB3-6992123917AC}"/>
    <cellStyle name="Output 9 9 2 2 2 2" xfId="36766" xr:uid="{20E5E2CF-0311-4F56-BB91-7E4685683B28}"/>
    <cellStyle name="Output 9 9 2 2 3" xfId="23899" xr:uid="{C659B162-0ACC-490C-BD06-DF8EADF5D6B1}"/>
    <cellStyle name="Output 9 9 2 3" xfId="9433" xr:uid="{2A5449BF-EE5B-410B-AB8B-93A475D6EAAF}"/>
    <cellStyle name="Output 9 9 2 3 2" xfId="18422" xr:uid="{1812498B-AA5C-4C77-9217-D783BEF65A00}"/>
    <cellStyle name="Output 9 9 2 3 2 2" xfId="36388" xr:uid="{9D5C65EF-9D6D-4772-8166-B5C8A01153AE}"/>
    <cellStyle name="Output 9 9 2 3 3" xfId="31224" xr:uid="{BA102902-BF87-4BD1-A9BD-4D143FC3D8BD}"/>
    <cellStyle name="Output 9 9 2 4" xfId="13476" xr:uid="{DC638247-1215-4F0F-89E6-6BCF0341BABA}"/>
    <cellStyle name="Output 9 9 2 4 2" xfId="24568" xr:uid="{D0158EFE-276A-452A-9C89-E9DE8CFDBC4B}"/>
    <cellStyle name="Output 9 9 2 5" xfId="36677" xr:uid="{063E082F-99E7-4791-8C55-A282BB3DDC8A}"/>
    <cellStyle name="Output 9 9 3" xfId="2665" xr:uid="{8AC71AC7-17AC-4882-B88A-7C5B4A440115}"/>
    <cellStyle name="Output 9 9 3 2" xfId="30603" xr:uid="{E6272446-CF81-4045-93EC-984E02EED52F}"/>
    <cellStyle name="Output 9 9 4" xfId="22278" xr:uid="{2DE8EFA1-9097-4FAF-96D3-EF10D1513334}"/>
    <cellStyle name="Percent" xfId="2" builtinId="5"/>
    <cellStyle name="Percent 2" xfId="44125" xr:uid="{71E2B33F-34FE-436E-89CB-E7340ABDEA44}"/>
    <cellStyle name="Percent 2 2" xfId="44184" xr:uid="{E68C6E05-595E-4A14-A33A-BACF113E4FC8}"/>
    <cellStyle name="Percent 2 3" xfId="44154" xr:uid="{0344A0E6-E0B8-4085-9DD4-98FD6719CF7D}"/>
    <cellStyle name="Percent 3" xfId="44185" xr:uid="{5502EA70-A127-49DB-8879-D00FFC0B8A36}"/>
    <cellStyle name="Percent 3 2" xfId="59385" xr:uid="{AEF7E17C-012B-411A-A848-931CEEDAC9F1}"/>
    <cellStyle name="Percent 4" xfId="44152" xr:uid="{65DF1130-CB08-42F0-BB2A-B9CFE830BAA3}"/>
    <cellStyle name="Percent 5" xfId="44236" xr:uid="{F510B94A-EE93-48D4-85CF-11347087D268}"/>
    <cellStyle name="Percent 6" xfId="44209" xr:uid="{2627599F-208E-4ED3-B5FC-DA6C1798DC40}"/>
    <cellStyle name="Percent 7" xfId="44" xr:uid="{DF405C17-3E38-4C5F-95A6-DE6A54023D59}"/>
    <cellStyle name="Title 2" xfId="88" xr:uid="{0B64F2F8-F65C-473B-BBC8-E525B5430FCB}"/>
    <cellStyle name="Title 2 2" xfId="44186" xr:uid="{92DC5E83-F6CA-42C0-BBE4-F6F57F78D983}"/>
    <cellStyle name="Title 3" xfId="44237" xr:uid="{C94170D5-0ABE-47BD-B81E-84FB3F024030}"/>
    <cellStyle name="Title 4" xfId="45" xr:uid="{A4EB28C3-6293-4081-97B3-F900C6AA6D3C}"/>
    <cellStyle name="Title 5" xfId="45857" xr:uid="{9420B8D0-3B42-4A30-B270-EEAE732659B0}"/>
    <cellStyle name="Title 6" xfId="59381" xr:uid="{912C7A4D-12F6-41DA-A4AB-6BF612782FED}"/>
    <cellStyle name="Total 10" xfId="2205" xr:uid="{A493C0A1-670A-4678-8DE1-488F5ACFCABF}"/>
    <cellStyle name="Total 10 2" xfId="41391" xr:uid="{4D059606-8E87-4F9A-ABD3-78D3F096BECE}"/>
    <cellStyle name="Total 10 2 2" xfId="57083" xr:uid="{88402547-EAEA-4E28-B0B3-AE9C608AF0AB}"/>
    <cellStyle name="Total 10 2 3" xfId="50301" xr:uid="{5AAB2973-5279-4DDF-8CEB-214C7D7203D4}"/>
    <cellStyle name="Total 10 3" xfId="51907" xr:uid="{61632470-0071-4D08-A313-5AEC5D053076}"/>
    <cellStyle name="Total 10 3 2" xfId="58688" xr:uid="{86634876-C34B-4404-AFFE-A4E18CFFDE77}"/>
    <cellStyle name="Total 10 4" xfId="51657" xr:uid="{EB97656A-A1A1-4F66-A0B6-104C70F6C380}"/>
    <cellStyle name="Total 10 4 2" xfId="58438" xr:uid="{AEB51678-4B46-4DC7-ACED-8BE8F416AD93}"/>
    <cellStyle name="Total 10 5" xfId="48418" xr:uid="{0E15035D-F6E0-4226-B3F8-5C298644E946}"/>
    <cellStyle name="Total 10 5 2" xfId="55210" xr:uid="{62D8B177-9874-486F-BB2A-129C51FB7ECE}"/>
    <cellStyle name="Total 10 6" xfId="53496" xr:uid="{461B7F69-3E21-46A3-B18C-2883A0859333}"/>
    <cellStyle name="Total 10 7" xfId="46804" xr:uid="{CED60D9E-63A4-4E54-81DD-1CFF2F0E7E69}"/>
    <cellStyle name="Total 11" xfId="33782" xr:uid="{79A3C494-AC31-4BB4-8B16-3AF24686D2D2}"/>
    <cellStyle name="Total 11 2" xfId="50434" xr:uid="{958A14F6-E2C4-4789-844C-90E9ACB683AD}"/>
    <cellStyle name="Total 11 2 2" xfId="57216" xr:uid="{6293C2EC-C180-4962-BEA6-A87C455E86FA}"/>
    <cellStyle name="Total 11 3" xfId="52036" xr:uid="{3FDA2B19-B0AE-4FC5-AE1F-A89ECE318967}"/>
    <cellStyle name="Total 11 3 2" xfId="58817" xr:uid="{3A7BF539-58C3-4D1C-B826-5B2C0C7CE96C}"/>
    <cellStyle name="Total 11 4" xfId="51429" xr:uid="{EA05BA5B-1C77-4EB7-A3C9-FFE92B88AE4F}"/>
    <cellStyle name="Total 11 4 2" xfId="58211" xr:uid="{2971E9F6-6BBC-4831-AC7C-DF23A114C694}"/>
    <cellStyle name="Total 11 5" xfId="48551" xr:uid="{45363C92-B52A-44C2-9FB7-5359383BA1BE}"/>
    <cellStyle name="Total 11 5 2" xfId="55340" xr:uid="{14188B43-4072-4823-953D-44BB5C8D7C93}"/>
    <cellStyle name="Total 11 6" xfId="53626" xr:uid="{6C51A377-FA5F-4848-A229-1473A55E7D15}"/>
    <cellStyle name="Total 11 7" xfId="46937" xr:uid="{6A5DEC15-8858-47A7-B7AE-320A62F0FDAD}"/>
    <cellStyle name="Total 12" xfId="89" xr:uid="{0E7E1AF7-7392-40E0-BDAB-E90CB9E1C624}"/>
    <cellStyle name="Total 12 2" xfId="53982" xr:uid="{C4FEA348-A3BB-4E0D-BCCA-8E2942DE4475}"/>
    <cellStyle name="Total 12 3" xfId="47307" xr:uid="{06D4EF0D-DBF2-4B36-9B8B-A4DBF75A49BA}"/>
    <cellStyle name="Total 13" xfId="44130" xr:uid="{F41F1CDF-7557-448A-B26E-35219909B602}"/>
    <cellStyle name="Total 13 2" xfId="55696" xr:uid="{19E7C93A-0DF6-4E8F-9B55-1A137B351345}"/>
    <cellStyle name="Total 13 3" xfId="48913" xr:uid="{D0E32CBE-A697-4319-B692-316AF91DCA98}"/>
    <cellStyle name="Total 14" xfId="45457" xr:uid="{BF10258B-C5B0-4031-B6A0-94C5D76F6351}"/>
    <cellStyle name="Total 15" xfId="46" xr:uid="{35DCAE98-1284-4585-B41A-1A701B824B6B}"/>
    <cellStyle name="Total 2" xfId="92" xr:uid="{01C39DC4-0632-4805-B262-1DA176A73D09}"/>
    <cellStyle name="Total 2 10" xfId="904" xr:uid="{675E491D-50CF-42D5-8C91-63650EBD8016}"/>
    <cellStyle name="Total 2 10 2" xfId="5271" xr:uid="{16BE534F-8C3A-4D3F-86BA-6D16D3A953E9}"/>
    <cellStyle name="Total 2 10 2 2" xfId="7857" xr:uid="{2E7CA037-7ED3-423D-8AE8-C173265AB3B9}"/>
    <cellStyle name="Total 2 10 2 2 2" xfId="16846" xr:uid="{79083466-CD68-4606-89CA-1A0F970619E7}"/>
    <cellStyle name="Total 2 10 2 2 2 2" xfId="30184" xr:uid="{FED04984-8BE9-44F5-81EE-7097DC2129A6}"/>
    <cellStyle name="Total 2 10 2 2 2 3" xfId="56486" xr:uid="{17717009-0E63-4D2E-88BA-EFF260B9F042}"/>
    <cellStyle name="Total 2 10 2 2 3" xfId="22830" xr:uid="{77444021-3BCD-4B5A-BD00-95ACE569EA35}"/>
    <cellStyle name="Total 2 10 2 2 4" xfId="49704" xr:uid="{CC7A9207-6C60-4F59-A8CC-F3F2DD61E901}"/>
    <cellStyle name="Total 2 10 2 3" xfId="10494" xr:uid="{AA1E7FF1-9E5B-437E-ACDD-C49D30AD17CA}"/>
    <cellStyle name="Total 2 10 2 3 2" xfId="19483" xr:uid="{FA5C3826-7C9E-4B9F-B8F8-D5310D8EEB89}"/>
    <cellStyle name="Total 2 10 2 3 2 2" xfId="32195" xr:uid="{CAEEB2C6-066A-4B11-96EE-6885B00BB835}"/>
    <cellStyle name="Total 2 10 2 3 2 3" xfId="58571" xr:uid="{F2805716-63CE-4898-8E2D-65E942775159}"/>
    <cellStyle name="Total 2 10 2 3 3" xfId="41368" xr:uid="{C58B1E87-D6B1-4AA2-A3BC-A211A36DB87A}"/>
    <cellStyle name="Total 2 10 2 3 4" xfId="51790" xr:uid="{5A9BAA7B-6F9D-48E9-928B-76243FB5E3D2}"/>
    <cellStyle name="Total 2 10 2 4" xfId="14260" xr:uid="{2450089C-0B7E-4CC9-B986-3CB70B493A9B}"/>
    <cellStyle name="Total 2 10 2 4 2" xfId="42555" xr:uid="{8FA123E2-476B-4B44-8057-F017DCE0B21A}"/>
    <cellStyle name="Total 2 10 2 4 2 2" xfId="54625" xr:uid="{2C17D04B-990A-4877-87BC-7CF70EB6CC16}"/>
    <cellStyle name="Total 2 10 2 4 3" xfId="47821" xr:uid="{20A40CD1-9C05-4642-B7FF-644237D90776}"/>
    <cellStyle name="Total 2 10 2 5" xfId="37137" xr:uid="{76B155C0-1EE2-4264-8778-1F024B90D651}"/>
    <cellStyle name="Total 2 10 2 6" xfId="46207" xr:uid="{A5CB6C04-B273-4BEF-8F80-57D7A74BD9C1}"/>
    <cellStyle name="Total 2 10 3" xfId="3341" xr:uid="{83E3778F-2AFC-4C14-B5EE-BE23EF2C6781}"/>
    <cellStyle name="Total 2 10 3 2" xfId="26596" xr:uid="{21AD4E32-7A5F-4BC3-A5D2-F898E29C4F51}"/>
    <cellStyle name="Total 2 10 3 2 2" xfId="56888" xr:uid="{B754DBFE-6D59-4D91-BED7-80EAE2886982}"/>
    <cellStyle name="Total 2 10 3 2 3" xfId="50106" xr:uid="{2D3287A1-2202-48D4-80B3-BA3E0B7947E7}"/>
    <cellStyle name="Total 2 10 3 3" xfId="48931" xr:uid="{85740B24-A70B-4B39-8FCD-5D5F14D50410}"/>
    <cellStyle name="Total 2 10 3 3 2" xfId="55714" xr:uid="{46C781E2-14FE-400F-86D1-7DDB1C6F3054}"/>
    <cellStyle name="Total 2 10 3 4" xfId="48223" xr:uid="{9C2EE5C3-C13C-49E1-BE87-B783E353C572}"/>
    <cellStyle name="Total 2 10 3 4 2" xfId="55015" xr:uid="{D8E6F5B9-3272-4680-8D22-5669C14DB0E0}"/>
    <cellStyle name="Total 2 10 3 5" xfId="53315" xr:uid="{97A44E6D-7E12-45FE-9713-60943C61DE74}"/>
    <cellStyle name="Total 2 10 3 6" xfId="46609" xr:uid="{F12A4315-F776-40AC-96DB-8CB912A10746}"/>
    <cellStyle name="Total 2 10 4" xfId="32822" xr:uid="{477DAED6-F719-4B65-9F76-C028EF20EA25}"/>
    <cellStyle name="Total 2 10 4 2" xfId="56014" xr:uid="{65E1A58E-9E5F-4C52-9FF1-22094BCA5FDF}"/>
    <cellStyle name="Total 2 10 4 3" xfId="49232" xr:uid="{EC76D285-BF15-4937-842B-8843BA4187E3}"/>
    <cellStyle name="Total 2 10 5" xfId="44464" xr:uid="{9C9A9374-59F5-46CA-9AF9-464C10755422}"/>
    <cellStyle name="Total 2 10 5 2" xfId="55675" xr:uid="{304A418E-B10B-41B1-B545-6AD4CBD2CD0C}"/>
    <cellStyle name="Total 2 10 5 3" xfId="48894" xr:uid="{BEAA6615-EC7E-4C67-BAB4-0920938FC2D7}"/>
    <cellStyle name="Total 2 10 6" xfId="45698" xr:uid="{4FFA9C0C-D6DE-4E1A-91BF-9A21709DF778}"/>
    <cellStyle name="Total 2 10 6 2" xfId="54177" xr:uid="{714FE2DB-9F43-4D39-94E1-605422795D83}"/>
    <cellStyle name="Total 2 11" xfId="1248" xr:uid="{4196A9AE-58E1-4967-98B8-97BD6B5E632B}"/>
    <cellStyle name="Total 2 11 2" xfId="5593" xr:uid="{D1B6C95B-ADB6-4A45-A229-9218ACFF075A}"/>
    <cellStyle name="Total 2 11 2 2" xfId="8179" xr:uid="{868FF28C-9077-4A5C-A8E3-9F993C7B054B}"/>
    <cellStyle name="Total 2 11 2 2 2" xfId="17168" xr:uid="{F273DC6E-DEB9-4EAE-AF33-3BA92B7C7607}"/>
    <cellStyle name="Total 2 11 2 2 2 2" xfId="28627" xr:uid="{C96403F9-616B-423C-98FD-235FE981B85C}"/>
    <cellStyle name="Total 2 11 2 2 2 3" xfId="56533" xr:uid="{1E33C36C-6899-436C-B9BC-FB55E3997A2E}"/>
    <cellStyle name="Total 2 11 2 2 3" xfId="33923" xr:uid="{C384B85C-226D-47B1-8718-DC7CB9FD1AC2}"/>
    <cellStyle name="Total 2 11 2 2 4" xfId="49751" xr:uid="{86F45D42-5A23-44B6-B824-B6D6731A9C35}"/>
    <cellStyle name="Total 2 11 2 3" xfId="10816" xr:uid="{A200BD55-53CD-485F-B579-DBAA049B925A}"/>
    <cellStyle name="Total 2 11 2 3 2" xfId="19805" xr:uid="{8FD4879B-9947-456B-A8DA-3C2E994AA6AD}"/>
    <cellStyle name="Total 2 11 2 3 2 2" xfId="30658" xr:uid="{EA5EFAFD-09B0-4700-B917-AED5DC4DFEE6}"/>
    <cellStyle name="Total 2 11 2 3 2 3" xfId="58140" xr:uid="{0A177787-DD9D-4748-9A66-FE1D2559BCAC}"/>
    <cellStyle name="Total 2 11 2 3 3" xfId="44035" xr:uid="{322738DC-D27E-4D1B-B624-A5E4C2E89CE8}"/>
    <cellStyle name="Total 2 11 2 3 4" xfId="51358" xr:uid="{DDD5CE1E-4816-486C-9C3F-B6C5C7D65186}"/>
    <cellStyle name="Total 2 11 2 4" xfId="14582" xr:uid="{33DEA6C2-DBA4-45A6-9F42-ABAE5F94C921}"/>
    <cellStyle name="Total 2 11 2 4 2" xfId="22706" xr:uid="{1D8BD80A-8F65-40E0-A357-4092B6BA5978}"/>
    <cellStyle name="Total 2 11 2 4 2 2" xfId="54669" xr:uid="{22F1D798-C861-4E30-AD2F-ECC979165CA4}"/>
    <cellStyle name="Total 2 11 2 4 3" xfId="47868" xr:uid="{84F7E35F-F249-4AC3-98E9-2CD86EFB7B55}"/>
    <cellStyle name="Total 2 11 2 5" xfId="43936" xr:uid="{C963CAD9-836E-401B-B55E-74B40955AE63}"/>
    <cellStyle name="Total 2 11 2 6" xfId="46254" xr:uid="{BCBF1DD4-5779-4E5D-AE89-42DFF0993C9B}"/>
    <cellStyle name="Total 2 11 3" xfId="3685" xr:uid="{69F4BAD0-1AD6-4CF3-9DF5-9BC98C3F8705}"/>
    <cellStyle name="Total 2 11 3 2" xfId="40353" xr:uid="{5EC886A2-978E-4112-83A8-9717385D327B}"/>
    <cellStyle name="Total 2 11 3 2 2" xfId="56932" xr:uid="{6A75EC8C-0CBE-4CA2-8DD7-FCADA430D1DF}"/>
    <cellStyle name="Total 2 11 3 2 3" xfId="50150" xr:uid="{305E0598-D0E9-46ED-985D-4F427FA68202}"/>
    <cellStyle name="Total 2 11 3 3" xfId="52315" xr:uid="{168AE5C2-B418-4CFB-8F74-86A8521DF18A}"/>
    <cellStyle name="Total 2 11 3 3 2" xfId="59096" xr:uid="{CE3A4FB9-443D-46D9-A27E-F583C61C468B}"/>
    <cellStyle name="Total 2 11 3 4" xfId="48267" xr:uid="{E6D77A3A-23F0-4921-85CF-964B7A5D303E}"/>
    <cellStyle name="Total 2 11 3 4 2" xfId="55059" xr:uid="{C97C1DEF-7784-4284-84E7-163193BAAF52}"/>
    <cellStyle name="Total 2 11 3 5" xfId="53359" xr:uid="{B6D1C4A0-62D8-4804-A0A1-006BA6396AB5}"/>
    <cellStyle name="Total 2 11 3 6" xfId="46653" xr:uid="{C25C6C58-0F20-43AC-B891-D44370D82DF4}"/>
    <cellStyle name="Total 2 11 4" xfId="25110" xr:uid="{7779BEA1-D1AB-4421-B4AF-A418D549A302}"/>
    <cellStyle name="Total 2 11 4 2" xfId="56061" xr:uid="{CF705187-6DA0-4D89-AED6-2985F0365F18}"/>
    <cellStyle name="Total 2 11 4 3" xfId="49279" xr:uid="{2F09A86F-68D1-4FF2-B417-B13FBC2A65EF}"/>
    <cellStyle name="Total 2 11 5" xfId="44504" xr:uid="{404EB5DC-2B09-4023-B86C-88879553317F}"/>
    <cellStyle name="Total 2 11 5 2" xfId="58514" xr:uid="{FEC11173-F381-4C6F-9DA3-05742858D4E9}"/>
    <cellStyle name="Total 2 11 5 3" xfId="51733" xr:uid="{D8FF18CC-D0FC-4D16-A72E-709D7EF5F9F7}"/>
    <cellStyle name="Total 2 11 6" xfId="45745" xr:uid="{A1AA5A0D-0602-46ED-A4E5-6EF3AE30FB44}"/>
    <cellStyle name="Total 2 11 6 2" xfId="54221" xr:uid="{28C334A7-104C-4C12-A26B-CAD0D817F101}"/>
    <cellStyle name="Total 2 12" xfId="171" xr:uid="{0AB36C20-8A29-4A58-9209-F92586C884C0}"/>
    <cellStyle name="Total 2 12 2" xfId="2577" xr:uid="{0BD42EF7-0070-4AD8-8CDB-AE15052C74E4}"/>
    <cellStyle name="Total 2 12 2 2" xfId="6818" xr:uid="{66F66B37-63F5-4BD7-A8AA-2CD66BE98F69}"/>
    <cellStyle name="Total 2 12 2 2 2" xfId="15807" xr:uid="{01D418A2-81BA-4D18-97F0-6B5179FAE5C0}"/>
    <cellStyle name="Total 2 12 2 2 2 2" xfId="30441" xr:uid="{BB9974EC-3C79-4965-B925-D1A2C6A3C9DA}"/>
    <cellStyle name="Total 2 12 2 2 2 3" xfId="56574" xr:uid="{988E0923-5C34-4942-AA15-43F93706326D}"/>
    <cellStyle name="Total 2 12 2 2 3" xfId="40917" xr:uid="{D76ACE68-F54A-4E64-9FE2-45D21B20A59A}"/>
    <cellStyle name="Total 2 12 2 2 4" xfId="49792" xr:uid="{1FB332AA-5DA5-408F-BFF4-7EDA8C7A5F13}"/>
    <cellStyle name="Total 2 12 2 3" xfId="9388" xr:uid="{5B16CCBF-C96E-4B0A-BAD7-44B979988002}"/>
    <cellStyle name="Total 2 12 2 3 2" xfId="18377" xr:uid="{9EFD9D21-B00C-43C0-B1A7-3A58E8D289BD}"/>
    <cellStyle name="Total 2 12 2 3 2 2" xfId="29959" xr:uid="{EF0C4DEA-A207-47ED-9EC2-6CEA27AC38B2}"/>
    <cellStyle name="Total 2 12 2 3 2 3" xfId="57791" xr:uid="{0E5D7D4A-87B8-4407-B18F-6BA75EA5AFD8}"/>
    <cellStyle name="Total 2 12 2 3 3" xfId="26117" xr:uid="{17C4058A-7E0D-4B80-9C33-CDA7BFAE4681}"/>
    <cellStyle name="Total 2 12 2 3 4" xfId="51009" xr:uid="{5ED98EDE-99AD-4258-84B0-C03F7979460F}"/>
    <cellStyle name="Total 2 12 2 4" xfId="13431" xr:uid="{342F3A45-6996-47D2-B4D0-E5B687136057}"/>
    <cellStyle name="Total 2 12 2 4 2" xfId="24359" xr:uid="{FCDC659A-4B9A-49A0-9AFF-8A1C4961E815}"/>
    <cellStyle name="Total 2 12 2 4 2 2" xfId="54707" xr:uid="{A6570565-98A2-41F4-91C6-30CAAD70F233}"/>
    <cellStyle name="Total 2 12 2 4 3" xfId="47909" xr:uid="{AFDA872C-12A5-462B-BD94-9E4BE41C7675}"/>
    <cellStyle name="Total 2 12 2 5" xfId="30230" xr:uid="{ABEC8B08-B02C-41B6-9831-35816CD1C809}"/>
    <cellStyle name="Total 2 12 2 6" xfId="46295" xr:uid="{AB2CD8E3-2C6E-44E2-81F8-EECB1AFA45F6}"/>
    <cellStyle name="Total 2 12 3" xfId="2639" xr:uid="{18EC64CA-5880-4993-BEE4-B70FD1E6AB4D}"/>
    <cellStyle name="Total 2 12 3 2" xfId="37727" xr:uid="{6D31490E-D975-4231-AD3B-B80E09879BD9}"/>
    <cellStyle name="Total 2 12 3 2 2" xfId="56970" xr:uid="{C505568A-0145-4CB2-A030-6BCD152E19FD}"/>
    <cellStyle name="Total 2 12 3 2 3" xfId="50188" xr:uid="{E38BAD45-AA56-49B6-9B0B-CDF2ED4D341A}"/>
    <cellStyle name="Total 2 12 3 3" xfId="52284" xr:uid="{2621694E-1D8E-4680-A3CA-14BC8C6EBB12}"/>
    <cellStyle name="Total 2 12 3 3 2" xfId="59065" xr:uid="{58C260FE-39E6-4679-8FEA-2A65440AFA91}"/>
    <cellStyle name="Total 2 12 3 4" xfId="48305" xr:uid="{708ECB84-8263-4559-A8B0-45C4A51D493E}"/>
    <cellStyle name="Total 2 12 3 4 2" xfId="55097" xr:uid="{F04CEDB4-6953-4BF0-A218-B168AF30CCFF}"/>
    <cellStyle name="Total 2 12 3 5" xfId="53397" xr:uid="{D9901734-2AE0-4697-9BEF-5353B48A1C03}"/>
    <cellStyle name="Total 2 12 3 6" xfId="46691" xr:uid="{6F475E90-2594-4A5C-8426-D0E1F26FB74A}"/>
    <cellStyle name="Total 2 12 4" xfId="29751" xr:uid="{9D19E041-9201-425F-AC41-41F7207E3B02}"/>
    <cellStyle name="Total 2 12 4 2" xfId="56102" xr:uid="{5CAAA3AF-A227-4638-BE71-92615BD591EC}"/>
    <cellStyle name="Total 2 12 4 3" xfId="49320" xr:uid="{A72858C6-CAC6-4655-8498-840C72E6D3EC}"/>
    <cellStyle name="Total 2 12 5" xfId="44552" xr:uid="{D1AECD57-6D2C-49C2-B119-366F3B6A97F5}"/>
    <cellStyle name="Total 2 12 5 2" xfId="58159" xr:uid="{59F58035-2D8A-4B3F-9435-C6B155493A5A}"/>
    <cellStyle name="Total 2 12 5 3" xfId="51377" xr:uid="{0B6861A2-7FD2-437F-B4C3-08A27A203769}"/>
    <cellStyle name="Total 2 12 6" xfId="45786" xr:uid="{6613A7AF-FECD-4CDA-86DC-E2A639091060}"/>
    <cellStyle name="Total 2 12 6 2" xfId="54259" xr:uid="{932079BB-AE85-42C5-8298-9555A3807BFE}"/>
    <cellStyle name="Total 2 13" xfId="192" xr:uid="{19F435EC-BDA8-4986-8345-617536CB7782}"/>
    <cellStyle name="Total 2 13 2" xfId="2976" xr:uid="{540A9558-5DDB-4D00-A6EB-F0762FC95036}"/>
    <cellStyle name="Total 2 13 2 2" xfId="7126" xr:uid="{4C3713E8-3CF6-4746-ADE2-69C896F200FF}"/>
    <cellStyle name="Total 2 13 2 2 2" xfId="16115" xr:uid="{09B864CA-C7FB-426F-9066-62020EF5693D}"/>
    <cellStyle name="Total 2 13 2 2 2 2" xfId="28475" xr:uid="{BE559297-4529-4486-92FC-15CAEC90B3A5}"/>
    <cellStyle name="Total 2 13 2 2 2 3" xfId="56613" xr:uid="{9A7DE947-07E0-43A3-A6A0-D046D3CA4F33}"/>
    <cellStyle name="Total 2 13 2 2 3" xfId="31619" xr:uid="{16296401-5856-4640-BBC7-3FE063B1EED9}"/>
    <cellStyle name="Total 2 13 2 2 4" xfId="49831" xr:uid="{4DB79A75-EEE8-43B7-B83E-DC931D92D9C8}"/>
    <cellStyle name="Total 2 13 2 3" xfId="9689" xr:uid="{A8B857CC-2546-4FE2-860A-803C5E4472B3}"/>
    <cellStyle name="Total 2 13 2 3 2" xfId="18678" xr:uid="{37466B35-B0E6-4DE5-A03E-BA6DCC643F45}"/>
    <cellStyle name="Total 2 13 2 3 2 2" xfId="36189" xr:uid="{4E100713-6DEE-459D-9E65-FC3C9C720163}"/>
    <cellStyle name="Total 2 13 2 3 2 3" xfId="58304" xr:uid="{E71FBD74-2DA0-40E4-8A00-EF98750EA520}"/>
    <cellStyle name="Total 2 13 2 3 3" xfId="24227" xr:uid="{0ADACCFC-3CB4-4D80-AE2C-585A03E79C96}"/>
    <cellStyle name="Total 2 13 2 3 4" xfId="51522" xr:uid="{DBC1B1F2-EE8E-42A4-8AD1-28E4B3315B67}"/>
    <cellStyle name="Total 2 13 2 4" xfId="13529" xr:uid="{BC457DC2-5B51-46BE-AECA-D32FF8576127}"/>
    <cellStyle name="Total 2 13 2 4 2" xfId="35848" xr:uid="{D9F299A5-2A57-48F7-BAFC-1617F99F5919}"/>
    <cellStyle name="Total 2 13 2 4 2 2" xfId="54746" xr:uid="{1D4470BD-39B9-443C-8170-C30C3A74382C}"/>
    <cellStyle name="Total 2 13 2 4 3" xfId="47948" xr:uid="{B7BC171F-704A-4A81-890B-878B613DE1DE}"/>
    <cellStyle name="Total 2 13 2 5" xfId="37185" xr:uid="{BD8415E0-8C57-4FFB-9BC1-6DA43050378D}"/>
    <cellStyle name="Total 2 13 2 6" xfId="46334" xr:uid="{CA639926-A17A-47C4-A132-76F7BB157B9B}"/>
    <cellStyle name="Total 2 13 3" xfId="2660" xr:uid="{3F84F24C-1236-46A7-B1C2-BA7FE635E5E6}"/>
    <cellStyle name="Total 2 13 3 2" xfId="36796" xr:uid="{2480330A-FFA7-4F11-8667-3465AA493345}"/>
    <cellStyle name="Total 2 13 3 2 2" xfId="57009" xr:uid="{0885486A-5A92-4D5B-B0C7-41C7CDA37B61}"/>
    <cellStyle name="Total 2 13 3 2 3" xfId="50227" xr:uid="{089C0AD3-F030-4D94-955B-34F8A51B3C6E}"/>
    <cellStyle name="Total 2 13 3 3" xfId="51624" xr:uid="{019FC0DC-9BCA-43D1-919A-BC3FEC904972}"/>
    <cellStyle name="Total 2 13 3 3 2" xfId="58405" xr:uid="{A99F8820-42ED-4461-9060-BE53DAA5490F}"/>
    <cellStyle name="Total 2 13 3 4" xfId="48344" xr:uid="{0D4A43C7-2F21-4D46-9231-4A6EA6E16332}"/>
    <cellStyle name="Total 2 13 3 4 2" xfId="55136" xr:uid="{9B895FB5-AFB3-4461-96C9-CF3778329C54}"/>
    <cellStyle name="Total 2 13 3 5" xfId="53434" xr:uid="{4CCA1070-DFE8-4BC7-B9DC-364A37080E59}"/>
    <cellStyle name="Total 2 13 3 6" xfId="46730" xr:uid="{D4DC534C-CA8C-419A-BD1C-F3B75E7853AE}"/>
    <cellStyle name="Total 2 13 4" xfId="28378" xr:uid="{B8B24750-FB14-4BAC-B29B-F4C0A2842DE6}"/>
    <cellStyle name="Total 2 13 4 2" xfId="56141" xr:uid="{392E6D92-EB98-430D-A2BA-95B7A1A5C0F0}"/>
    <cellStyle name="Total 2 13 4 3" xfId="49359" xr:uid="{2DB084D0-EBF2-4CA9-B2AB-FB30489CA2BD}"/>
    <cellStyle name="Total 2 13 5" xfId="44562" xr:uid="{0F11E087-8177-413C-8D43-EE9D911B95FF}"/>
    <cellStyle name="Total 2 13 5 2" xfId="58426" xr:uid="{0AF9B740-0537-4FE5-AC60-61BAF53B8CA2}"/>
    <cellStyle name="Total 2 13 5 3" xfId="51645" xr:uid="{927F3773-B3A8-4DFF-B23A-E3CEC6D0C088}"/>
    <cellStyle name="Total 2 13 6" xfId="47479" xr:uid="{6205232D-57DF-40B3-86D4-07950382C238}"/>
    <cellStyle name="Total 2 13 6 2" xfId="54298" xr:uid="{2DB518D7-0121-428D-902D-7E53EE71C8D7}"/>
    <cellStyle name="Total 2 13 7" xfId="45871" xr:uid="{6BC57DCA-79DA-4206-8A16-3A377F8E1D67}"/>
    <cellStyle name="Total 2 14" xfId="2626" xr:uid="{7308287A-7E0D-4BA1-A3FC-3DA31037E6EC}"/>
    <cellStyle name="Total 2 14 2" xfId="6867" xr:uid="{AC8115EC-495C-47A3-9EA7-7842A15143D0}"/>
    <cellStyle name="Total 2 14 2 2" xfId="15856" xr:uid="{CB14D3F4-C569-4839-A552-F231B9AE42B3}"/>
    <cellStyle name="Total 2 14 2 2 2" xfId="43626" xr:uid="{768BA50F-0EBE-4D62-A2E8-02043E43A888}"/>
    <cellStyle name="Total 2 14 2 2 2 2" xfId="56652" xr:uid="{7255D1DA-2307-4E11-9102-D6EBA73C02B0}"/>
    <cellStyle name="Total 2 14 2 2 3" xfId="49870" xr:uid="{8CDACBD7-53D6-4789-BAD9-10EE7C61E953}"/>
    <cellStyle name="Total 2 14 2 3" xfId="29439" xr:uid="{9DEC021A-E7A0-4CEB-BC5E-45EB623B4E43}"/>
    <cellStyle name="Total 2 14 2 3 2" xfId="57939" xr:uid="{2922E65B-FE91-486A-B024-00EF524E42C1}"/>
    <cellStyle name="Total 2 14 2 3 3" xfId="51157" xr:uid="{02BBD9FD-FD3A-4588-A304-4E6FEDC512CB}"/>
    <cellStyle name="Total 2 14 2 4" xfId="47987" xr:uid="{DE667571-7DF6-43F1-A459-42224D78A9D6}"/>
    <cellStyle name="Total 2 14 2 4 2" xfId="54782" xr:uid="{42ABC76E-DF6E-4ACA-8032-895428F58CAF}"/>
    <cellStyle name="Total 2 14 2 5" xfId="46373" xr:uid="{72B7F87F-2D4F-4C39-8524-0D0E9257E669}"/>
    <cellStyle name="Total 2 14 3" xfId="9437" xr:uid="{5415C189-BC92-453E-9990-04ACCD49D9D7}"/>
    <cellStyle name="Total 2 14 3 2" xfId="18426" xr:uid="{02979E9B-C167-4468-B953-A579226316D1}"/>
    <cellStyle name="Total 2 14 3 2 2" xfId="24199" xr:uid="{48DF3585-8B38-47BE-98A3-EB0F9903FCEA}"/>
    <cellStyle name="Total 2 14 3 2 2 2" xfId="57045" xr:uid="{111DBBEF-1853-47A7-B80C-588D16A15302}"/>
    <cellStyle name="Total 2 14 3 2 3" xfId="50263" xr:uid="{47C6C214-ED91-4C1A-9CF3-21BB718E02BD}"/>
    <cellStyle name="Total 2 14 3 3" xfId="24025" xr:uid="{D6882062-6C13-4215-9EA3-FA486B89CB86}"/>
    <cellStyle name="Total 2 14 3 3 2" xfId="57637" xr:uid="{8BE630DC-A6FF-49AB-97A3-7D2E9580F571}"/>
    <cellStyle name="Total 2 14 3 3 3" xfId="50855" xr:uid="{21A994EF-0495-498B-90BD-B1046A586CD1}"/>
    <cellStyle name="Total 2 14 3 4" xfId="48380" xr:uid="{CD394D9A-3E27-44E2-AC8E-1BE35B1AA49B}"/>
    <cellStyle name="Total 2 14 3 4 2" xfId="55172" xr:uid="{6CF8B977-2C5C-42B3-B4ED-A89A0C42009D}"/>
    <cellStyle name="Total 2 14 3 5" xfId="46766" xr:uid="{DCC12124-E735-4996-ACAB-9FDFF50D0E5A}"/>
    <cellStyle name="Total 2 14 4" xfId="13480" xr:uid="{7FDE08D6-DA29-4C53-8A8F-ED708EF29874}"/>
    <cellStyle name="Total 2 14 4 2" xfId="38117" xr:uid="{F8643D1E-A536-4CE9-9F08-0EE32E3F607E}"/>
    <cellStyle name="Total 2 14 4 2 2" xfId="56180" xr:uid="{1E7BF528-8580-4616-8528-CDF54C6ABB03}"/>
    <cellStyle name="Total 2 14 4 3" xfId="49398" xr:uid="{6AEEC30A-FA52-4095-B9EB-4D66027651C9}"/>
    <cellStyle name="Total 2 14 5" xfId="26354" xr:uid="{BD7B7F48-0608-4AD4-841E-25C0A6429190}"/>
    <cellStyle name="Total 2 14 5 2" xfId="58739" xr:uid="{9805C4CB-341B-41D7-A038-DF5672D8F714}"/>
    <cellStyle name="Total 2 14 5 3" xfId="51958" xr:uid="{628C35F4-5408-479F-8216-B285E0BBC78E}"/>
    <cellStyle name="Total 2 14 6" xfId="44612" xr:uid="{479D4B27-0C79-4723-B721-C6FCE59D4555}"/>
    <cellStyle name="Total 2 14 6 2" xfId="54334" xr:uid="{F3CBF874-1622-4DB8-ACE8-3AE0041A9D7D}"/>
    <cellStyle name="Total 2 14 6 3" xfId="47518" xr:uid="{8AD734D5-274C-45C5-B236-2AC368288AC7}"/>
    <cellStyle name="Total 2 14 7" xfId="45907" xr:uid="{4CEB9A5F-74B2-41DF-AB2B-E063E6EAACAF}"/>
    <cellStyle name="Total 2 15" xfId="6512" xr:uid="{556C0362-C9A4-4C49-9210-831EC7739EB1}"/>
    <cellStyle name="Total 2 15 2" xfId="11733" xr:uid="{AB87571D-8F67-469B-B32B-0B3B9AFAB3B3}"/>
    <cellStyle name="Total 2 15 2 2" xfId="20722" xr:uid="{19DEF62D-DFEB-45DA-B47A-DEDC9604EECC}"/>
    <cellStyle name="Total 2 15 2 2 2" xfId="29831" xr:uid="{FE5709BA-832C-4C6A-937D-1BCF9FF4C884}"/>
    <cellStyle name="Total 2 15 2 2 3" xfId="56263" xr:uid="{0038458A-39B2-4AA4-9C80-B86A081678CC}"/>
    <cellStyle name="Total 2 15 2 3" xfId="35452" xr:uid="{1327F53A-BE0D-4426-8347-9C1FF3781F69}"/>
    <cellStyle name="Total 2 15 2 4" xfId="49481" xr:uid="{CC0CDF49-BE19-464C-9282-F6CC13257231}"/>
    <cellStyle name="Total 2 15 3" xfId="15501" xr:uid="{8EB6FB75-FF73-4144-AF08-BBAFCC1CAD83}"/>
    <cellStyle name="Total 2 15 3 2" xfId="30409" xr:uid="{1565B402-04F2-4783-8790-2DB68D80A5F4}"/>
    <cellStyle name="Total 2 15 3 2 2" xfId="58361" xr:uid="{0B375DF4-01B0-4B7B-80BF-AE100F6F14F7}"/>
    <cellStyle name="Total 2 15 3 3" xfId="51579" xr:uid="{7CBBFBA7-29AC-4AAC-88FD-59F2942532D4}"/>
    <cellStyle name="Total 2 15 4" xfId="36285" xr:uid="{020B7F8C-2FA7-4BB3-804A-C75B4C02A835}"/>
    <cellStyle name="Total 2 15 4 2" xfId="54410" xr:uid="{9CEAE057-A2FE-44E4-AD54-F522FAD26518}"/>
    <cellStyle name="Total 2 15 4 3" xfId="47599" xr:uid="{92C33C32-6746-4E45-90C3-5BD1E8FCF0DE}"/>
    <cellStyle name="Total 2 15 5" xfId="44637" xr:uid="{852718DB-C1CD-4E79-A342-F0124049BA29}"/>
    <cellStyle name="Total 2 15 6" xfId="45990" xr:uid="{CA8AA01C-4BEC-4015-9F3E-2F5AD1D344DC}"/>
    <cellStyle name="Total 2 16" xfId="9096" xr:uid="{DE07361B-4458-4863-BC09-DD6DD2E79E81}"/>
    <cellStyle name="Total 2 16 2" xfId="18085" xr:uid="{86640D41-9150-452A-95CA-D27678541008}"/>
    <cellStyle name="Total 2 16 2 2" xfId="33616" xr:uid="{99CB19FA-17C4-40D2-B22B-3BB9061DEFD0}"/>
    <cellStyle name="Total 2 16 2 2 2" xfId="56683" xr:uid="{B3E5A024-5A06-4FE1-B576-88B21BDB1D3E}"/>
    <cellStyle name="Total 2 16 2 3" xfId="49901" xr:uid="{E1BB15D6-0ABC-4CA4-A3A7-8780EB41293D}"/>
    <cellStyle name="Total 2 16 3" xfId="29431" xr:uid="{CA2E215D-FF32-4F48-89D8-3C25DFB4D2B9}"/>
    <cellStyle name="Total 2 16 3 2" xfId="58230" xr:uid="{9436969B-561B-4B89-8130-998E6BA59E15}"/>
    <cellStyle name="Total 2 16 3 3" xfId="51448" xr:uid="{CF6775A0-A17F-4002-B400-F768BECBD1A4}"/>
    <cellStyle name="Total 2 16 4" xfId="44697" xr:uid="{6A34F748-6B62-4160-91F1-FA5A1299C2C5}"/>
    <cellStyle name="Total 2 16 4 2" xfId="54810" xr:uid="{396C042C-2BDC-4DB0-9F34-3F7DFB13D324}"/>
    <cellStyle name="Total 2 16 4 3" xfId="48018" xr:uid="{FB8ED001-ECF3-4BF1-BD27-EE63B2D2176C}"/>
    <cellStyle name="Total 2 16 5" xfId="46404" xr:uid="{74E965AB-7D81-4D89-99B0-D0AFCA581758}"/>
    <cellStyle name="Total 2 17" xfId="11999" xr:uid="{A614940A-5D77-465F-A7A1-4A691BABBED2}"/>
    <cellStyle name="Total 2 17 2" xfId="20988" xr:uid="{48A8E294-1314-4CDE-8ABD-8118A8A5A6F4}"/>
    <cellStyle name="Total 2 17 2 2" xfId="31964" xr:uid="{9436BAD1-8427-404E-B0B2-9C188CBDB2A7}"/>
    <cellStyle name="Total 2 17 2 2 2" xfId="57122" xr:uid="{07A3E767-8FFB-4B74-8EBE-656F4600E79A}"/>
    <cellStyle name="Total 2 17 2 3" xfId="50340" xr:uid="{8523F03A-D42A-42B6-ABEA-8577948D5EB7}"/>
    <cellStyle name="Total 2 17 3" xfId="31072" xr:uid="{D2315F31-E67F-4B00-9C96-D05C619C91FD}"/>
    <cellStyle name="Total 2 17 3 2" xfId="57608" xr:uid="{C9F48B8F-CB7D-4D61-AB91-6B82F132D3F3}"/>
    <cellStyle name="Total 2 17 3 3" xfId="50826" xr:uid="{1EA7175D-8749-435F-A0E9-4FB7CD2C7966}"/>
    <cellStyle name="Total 2 17 4" xfId="44726" xr:uid="{16FFE68B-8966-4EB5-A3A3-1FE9BA07A786}"/>
    <cellStyle name="Total 2 17 4 2" xfId="55249" xr:uid="{4F6B18E9-51A8-469B-A0D7-A611A26D97BA}"/>
    <cellStyle name="Total 2 17 4 3" xfId="48457" xr:uid="{D555E5A1-7736-4D74-98AD-A515B5A6F0F5}"/>
    <cellStyle name="Total 2 17 5" xfId="53535" xr:uid="{F2DEFECF-BB94-4481-8C12-756563115BC2}"/>
    <cellStyle name="Total 2 17 6" xfId="46843" xr:uid="{2F85B68D-4732-458D-B43B-F9FD9128DBF4}"/>
    <cellStyle name="Total 2 18" xfId="2216" xr:uid="{E1F28C16-0693-46C9-A15B-1F419700B38D}"/>
    <cellStyle name="Total 2 18 2" xfId="30764" xr:uid="{E44715E1-3AA8-4508-B9C9-84EF92FF206E}"/>
    <cellStyle name="Total 2 18 2 2" xfId="57088" xr:uid="{AD5C4FB1-99E5-4E7C-843E-61A6F5477D4E}"/>
    <cellStyle name="Total 2 18 2 3" xfId="50306" xr:uid="{C485F3E1-79F3-4227-AADE-B89D0C727A51}"/>
    <cellStyle name="Total 2 18 3" xfId="44782" xr:uid="{6BA4F7F2-DDF3-4A4C-B13C-708C0C4D4DCA}"/>
    <cellStyle name="Total 2 18 3 2" xfId="58693" xr:uid="{2DD62F51-E126-4CF5-A678-9ED34751AFA8}"/>
    <cellStyle name="Total 2 18 3 3" xfId="51912" xr:uid="{8E842931-B163-4380-B522-046F9444F40C}"/>
    <cellStyle name="Total 2 18 4" xfId="50874" xr:uid="{595E884D-1CE8-4814-A16E-4737B1B12B1C}"/>
    <cellStyle name="Total 2 18 4 2" xfId="57656" xr:uid="{DEFB397B-547F-44F7-AD19-09383D794BB2}"/>
    <cellStyle name="Total 2 18 5" xfId="48423" xr:uid="{6A136834-3956-408D-A933-89116DE26FE2}"/>
    <cellStyle name="Total 2 18 5 2" xfId="55215" xr:uid="{D63F1067-8017-4DC1-9419-4F0DF085A262}"/>
    <cellStyle name="Total 2 18 6" xfId="53501" xr:uid="{D1C427D8-C11A-4106-A283-56C88A222FDE}"/>
    <cellStyle name="Total 2 18 7" xfId="46809" xr:uid="{BDC905CF-F126-4F4C-B8AC-BB51DB7D69A1}"/>
    <cellStyle name="Total 2 19" xfId="13125" xr:uid="{A2F75C97-9648-4D28-9C41-67722D6416F9}"/>
    <cellStyle name="Total 2 19 2" xfId="31217" xr:uid="{F3A3FEF7-85BC-4F2F-AF8B-A7C658D09926}"/>
    <cellStyle name="Total 2 19 2 2" xfId="57094" xr:uid="{F39EB259-55FD-40A2-8546-DAC9E27BB0BB}"/>
    <cellStyle name="Total 2 19 2 3" xfId="50312" xr:uid="{22B61EB7-FD2F-476A-A858-99B5B5C10453}"/>
    <cellStyle name="Total 2 19 3" xfId="44808" xr:uid="{4D2BC0E1-ACDE-4B99-B0EE-D2FDF105AA40}"/>
    <cellStyle name="Total 2 19 3 2" xfId="58699" xr:uid="{4C1B9AF4-EF78-4652-AEC9-8D693F8BE03A}"/>
    <cellStyle name="Total 2 19 3 3" xfId="51918" xr:uid="{17FAB6D8-9924-46FC-8B60-3C1E1F9A58B6}"/>
    <cellStyle name="Total 2 19 4" xfId="52300" xr:uid="{17E383F7-8C4F-4B3E-89C5-E22F75EE8B90}"/>
    <cellStyle name="Total 2 19 4 2" xfId="59081" xr:uid="{699F3797-6E1C-424A-9BAF-1B18FF86B5BA}"/>
    <cellStyle name="Total 2 19 5" xfId="48429" xr:uid="{04B89134-1573-4025-BFCB-007BE55E979F}"/>
    <cellStyle name="Total 2 19 5 2" xfId="55221" xr:uid="{A88A6B90-7CB1-4EBB-B588-590C65485D19}"/>
    <cellStyle name="Total 2 19 6" xfId="53507" xr:uid="{4DEF79F5-E532-47AA-ABDA-01CC657460FC}"/>
    <cellStyle name="Total 2 19 7" xfId="46815" xr:uid="{E710A879-CB36-44DD-8F2E-8636BB0033CB}"/>
    <cellStyle name="Total 2 2" xfId="154" xr:uid="{8210823D-ECD9-45AB-996A-8501C852DB43}"/>
    <cellStyle name="Total 2 2 10" xfId="1965" xr:uid="{12BC775D-5649-4E7C-8B2D-B4A68BE11B06}"/>
    <cellStyle name="Total 2 2 10 2" xfId="6273" xr:uid="{2FF5A913-E129-4060-9636-8ADD8A77A977}"/>
    <cellStyle name="Total 2 2 10 2 2" xfId="8859" xr:uid="{BF516E25-30F7-4B73-82F5-C21236E79234}"/>
    <cellStyle name="Total 2 2 10 2 2 2" xfId="17848" xr:uid="{38D44FF9-F862-4882-A6D6-2E86DA8AE5F7}"/>
    <cellStyle name="Total 2 2 10 2 2 2 2" xfId="29069" xr:uid="{E85C63B6-0005-4EC3-82F8-7CA99DAAAC5A}"/>
    <cellStyle name="Total 2 2 10 2 2 2 3" xfId="56585" xr:uid="{F230B068-E346-4959-BC24-19151B27ECB5}"/>
    <cellStyle name="Total 2 2 10 2 2 3" xfId="32561" xr:uid="{489702ED-7D66-4177-B364-9E930503B98E}"/>
    <cellStyle name="Total 2 2 10 2 2 4" xfId="49803" xr:uid="{C23C8D79-44FC-45F1-9BB0-2B2AF7D81B81}"/>
    <cellStyle name="Total 2 2 10 2 3" xfId="11496" xr:uid="{A4D21735-7769-4396-83AF-818162078739}"/>
    <cellStyle name="Total 2 2 10 2 3 2" xfId="20485" xr:uid="{C22D58CE-28C3-40B1-9E38-B79DAA1C001F}"/>
    <cellStyle name="Total 2 2 10 2 3 2 2" xfId="35138" xr:uid="{9F427940-7134-46D7-B526-6F648F36C900}"/>
    <cellStyle name="Total 2 2 10 2 3 2 3" xfId="58089" xr:uid="{969E34CF-266A-4115-AD4B-F6051CF98EE9}"/>
    <cellStyle name="Total 2 2 10 2 3 3" xfId="36098" xr:uid="{D2B7254A-6D11-49C0-906F-AF879D902BD6}"/>
    <cellStyle name="Total 2 2 10 2 3 4" xfId="51307" xr:uid="{076418BB-B67D-4B4F-86BB-6FEB704C25D1}"/>
    <cellStyle name="Total 2 2 10 2 4" xfId="15262" xr:uid="{097C679B-2E51-4643-8AFB-2D8F4D5A15FF}"/>
    <cellStyle name="Total 2 2 10 2 4 2" xfId="38677" xr:uid="{188ABD02-D362-420A-9DFA-D7B87971170F}"/>
    <cellStyle name="Total 2 2 10 2 4 2 2" xfId="54718" xr:uid="{E12B7792-4D00-4364-8D95-81B94923C247}"/>
    <cellStyle name="Total 2 2 10 2 4 3" xfId="47920" xr:uid="{C82E51F7-7861-4B18-8569-B9B569552BDC}"/>
    <cellStyle name="Total 2 2 10 2 5" xfId="31827" xr:uid="{F65D7148-59EE-485E-A23D-5179F5FFAC7F}"/>
    <cellStyle name="Total 2 2 10 2 6" xfId="46306" xr:uid="{59BDFF2B-BB5A-48F3-BF6D-6B74AAC90A19}"/>
    <cellStyle name="Total 2 2 10 3" xfId="4402" xr:uid="{376C860A-890C-4DCE-A7B1-6D2A19F94EF4}"/>
    <cellStyle name="Total 2 2 10 3 2" xfId="42282" xr:uid="{60848815-960B-4666-A954-A4EF6B19B3DD}"/>
    <cellStyle name="Total 2 2 10 3 2 2" xfId="56981" xr:uid="{CD0A05C6-6206-4EDC-91AB-C25D43E751DA}"/>
    <cellStyle name="Total 2 2 10 3 2 3" xfId="50199" xr:uid="{C34B35F5-7A85-490F-A280-17204FEA8C27}"/>
    <cellStyle name="Total 2 2 10 3 3" xfId="51864" xr:uid="{65A17BF7-4DDD-40AA-9089-97B799E10B91}"/>
    <cellStyle name="Total 2 2 10 3 3 2" xfId="58645" xr:uid="{D0C22A74-F042-4E5F-94B9-3D5E06631B47}"/>
    <cellStyle name="Total 2 2 10 3 4" xfId="48316" xr:uid="{7699E7C0-7A81-4CCB-B79F-1D2C2C637BF9}"/>
    <cellStyle name="Total 2 2 10 3 4 2" xfId="55108" xr:uid="{4A2FC992-0E66-4E2D-9556-52BB540DFD7C}"/>
    <cellStyle name="Total 2 2 10 3 5" xfId="53408" xr:uid="{5AD2512E-5423-4BCC-9C21-9444F8B52975}"/>
    <cellStyle name="Total 2 2 10 3 6" xfId="46702" xr:uid="{BD48F177-A0C5-4942-ADFF-95E0E5D68688}"/>
    <cellStyle name="Total 2 2 10 4" xfId="23269" xr:uid="{49B9F410-AFA7-4984-91E1-647C0F98CC8A}"/>
    <cellStyle name="Total 2 2 10 4 2" xfId="56113" xr:uid="{56E82CB3-EE73-44D7-A260-7DCF9BF1D05F}"/>
    <cellStyle name="Total 2 2 10 4 3" xfId="49331" xr:uid="{FC4385FB-6018-44EE-96A3-91C4F5295663}"/>
    <cellStyle name="Total 2 2 10 5" xfId="44607" xr:uid="{7E530B1C-A095-4320-B772-3D342C6B1440}"/>
    <cellStyle name="Total 2 2 10 5 2" xfId="58389" xr:uid="{8FC55585-5054-465C-B555-0D47A900A262}"/>
    <cellStyle name="Total 2 2 10 5 3" xfId="51608" xr:uid="{DEB5ECAB-2A29-4376-B081-6F4EA0F26A0C}"/>
    <cellStyle name="Total 2 2 10 6" xfId="45797" xr:uid="{E9BA0F5B-7464-4220-8671-D5B84FCBC962}"/>
    <cellStyle name="Total 2 2 10 6 2" xfId="54270" xr:uid="{507E458F-F3B2-4BAD-991D-FB596D07C630}"/>
    <cellStyle name="Total 2 2 11" xfId="2870" xr:uid="{26FE28AE-6AA7-48FF-8A5F-BFB6D5E40B28}"/>
    <cellStyle name="Total 2 2 11 2" xfId="7020" xr:uid="{58A380C4-5E28-4128-A988-D7F9A8B44803}"/>
    <cellStyle name="Total 2 2 11 2 2" xfId="16009" xr:uid="{3147D96D-7DE4-41EA-B0EC-469DBE050714}"/>
    <cellStyle name="Total 2 2 11 2 2 2" xfId="40686" xr:uid="{4F6154C7-0C7C-4AA3-82F1-5FEAA921D534}"/>
    <cellStyle name="Total 2 2 11 2 2 2 2" xfId="56627" xr:uid="{9DEF54B9-2F5E-44CE-A9C7-DD40DBF55AEC}"/>
    <cellStyle name="Total 2 2 11 2 2 3" xfId="49845" xr:uid="{BB75D7BA-98E6-4756-B119-91C96133BE2A}"/>
    <cellStyle name="Total 2 2 11 2 3" xfId="27630" xr:uid="{C6E673FA-3F9F-4923-8B06-28556DBB557F}"/>
    <cellStyle name="Total 2 2 11 2 3 2" xfId="56285" xr:uid="{D10012D9-CB0F-4427-AB4D-E53E73E5CB76}"/>
    <cellStyle name="Total 2 2 11 2 3 3" xfId="49503" xr:uid="{C379A95F-A1F3-4849-BFAC-9C7C6FC0E492}"/>
    <cellStyle name="Total 2 2 11 2 4" xfId="47962" xr:uid="{51116AD3-7B70-4B69-9F3D-1A52EDAEA189}"/>
    <cellStyle name="Total 2 2 11 2 4 2" xfId="54760" xr:uid="{DEF1A2D7-204E-4050-A17D-B6DB81B1038E}"/>
    <cellStyle name="Total 2 2 11 2 5" xfId="46348" xr:uid="{C5FA0E8C-1BEB-4423-9AB1-A212D641CAC0}"/>
    <cellStyle name="Total 2 2 11 3" xfId="9583" xr:uid="{04CAAA4A-FC61-40A8-9C4F-577D24B9ACCD}"/>
    <cellStyle name="Total 2 2 11 3 2" xfId="18572" xr:uid="{71BEE901-768D-49D2-B6E2-066C32ABB88D}"/>
    <cellStyle name="Total 2 2 11 3 2 2" xfId="29339" xr:uid="{AB91CBFA-6D04-42A0-9840-7B22D0B6F73B}"/>
    <cellStyle name="Total 2 2 11 3 2 2 2" xfId="57023" xr:uid="{99C1C1BF-30D5-44BD-9BF9-7DDC0F3200EF}"/>
    <cellStyle name="Total 2 2 11 3 2 3" xfId="50241" xr:uid="{5FF09655-05F1-4D0E-918F-02DD64FF527F}"/>
    <cellStyle name="Total 2 2 11 3 3" xfId="32434" xr:uid="{8D3439D4-56B4-4644-9C1F-A2560C22ECBC}"/>
    <cellStyle name="Total 2 2 11 3 3 2" xfId="57960" xr:uid="{C87F6B50-DBB2-4139-9FA3-3C58CE73CB9D}"/>
    <cellStyle name="Total 2 2 11 3 3 3" xfId="51178" xr:uid="{F9E77395-11F7-4B04-A379-738BA7D4454D}"/>
    <cellStyle name="Total 2 2 11 3 4" xfId="48358" xr:uid="{F046DDD6-1AE5-4C44-9D57-66994FB0E859}"/>
    <cellStyle name="Total 2 2 11 3 4 2" xfId="55150" xr:uid="{F95059FF-12D4-4524-8CE6-6D9F771CF844}"/>
    <cellStyle name="Total 2 2 11 3 5" xfId="53448" xr:uid="{2C86FB29-9C81-4172-97E7-7674AD9AEF94}"/>
    <cellStyle name="Total 2 2 11 3 6" xfId="46744" xr:uid="{E9322FA8-9FB4-47F8-9BF6-F16F3EEF37CC}"/>
    <cellStyle name="Total 2 2 11 4" xfId="13505" xr:uid="{5E1EBFD6-400A-4BCC-8734-CD7CE035181E}"/>
    <cellStyle name="Total 2 2 11 4 2" xfId="31556" xr:uid="{CA373BAA-FDE0-47EE-8760-27C2E831545E}"/>
    <cellStyle name="Total 2 2 11 4 2 2" xfId="56155" xr:uid="{C32D179B-24D6-45E6-91BC-F76EABA93853}"/>
    <cellStyle name="Total 2 2 11 4 3" xfId="49373" xr:uid="{6A24ED81-F245-44C1-9545-5779ED3320BD}"/>
    <cellStyle name="Total 2 2 11 5" xfId="43365" xr:uid="{E95780A5-3B7A-44A6-9D7C-B113A9C90226}"/>
    <cellStyle name="Total 2 2 11 5 2" xfId="57800" xr:uid="{94952980-C715-402F-8A1B-4D5B2416E5C1}"/>
    <cellStyle name="Total 2 2 11 5 3" xfId="51018" xr:uid="{F45EAF8A-51E6-4D45-A232-0DD98611A74F}"/>
    <cellStyle name="Total 2 2 11 6" xfId="44642" xr:uid="{7E854F4F-725D-4984-918A-D5AA3553DDE6}"/>
    <cellStyle name="Total 2 2 11 6 2" xfId="54312" xr:uid="{F5A166E0-2D69-41F9-AC7D-C349DD11BFA2}"/>
    <cellStyle name="Total 2 2 11 6 3" xfId="47493" xr:uid="{37A983B7-0844-455D-9D03-E14505174763}"/>
    <cellStyle name="Total 2 2 11 7" xfId="45885" xr:uid="{F9260CEC-1CCE-4983-A288-6CAAB85E3BF0}"/>
    <cellStyle name="Total 2 2 12" xfId="6610" xr:uid="{2BD00DC4-4F63-4990-9B3F-6BE2E00579FF}"/>
    <cellStyle name="Total 2 2 12 2" xfId="11816" xr:uid="{808B4D15-B3D1-4DDB-A73A-69D0FF6D837B}"/>
    <cellStyle name="Total 2 2 12 2 2" xfId="20805" xr:uid="{B2AF15B8-F611-415D-9E80-B4522DD2D375}"/>
    <cellStyle name="Total 2 2 12 2 2 2" xfId="43440" xr:uid="{7C162D7A-C2FB-4EE7-A2CD-32501B0F37F4}"/>
    <cellStyle name="Total 2 2 12 2 2 2 2" xfId="56666" xr:uid="{40DF8C03-5407-448D-BC88-BE05310806DE}"/>
    <cellStyle name="Total 2 2 12 2 2 3" xfId="49884" xr:uid="{000B47E8-3471-4F13-AF33-D7FBDB107FF0}"/>
    <cellStyle name="Total 2 2 12 2 3" xfId="38919" xr:uid="{978B4B39-7200-40D6-8423-DA67811C319F}"/>
    <cellStyle name="Total 2 2 12 2 3 2" xfId="59014" xr:uid="{56731941-8B9F-4D86-930A-50B525762FB9}"/>
    <cellStyle name="Total 2 2 12 2 3 3" xfId="52233" xr:uid="{EB882506-123E-41AC-857D-6D3227928EEB}"/>
    <cellStyle name="Total 2 2 12 2 4" xfId="48001" xr:uid="{2F721373-8C9E-4BAD-A85B-7071B9F44580}"/>
    <cellStyle name="Total 2 2 12 2 4 2" xfId="54796" xr:uid="{DA25E3A5-497D-4B94-8217-BBEB3D71CA34}"/>
    <cellStyle name="Total 2 2 12 2 5" xfId="46387" xr:uid="{C8C645D9-1CAC-4305-97CB-9F84C763116F}"/>
    <cellStyle name="Total 2 2 12 3" xfId="15599" xr:uid="{8473DE82-E7FE-468C-A936-AA2CB6C345DE}"/>
    <cellStyle name="Total 2 2 12 3 2" xfId="36154" xr:uid="{BFD63504-9D64-4927-86C4-208DF9E490A6}"/>
    <cellStyle name="Total 2 2 12 3 2 2" xfId="57059" xr:uid="{3CDAA1A0-4B3C-4C19-AB24-D0A38B4B80F9}"/>
    <cellStyle name="Total 2 2 12 3 2 3" xfId="50277" xr:uid="{44A1CAC6-B548-4BCA-B735-52D927FCA302}"/>
    <cellStyle name="Total 2 2 12 3 3" xfId="51222" xr:uid="{2B3109C4-BC73-4B74-AC2B-0A64622182A4}"/>
    <cellStyle name="Total 2 2 12 3 3 2" xfId="58004" xr:uid="{A2BFE94A-BCBB-4672-B013-1E4E4D674A86}"/>
    <cellStyle name="Total 2 2 12 3 4" xfId="48394" xr:uid="{4E7990A4-1DB0-4C5F-91D2-1FEF3E7D906C}"/>
    <cellStyle name="Total 2 2 12 3 4 2" xfId="55186" xr:uid="{707389C8-73B2-4F79-AA8E-FC529B0AEB44}"/>
    <cellStyle name="Total 2 2 12 3 5" xfId="53475" xr:uid="{BD9120AA-374B-459B-8686-5AC8F52E9AB5}"/>
    <cellStyle name="Total 2 2 12 3 6" xfId="46780" xr:uid="{0C21C95F-FFF1-45F7-A12D-5DB1507DA939}"/>
    <cellStyle name="Total 2 2 12 4" xfId="24449" xr:uid="{9D92C8BD-2DC0-4321-ADB8-FA115A2973F3}"/>
    <cellStyle name="Total 2 2 12 4 2" xfId="56194" xr:uid="{78E9583E-8E81-45DC-9387-0AE6B4C245CD}"/>
    <cellStyle name="Total 2 2 12 4 3" xfId="49412" xr:uid="{3D93C334-0BD2-43F4-B77B-9B85340E0CEF}"/>
    <cellStyle name="Total 2 2 12 5" xfId="44691" xr:uid="{90E52E95-EC1B-4084-9E29-1650B36F5A4D}"/>
    <cellStyle name="Total 2 2 12 5 2" xfId="58217" xr:uid="{3D9D6860-B60B-4368-B068-B57443F15A25}"/>
    <cellStyle name="Total 2 2 12 5 3" xfId="51435" xr:uid="{9EAE4335-B0A0-4403-84A9-B4A0BA79B05E}"/>
    <cellStyle name="Total 2 2 12 6" xfId="47532" xr:uid="{BF97BB28-233C-42E7-B778-4ED00A2B6806}"/>
    <cellStyle name="Total 2 2 12 6 2" xfId="54348" xr:uid="{A17CF9A7-03C3-41F5-8342-E1ECBFABC32C}"/>
    <cellStyle name="Total 2 2 12 7" xfId="45921" xr:uid="{85D2B3B1-4586-405E-BD5E-0C25D71C0EA4}"/>
    <cellStyle name="Total 2 2 13" xfId="9179" xr:uid="{F7969870-917C-4878-8C94-AF80AA427B47}"/>
    <cellStyle name="Total 2 2 13 2" xfId="18168" xr:uid="{48164EFC-FC31-4847-808C-A5DD215F386C}"/>
    <cellStyle name="Total 2 2 13 2 2" xfId="37444" xr:uid="{B8CC5B4D-0614-44BE-AB7B-81442C4484FB}"/>
    <cellStyle name="Total 2 2 13 2 2 2" xfId="56250" xr:uid="{B0E52066-CD23-4BB5-AFCB-200C429515C1}"/>
    <cellStyle name="Total 2 2 13 2 3" xfId="49468" xr:uid="{46271C2B-3C36-4573-867C-F44CF6A01C04}"/>
    <cellStyle name="Total 2 2 13 3" xfId="32581" xr:uid="{976B4A64-F355-484C-8AA8-0C1D8D0B473A}"/>
    <cellStyle name="Total 2 2 13 3 2" xfId="57684" xr:uid="{26761F2E-7685-44D6-B56B-65B821C54D32}"/>
    <cellStyle name="Total 2 2 13 3 3" xfId="50902" xr:uid="{69CD789D-6B77-441A-8710-DCE4AEB88F99}"/>
    <cellStyle name="Total 2 2 13 4" xfId="44662" xr:uid="{0FD87EDF-00DB-478F-A247-EB9A3313A4FA}"/>
    <cellStyle name="Total 2 2 13 4 2" xfId="54398" xr:uid="{6977CB35-D5E4-42CF-831E-1556E247E1DF}"/>
    <cellStyle name="Total 2 2 13 4 3" xfId="47586" xr:uid="{FEB0433F-60F3-4760-A01F-6B0196E7E5AF}"/>
    <cellStyle name="Total 2 2 13 5" xfId="45977" xr:uid="{9D57E204-594A-40BC-AA58-DD0342054A5F}"/>
    <cellStyle name="Total 2 2 14" xfId="9806" xr:uid="{F48A1282-6B64-4E71-B5C5-BDCC84942D7E}"/>
    <cellStyle name="Total 2 2 14 2" xfId="18795" xr:uid="{4914AAB8-E9E6-4E5E-A583-9F06F17836EA}"/>
    <cellStyle name="Total 2 2 14 2 2" xfId="34470" xr:uid="{377CEB7E-5D9E-4C70-95A0-908A94B7547D}"/>
    <cellStyle name="Total 2 2 14 2 2 2" xfId="56271" xr:uid="{1ED206AF-3FA5-4DE0-8ADA-2C30892BF42A}"/>
    <cellStyle name="Total 2 2 14 2 3" xfId="49489" xr:uid="{7BCF41FA-F46D-4A44-85C2-361FC3437708}"/>
    <cellStyle name="Total 2 2 14 3" xfId="38900" xr:uid="{0029467F-3694-4697-96AD-E7FAA14108B5}"/>
    <cellStyle name="Total 2 2 14 3 2" xfId="57900" xr:uid="{283B00B9-3D34-40AF-986F-C5856A0FC5D3}"/>
    <cellStyle name="Total 2 2 14 3 3" xfId="51118" xr:uid="{8586B45C-3E83-431D-86DE-67F9EB6F7839}"/>
    <cellStyle name="Total 2 2 14 4" xfId="44754" xr:uid="{12370A68-7CA1-4948-83EE-94D50FE37643}"/>
    <cellStyle name="Total 2 2 14 4 2" xfId="54417" xr:uid="{59F720BB-0C23-4980-8FC1-5BBFAF05E872}"/>
    <cellStyle name="Total 2 2 14 4 3" xfId="47606" xr:uid="{49C43E30-9D4D-415A-B4B6-47B3EEBB7E2D}"/>
    <cellStyle name="Total 2 2 14 5" xfId="52888" xr:uid="{61530861-8800-4659-8C7F-D5A87805DF83}"/>
    <cellStyle name="Total 2 2 14 6" xfId="45998" xr:uid="{42EE973C-2FB2-4F4C-BF60-29CF3AF2425F}"/>
    <cellStyle name="Total 2 2 15" xfId="2314" xr:uid="{0B904E00-8A47-41AE-AA4B-DD25D27A010C}"/>
    <cellStyle name="Total 2 2 15 2" xfId="35519" xr:uid="{2165D2BE-259A-44D7-8EAE-9729F250D2DA}"/>
    <cellStyle name="Total 2 2 15 2 2" xfId="57163" xr:uid="{C57C5ACE-D1B4-479E-BE1E-6684B53D90A6}"/>
    <cellStyle name="Total 2 2 15 2 3" xfId="50381" xr:uid="{8712A039-659D-4A46-A471-C58BB584FDD1}"/>
    <cellStyle name="Total 2 2 15 3" xfId="44776" xr:uid="{ACDE055C-411E-4507-8AF9-01291DB57E56}"/>
    <cellStyle name="Total 2 2 15 3 2" xfId="58289" xr:uid="{7AF3085F-E3A4-4A03-920E-EFF2472E6C46}"/>
    <cellStyle name="Total 2 2 15 3 3" xfId="51507" xr:uid="{EA514389-F22E-4BC3-A05F-9BFC56EFF5A6}"/>
    <cellStyle name="Total 2 2 15 4" xfId="48498" xr:uid="{765F8DA9-05A0-482C-BAFE-979C4A7A824F}"/>
    <cellStyle name="Total 2 2 15 4 2" xfId="55290" xr:uid="{C7B81F0B-76D5-4158-BFFE-DB26ED3E3B95}"/>
    <cellStyle name="Total 2 2 15 5" xfId="53576" xr:uid="{07599234-AE40-4923-B2CF-7915E42240A5}"/>
    <cellStyle name="Total 2 2 15 6" xfId="46884" xr:uid="{2BB7507D-CBC1-423C-8AC1-FDCCB2C04174}"/>
    <cellStyle name="Total 2 2 16" xfId="13223" xr:uid="{AB3CB8F4-E4A8-4BE4-AED2-4667053AB5C8}"/>
    <cellStyle name="Total 2 2 16 2" xfId="34053" xr:uid="{E75B3F01-09D0-4CAE-9BBC-D102465F3311}"/>
    <cellStyle name="Total 2 2 16 2 2" xfId="57078" xr:uid="{505045F0-CAB8-435D-96E6-3AE16656F7E3}"/>
    <cellStyle name="Total 2 2 16 2 3" xfId="50296" xr:uid="{CA2B2D1D-35CF-4129-9BA5-97A8D09DD9F4}"/>
    <cellStyle name="Total 2 2 16 3" xfId="44718" xr:uid="{D8CA6984-77EB-4217-99E9-CA12AD71BDEB}"/>
    <cellStyle name="Total 2 2 16 3 2" xfId="58683" xr:uid="{DB7E7862-1F15-4294-B6B5-3C706AC12F1E}"/>
    <cellStyle name="Total 2 2 16 3 3" xfId="51902" xr:uid="{5DECD615-AF7C-46A5-9662-79E380DB5BF1}"/>
    <cellStyle name="Total 2 2 16 4" xfId="51380" xr:uid="{9F5630F2-2A57-4E28-93AD-A0B6E5B36F9D}"/>
    <cellStyle name="Total 2 2 16 4 2" xfId="58162" xr:uid="{FEA1DA5C-076A-44B5-A505-9340C35B6BF9}"/>
    <cellStyle name="Total 2 2 16 5" xfId="48413" xr:uid="{68928C52-53FE-4CC1-9B43-B1C1028B8DCF}"/>
    <cellStyle name="Total 2 2 16 5 2" xfId="55205" xr:uid="{81355290-6228-4230-A3BA-3DFA1C32E131}"/>
    <cellStyle name="Total 2 2 16 6" xfId="53491" xr:uid="{21814AFC-FC33-4563-813C-7EBF3B16A274}"/>
    <cellStyle name="Total 2 2 16 7" xfId="46799" xr:uid="{53A68A33-3789-4C09-A679-6E51E71987B4}"/>
    <cellStyle name="Total 2 2 17" xfId="26173" xr:uid="{F3F746CE-8449-42A7-AE2C-A2657DD36764}"/>
    <cellStyle name="Total 2 2 17 2" xfId="44787" xr:uid="{5A2D7647-9F63-40F0-AAE5-EEEE4D3F2094}"/>
    <cellStyle name="Total 2 2 17 2 2" xfId="57201" xr:uid="{BB6C4A4F-12B5-4731-858A-195C8A97A5A4}"/>
    <cellStyle name="Total 2 2 17 2 3" xfId="50419" xr:uid="{A760E52E-B5DE-44B8-8B67-5CB896ABD64A}"/>
    <cellStyle name="Total 2 2 17 3" xfId="52021" xr:uid="{1F78F0DB-57A6-4BAE-84A2-A52B8E8E5F50}"/>
    <cellStyle name="Total 2 2 17 3 2" xfId="58802" xr:uid="{E9603404-BECC-4912-8BBA-5BDC486077AA}"/>
    <cellStyle name="Total 2 2 17 4" xfId="51120" xr:uid="{12880D5B-6024-4A34-9D15-32D3F1C067D3}"/>
    <cellStyle name="Total 2 2 17 4 2" xfId="57902" xr:uid="{22FAC523-8D3F-43D1-91DB-B865DB29A6F8}"/>
    <cellStyle name="Total 2 2 17 5" xfId="48536" xr:uid="{37F24016-9D25-4206-BF83-4908E1F9D7E1}"/>
    <cellStyle name="Total 2 2 17 5 2" xfId="55325" xr:uid="{51133B76-CA64-424D-8677-9690EAF81C8C}"/>
    <cellStyle name="Total 2 2 17 6" xfId="53611" xr:uid="{7C65D115-0A81-4EA5-9D1D-EC1831806B0C}"/>
    <cellStyle name="Total 2 2 17 7" xfId="46922" xr:uid="{3BDA1A78-D15A-481C-969D-D325CBFC4D08}"/>
    <cellStyle name="Total 2 2 18" xfId="44795" xr:uid="{8A56F5EE-6692-45F3-AA87-797858E7DBA5}"/>
    <cellStyle name="Total 2 2 18 2" xfId="50453" xr:uid="{DC876616-C032-4496-83BB-4DFF223D8793}"/>
    <cellStyle name="Total 2 2 18 2 2" xfId="57235" xr:uid="{ACB90ECB-1CBD-456C-AE9D-957EDDB0C9CF}"/>
    <cellStyle name="Total 2 2 18 3" xfId="52055" xr:uid="{6391F2D9-2C79-4489-BE58-38A70E6469AB}"/>
    <cellStyle name="Total 2 2 18 3 2" xfId="58836" xr:uid="{CB648FAE-FEEA-48CE-8B95-5C0CDDFCC6A7}"/>
    <cellStyle name="Total 2 2 18 4" xfId="52270" xr:uid="{918AD1B7-11A3-49F4-A9BF-CA19BBE43856}"/>
    <cellStyle name="Total 2 2 18 4 2" xfId="59051" xr:uid="{9776BBCD-1FED-4F12-9A24-BCF43D7843C7}"/>
    <cellStyle name="Total 2 2 18 5" xfId="48570" xr:uid="{FAB3D423-FEAA-4E7F-84EE-628520899367}"/>
    <cellStyle name="Total 2 2 18 5 2" xfId="55359" xr:uid="{28FFAB05-FB70-485A-A87C-CF57918CE2D0}"/>
    <cellStyle name="Total 2 2 18 6" xfId="53645" xr:uid="{81255FAE-314E-4872-B884-06A8876DF242}"/>
    <cellStyle name="Total 2 2 18 7" xfId="46956" xr:uid="{3B0B05CE-A604-4601-9F82-32DECCD6962A}"/>
    <cellStyle name="Total 2 2 19" xfId="44856" xr:uid="{C2B361CC-6C16-4F6E-8443-A2C9378E69C3}"/>
    <cellStyle name="Total 2 2 19 2" xfId="50505" xr:uid="{AD0866EE-0AA5-4B6E-B474-D9924E79E0C9}"/>
    <cellStyle name="Total 2 2 19 2 2" xfId="57287" xr:uid="{ED66E1D0-5C36-4D0B-8A6B-0002A3F2C7D8}"/>
    <cellStyle name="Total 2 2 19 3" xfId="52107" xr:uid="{FF6FC98B-848D-4C8D-BE32-5424A1C5FB37}"/>
    <cellStyle name="Total 2 2 19 3 2" xfId="58888" xr:uid="{71269DCB-DB51-4371-A53C-610FFAEF0A21}"/>
    <cellStyle name="Total 2 2 19 4" xfId="49781" xr:uid="{47E0CC8B-B040-473E-8339-C3DAFC663228}"/>
    <cellStyle name="Total 2 2 19 4 2" xfId="56563" xr:uid="{90B757F0-1BC0-456B-8B5E-A1731F3031EC}"/>
    <cellStyle name="Total 2 2 19 5" xfId="48622" xr:uid="{79C1B16E-3C2D-4CFE-859C-78ABFA5D3B2B}"/>
    <cellStyle name="Total 2 2 19 5 2" xfId="55411" xr:uid="{10BFF332-BD18-403B-9310-FDF9FD34F7DE}"/>
    <cellStyle name="Total 2 2 19 6" xfId="53697" xr:uid="{AEDB3EEE-0A6E-4B32-8C0E-E8D75BDF1283}"/>
    <cellStyle name="Total 2 2 19 7" xfId="47008" xr:uid="{CF3188E1-72BD-4AE1-AC22-DCE8B3324F29}"/>
    <cellStyle name="Total 2 2 2" xfId="356" xr:uid="{629A47FB-CAA6-4C92-8413-ED28A2A58952}"/>
    <cellStyle name="Total 2 2 2 10" xfId="6658" xr:uid="{3D25C170-4FDA-4C8A-AF95-A25F53D168B7}"/>
    <cellStyle name="Total 2 2 2 10 2" xfId="11864" xr:uid="{A9F1BFF7-8B70-43FA-A5DA-897F6194FF5A}"/>
    <cellStyle name="Total 2 2 2 10 2 2" xfId="20853" xr:uid="{C52B1F5B-76E3-4AC0-A8FE-49E338CB1890}"/>
    <cellStyle name="Total 2 2 2 10 2 2 2" xfId="23193" xr:uid="{BDC079FF-29DF-4757-9245-6FC49336867E}"/>
    <cellStyle name="Total 2 2 2 10 2 3" xfId="41360" xr:uid="{7395AA3A-DFC9-41E3-A483-305F9EE813AF}"/>
    <cellStyle name="Total 2 2 2 10 3" xfId="15647" xr:uid="{AE6D18E4-7C95-4D1D-AD49-C36D90D1F179}"/>
    <cellStyle name="Total 2 2 2 10 3 2" xfId="33953" xr:uid="{8B557F8B-E2D7-425B-B8EC-F4AD99612441}"/>
    <cellStyle name="Total 2 2 2 10 4" xfId="31567" xr:uid="{D7E79FDF-53B6-4C83-9668-BDB852A9A93C}"/>
    <cellStyle name="Total 2 2 2 11" xfId="9227" xr:uid="{2885AFC0-C848-4A3F-95CD-43FE4E7D85BD}"/>
    <cellStyle name="Total 2 2 2 11 2" xfId="18216" xr:uid="{DB7FD776-8592-4A00-9B19-24C4E4877373}"/>
    <cellStyle name="Total 2 2 2 11 2 2" xfId="41446" xr:uid="{95812BD3-5EC9-4848-8409-918F47D29F0B}"/>
    <cellStyle name="Total 2 2 2 11 3" xfId="41157" xr:uid="{26091708-A758-4C86-81F4-B6C79819D8C4}"/>
    <cellStyle name="Total 2 2 2 12" xfId="12592" xr:uid="{D137B0C2-03F3-470B-9B9A-EC999641050D}"/>
    <cellStyle name="Total 2 2 2 12 2" xfId="21581" xr:uid="{59392B24-F578-44B0-BD8F-B04FE2BD384A}"/>
    <cellStyle name="Total 2 2 2 12 2 2" xfId="28823" xr:uid="{4C7AD668-0975-415F-851D-5B919ADEAFAB}"/>
    <cellStyle name="Total 2 2 2 12 3" xfId="38699" xr:uid="{EA4D0EAB-17D0-4682-9EE5-6A6C257740CB}"/>
    <cellStyle name="Total 2 2 2 13" xfId="2362" xr:uid="{80F24ECC-32A7-46BC-9C5E-653ACA3B803A}"/>
    <cellStyle name="Total 2 2 2 13 2" xfId="25504" xr:uid="{0483A4D2-05A3-4587-B482-5223B3E0429C}"/>
    <cellStyle name="Total 2 2 2 14" xfId="13271" xr:uid="{FD45D17B-C7C2-4FBE-8559-AF6BCD27F07F}"/>
    <cellStyle name="Total 2 2 2 14 2" xfId="22124" xr:uid="{EBB5AFE6-DE5C-47D9-B166-2E9BB60562E1}"/>
    <cellStyle name="Total 2 2 2 15" xfId="23860" xr:uid="{D99661A3-F449-4186-A27C-F8029192C33D}"/>
    <cellStyle name="Total 2 2 2 16" xfId="44320" xr:uid="{427C3A2F-D5E0-4DFA-B040-2133227D9B35}"/>
    <cellStyle name="Total 2 2 2 17" xfId="45515" xr:uid="{5C56A5B5-87C2-4E6E-A62C-62BBBC3F8420}"/>
    <cellStyle name="Total 2 2 2 2" xfId="488" xr:uid="{CCEDD256-7763-4D59-87A3-36F357060BA0}"/>
    <cellStyle name="Total 2 2 2 2 10" xfId="9352" xr:uid="{E28B5CC8-DF3C-4728-91C2-2EAF2401894B}"/>
    <cellStyle name="Total 2 2 2 2 10 2" xfId="18341" xr:uid="{C6735C5C-7178-4055-96B8-BDD290AB6686}"/>
    <cellStyle name="Total 2 2 2 2 10 2 2" xfId="37888" xr:uid="{B036B12E-2F35-4F6B-8BCA-E3EEC9A07167}"/>
    <cellStyle name="Total 2 2 2 2 10 3" xfId="43273" xr:uid="{2609A8C1-0963-4AB3-9A98-89CE8DEF4E17}"/>
    <cellStyle name="Total 2 2 2 2 11" xfId="12566" xr:uid="{45D42739-7D09-4EF2-8ACC-2388B48E8753}"/>
    <cellStyle name="Total 2 2 2 2 11 2" xfId="21555" xr:uid="{203F9F41-BB40-49F3-981E-897EDD8843DB}"/>
    <cellStyle name="Total 2 2 2 2 11 2 2" xfId="27575" xr:uid="{9040E04B-44D2-4551-90BC-479ABB4A64F5}"/>
    <cellStyle name="Total 2 2 2 2 11 3" xfId="25243" xr:uid="{92C929F2-5AFD-4E05-87D6-CE55A4D083FF}"/>
    <cellStyle name="Total 2 2 2 2 12" xfId="2494" xr:uid="{FFF8FE97-E8CF-4B2E-8B2A-94D0055469F1}"/>
    <cellStyle name="Total 2 2 2 2 12 2" xfId="42635" xr:uid="{28E1A33B-E319-4210-BE84-DEE2B3E682E1}"/>
    <cellStyle name="Total 2 2 2 2 13" xfId="13403" xr:uid="{D1138471-12DC-47EB-A521-F7178CD239E2}"/>
    <cellStyle name="Total 2 2 2 2 13 2" xfId="28407" xr:uid="{3EF445BC-DF66-4FE3-AA1B-F6FE64679FC9}"/>
    <cellStyle name="Total 2 2 2 2 14" xfId="30278" xr:uid="{54F93092-E4C6-4895-857A-14E00C0644D1}"/>
    <cellStyle name="Total 2 2 2 2 15" xfId="46030" xr:uid="{65382569-797E-40CA-8BB8-EF77FDAEAC42}"/>
    <cellStyle name="Total 2 2 2 2 2" xfId="837" xr:uid="{1E8FA920-FC36-4BD7-9EB5-DD73CB17F10B}"/>
    <cellStyle name="Total 2 2 2 2 2 2" xfId="5206" xr:uid="{80D2E689-967F-4A8A-95C4-7EF1280ADD0A}"/>
    <cellStyle name="Total 2 2 2 2 2 2 2" xfId="7792" xr:uid="{1F27C40B-3DC0-4D3E-99BB-FB866FBCB320}"/>
    <cellStyle name="Total 2 2 2 2 2 2 2 2" xfId="16781" xr:uid="{BD7DAB1B-7255-4C3F-8FC1-C54B85DAC015}"/>
    <cellStyle name="Total 2 2 2 2 2 2 2 2 2" xfId="24333" xr:uid="{8525F282-9D58-4A60-AD16-5C121A08A1A5}"/>
    <cellStyle name="Total 2 2 2 2 2 2 2 3" xfId="28746" xr:uid="{0AEF6248-64A9-49E1-BC30-2B6898F70D96}"/>
    <cellStyle name="Total 2 2 2 2 2 2 3" xfId="10429" xr:uid="{EEF2B3D1-CED2-4AF4-94D9-CCAE474C58AA}"/>
    <cellStyle name="Total 2 2 2 2 2 2 3 2" xfId="19418" xr:uid="{C1F76AB6-A8D0-493A-8471-63E9412C7AF9}"/>
    <cellStyle name="Total 2 2 2 2 2 2 3 2 2" xfId="27992" xr:uid="{0C4D32E3-35F8-4C99-A200-4F19F6FDE4A1}"/>
    <cellStyle name="Total 2 2 2 2 2 2 3 3" xfId="27029" xr:uid="{44B9DDF3-6468-4866-B2F8-5C2C3922F7C1}"/>
    <cellStyle name="Total 2 2 2 2 2 2 4" xfId="14195" xr:uid="{038EB906-7F9E-4A1C-B37C-4E0A733A6632}"/>
    <cellStyle name="Total 2 2 2 2 2 2 4 2" xfId="28593" xr:uid="{2BDCB8F0-80EE-40C4-A97A-B22E7890C3E7}"/>
    <cellStyle name="Total 2 2 2 2 2 2 5" xfId="25599" xr:uid="{47A6FF45-E683-493C-992E-42D25DAD2F8A}"/>
    <cellStyle name="Total 2 2 2 2 2 2 6" xfId="56303" xr:uid="{0D4E1904-EDBE-46B3-90A3-F3C674C7811A}"/>
    <cellStyle name="Total 2 2 2 2 2 3" xfId="3274" xr:uid="{639F2DEB-9CB1-4649-BFA4-C17C2E2C87D8}"/>
    <cellStyle name="Total 2 2 2 2 2 3 2" xfId="27225" xr:uid="{3E98E03D-76A4-485C-9E55-D650ACF8B24F}"/>
    <cellStyle name="Total 2 2 2 2 2 4" xfId="31186" xr:uid="{D6B76662-F56C-482E-92DD-DE5A962469C2}"/>
    <cellStyle name="Total 2 2 2 2 2 5" xfId="49521" xr:uid="{7D039F3A-B3CB-4463-9D21-8CED31E013E7}"/>
    <cellStyle name="Total 2 2 2 2 3" xfId="1182" xr:uid="{7058681B-5ABB-47E9-86CE-D0B019546774}"/>
    <cellStyle name="Total 2 2 2 2 3 2" xfId="5527" xr:uid="{6D4D80CA-B086-4716-8A53-BD90DF4151BA}"/>
    <cellStyle name="Total 2 2 2 2 3 2 2" xfId="8113" xr:uid="{DE18A15D-265E-442D-B679-E76A4AB5E3CD}"/>
    <cellStyle name="Total 2 2 2 2 3 2 2 2" xfId="17102" xr:uid="{B573CFB4-F9EA-4674-BDFF-6740735BD48B}"/>
    <cellStyle name="Total 2 2 2 2 3 2 2 2 2" xfId="29114" xr:uid="{066C75EF-7DD3-4E52-A381-27F4D054EBCD}"/>
    <cellStyle name="Total 2 2 2 2 3 2 2 3" xfId="22626" xr:uid="{F09C6A05-6D54-4526-89F0-5A6654904446}"/>
    <cellStyle name="Total 2 2 2 2 3 2 3" xfId="10750" xr:uid="{427FA6D6-21D5-4224-83EF-F6BDDC1CFE2B}"/>
    <cellStyle name="Total 2 2 2 2 3 2 3 2" xfId="19739" xr:uid="{1DBAD95E-FB9D-43AF-9DCC-36689A048332}"/>
    <cellStyle name="Total 2 2 2 2 3 2 3 2 2" xfId="37022" xr:uid="{58A392B2-9399-44F9-BA4E-7AF400397D05}"/>
    <cellStyle name="Total 2 2 2 2 3 2 3 3" xfId="37802" xr:uid="{A46AF682-98EE-489C-B3E0-EBA0B7D22C23}"/>
    <cellStyle name="Total 2 2 2 2 3 2 4" xfId="14516" xr:uid="{E632B0C7-CC24-4194-B725-4C81C5C8414C}"/>
    <cellStyle name="Total 2 2 2 2 3 2 4 2" xfId="39864" xr:uid="{7E9C88AC-3B40-48EB-9403-CCB8AE479606}"/>
    <cellStyle name="Total 2 2 2 2 3 2 5" xfId="22761" xr:uid="{5F56FDE7-66BC-4023-9AD4-3DFB77C8558A}"/>
    <cellStyle name="Total 2 2 2 2 3 2 6" xfId="56169" xr:uid="{10236F04-356D-459C-A302-1F88AF51B707}"/>
    <cellStyle name="Total 2 2 2 2 3 3" xfId="3619" xr:uid="{DD180CDA-BC05-4C0D-8007-2155088D793A}"/>
    <cellStyle name="Total 2 2 2 2 3 3 2" xfId="28302" xr:uid="{6D3FBC7F-B174-4530-B242-86583120A0E0}"/>
    <cellStyle name="Total 2 2 2 2 3 4" xfId="23826" xr:uid="{3734577E-134C-4DB2-A3E7-C84AF50A1C57}"/>
    <cellStyle name="Total 2 2 2 2 3 5" xfId="49387" xr:uid="{F6199356-365D-474F-B5CD-035E9405C806}"/>
    <cellStyle name="Total 2 2 2 2 4" xfId="1526" xr:uid="{A9686EE3-D75C-40BD-ABDB-B1B93D859BC9}"/>
    <cellStyle name="Total 2 2 2 2 4 2" xfId="5871" xr:uid="{A8232880-ABAF-460C-A950-5DA35C575BD2}"/>
    <cellStyle name="Total 2 2 2 2 4 2 2" xfId="8457" xr:uid="{B416D64E-BFE7-45DE-80C1-A481114920DD}"/>
    <cellStyle name="Total 2 2 2 2 4 2 2 2" xfId="17446" xr:uid="{491D18B8-99AE-402C-B77E-2B2B0CF849F0}"/>
    <cellStyle name="Total 2 2 2 2 4 2 2 2 2" xfId="26913" xr:uid="{44A76F73-5A5B-46A7-B934-57CD21D07187}"/>
    <cellStyle name="Total 2 2 2 2 4 2 2 3" xfId="29107" xr:uid="{B4F659F9-FA82-4CF8-8CA7-CDB7E045FC42}"/>
    <cellStyle name="Total 2 2 2 2 4 2 3" xfId="11094" xr:uid="{8C727E4B-74B1-4487-AE9B-3BC5B29F04D0}"/>
    <cellStyle name="Total 2 2 2 2 4 2 3 2" xfId="20083" xr:uid="{5F7A2580-9D67-4AC4-9DCB-7A4976E3E093}"/>
    <cellStyle name="Total 2 2 2 2 4 2 3 2 2" xfId="39712" xr:uid="{0B4CF6F7-93F5-46C1-927E-5113DFA7A85C}"/>
    <cellStyle name="Total 2 2 2 2 4 2 3 3" xfId="37781" xr:uid="{A38EC858-D10D-4795-9A24-ABEDA45EB0CC}"/>
    <cellStyle name="Total 2 2 2 2 4 2 4" xfId="14860" xr:uid="{F5B3226F-A629-45AF-9094-DC9BD4651432}"/>
    <cellStyle name="Total 2 2 2 2 4 2 4 2" xfId="32573" xr:uid="{D8872802-221B-41B1-B6DD-08BF849CD989}"/>
    <cellStyle name="Total 2 2 2 2 4 2 5" xfId="29450" xr:uid="{E51B6811-F1EE-4961-9034-98F9744DD354}"/>
    <cellStyle name="Total 2 2 2 2 4 2 6" xfId="54448" xr:uid="{B98856EB-1FCB-43CA-999D-6E5B9EB7964F}"/>
    <cellStyle name="Total 2 2 2 2 4 3" xfId="3963" xr:uid="{91F92810-33FC-4A0F-BA5E-1DD103667166}"/>
    <cellStyle name="Total 2 2 2 2 4 3 2" xfId="23291" xr:uid="{EACD94A0-1ADC-4395-8982-1B4D67943CF0}"/>
    <cellStyle name="Total 2 2 2 2 4 4" xfId="30811" xr:uid="{31FA3BA7-0107-4820-AECC-7B4BD9B8C580}"/>
    <cellStyle name="Total 2 2 2 2 4 5" xfId="47638" xr:uid="{0A63AE84-29B7-4E40-AB08-F710234825B4}"/>
    <cellStyle name="Total 2 2 2 2 5" xfId="1917" xr:uid="{49086AFE-5336-4478-AFFD-BC9E76911B9B}"/>
    <cellStyle name="Total 2 2 2 2 5 2" xfId="6233" xr:uid="{503D3ECA-9FAC-4B8F-ADDB-394020378CD6}"/>
    <cellStyle name="Total 2 2 2 2 5 2 2" xfId="8819" xr:uid="{CF2CFD90-19C1-48BB-B9E9-ABF12E074FC3}"/>
    <cellStyle name="Total 2 2 2 2 5 2 2 2" xfId="17808" xr:uid="{A587977B-72DC-41E1-A733-06D91F76498F}"/>
    <cellStyle name="Total 2 2 2 2 5 2 2 2 2" xfId="39015" xr:uid="{C182589D-C369-42A4-BACA-C6578DE167E2}"/>
    <cellStyle name="Total 2 2 2 2 5 2 2 3" xfId="23184" xr:uid="{01DDCEFA-C592-47D8-83A8-9DF132E35AA7}"/>
    <cellStyle name="Total 2 2 2 2 5 2 3" xfId="11456" xr:uid="{62BF2158-64A0-4197-B3E8-E72A7E24229A}"/>
    <cellStyle name="Total 2 2 2 2 5 2 3 2" xfId="20445" xr:uid="{24AB354F-523D-45CF-8D70-89B462ED612D}"/>
    <cellStyle name="Total 2 2 2 2 5 2 3 2 2" xfId="41447" xr:uid="{517CC8B0-41FF-40F8-80AA-B45946E5B2FC}"/>
    <cellStyle name="Total 2 2 2 2 5 2 3 3" xfId="38719" xr:uid="{DD029568-35C4-4D28-9F91-E155D078BA08}"/>
    <cellStyle name="Total 2 2 2 2 5 2 4" xfId="15222" xr:uid="{5197381D-5ED3-4DB8-BB7F-1950C4A9223B}"/>
    <cellStyle name="Total 2 2 2 2 5 2 4 2" xfId="25435" xr:uid="{F3295598-518E-4B78-B5EC-851EBF16E5AC}"/>
    <cellStyle name="Total 2 2 2 2 5 2 5" xfId="30186" xr:uid="{E6A32EB4-8F39-4FEA-8605-C53D65A3D068}"/>
    <cellStyle name="Total 2 2 2 2 5 3" xfId="4354" xr:uid="{3A54BC30-3D33-45E9-9521-77E53784867F}"/>
    <cellStyle name="Total 2 2 2 2 5 3 2" xfId="40699" xr:uid="{77878056-F3B1-4AA1-97CF-A0E3EBA77EBA}"/>
    <cellStyle name="Total 2 2 2 2 5 4" xfId="43305" xr:uid="{2F8A4AA9-AB96-42FD-8533-41B441112AC0}"/>
    <cellStyle name="Total 2 2 2 2 6" xfId="2145" xr:uid="{E43E4B67-4765-4C7C-91F1-DAD358FAA48F}"/>
    <cellStyle name="Total 2 2 2 2 6 2" xfId="6446" xr:uid="{F27EB79A-5772-43C9-93F8-0DDC32B8529E}"/>
    <cellStyle name="Total 2 2 2 2 6 2 2" xfId="9032" xr:uid="{99868833-1137-4D13-B79C-7B2DA6C99A24}"/>
    <cellStyle name="Total 2 2 2 2 6 2 2 2" xfId="18021" xr:uid="{310DA9B3-31DF-473D-925B-94C94EF1E4DD}"/>
    <cellStyle name="Total 2 2 2 2 6 2 2 2 2" xfId="33076" xr:uid="{D145C43C-0E2A-4AFC-906D-A5355D60D81E}"/>
    <cellStyle name="Total 2 2 2 2 6 2 2 3" xfId="36109" xr:uid="{A1A7034C-0B9E-41A6-AB1B-CD475DB1BA80}"/>
    <cellStyle name="Total 2 2 2 2 6 2 3" xfId="11669" xr:uid="{9826EFBD-D8B2-4728-A7C2-3D5B6E211609}"/>
    <cellStyle name="Total 2 2 2 2 6 2 3 2" xfId="20658" xr:uid="{16A5EBD2-EDA1-4B5B-AA9E-3428ECA06B8E}"/>
    <cellStyle name="Total 2 2 2 2 6 2 3 2 2" xfId="29230" xr:uid="{DCE3D1A8-3784-49E6-A276-97D105CD9D4A}"/>
    <cellStyle name="Total 2 2 2 2 6 2 3 3" xfId="33362" xr:uid="{3CAB3841-0E1D-4E3A-8B13-7453C8CE229F}"/>
    <cellStyle name="Total 2 2 2 2 6 2 4" xfId="15435" xr:uid="{17DEF9AC-2146-47CA-91FB-6687C03F31D0}"/>
    <cellStyle name="Total 2 2 2 2 6 2 4 2" xfId="23437" xr:uid="{38C67615-E6CA-480A-81AF-EA4AAAC98CF3}"/>
    <cellStyle name="Total 2 2 2 2 6 2 5" xfId="42664" xr:uid="{9886D81F-91C7-47BF-95BA-50FC63279FE6}"/>
    <cellStyle name="Total 2 2 2 2 6 3" xfId="4582" xr:uid="{845BDB62-415D-4EBD-82D5-9948E02A161B}"/>
    <cellStyle name="Total 2 2 2 2 6 3 2" xfId="36678" xr:uid="{7E5D0A53-53A1-45C4-BCE1-C16452EAD393}"/>
    <cellStyle name="Total 2 2 2 2 6 4" xfId="26076" xr:uid="{28D02F5F-32D9-4672-A1AA-1AE8A813C3A1}"/>
    <cellStyle name="Total 2 2 2 2 7" xfId="2955" xr:uid="{220D6D1A-822D-4597-A036-C51D5845C5B4}"/>
    <cellStyle name="Total 2 2 2 2 7 2" xfId="7105" xr:uid="{2C39F809-6C03-4E66-BFC0-188212230B1B}"/>
    <cellStyle name="Total 2 2 2 2 7 2 2" xfId="12231" xr:uid="{FB3CDADF-907F-4D25-B58E-E46E8FB6C9BF}"/>
    <cellStyle name="Total 2 2 2 2 7 2 2 2" xfId="21220" xr:uid="{136C2275-DA9A-425A-9DE9-F0D5C6753255}"/>
    <cellStyle name="Total 2 2 2 2 7 2 2 2 2" xfId="30062" xr:uid="{9137AC98-123F-4BCA-99F1-E6F57B55923A}"/>
    <cellStyle name="Total 2 2 2 2 7 2 2 3" xfId="22407" xr:uid="{711A3524-E76E-4873-A854-E3AE9080BE44}"/>
    <cellStyle name="Total 2 2 2 2 7 2 3" xfId="13021" xr:uid="{7607FF11-A322-445D-893D-A4DC58D7F10C}"/>
    <cellStyle name="Total 2 2 2 2 7 2 3 2" xfId="22010" xr:uid="{174F5420-F3D3-4471-AC0A-72F4F854CA09}"/>
    <cellStyle name="Total 2 2 2 2 7 2 3 2 2" xfId="31650" xr:uid="{31C11232-BF29-473C-81D2-1EB54648D406}"/>
    <cellStyle name="Total 2 2 2 2 7 2 3 3" xfId="29029" xr:uid="{F7DFF598-F7CE-434F-BD0A-FD38BC84894E}"/>
    <cellStyle name="Total 2 2 2 2 7 2 4" xfId="16094" xr:uid="{45CAEE39-9C2A-4154-9F5F-13926B1FDA0E}"/>
    <cellStyle name="Total 2 2 2 2 7 2 4 2" xfId="32189" xr:uid="{CDDCF94C-D0A3-4229-9237-AAD7AFD9C41B}"/>
    <cellStyle name="Total 2 2 2 2 7 2 5" xfId="30083" xr:uid="{DBC71365-8A13-439A-BBB7-554FDDF71936}"/>
    <cellStyle name="Total 2 2 2 2 7 3" xfId="9668" xr:uid="{BA735506-D5CA-44F2-8073-9B720BC0C674}"/>
    <cellStyle name="Total 2 2 2 2 7 3 2" xfId="18657" xr:uid="{9C992913-C0C5-44D9-AA1B-AEA451D5BBAF}"/>
    <cellStyle name="Total 2 2 2 2 7 3 2 2" xfId="36870" xr:uid="{D6B5E81A-61D9-4C22-AE3A-63162A48687A}"/>
    <cellStyle name="Total 2 2 2 2 7 3 3" xfId="40331" xr:uid="{8B56F991-5AAB-49E3-8C42-4B5B417C7870}"/>
    <cellStyle name="Total 2 2 2 2 7 4" xfId="40894" xr:uid="{47B9D985-0726-48C3-9F3D-7BE46B6172A8}"/>
    <cellStyle name="Total 2 2 2 2 8" xfId="4882" xr:uid="{0D623DB7-AEDB-4FD2-9758-2B7806528A06}"/>
    <cellStyle name="Total 2 2 2 2 8 2" xfId="7468" xr:uid="{D9733099-C4A6-45D4-8A47-3C0DF63DD2E4}"/>
    <cellStyle name="Total 2 2 2 2 8 2 2" xfId="16457" xr:uid="{6CF81098-9864-4F7C-9FB0-72E77EEEE60A}"/>
    <cellStyle name="Total 2 2 2 2 8 2 2 2" xfId="38522" xr:uid="{900532EB-A479-48C4-85CE-B5633BE13DFC}"/>
    <cellStyle name="Total 2 2 2 2 8 2 3" xfId="31943" xr:uid="{013D7BBA-7672-47AE-95F0-7905C409E929}"/>
    <cellStyle name="Total 2 2 2 2 8 3" xfId="10105" xr:uid="{D3ABBEC4-DB34-4A3C-A662-5DED91EAD833}"/>
    <cellStyle name="Total 2 2 2 2 8 3 2" xfId="19094" xr:uid="{2D2BA9D8-1F37-4DBF-B385-CDDE12E8DB0C}"/>
    <cellStyle name="Total 2 2 2 2 8 3 2 2" xfId="22205" xr:uid="{86477677-708C-417F-B3DC-B24369003B43}"/>
    <cellStyle name="Total 2 2 2 2 8 3 3" xfId="27023" xr:uid="{13F7FB9E-291A-49B9-A5BB-30308571B48F}"/>
    <cellStyle name="Total 2 2 2 2 8 4" xfId="13871" xr:uid="{80F35745-3B78-46B4-AF65-818BB71727B0}"/>
    <cellStyle name="Total 2 2 2 2 8 4 2" xfId="37698" xr:uid="{55C06200-936F-4EEB-AFFB-11E442327A0A}"/>
    <cellStyle name="Total 2 2 2 2 8 5" xfId="34859" xr:uid="{611E4047-7048-4A80-AD4A-2830070D95B9}"/>
    <cellStyle name="Total 2 2 2 2 9" xfId="6790" xr:uid="{4A92D99E-BFC0-4572-9F92-CC3F4CC5188E}"/>
    <cellStyle name="Total 2 2 2 2 9 2" xfId="11989" xr:uid="{E1A831E9-245D-4223-B962-CF5CCBCF49E2}"/>
    <cellStyle name="Total 2 2 2 2 9 2 2" xfId="20978" xr:uid="{F8AAA354-D546-4878-88E6-3B4E7AA2C5AC}"/>
    <cellStyle name="Total 2 2 2 2 9 2 2 2" xfId="31063" xr:uid="{DA84AD69-1D81-42FA-B7DA-B3A770F154EB}"/>
    <cellStyle name="Total 2 2 2 2 9 2 3" xfId="40189" xr:uid="{B5B8C457-E13C-4B29-AC1B-6DB993217334}"/>
    <cellStyle name="Total 2 2 2 2 9 3" xfId="15779" xr:uid="{427F80FD-CBA9-4DB4-A5A3-8CFB9C16FC53}"/>
    <cellStyle name="Total 2 2 2 2 9 3 2" xfId="23753" xr:uid="{781A3FA8-4B09-4D7E-8798-F99A222F7A5F}"/>
    <cellStyle name="Total 2 2 2 2 9 4" xfId="41918" xr:uid="{BBD909FD-1FF0-48B7-8D18-F55C9670E6BA}"/>
    <cellStyle name="Total 2 2 2 3" xfId="705" xr:uid="{35744BA3-736F-435C-B3E5-CFB56272A29D}"/>
    <cellStyle name="Total 2 2 2 3 2" xfId="5081" xr:uid="{FD1217EE-7113-4593-BDB8-E979D9485C27}"/>
    <cellStyle name="Total 2 2 2 3 2 2" xfId="7667" xr:uid="{22A7A6C4-EA42-4365-8E61-4CDDBFFCADFF}"/>
    <cellStyle name="Total 2 2 2 3 2 2 2" xfId="16656" xr:uid="{50B50D7F-97A6-4411-8C40-B4D633514D49}"/>
    <cellStyle name="Total 2 2 2 3 2 2 2 2" xfId="26263" xr:uid="{6DA74323-605B-4F00-80BD-E61DFC6799FE}"/>
    <cellStyle name="Total 2 2 2 3 2 2 3" xfId="32036" xr:uid="{80080703-6975-4E8F-BF70-EAD8851E8143}"/>
    <cellStyle name="Total 2 2 2 3 2 2 4" xfId="56711" xr:uid="{32625758-D116-480D-98F7-77C5A36CF7B4}"/>
    <cellStyle name="Total 2 2 2 3 2 3" xfId="10304" xr:uid="{5A194281-3A5F-4922-AE0F-2FA79FF21FC8}"/>
    <cellStyle name="Total 2 2 2 3 2 3 2" xfId="19293" xr:uid="{82E9B7FE-CF08-435C-9A4B-408DE3CAFACD}"/>
    <cellStyle name="Total 2 2 2 3 2 3 2 2" xfId="24805" xr:uid="{1E27244E-2544-43BE-9AC8-97B16E0E212C}"/>
    <cellStyle name="Total 2 2 2 3 2 3 3" xfId="35887" xr:uid="{A116858B-D44F-437D-A173-54AC7FD405E5}"/>
    <cellStyle name="Total 2 2 2 3 2 4" xfId="14070" xr:uid="{2EE6B949-74E5-4F15-A815-18660083F63F}"/>
    <cellStyle name="Total 2 2 2 3 2 4 2" xfId="27963" xr:uid="{A2161F35-302D-483F-B6E6-44CDCABB9544}"/>
    <cellStyle name="Total 2 2 2 3 2 5" xfId="35255" xr:uid="{70B7B305-9195-47EE-99BC-77561EA17663}"/>
    <cellStyle name="Total 2 2 2 3 2 6" xfId="49929" xr:uid="{78B91C64-4229-4C69-81C0-10DDB97118EB}"/>
    <cellStyle name="Total 2 2 2 3 3" xfId="3142" xr:uid="{A0682F99-AD9B-4290-83D9-A12E704E3720}"/>
    <cellStyle name="Total 2 2 2 3 3 2" xfId="23745" xr:uid="{D5B587DA-FC14-4229-98C7-8E887D12AEF8}"/>
    <cellStyle name="Total 2 2 2 3 3 2 2" xfId="58018" xr:uid="{C37F70C9-C613-4BF5-8752-49689903036F}"/>
    <cellStyle name="Total 2 2 2 3 3 3" xfId="51236" xr:uid="{225286D2-EEF1-42F8-8CE0-A38D03D97651}"/>
    <cellStyle name="Total 2 2 2 3 4" xfId="30605" xr:uid="{E07D5C4F-A468-4B03-8DCB-B2A2AD5FDF8E}"/>
    <cellStyle name="Total 2 2 2 3 4 2" xfId="54838" xr:uid="{167321F6-1574-4ACD-B978-1BE700A03C91}"/>
    <cellStyle name="Total 2 2 2 3 4 3" xfId="48046" xr:uid="{8B553C85-2F2D-4D72-936F-581BD7D30E9F}"/>
    <cellStyle name="Total 2 2 2 3 5" xfId="53138" xr:uid="{2DDD970C-6341-4CEC-8E10-FBFBDCEB4D6D}"/>
    <cellStyle name="Total 2 2 2 3 6" xfId="46432" xr:uid="{F26BBCC5-A98E-434C-BD82-C306D9BF507F}"/>
    <cellStyle name="Total 2 2 2 4" xfId="1050" xr:uid="{3679488C-D7EA-4F91-9B7E-A28EC6E227E9}"/>
    <cellStyle name="Total 2 2 2 4 2" xfId="5402" xr:uid="{826853AA-1570-4DF7-9572-CBCCE4032B52}"/>
    <cellStyle name="Total 2 2 2 4 2 2" xfId="7988" xr:uid="{12CF1B8F-9F3F-4D3B-AC15-3578EA6A56FA}"/>
    <cellStyle name="Total 2 2 2 4 2 2 2" xfId="16977" xr:uid="{D14CE86F-AD3C-4EDE-9DCE-8D619A64411D}"/>
    <cellStyle name="Total 2 2 2 4 2 2 2 2" xfId="32818" xr:uid="{C82062DA-822A-468F-AE0F-19CAAA519910}"/>
    <cellStyle name="Total 2 2 2 4 2 2 3" xfId="25774" xr:uid="{921C676A-2D9F-48D1-91A8-9D8F5A62AF43}"/>
    <cellStyle name="Total 2 2 2 4 2 3" xfId="10625" xr:uid="{C1F5A281-9166-4222-8D22-1AFFDB4E535E}"/>
    <cellStyle name="Total 2 2 2 4 2 3 2" xfId="19614" xr:uid="{A19AD6C5-484B-4B07-9749-657B4EDF62D4}"/>
    <cellStyle name="Total 2 2 2 4 2 3 2 2" xfId="41055" xr:uid="{47619F0A-0768-480D-9A71-0A67E3A3432D}"/>
    <cellStyle name="Total 2 2 2 4 2 3 3" xfId="25359" xr:uid="{A35C235C-FF8D-42C0-9CD5-9C76C97C6BD4}"/>
    <cellStyle name="Total 2 2 2 4 2 4" xfId="14391" xr:uid="{505A8E05-8042-4A05-98A3-74757DE919C8}"/>
    <cellStyle name="Total 2 2 2 4 2 4 2" xfId="24391" xr:uid="{2A1093A1-8EC6-4856-82EA-E116FD99732F}"/>
    <cellStyle name="Total 2 2 2 4 2 5" xfId="42256" xr:uid="{6568AE64-AF27-4F50-96E2-9DF4BBB09DA4}"/>
    <cellStyle name="Total 2 2 2 4 2 6" xfId="55831" xr:uid="{C1C3E847-90CD-4B30-8013-5704B54A77E3}"/>
    <cellStyle name="Total 2 2 2 4 3" xfId="3487" xr:uid="{436F5BDB-87AF-4647-985D-F85BF09752FF}"/>
    <cellStyle name="Total 2 2 2 4 3 2" xfId="40099" xr:uid="{8DCF17CD-3611-4361-8119-2B1B0D2F7CDB}"/>
    <cellStyle name="Total 2 2 2 4 4" xfId="39661" xr:uid="{B81D3B44-EEB0-41E2-BF8B-E6061E0DF3D4}"/>
    <cellStyle name="Total 2 2 2 4 5" xfId="49049" xr:uid="{DD82D4DD-E958-4184-B28A-A93DE990F7AF}"/>
    <cellStyle name="Total 2 2 2 5" xfId="1394" xr:uid="{9027AA8C-02F1-4027-8D73-013A1CBFCB40}"/>
    <cellStyle name="Total 2 2 2 5 2" xfId="5739" xr:uid="{A916A921-0379-4F33-868E-2D914C247D16}"/>
    <cellStyle name="Total 2 2 2 5 2 2" xfId="8325" xr:uid="{7AE6CA8E-49E6-4339-858D-CBF5B0BA6E0D}"/>
    <cellStyle name="Total 2 2 2 5 2 2 2" xfId="17314" xr:uid="{DAC51E03-EC88-4405-B0B8-13F6FFE64CEF}"/>
    <cellStyle name="Total 2 2 2 5 2 2 2 2" xfId="29443" xr:uid="{74D7CE2F-8602-4133-B29A-7784F9D008D1}"/>
    <cellStyle name="Total 2 2 2 5 2 2 3" xfId="37171" xr:uid="{29A0A755-61AD-48D7-A91C-5E1399BCA603}"/>
    <cellStyle name="Total 2 2 2 5 2 3" xfId="10962" xr:uid="{89B8122A-E6FE-4642-A9E4-64709889A7FD}"/>
    <cellStyle name="Total 2 2 2 5 2 3 2" xfId="19951" xr:uid="{275A803F-4C66-45EC-8104-0F3E24A16FE5}"/>
    <cellStyle name="Total 2 2 2 5 2 3 2 2" xfId="34337" xr:uid="{D022A2A3-D57F-44D6-BE6F-42669FD9EA99}"/>
    <cellStyle name="Total 2 2 2 5 2 3 3" xfId="37826" xr:uid="{7BD911CC-69DD-4B42-B675-70C88FE10DBC}"/>
    <cellStyle name="Total 2 2 2 5 2 4" xfId="14728" xr:uid="{5EDEA338-5B55-4F97-94BA-D0B8766372C8}"/>
    <cellStyle name="Total 2 2 2 5 2 4 2" xfId="32661" xr:uid="{85C32719-9400-448D-9E09-1E8E50E1027D}"/>
    <cellStyle name="Total 2 2 2 5 2 5" xfId="27637" xr:uid="{2B0B789C-EF75-46AE-B409-02ECD20915E2}"/>
    <cellStyle name="Total 2 2 2 5 2 6" xfId="57974" xr:uid="{0CDA74B6-C6CF-4937-A4DE-878EDF360FE0}"/>
    <cellStyle name="Total 2 2 2 5 3" xfId="3831" xr:uid="{D8A0E0A6-9652-44CF-9DCB-87E7033522FA}"/>
    <cellStyle name="Total 2 2 2 5 3 2" xfId="23406" xr:uid="{FE0EFD97-8CFD-4FD0-A8CC-901E16AD9548}"/>
    <cellStyle name="Total 2 2 2 5 4" xfId="38842" xr:uid="{0335214B-BBD4-41C2-B502-6CB920F0757C}"/>
    <cellStyle name="Total 2 2 2 5 5" xfId="51192" xr:uid="{092499B9-7A90-4720-9DA8-C11A433B3097}"/>
    <cellStyle name="Total 2 2 2 6" xfId="1601" xr:uid="{09D29285-FCC8-45DE-A533-BAA9BEE34652}"/>
    <cellStyle name="Total 2 2 2 6 2" xfId="5945" xr:uid="{D7F96FBF-7EE1-45AE-8E71-0F5A1F936F1D}"/>
    <cellStyle name="Total 2 2 2 6 2 2" xfId="8531" xr:uid="{30F4208C-4F16-48B8-897B-E43A7B181C25}"/>
    <cellStyle name="Total 2 2 2 6 2 2 2" xfId="17520" xr:uid="{292D2ED4-B8EC-4129-9D65-C5D22D622F4F}"/>
    <cellStyle name="Total 2 2 2 6 2 2 2 2" xfId="30883" xr:uid="{A4789D2A-8CBE-4790-8A8C-79FCD6BF29FC}"/>
    <cellStyle name="Total 2 2 2 6 2 2 3" xfId="23175" xr:uid="{2B2B77CA-4A6C-4123-A007-8835286BD600}"/>
    <cellStyle name="Total 2 2 2 6 2 3" xfId="11168" xr:uid="{8B7F75C4-CF10-48C1-8BF2-0FDE297B2C67}"/>
    <cellStyle name="Total 2 2 2 6 2 3 2" xfId="20157" xr:uid="{3BE324DC-C42C-4F7A-B622-9E9621BCDB46}"/>
    <cellStyle name="Total 2 2 2 6 2 3 2 2" xfId="30041" xr:uid="{27B1C87D-862C-4D72-AC85-A4F154F5849F}"/>
    <cellStyle name="Total 2 2 2 6 2 3 3" xfId="42771" xr:uid="{61C9C81A-DAF2-46CD-8F38-A8144452991F}"/>
    <cellStyle name="Total 2 2 2 6 2 4" xfId="14934" xr:uid="{CF002A6E-3FA9-47BA-BDD9-1A94E80D694F}"/>
    <cellStyle name="Total 2 2 2 6 2 4 2" xfId="29752" xr:uid="{E16C8723-3823-44E3-97F4-D45D2F26FD3F}"/>
    <cellStyle name="Total 2 2 2 6 2 5" xfId="32814" xr:uid="{8EA63923-42E7-45E2-9A6A-C8486AA57CB1}"/>
    <cellStyle name="Total 2 2 2 6 2 6" xfId="54000" xr:uid="{03C87976-36A8-4FBF-9FB0-D369BCDE1A2A}"/>
    <cellStyle name="Total 2 2 2 6 3" xfId="4038" xr:uid="{4CE102E4-724C-4806-8F34-B3463549F36F}"/>
    <cellStyle name="Total 2 2 2 6 3 2" xfId="35374" xr:uid="{F8F42323-BAE6-44F9-AFF2-6B0DD67C108A}"/>
    <cellStyle name="Total 2 2 2 6 4" xfId="40825" xr:uid="{3569845D-399C-40B3-A629-043B00CBFF1E}"/>
    <cellStyle name="Total 2 2 2 6 5" xfId="47332" xr:uid="{F36159CA-364D-40A0-879A-26CF9961BFCD}"/>
    <cellStyle name="Total 2 2 2 7" xfId="2013" xr:uid="{7BECBB28-0424-4FA1-A64C-89E69D60F9B4}"/>
    <cellStyle name="Total 2 2 2 7 2" xfId="6321" xr:uid="{5C3C5062-7192-4A60-8296-491A134618F9}"/>
    <cellStyle name="Total 2 2 2 7 2 2" xfId="8907" xr:uid="{C4C1534E-F252-4444-A4EA-A184B729ADF1}"/>
    <cellStyle name="Total 2 2 2 7 2 2 2" xfId="17896" xr:uid="{A9DE4FD7-7192-4ABD-BA55-597DC5AA751F}"/>
    <cellStyle name="Total 2 2 2 7 2 2 2 2" xfId="37339" xr:uid="{6B16345D-CB03-410D-8DDB-089833BD918D}"/>
    <cellStyle name="Total 2 2 2 7 2 2 3" xfId="41140" xr:uid="{758F3A6C-6F3D-46AC-90D2-09F9B44773F9}"/>
    <cellStyle name="Total 2 2 2 7 2 3" xfId="11544" xr:uid="{BA4CDA02-FC6A-42BE-8F92-DF90F6873E1A}"/>
    <cellStyle name="Total 2 2 2 7 2 3 2" xfId="20533" xr:uid="{C33689EB-AB62-41ED-9CC5-E9967883C3E7}"/>
    <cellStyle name="Total 2 2 2 7 2 3 2 2" xfId="43485" xr:uid="{57D36E0B-C21E-44A8-A684-4ED381F3B567}"/>
    <cellStyle name="Total 2 2 2 7 2 3 3" xfId="37851" xr:uid="{AC1241C0-58DF-48FA-9373-5554586080FE}"/>
    <cellStyle name="Total 2 2 2 7 2 4" xfId="15310" xr:uid="{E00F554D-BDC3-437D-A66E-E41EA74B36CB}"/>
    <cellStyle name="Total 2 2 2 7 2 4 2" xfId="35158" xr:uid="{A9A98CF5-FA6C-4D5F-9759-C925D480AB8D}"/>
    <cellStyle name="Total 2 2 2 7 2 5" xfId="29547" xr:uid="{EB653E94-DD39-450E-ACE5-2E86B0C417B9}"/>
    <cellStyle name="Total 2 2 2 7 3" xfId="4450" xr:uid="{8566F0BD-778B-49EF-9630-5353970E90C4}"/>
    <cellStyle name="Total 2 2 2 7 3 2" xfId="28619" xr:uid="{57C09309-1048-48D2-AE81-36D52CBD1A41}"/>
    <cellStyle name="Total 2 2 2 7 4" xfId="39086" xr:uid="{627F0D49-1290-4528-83B4-CABB047D47F9}"/>
    <cellStyle name="Total 2 2 2 8" xfId="2824" xr:uid="{6AF8080F-3283-4DEA-8488-7EDE0B80BE3C}"/>
    <cellStyle name="Total 2 2 2 8 2" xfId="6974" xr:uid="{C6B59A98-728B-41CE-B161-3BBE4521ECC2}"/>
    <cellStyle name="Total 2 2 2 8 2 2" xfId="12103" xr:uid="{771AC882-C410-4FC6-8407-391F3810E045}"/>
    <cellStyle name="Total 2 2 2 8 2 2 2" xfId="21092" xr:uid="{75C09978-5119-4136-981D-6A33644C25E4}"/>
    <cellStyle name="Total 2 2 2 8 2 2 2 2" xfId="29201" xr:uid="{48708001-B2AA-40A6-828F-EF2E53AF290E}"/>
    <cellStyle name="Total 2 2 2 8 2 2 3" xfId="25667" xr:uid="{7D6EB8C7-9717-4DA7-8334-3A61ADF24E35}"/>
    <cellStyle name="Total 2 2 2 8 2 3" xfId="12921" xr:uid="{B61C301B-506E-49DC-88D4-D5BFF30C05E3}"/>
    <cellStyle name="Total 2 2 2 8 2 3 2" xfId="21910" xr:uid="{559CC0D4-6BD3-46E4-8F3A-D708B4095349}"/>
    <cellStyle name="Total 2 2 2 8 2 3 2 2" xfId="31989" xr:uid="{26D66ACD-B141-496A-967F-780ED0EEC544}"/>
    <cellStyle name="Total 2 2 2 8 2 3 3" xfId="29136" xr:uid="{5B8390E3-D06E-424A-8FC5-F4CCBC5CEFFE}"/>
    <cellStyle name="Total 2 2 2 8 2 4" xfId="15963" xr:uid="{352666C9-B07A-4A04-A3EC-C1B3234E15C0}"/>
    <cellStyle name="Total 2 2 2 8 2 4 2" xfId="28819" xr:uid="{6428C729-6A91-4A0D-B6A7-A9EE679571E2}"/>
    <cellStyle name="Total 2 2 2 8 2 5" xfId="33838" xr:uid="{99EABE7B-943B-4B00-A87B-A62F53E1741A}"/>
    <cellStyle name="Total 2 2 2 8 3" xfId="9537" xr:uid="{2415B76F-EC47-457A-AFA9-60CAB982F8F6}"/>
    <cellStyle name="Total 2 2 2 8 3 2" xfId="18526" xr:uid="{2C405C7A-58C9-4358-BF81-431F605ED553}"/>
    <cellStyle name="Total 2 2 2 8 3 2 2" xfId="27128" xr:uid="{EFB0AA08-CBD8-40EC-A53F-FDD7CEBCBB6D}"/>
    <cellStyle name="Total 2 2 2 8 3 3" xfId="41308" xr:uid="{E95ABBE6-A64B-478C-B37E-11695E465760}"/>
    <cellStyle name="Total 2 2 2 8 4" xfId="23456" xr:uid="{D5833A29-2DA9-4C3F-9A57-5CFEFE7E9299}"/>
    <cellStyle name="Total 2 2 2 9" xfId="4757" xr:uid="{00767C2E-679D-43F9-B66A-CF6A6919D468}"/>
    <cellStyle name="Total 2 2 2 9 2" xfId="7343" xr:uid="{20D3D831-4CCE-4230-94D6-E517855EF542}"/>
    <cellStyle name="Total 2 2 2 9 2 2" xfId="16332" xr:uid="{ACA81768-DD2C-4D77-8D03-823E227F1CAB}"/>
    <cellStyle name="Total 2 2 2 9 2 2 2" xfId="43758" xr:uid="{32BB142F-326A-4FBC-B445-4473ABFBE88B}"/>
    <cellStyle name="Total 2 2 2 9 2 3" xfId="38979" xr:uid="{8972AAD8-2909-488D-A7EF-9BF99E812190}"/>
    <cellStyle name="Total 2 2 2 9 3" xfId="9980" xr:uid="{360BDC5B-813D-42B9-9EDD-62BDF8BC6843}"/>
    <cellStyle name="Total 2 2 2 9 3 2" xfId="18969" xr:uid="{50B1E5B4-4CD7-4611-9EEE-02F44CBF79E9}"/>
    <cellStyle name="Total 2 2 2 9 3 2 2" xfId="25575" xr:uid="{94F045A6-FEEC-4167-850F-12EE49DC798A}"/>
    <cellStyle name="Total 2 2 2 9 3 3" xfId="35891" xr:uid="{3969333F-3282-49BB-9D55-7ADD27D419A7}"/>
    <cellStyle name="Total 2 2 2 9 4" xfId="13746" xr:uid="{680E875B-6991-4029-854E-DFCC6DE87A13}"/>
    <cellStyle name="Total 2 2 2 9 4 2" xfId="25121" xr:uid="{8172BAFB-6142-4BFD-9E72-83A1E2D477A4}"/>
    <cellStyle name="Total 2 2 2 9 5" xfId="31185" xr:uid="{33B34046-DBFE-4D6B-9A90-E336A874B446}"/>
    <cellStyle name="Total 2 2 20" xfId="44946" xr:uid="{1AA98F52-3844-4650-9876-B175CACEB411}"/>
    <cellStyle name="Total 2 2 20 2" xfId="50480" xr:uid="{59634B98-670E-48C7-A1C1-DA7D999FEC2A}"/>
    <cellStyle name="Total 2 2 20 2 2" xfId="57262" xr:uid="{122D106A-6A95-4583-B2E0-D9D3F9987880}"/>
    <cellStyle name="Total 2 2 20 3" xfId="52082" xr:uid="{2DE35547-C8D1-4846-90D1-47C8A99F3ACC}"/>
    <cellStyle name="Total 2 2 20 3 2" xfId="58863" xr:uid="{EDAEF774-9CBD-4F43-95FC-8BD36F477DDB}"/>
    <cellStyle name="Total 2 2 20 4" xfId="51454" xr:uid="{1690FF9C-022E-4E07-AC14-94053EDAE368}"/>
    <cellStyle name="Total 2 2 20 4 2" xfId="58236" xr:uid="{2ADC4558-9A94-418B-A29F-16B470E4ED9D}"/>
    <cellStyle name="Total 2 2 20 5" xfId="48597" xr:uid="{4678C39C-5700-4D4A-97B1-97A67876D2F0}"/>
    <cellStyle name="Total 2 2 20 5 2" xfId="55386" xr:uid="{12B6C14E-944E-46B7-8659-2DCC738CDC96}"/>
    <cellStyle name="Total 2 2 20 6" xfId="53672" xr:uid="{6EE5999C-363C-4A58-B43F-562181E52FB4}"/>
    <cellStyle name="Total 2 2 20 7" xfId="46983" xr:uid="{E7680FFE-3343-48BD-9465-5F78104B5358}"/>
    <cellStyle name="Total 2 2 21" xfId="44922" xr:uid="{3D1E194A-0764-4CB7-B288-9D382A5EF883}"/>
    <cellStyle name="Total 2 2 21 2" xfId="50543" xr:uid="{E3C58F8C-9DDB-4095-9951-9B8B63FBDC55}"/>
    <cellStyle name="Total 2 2 21 2 2" xfId="57325" xr:uid="{FFFD5D69-2F33-45BA-B6C4-30F111D63679}"/>
    <cellStyle name="Total 2 2 21 3" xfId="52145" xr:uid="{161F9F81-981E-4102-9242-0E44BC1FD56A}"/>
    <cellStyle name="Total 2 2 21 3 2" xfId="58926" xr:uid="{864352B3-7F45-46A5-94C9-778B31F7B387}"/>
    <cellStyle name="Total 2 2 21 4" xfId="48949" xr:uid="{13DC1623-34B2-495E-ABA5-2A48EC2E51AD}"/>
    <cellStyle name="Total 2 2 21 4 2" xfId="55732" xr:uid="{AEF29880-0F57-4378-AFF6-79E267632B7B}"/>
    <cellStyle name="Total 2 2 21 5" xfId="48660" xr:uid="{F27388EE-D674-4A04-92A0-3BC3D3A7A0D8}"/>
    <cellStyle name="Total 2 2 21 5 2" xfId="55449" xr:uid="{D6A9F0B0-FA5B-4C55-8545-69454FD00B18}"/>
    <cellStyle name="Total 2 2 21 6" xfId="53735" xr:uid="{BD20D494-9E64-42B4-B6CF-5C8FE9B7AB3F}"/>
    <cellStyle name="Total 2 2 21 7" xfId="47046" xr:uid="{A028C1CE-1E87-4DFA-805C-64C5FEC8779D}"/>
    <cellStyle name="Total 2 2 22" xfId="44989" xr:uid="{E7C2669E-8820-4A62-B4A4-0C8770B17C5C}"/>
    <cellStyle name="Total 2 2 22 2" xfId="50558" xr:uid="{5045B457-1ED3-4626-B71F-20E8ADAF1677}"/>
    <cellStyle name="Total 2 2 22 2 2" xfId="57340" xr:uid="{5BC7F8AC-186D-44B0-8B82-0AC0F53A16E2}"/>
    <cellStyle name="Total 2 2 22 3" xfId="52160" xr:uid="{12E11D00-1060-4BCB-B5CC-CAF1F859A7C7}"/>
    <cellStyle name="Total 2 2 22 3 2" xfId="58941" xr:uid="{0B56CFB0-2C2C-4565-A204-EB7821FF376A}"/>
    <cellStyle name="Total 2 2 22 4" xfId="52372" xr:uid="{3AB49809-4FF8-4AC8-854A-75D7AD9F2C12}"/>
    <cellStyle name="Total 2 2 22 4 2" xfId="59153" xr:uid="{AB0CBC9D-B63A-4037-B84B-D14FCCC1E0D3}"/>
    <cellStyle name="Total 2 2 22 5" xfId="48675" xr:uid="{CE9DD446-680E-49AF-AE20-2DE0264F2C02}"/>
    <cellStyle name="Total 2 2 22 5 2" xfId="55464" xr:uid="{BE1E72E7-33CF-4EC4-BC46-6166165BF60D}"/>
    <cellStyle name="Total 2 2 22 6" xfId="53750" xr:uid="{E0542DF0-B133-4B14-923D-272EF7DF92E4}"/>
    <cellStyle name="Total 2 2 22 7" xfId="47061" xr:uid="{106D0268-0182-46C1-9813-2AE90CE21FD0}"/>
    <cellStyle name="Total 2 2 23" xfId="44934" xr:uid="{CACB0EC1-6D6B-424B-9CCE-CA7257107B35}"/>
    <cellStyle name="Total 2 2 23 2" xfId="50625" xr:uid="{FFE98323-3CC7-4763-99D0-882BEACE2AE4}"/>
    <cellStyle name="Total 2 2 23 2 2" xfId="57407" xr:uid="{B5E99E4E-FAF3-4CA9-99F7-BE58E4703A71}"/>
    <cellStyle name="Total 2 2 23 3" xfId="52439" xr:uid="{C2149FBB-286C-4ED2-8FB3-4420CA01147E}"/>
    <cellStyle name="Total 2 2 23 3 2" xfId="59220" xr:uid="{82A27F77-72EA-4A7D-B2A7-F3AD0E7A98B1}"/>
    <cellStyle name="Total 2 2 23 4" xfId="48742" xr:uid="{831D0958-EAEB-42A3-B3A3-420D8F93B55F}"/>
    <cellStyle name="Total 2 2 23 4 2" xfId="55531" xr:uid="{2AF22468-CF51-48E3-9BEA-88A8929846CF}"/>
    <cellStyle name="Total 2 2 23 5" xfId="53817" xr:uid="{F14CFEB7-D978-435D-932D-93F75B99D1E7}"/>
    <cellStyle name="Total 2 2 23 6" xfId="47128" xr:uid="{9EF00697-7937-4FA5-9E3A-7C3750A13027}"/>
    <cellStyle name="Total 2 2 24" xfId="45013" xr:uid="{812D6E8D-49D7-4631-A38A-07B19A2EFB43}"/>
    <cellStyle name="Total 2 2 24 2" xfId="50566" xr:uid="{6E162608-8C4B-4C21-8F1E-F480960D3428}"/>
    <cellStyle name="Total 2 2 24 2 2" xfId="57348" xr:uid="{31DFC78E-96A6-4B64-B60B-CEA7948F6749}"/>
    <cellStyle name="Total 2 2 24 3" xfId="52380" xr:uid="{1C4598FF-3957-4D27-971E-E906E9CCC527}"/>
    <cellStyle name="Total 2 2 24 3 2" xfId="59161" xr:uid="{CCA295C1-F1AE-4B23-A06B-5B7E9E074A8C}"/>
    <cellStyle name="Total 2 2 24 4" xfId="48683" xr:uid="{47F5C305-2D39-4821-8B3E-1B723C185E9E}"/>
    <cellStyle name="Total 2 2 24 4 2" xfId="55472" xr:uid="{BF550E00-A9BA-4B52-97A1-44C70948AB38}"/>
    <cellStyle name="Total 2 2 24 5" xfId="53758" xr:uid="{9B45CA22-3A20-400C-B54C-CFF8869BDECA}"/>
    <cellStyle name="Total 2 2 24 6" xfId="47069" xr:uid="{5F4EEB1F-B7F2-4769-ACB6-8EA98C90AA7B}"/>
    <cellStyle name="Total 2 2 25" xfId="45017" xr:uid="{79BFC0B7-FFB4-4971-AD03-88E90DE76D0C}"/>
    <cellStyle name="Total 2 2 25 2" xfId="50651" xr:uid="{1565503D-5C18-426D-B887-4A17A079CDC0}"/>
    <cellStyle name="Total 2 2 25 2 2" xfId="57433" xr:uid="{7D4D89D2-02F6-40A4-8046-3DBC8888843E}"/>
    <cellStyle name="Total 2 2 25 3" xfId="52462" xr:uid="{2AEAFBDA-68AE-4EAA-89C1-4A7062A73BB3}"/>
    <cellStyle name="Total 2 2 25 3 2" xfId="59243" xr:uid="{071EE6F7-9FB2-47B4-8627-8EADE4A5869E}"/>
    <cellStyle name="Total 2 2 25 4" xfId="48768" xr:uid="{8EDE06CB-2212-4950-BFDC-4FC5C5BEA6D5}"/>
    <cellStyle name="Total 2 2 25 4 2" xfId="55554" xr:uid="{7C543CDF-2221-4574-A420-0CAD2112D1FF}"/>
    <cellStyle name="Total 2 2 25 5" xfId="53840" xr:uid="{6DA8C321-5999-40E8-A10A-5A09EB61D38A}"/>
    <cellStyle name="Total 2 2 25 6" xfId="47154" xr:uid="{76C1A032-969B-4346-9DF9-5BB1A31DA9A9}"/>
    <cellStyle name="Total 2 2 26" xfId="45073" xr:uid="{5EF20AEF-8EBA-4E37-8C79-F3EBD79D55AA}"/>
    <cellStyle name="Total 2 2 26 2" xfId="50667" xr:uid="{B11B9DAF-162F-4058-9176-B32403320311}"/>
    <cellStyle name="Total 2 2 26 2 2" xfId="57449" xr:uid="{B6381ABF-69D5-4082-A75D-3CC552525E4C}"/>
    <cellStyle name="Total 2 2 26 3" xfId="52478" xr:uid="{90BB48C2-79B7-40E6-BC40-AF125111E15C}"/>
    <cellStyle name="Total 2 2 26 3 2" xfId="59259" xr:uid="{43134071-4A12-4ADF-8032-003FEBEAEB2D}"/>
    <cellStyle name="Total 2 2 26 4" xfId="48784" xr:uid="{C42F53E2-5E4D-46FD-AF51-0E4850026B80}"/>
    <cellStyle name="Total 2 2 26 4 2" xfId="55570" xr:uid="{346041A7-D099-4A6D-A70A-BD79505F10BB}"/>
    <cellStyle name="Total 2 2 26 5" xfId="53856" xr:uid="{C9D7D502-BB31-4C42-8C0B-C8359156A425}"/>
    <cellStyle name="Total 2 2 26 6" xfId="47170" xr:uid="{79E4101E-663B-419F-885D-2EF92CC2D1F5}"/>
    <cellStyle name="Total 2 2 27" xfId="45152" xr:uid="{C7B48F1C-597D-4675-A0FB-A24D3075F26C}"/>
    <cellStyle name="Total 2 2 27 2" xfId="50721" xr:uid="{416E7262-DEFA-43E0-A652-A84822BF8AF3}"/>
    <cellStyle name="Total 2 2 27 2 2" xfId="57503" xr:uid="{56C5C52E-8F51-4206-8E22-FC8F7042E209}"/>
    <cellStyle name="Total 2 2 27 3" xfId="52532" xr:uid="{6650A223-A611-42F2-8953-45FEDCC2030C}"/>
    <cellStyle name="Total 2 2 27 3 2" xfId="59313" xr:uid="{E5A15A1E-180B-44BA-B2F0-E1D26F7138FF}"/>
    <cellStyle name="Total 2 2 27 4" xfId="48830" xr:uid="{AB5D6A3E-FBEE-4898-8A79-0FB5AEFA4955}"/>
    <cellStyle name="Total 2 2 27 4 2" xfId="55615" xr:uid="{A2CDDD89-7335-473D-9DD5-8142F965A0DC}"/>
    <cellStyle name="Total 2 2 27 5" xfId="53910" xr:uid="{1488D0DB-D82D-4B2B-ABF6-05D38827975E}"/>
    <cellStyle name="Total 2 2 27 6" xfId="47224" xr:uid="{562836E3-FBD8-4945-8752-85AF97E8F032}"/>
    <cellStyle name="Total 2 2 28" xfId="45151" xr:uid="{BAA2AB13-90E1-43EE-9A14-45CE3DA594BC}"/>
    <cellStyle name="Total 2 2 28 2" xfId="50711" xr:uid="{48533D07-9439-460C-9796-FD391DAE317E}"/>
    <cellStyle name="Total 2 2 28 2 2" xfId="57493" xr:uid="{F6A02809-4A97-4120-9983-C701AECBD4E1}"/>
    <cellStyle name="Total 2 2 28 3" xfId="52522" xr:uid="{7B512582-0906-4FE9-8B9B-B1FBC5A38F80}"/>
    <cellStyle name="Total 2 2 28 3 2" xfId="59303" xr:uid="{ED9107E8-9FE4-497D-A007-8CA857282DBC}"/>
    <cellStyle name="Total 2 2 28 4" xfId="48823" xr:uid="{92C9C845-6E72-44FA-A991-166C58A3521D}"/>
    <cellStyle name="Total 2 2 28 4 2" xfId="55608" xr:uid="{8FFAA97E-16D1-497F-A9E4-02A2F49A66B6}"/>
    <cellStyle name="Total 2 2 28 5" xfId="53900" xr:uid="{B98335F5-D156-4413-8011-D121222AB799}"/>
    <cellStyle name="Total 2 2 28 6" xfId="47214" xr:uid="{35018E1F-8BD4-4E7C-B06C-4CE343BC8C10}"/>
    <cellStyle name="Total 2 2 29" xfId="45244" xr:uid="{0C43DEE7-456D-47FD-89A6-E233F311CA22}"/>
    <cellStyle name="Total 2 2 29 2" xfId="50764" xr:uid="{9ABCD95B-3C74-443D-8F86-DDE24FC51FF8}"/>
    <cellStyle name="Total 2 2 29 2 2" xfId="57546" xr:uid="{D1AE6707-29E0-4001-BAA9-BA94CF4EB364}"/>
    <cellStyle name="Total 2 2 29 3" xfId="52573" xr:uid="{0CA742F5-A037-4194-9256-F2F1C6490D01}"/>
    <cellStyle name="Total 2 2 29 3 2" xfId="59354" xr:uid="{C3E55399-6459-4326-A908-D1AF5BEFF09A}"/>
    <cellStyle name="Total 2 2 29 4" xfId="53951" xr:uid="{70B97558-5A90-4274-A4DA-23A7F00B4411}"/>
    <cellStyle name="Total 2 2 29 5" xfId="47268" xr:uid="{852EFBFD-DA3E-42BD-BA96-CE22CF24A41A}"/>
    <cellStyle name="Total 2 2 3" xfId="440" xr:uid="{6CC50A3F-34FD-4FF8-8A3F-8BD6C544C6E2}"/>
    <cellStyle name="Total 2 2 3 10" xfId="9304" xr:uid="{B47D0B22-DD9B-4E29-B1E9-22143828E7D1}"/>
    <cellStyle name="Total 2 2 3 10 2" xfId="18293" xr:uid="{DE6731FA-4FE4-43F4-83AE-7E574F80D3D8}"/>
    <cellStyle name="Total 2 2 3 10 2 2" xfId="36470" xr:uid="{D14E6521-E319-4B54-B033-266CBA9CCDC0}"/>
    <cellStyle name="Total 2 2 3 10 3" xfId="34861" xr:uid="{76C43D95-F9C4-4008-90DC-08F34F438B12}"/>
    <cellStyle name="Total 2 2 3 11" xfId="12378" xr:uid="{B18CB7E8-40D9-416A-892C-E6DF495E0078}"/>
    <cellStyle name="Total 2 2 3 11 2" xfId="21367" xr:uid="{1424B230-B68C-4D28-8A34-0AAEA0A856C0}"/>
    <cellStyle name="Total 2 2 3 11 2 2" xfId="43145" xr:uid="{81E1CF1E-CCBC-41EA-A6B0-BC26D3134A01}"/>
    <cellStyle name="Total 2 2 3 11 3" xfId="34046" xr:uid="{00A8BFA4-5032-4696-84B9-D7C0E2A90716}"/>
    <cellStyle name="Total 2 2 3 12" xfId="2446" xr:uid="{1CC49117-61FA-448B-9D33-4D5BED5AF20E}"/>
    <cellStyle name="Total 2 2 3 12 2" xfId="33967" xr:uid="{FA11F3ED-E15A-47F1-AA8A-10CA989E6C6C}"/>
    <cellStyle name="Total 2 2 3 13" xfId="13355" xr:uid="{ED48A76B-28F4-49B8-99EB-B38D6A8449F8}"/>
    <cellStyle name="Total 2 2 3 13 2" xfId="42150" xr:uid="{B0E833D6-9A84-403D-B694-D6E4C6151F9A}"/>
    <cellStyle name="Total 2 2 3 14" xfId="22614" xr:uid="{4663DDE1-2D5A-4F78-89FB-AC65E9E8EACD}"/>
    <cellStyle name="Total 2 2 3 15" xfId="44353" xr:uid="{B15A1C4F-E322-48CF-AED7-2D33E7720D0B}"/>
    <cellStyle name="Total 2 2 3 16" xfId="45562" xr:uid="{4FAE849D-FC2C-4C94-B8B6-70D71543B7C5}"/>
    <cellStyle name="Total 2 2 3 2" xfId="789" xr:uid="{AA4267FC-943E-48C1-BF75-611E7325AD40}"/>
    <cellStyle name="Total 2 2 3 2 2" xfId="5158" xr:uid="{01373FAD-30D2-46BF-9FDB-65820D043EFA}"/>
    <cellStyle name="Total 2 2 3 2 2 2" xfId="7744" xr:uid="{67933CB4-924D-4FFB-B317-E5C0B8FE59A8}"/>
    <cellStyle name="Total 2 2 3 2 2 2 2" xfId="16733" xr:uid="{DD66FB48-B7BD-4AC5-86F3-2431812E442C}"/>
    <cellStyle name="Total 2 2 3 2 2 2 2 2" xfId="30395" xr:uid="{B05FA37F-C305-41E6-AAA6-300F8BFEBA8E}"/>
    <cellStyle name="Total 2 2 3 2 2 2 3" xfId="27527" xr:uid="{9D1A53C1-E467-41FE-B8A5-622C2D35AFF1}"/>
    <cellStyle name="Total 2 2 3 2 2 2 4" xfId="56350" xr:uid="{66DA4DF8-2FF8-4A95-A352-B312D6170DBB}"/>
    <cellStyle name="Total 2 2 3 2 2 3" xfId="10381" xr:uid="{3A68CFA2-14C3-4C00-9FE9-60E3B8051D32}"/>
    <cellStyle name="Total 2 2 3 2 2 3 2" xfId="19370" xr:uid="{F01B6F13-0F93-4B34-B1C1-E3A93594B94B}"/>
    <cellStyle name="Total 2 2 3 2 2 3 2 2" xfId="41717" xr:uid="{495F7C4C-9118-40A1-BB91-759B231AC433}"/>
    <cellStyle name="Total 2 2 3 2 2 3 3" xfId="26515" xr:uid="{7B8E0970-191B-437E-891A-2DA17810138D}"/>
    <cellStyle name="Total 2 2 3 2 2 4" xfId="14147" xr:uid="{2197E2DA-68CB-4D57-AE24-98F9D8A8DD20}"/>
    <cellStyle name="Total 2 2 3 2 2 4 2" xfId="23927" xr:uid="{3EA3A6B3-44A6-411B-8AEB-3BD76087E231}"/>
    <cellStyle name="Total 2 2 3 2 2 5" xfId="23947" xr:uid="{3BD1362A-D272-42C9-B844-24B6344D00CA}"/>
    <cellStyle name="Total 2 2 3 2 2 6" xfId="49568" xr:uid="{45D3BAD3-0C5E-4BB1-A199-6AD019D110F0}"/>
    <cellStyle name="Total 2 2 3 2 3" xfId="3226" xr:uid="{075599DA-0DCF-43D1-A49B-8C906C076DB1}"/>
    <cellStyle name="Total 2 2 3 2 3 2" xfId="42525" xr:uid="{7257042F-1F6E-4D2F-AF2A-A163AD1BB2A5}"/>
    <cellStyle name="Total 2 2 3 2 3 2 2" xfId="57842" xr:uid="{37ACEDE8-30ED-42BD-B91C-7215DB1B3113}"/>
    <cellStyle name="Total 2 2 3 2 3 3" xfId="51060" xr:uid="{AEC6E648-90E8-49B5-B362-ED89FBF76E8A}"/>
    <cellStyle name="Total 2 2 3 2 4" xfId="23924" xr:uid="{4B5EBD08-E2AC-454D-8B01-C2E8051A60A8}"/>
    <cellStyle name="Total 2 2 3 2 4 2" xfId="54495" xr:uid="{478CB0DA-56C9-472B-8131-B08AAAEB6CBF}"/>
    <cellStyle name="Total 2 2 3 2 4 3" xfId="47685" xr:uid="{344D604E-E84D-4264-8EFF-F5929004E8CC}"/>
    <cellStyle name="Total 2 2 3 2 5" xfId="46077" xr:uid="{E795E451-10D6-4C3F-BB80-6FD604A7416E}"/>
    <cellStyle name="Total 2 2 3 3" xfId="1134" xr:uid="{6E79A638-E56E-4FF0-9626-B4E881D29914}"/>
    <cellStyle name="Total 2 2 3 3 2" xfId="5479" xr:uid="{BBDC1ACF-61F0-4475-8100-FD5AD2F43D0D}"/>
    <cellStyle name="Total 2 2 3 3 2 2" xfId="8065" xr:uid="{E242B159-0197-4341-9A55-5A4442D1FB95}"/>
    <cellStyle name="Total 2 2 3 3 2 2 2" xfId="17054" xr:uid="{FFF40A68-CAFA-4AA2-A7E2-D352DF991650}"/>
    <cellStyle name="Total 2 2 3 3 2 2 2 2" xfId="39794" xr:uid="{80A35A43-2D18-424E-8A11-3C6F115E649A}"/>
    <cellStyle name="Total 2 2 3 3 2 2 3" xfId="42911" xr:uid="{525C4620-B9F3-49F4-9755-0C1F11AF4059}"/>
    <cellStyle name="Total 2 2 3 3 2 2 4" xfId="56758" xr:uid="{F3204E76-4145-4B0D-A8FD-040EC366559E}"/>
    <cellStyle name="Total 2 2 3 3 2 3" xfId="10702" xr:uid="{51E19C05-347D-4394-B238-88B3C69A4176}"/>
    <cellStyle name="Total 2 2 3 3 2 3 2" xfId="19691" xr:uid="{993EDC08-2358-4A65-8103-DB3D12F1751B}"/>
    <cellStyle name="Total 2 2 3 3 2 3 2 2" xfId="31250" xr:uid="{FE3D8C90-BBBC-4A34-8418-A38E3F5EE698}"/>
    <cellStyle name="Total 2 2 3 3 2 3 3" xfId="36622" xr:uid="{0491A32C-C003-4297-A0F8-CF3361868830}"/>
    <cellStyle name="Total 2 2 3 3 2 4" xfId="14468" xr:uid="{DAFF6466-28CC-460D-8709-C66D3168366F}"/>
    <cellStyle name="Total 2 2 3 3 2 4 2" xfId="37155" xr:uid="{497EAAD1-9A76-4A3D-B95F-D9571C8081D0}"/>
    <cellStyle name="Total 2 2 3 3 2 5" xfId="26405" xr:uid="{556207E1-A808-4480-BEDA-CF235BC907EB}"/>
    <cellStyle name="Total 2 2 3 3 2 6" xfId="49976" xr:uid="{F595C7C6-DE91-45D3-BDC0-5EE5B4F9AEBF}"/>
    <cellStyle name="Total 2 2 3 3 3" xfId="3571" xr:uid="{A9BD99AD-E320-4BE2-B091-1E36356DB189}"/>
    <cellStyle name="Total 2 2 3 3 3 2" xfId="42086" xr:uid="{AB69AF0D-8608-49BF-AB4A-6483AADC1BF1}"/>
    <cellStyle name="Total 2 2 3 3 3 2 2" xfId="57982" xr:uid="{AA7FBC9B-281D-47C2-B59D-A6CF426C5DD8}"/>
    <cellStyle name="Total 2 2 3 3 3 3" xfId="51200" xr:uid="{374810FD-910B-4D8D-8E49-26FC6FBA96E1}"/>
    <cellStyle name="Total 2 2 3 3 4" xfId="30028" xr:uid="{EB0227E3-7BBC-46F9-AEA9-28A64A309705}"/>
    <cellStyle name="Total 2 2 3 3 4 2" xfId="54885" xr:uid="{A266151A-7059-401E-9D03-3E9368E85671}"/>
    <cellStyle name="Total 2 2 3 3 4 3" xfId="48093" xr:uid="{C0FE6CFC-AB11-4C8B-8050-A937674DB1E3}"/>
    <cellStyle name="Total 2 2 3 3 5" xfId="53185" xr:uid="{66B26889-2BBC-4309-B4CD-D26F5E4D5F36}"/>
    <cellStyle name="Total 2 2 3 3 6" xfId="46479" xr:uid="{E13CE395-FF11-494F-88F6-CF9FE7CECB6A}"/>
    <cellStyle name="Total 2 2 3 4" xfId="1478" xr:uid="{FCA80A8D-6F10-4E60-8F6E-FE512F95E3A9}"/>
    <cellStyle name="Total 2 2 3 4 2" xfId="5823" xr:uid="{C1FD9398-2E46-4C86-9460-1442412E9876}"/>
    <cellStyle name="Total 2 2 3 4 2 2" xfId="8409" xr:uid="{7C19CC1E-F78F-4BB5-9A93-65E4B6A2AE20}"/>
    <cellStyle name="Total 2 2 3 4 2 2 2" xfId="17398" xr:uid="{FB224258-F821-473C-B15F-76F4DF7C80EE}"/>
    <cellStyle name="Total 2 2 3 4 2 2 2 2" xfId="42002" xr:uid="{94043FBA-D8F4-41E6-9EBF-75D85010A254}"/>
    <cellStyle name="Total 2 2 3 4 2 2 3" xfId="39787" xr:uid="{87C0799C-8348-4EE9-A8AD-366148A78837}"/>
    <cellStyle name="Total 2 2 3 4 2 3" xfId="11046" xr:uid="{7E2F4BEE-B4A0-4A25-AD76-2C95FF21A83B}"/>
    <cellStyle name="Total 2 2 3 4 2 3 2" xfId="20035" xr:uid="{DC50EAF3-3231-427F-9B40-1D01B2D27CD7}"/>
    <cellStyle name="Total 2 2 3 4 2 3 2 2" xfId="23678" xr:uid="{1D440157-A79C-4D4A-BCEA-9B875E2EB537}"/>
    <cellStyle name="Total 2 2 3 4 2 3 3" xfId="43930" xr:uid="{3C135851-30AB-4873-BE29-C384E5C08CA7}"/>
    <cellStyle name="Total 2 2 3 4 2 4" xfId="14812" xr:uid="{857B136B-DE1C-4406-9572-300172D4358E}"/>
    <cellStyle name="Total 2 2 3 4 2 4 2" xfId="31271" xr:uid="{D3660903-4D5E-4212-B568-AD0A21D21693}"/>
    <cellStyle name="Total 2 2 3 4 2 5" xfId="28075" xr:uid="{EA94E673-D4D8-49D1-93E1-C0E1A3F340AE}"/>
    <cellStyle name="Total 2 2 3 4 2 6" xfId="55878" xr:uid="{D0DDFED3-AB69-460A-A8E1-D0F95FEA6982}"/>
    <cellStyle name="Total 2 2 3 4 3" xfId="3915" xr:uid="{DCAF1429-AAC3-42DE-A2F8-46E707AC0449}"/>
    <cellStyle name="Total 2 2 3 4 3 2" xfId="43554" xr:uid="{FB15F6C6-C5CB-4DF5-A475-46CC9A38E863}"/>
    <cellStyle name="Total 2 2 3 4 4" xfId="22956" xr:uid="{0AD79D02-1F47-488A-B197-D4A2E4F91896}"/>
    <cellStyle name="Total 2 2 3 4 5" xfId="49096" xr:uid="{46FAA444-D82A-465B-9657-94B301ECF276}"/>
    <cellStyle name="Total 2 2 3 5" xfId="1306" xr:uid="{653865AF-BB61-49C3-87E5-2AE87CBB5651}"/>
    <cellStyle name="Total 2 2 3 5 2" xfId="5651" xr:uid="{AC1A0CF7-1C7B-469F-BDCF-F054E7D7DBDB}"/>
    <cellStyle name="Total 2 2 3 5 2 2" xfId="8237" xr:uid="{22BB57F0-DE5D-492F-9A00-5B8B6229F9F9}"/>
    <cellStyle name="Total 2 2 3 5 2 2 2" xfId="17226" xr:uid="{77D69B97-95B3-44F5-872F-FE2D503C6FC0}"/>
    <cellStyle name="Total 2 2 3 5 2 2 2 2" xfId="30763" xr:uid="{503A08AA-F005-489A-9B16-12778FBAC3B8}"/>
    <cellStyle name="Total 2 2 3 5 2 2 3" xfId="31933" xr:uid="{FB60AC3B-2DCD-4496-9FA1-258549D3DADE}"/>
    <cellStyle name="Total 2 2 3 5 2 3" xfId="10874" xr:uid="{40C9D117-D5A8-4ADC-8817-C505FEA2BF59}"/>
    <cellStyle name="Total 2 2 3 5 2 3 2" xfId="19863" xr:uid="{A2E5114A-7D32-4CE8-A6F5-BA0DB5BBDAB5}"/>
    <cellStyle name="Total 2 2 3 5 2 3 2 2" xfId="29961" xr:uid="{72CE76CD-B232-4B06-9371-D1FA40A7D6C4}"/>
    <cellStyle name="Total 2 2 3 5 2 3 3" xfId="37840" xr:uid="{B34EAA0E-6EFD-4DE8-8219-AA47955AC18B}"/>
    <cellStyle name="Total 2 2 3 5 2 4" xfId="14640" xr:uid="{96D5EC46-E5DB-46DE-B0E0-691D2B1EEFE2}"/>
    <cellStyle name="Total 2 2 3 5 2 4 2" xfId="23883" xr:uid="{B50BE359-DF80-4752-B7AD-BD23EC7A64F8}"/>
    <cellStyle name="Total 2 2 3 5 2 5" xfId="41875" xr:uid="{35CCA6FD-F0F2-4373-87DF-E8AA9E1020DD}"/>
    <cellStyle name="Total 2 2 3 5 2 6" xfId="57905" xr:uid="{B089919A-4497-4624-B320-E7E22FCC323B}"/>
    <cellStyle name="Total 2 2 3 5 3" xfId="3743" xr:uid="{238454CD-B908-457C-BBE0-435F6B57CFA5}"/>
    <cellStyle name="Total 2 2 3 5 3 2" xfId="35292" xr:uid="{0EDA746A-B0CC-43AA-B61B-2BA90F08D78D}"/>
    <cellStyle name="Total 2 2 3 5 4" xfId="33750" xr:uid="{AAFB6658-E05B-4217-9F30-40A9C5A22266}"/>
    <cellStyle name="Total 2 2 3 5 5" xfId="51123" xr:uid="{D08A892E-C750-4D4F-B78B-65966FFB98F1}"/>
    <cellStyle name="Total 2 2 3 6" xfId="2097" xr:uid="{EC435A60-7850-4639-AA76-3652255C1947}"/>
    <cellStyle name="Total 2 2 3 6 2" xfId="6398" xr:uid="{CD537474-F701-4385-9975-905E73056337}"/>
    <cellStyle name="Total 2 2 3 6 2 2" xfId="8984" xr:uid="{58836B45-D0E6-4F0F-91E2-C4A73D57D2C3}"/>
    <cellStyle name="Total 2 2 3 6 2 2 2" xfId="17973" xr:uid="{353C2FE4-C1E1-421F-A287-EC9B4F025B8F}"/>
    <cellStyle name="Total 2 2 3 6 2 2 2 2" xfId="35999" xr:uid="{7BDB052F-F8DB-41F2-9D94-B4BB5F6B6AE9}"/>
    <cellStyle name="Total 2 2 3 6 2 2 3" xfId="25103" xr:uid="{C9124592-1C1E-480C-B9D6-8B71AE0D9896}"/>
    <cellStyle name="Total 2 2 3 6 2 3" xfId="11621" xr:uid="{537A47A4-7A3B-4DFF-AF1D-CB1027A61948}"/>
    <cellStyle name="Total 2 2 3 6 2 3 2" xfId="20610" xr:uid="{AC77ACB3-E6F8-4EBC-8A88-570F196708CD}"/>
    <cellStyle name="Total 2 2 3 6 2 3 2 2" xfId="27915" xr:uid="{B3EB07E2-20B9-43F3-80EE-45734955C82F}"/>
    <cellStyle name="Total 2 2 3 6 2 3 3" xfId="31105" xr:uid="{DA307914-95CA-48AE-BB24-A14E88C64591}"/>
    <cellStyle name="Total 2 2 3 6 2 4" xfId="15387" xr:uid="{7D84B04A-43EF-4BEB-A719-00CAD0C81F9E}"/>
    <cellStyle name="Total 2 2 3 6 2 4 2" xfId="29659" xr:uid="{42C60FE9-E773-4325-B29A-50A77E6BF09A}"/>
    <cellStyle name="Total 2 2 3 6 2 5" xfId="34013" xr:uid="{BA3D7D03-E77C-4281-A1FD-E22B7335775D}"/>
    <cellStyle name="Total 2 2 3 6 2 6" xfId="54047" xr:uid="{AF7D01FE-BE30-4164-9698-ECD4A9B26265}"/>
    <cellStyle name="Total 2 2 3 6 3" xfId="4534" xr:uid="{B3AC4C15-4DF5-48A8-A641-4B7D6FF02866}"/>
    <cellStyle name="Total 2 2 3 6 3 2" xfId="25887" xr:uid="{F4B8582E-DC34-42B5-837F-E76DE46637BA}"/>
    <cellStyle name="Total 2 2 3 6 4" xfId="35528" xr:uid="{F1DEE644-0F5A-47AD-857F-9FCDBBF05568}"/>
    <cellStyle name="Total 2 2 3 6 5" xfId="47379" xr:uid="{EC9265EF-E6E6-4DA3-A59B-935990D625CB}"/>
    <cellStyle name="Total 2 2 3 7" xfId="2907" xr:uid="{68603E8C-5568-4E58-A836-2D1B3660D929}"/>
    <cellStyle name="Total 2 2 3 7 2" xfId="7057" xr:uid="{E35EB090-849D-4E7B-9511-D693A71FD398}"/>
    <cellStyle name="Total 2 2 3 7 2 2" xfId="12183" xr:uid="{0AE1FABA-83E4-4721-8E51-4E83E560FEF1}"/>
    <cellStyle name="Total 2 2 3 7 2 2 2" xfId="21172" xr:uid="{69DAA3F0-A7BC-4963-AC1E-01528EED4F31}"/>
    <cellStyle name="Total 2 2 3 7 2 2 2 2" xfId="25509" xr:uid="{DB814AE9-9750-4C2D-A73F-966E3873F4EA}"/>
    <cellStyle name="Total 2 2 3 7 2 2 3" xfId="31061" xr:uid="{91F674A1-520C-4284-80B7-BF6F65B2829A}"/>
    <cellStyle name="Total 2 2 3 7 2 3" xfId="12985" xr:uid="{E40BE621-D176-4DC6-91CF-C86A8548D5A4}"/>
    <cellStyle name="Total 2 2 3 7 2 3 2" xfId="21974" xr:uid="{7B40F441-FE61-4813-8D5A-BBFE6C222753}"/>
    <cellStyle name="Total 2 2 3 7 2 3 2 2" xfId="43838" xr:uid="{72246076-757E-4C2B-BB49-03C1583BEF21}"/>
    <cellStyle name="Total 2 2 3 7 2 3 3" xfId="29539" xr:uid="{C36B2EB6-2D44-4014-B9EC-53F5CFDBC355}"/>
    <cellStyle name="Total 2 2 3 7 2 4" xfId="16046" xr:uid="{6A3C24C1-D2DC-40CA-BC22-82F73AF2242F}"/>
    <cellStyle name="Total 2 2 3 7 2 4 2" xfId="39349" xr:uid="{8EC1BB22-653E-43C1-BD77-8CFA9DC60806}"/>
    <cellStyle name="Total 2 2 3 7 2 5" xfId="40608" xr:uid="{2E093EAB-A712-4803-80FF-4B91D6138C09}"/>
    <cellStyle name="Total 2 2 3 7 3" xfId="9620" xr:uid="{CDC55F10-53C7-464C-80DA-B8A47315E5FA}"/>
    <cellStyle name="Total 2 2 3 7 3 2" xfId="18609" xr:uid="{D270FEA3-8DB6-4583-B491-ACE86FCA8F56}"/>
    <cellStyle name="Total 2 2 3 7 3 2 2" xfId="28820" xr:uid="{01509AD2-B439-48EF-957F-21B65C696FA8}"/>
    <cellStyle name="Total 2 2 3 7 3 3" xfId="24710" xr:uid="{AD012877-8590-4562-A5CB-04AD5150098F}"/>
    <cellStyle name="Total 2 2 3 7 4" xfId="22203" xr:uid="{E99F107D-E6C9-4F49-B8AC-985FD738E441}"/>
    <cellStyle name="Total 2 2 3 8" xfId="4834" xr:uid="{FF7C4326-87ED-4E8C-97CB-FE55CBE04BE2}"/>
    <cellStyle name="Total 2 2 3 8 2" xfId="7420" xr:uid="{B575A134-FEDF-4C0F-A303-50A67D7642EF}"/>
    <cellStyle name="Total 2 2 3 8 2 2" xfId="16409" xr:uid="{74121CDD-A51D-473A-B7A5-4D23D19F452D}"/>
    <cellStyle name="Total 2 2 3 8 2 2 2" xfId="37014" xr:uid="{428A8194-02E5-4256-A897-99B86A8FD846}"/>
    <cellStyle name="Total 2 2 3 8 2 3" xfId="31752" xr:uid="{E86C8CE3-B02E-40A4-8638-350EC0A450A8}"/>
    <cellStyle name="Total 2 2 3 8 3" xfId="10057" xr:uid="{3344B3EA-740A-485B-AFF5-53AE8A196BE2}"/>
    <cellStyle name="Total 2 2 3 8 3 2" xfId="19046" xr:uid="{AB9D2EC7-9581-4A02-85B2-8B37E4B04AC0}"/>
    <cellStyle name="Total 2 2 3 8 3 2 2" xfId="34069" xr:uid="{73598E6E-D7B5-4CE4-B33C-72BCEDF1E50B}"/>
    <cellStyle name="Total 2 2 3 8 3 3" xfId="26518" xr:uid="{15B5269B-5414-47B5-A9EA-0213110BFE01}"/>
    <cellStyle name="Total 2 2 3 8 4" xfId="13823" xr:uid="{B99D7721-48E0-473D-9F5B-6E0716C669F6}"/>
    <cellStyle name="Total 2 2 3 8 4 2" xfId="29270" xr:uid="{FD781074-F966-4233-AACC-4DEE15AC78FA}"/>
    <cellStyle name="Total 2 2 3 8 5" xfId="41150" xr:uid="{01F8740C-9F83-4CA3-AA81-44BA99463E32}"/>
    <cellStyle name="Total 2 2 3 9" xfId="6742" xr:uid="{877E484B-9E57-4B34-8BC6-AAA42E114D16}"/>
    <cellStyle name="Total 2 2 3 9 2" xfId="11941" xr:uid="{37F69B70-CA62-4ABC-98D4-A879ACA74EA2}"/>
    <cellStyle name="Total 2 2 3 9 2 2" xfId="20930" xr:uid="{DAF8D3AE-8FEF-4D79-8D3E-22F115F33EBA}"/>
    <cellStyle name="Total 2 2 3 9 2 2 2" xfId="24887" xr:uid="{999280F9-5465-4C27-87BB-8DB3C277FBFC}"/>
    <cellStyle name="Total 2 2 3 9 2 3" xfId="25387" xr:uid="{9FBD1CC5-3222-468A-9977-2160862B1E49}"/>
    <cellStyle name="Total 2 2 3 9 3" xfId="15731" xr:uid="{1BA7F0CC-0FF6-4F43-8FDA-C51FE2009238}"/>
    <cellStyle name="Total 2 2 3 9 3 2" xfId="29934" xr:uid="{C386E0C7-F8CA-47C3-9939-0191AF2B87BA}"/>
    <cellStyle name="Total 2 2 3 9 4" xfId="40308" xr:uid="{3C71D35B-5C6C-43A4-9C7E-1CC34965A8BA}"/>
    <cellStyle name="Total 2 2 30" xfId="45193" xr:uid="{D99F7937-3C22-4E50-B333-46910DBB1427}"/>
    <cellStyle name="Total 2 2 30 2" xfId="55743" xr:uid="{50198767-B607-40E4-91B4-B3D3E58610C1}"/>
    <cellStyle name="Total 2 2 30 3" xfId="48960" xr:uid="{D0225BED-06D6-4F87-9507-1DF7EB6B1327}"/>
    <cellStyle name="Total 2 2 31" xfId="45284" xr:uid="{419F984E-6A4E-42D3-890F-E01DD4C2D83A}"/>
    <cellStyle name="Total 2 2 31 2" xfId="57855" xr:uid="{D85DFEE5-90C4-4C3E-9C7C-424A244D019D}"/>
    <cellStyle name="Total 2 2 31 3" xfId="51073" xr:uid="{256C45E7-28D4-460F-AA09-CA6321315697}"/>
    <cellStyle name="Total 2 2 32" xfId="45293" xr:uid="{778B794E-0081-4C70-9811-DB1D00F1E485}"/>
    <cellStyle name="Total 2 2 33" xfId="45362" xr:uid="{3C72CAFF-6E73-4B0B-86E0-64E2895988C6}"/>
    <cellStyle name="Total 2 2 34" xfId="45386" xr:uid="{67225AC7-6290-4B0E-ADD2-933574AE8DBB}"/>
    <cellStyle name="Total 2 2 35" xfId="45425" xr:uid="{4B689DC1-B4CD-4EB3-B4E7-41D2E653D18D}"/>
    <cellStyle name="Total 2 2 36" xfId="45439" xr:uid="{094BF21F-8B17-4CED-BB29-5E986A19B6EA}"/>
    <cellStyle name="Total 2 2 37" xfId="44187" xr:uid="{BF2CF1E1-7069-4FC6-8B82-7FC690E45064}"/>
    <cellStyle name="Total 2 2 38" xfId="45447" xr:uid="{0B98FF99-D026-40FA-9DE8-21E2809CB4E6}"/>
    <cellStyle name="Total 2 2 39" xfId="45475" xr:uid="{2DF5A8E6-2AE2-4BEC-8A82-8DF649C34FF0}"/>
    <cellStyle name="Total 2 2 4" xfId="537" xr:uid="{4FF63E85-6821-4F84-AC20-717FFB38AE93}"/>
    <cellStyle name="Total 2 2 4 10" xfId="44417" xr:uid="{41894568-823B-4F6D-8311-6B96A24AB3F7}"/>
    <cellStyle name="Total 2 2 4 11" xfId="45621" xr:uid="{2DD7E45D-A8C9-43B9-ACEF-E966BF525912}"/>
    <cellStyle name="Total 2 2 4 2" xfId="886" xr:uid="{7C9D52F1-8A9D-452B-944F-E80777F7F8FB}"/>
    <cellStyle name="Total 2 2 4 2 2" xfId="5255" xr:uid="{044288C2-1F66-4C86-8638-9B8524B476CE}"/>
    <cellStyle name="Total 2 2 4 2 2 2" xfId="7841" xr:uid="{A68F6A09-7604-4885-B454-A55179D80038}"/>
    <cellStyle name="Total 2 2 4 2 2 2 2" xfId="16830" xr:uid="{E7E3A4C0-9A16-4688-BDF9-2BFAC1E7E5DE}"/>
    <cellStyle name="Total 2 2 4 2 2 2 2 2" xfId="40856" xr:uid="{F5EC609F-D783-477B-AFC0-8D083A7C37E5}"/>
    <cellStyle name="Total 2 2 4 2 2 2 3" xfId="32610" xr:uid="{7C83A51B-6652-4BEE-84E3-CB1F6FC09026}"/>
    <cellStyle name="Total 2 2 4 2 2 2 4" xfId="56409" xr:uid="{49CA10FC-B404-4B8A-8AB9-5EF632894B28}"/>
    <cellStyle name="Total 2 2 4 2 2 3" xfId="10478" xr:uid="{EEA78068-3AF6-4583-9FBC-8C6C9A922303}"/>
    <cellStyle name="Total 2 2 4 2 2 3 2" xfId="19467" xr:uid="{05874ED6-1133-4755-A6A3-4E7C6CC7EBFE}"/>
    <cellStyle name="Total 2 2 4 2 2 3 2 2" xfId="29370" xr:uid="{7710FC64-3442-4A04-9D6E-AB26616F8E5F}"/>
    <cellStyle name="Total 2 2 4 2 2 3 3" xfId="37841" xr:uid="{ED694B22-2544-45FC-8C6F-BFD39B1A0C9F}"/>
    <cellStyle name="Total 2 2 4 2 2 4" xfId="14244" xr:uid="{DE02B1FC-9058-4825-B4AC-3BC8431951EA}"/>
    <cellStyle name="Total 2 2 4 2 2 4 2" xfId="42504" xr:uid="{3EEE3412-6206-49D7-8C7E-26506B6D5F88}"/>
    <cellStyle name="Total 2 2 4 2 2 5" xfId="35300" xr:uid="{A39E0497-5643-41ED-8991-B9D7ABE9D722}"/>
    <cellStyle name="Total 2 2 4 2 2 6" xfId="49627" xr:uid="{9AE10B9C-58B1-4C1C-88D4-E3C8F86A09D3}"/>
    <cellStyle name="Total 2 2 4 2 3" xfId="3323" xr:uid="{3AC8F031-BFB7-4B67-AEB3-CA1C05560420}"/>
    <cellStyle name="Total 2 2 4 2 3 2" xfId="34096" xr:uid="{F8F547DA-E1E2-44CE-B5C6-75FB25172724}"/>
    <cellStyle name="Total 2 2 4 2 3 2 2" xfId="59093" xr:uid="{FC393EE7-E69E-486D-826A-8C93E62555AC}"/>
    <cellStyle name="Total 2 2 4 2 3 3" xfId="52312" xr:uid="{08E3EA96-70BF-4798-98CF-86D104ECE5C2}"/>
    <cellStyle name="Total 2 2 4 2 4" xfId="42121" xr:uid="{9F1E3E91-A26F-4780-9303-9DA47AA8CF68}"/>
    <cellStyle name="Total 2 2 4 2 4 2" xfId="54551" xr:uid="{C8015785-9F9D-4F33-A4E6-D728EC220A31}"/>
    <cellStyle name="Total 2 2 4 2 4 3" xfId="47744" xr:uid="{08637ADB-FCC8-4715-A1A7-8F1A9D957683}"/>
    <cellStyle name="Total 2 2 4 2 5" xfId="46133" xr:uid="{DD72D183-3ADF-4BDB-A803-BDEA5B65D9A0}"/>
    <cellStyle name="Total 2 2 4 3" xfId="1231" xr:uid="{87719A87-A32C-481D-B309-14BA069CEFE6}"/>
    <cellStyle name="Total 2 2 4 3 2" xfId="5576" xr:uid="{DBA6C582-BD38-4FE5-8331-D6F7AF11515D}"/>
    <cellStyle name="Total 2 2 4 3 2 2" xfId="8162" xr:uid="{071D0B02-1110-47CC-B109-D64CD9E10C49}"/>
    <cellStyle name="Total 2 2 4 3 2 2 2" xfId="17151" xr:uid="{8A9155BB-A338-497A-8BB7-626302144680}"/>
    <cellStyle name="Total 2 2 4 3 2 2 2 2" xfId="27501" xr:uid="{3B23BB8D-01E7-4183-A958-6AFF2CAF6885}"/>
    <cellStyle name="Total 2 2 4 3 2 2 3" xfId="39487" xr:uid="{E5383F38-2E51-4795-92FB-368661AAC6B4}"/>
    <cellStyle name="Total 2 2 4 3 2 2 4" xfId="56814" xr:uid="{54279BE8-4CDC-47D3-935D-E844931A53DA}"/>
    <cellStyle name="Total 2 2 4 3 2 3" xfId="10799" xr:uid="{5872A4CB-8C82-426F-AFEE-425C20DD97E9}"/>
    <cellStyle name="Total 2 2 4 3 2 3 2" xfId="19788" xr:uid="{F82EAD93-15E1-481B-AECF-A314BB9C0DBB}"/>
    <cellStyle name="Total 2 2 4 3 2 3 2 2" xfId="26093" xr:uid="{27B16060-6242-4F29-B032-2B0639A64721}"/>
    <cellStyle name="Total 2 2 4 3 2 3 3" xfId="43922" xr:uid="{6B05B1A4-2C71-46B3-A35D-6F1E190E44AB}"/>
    <cellStyle name="Total 2 2 4 3 2 4" xfId="14565" xr:uid="{01E5BE4A-1A16-41F5-866F-EDAFB5FF7C6F}"/>
    <cellStyle name="Total 2 2 4 3 2 4 2" xfId="24507" xr:uid="{22FDABD8-8D97-49F0-AB17-5BD5DF993C17}"/>
    <cellStyle name="Total 2 2 4 3 2 5" xfId="39565" xr:uid="{E1AAF3D7-F9AF-4268-B6F7-3DFC6D4BEAC0}"/>
    <cellStyle name="Total 2 2 4 3 2 6" xfId="50032" xr:uid="{D8F38438-46DE-4FDA-A953-A6B7F166DC3F}"/>
    <cellStyle name="Total 2 2 4 3 3" xfId="3668" xr:uid="{2FA472EC-5E03-432C-BFAE-44D2636ABB28}"/>
    <cellStyle name="Total 2 2 4 3 3 2" xfId="41333" xr:uid="{814BCBAF-E150-492C-A794-D73774A320D8}"/>
    <cellStyle name="Total 2 2 4 3 3 2 2" xfId="57742" xr:uid="{493D891A-FD2B-4325-9C1F-E21E4F1DB74A}"/>
    <cellStyle name="Total 2 2 4 3 3 3" xfId="50960" xr:uid="{78AB26BB-55C2-44E5-8433-4D40DBFA07FF}"/>
    <cellStyle name="Total 2 2 4 3 4" xfId="29769" xr:uid="{44F740D0-D496-4FB1-82C2-B56A019DFA06}"/>
    <cellStyle name="Total 2 2 4 3 4 2" xfId="54941" xr:uid="{A536571A-178C-42A3-8087-7D15FDC6C173}"/>
    <cellStyle name="Total 2 2 4 3 4 3" xfId="48149" xr:uid="{9F8169DC-A57A-4998-84FC-F921FBA6E6A6}"/>
    <cellStyle name="Total 2 2 4 3 5" xfId="53241" xr:uid="{E75FDFC3-613C-46A1-B7BE-61014B3B0383}"/>
    <cellStyle name="Total 2 2 4 3 6" xfId="46535" xr:uid="{23893417-9992-4700-B647-4F3EFDEB7394}"/>
    <cellStyle name="Total 2 2 4 4" xfId="1575" xr:uid="{546483EC-C27D-48DC-9655-D01B8C381438}"/>
    <cellStyle name="Total 2 2 4 4 2" xfId="5920" xr:uid="{BC0C5D36-C0BF-45CF-97FA-1C619F385E54}"/>
    <cellStyle name="Total 2 2 4 4 2 2" xfId="8506" xr:uid="{22F95D3D-3102-45BE-99B1-DFB7DF78DF0B}"/>
    <cellStyle name="Total 2 2 4 4 2 2 2" xfId="17495" xr:uid="{C2D448A5-D22B-464A-80FB-A2D16B855464}"/>
    <cellStyle name="Total 2 2 4 4 2 2 2 2" xfId="41743" xr:uid="{FF20B08D-4600-4FE8-8B53-06126090BE62}"/>
    <cellStyle name="Total 2 2 4 4 2 2 3" xfId="27543" xr:uid="{B0BA2A5B-4679-448E-94C1-67CDE45C3B06}"/>
    <cellStyle name="Total 2 2 4 4 2 3" xfId="11143" xr:uid="{21BF10D9-EFAF-4C21-9BE5-5792B628FB28}"/>
    <cellStyle name="Total 2 2 4 4 2 3 2" xfId="20132" xr:uid="{1FEF8ACC-9999-409A-B469-B42630136671}"/>
    <cellStyle name="Total 2 2 4 4 2 3 2 2" xfId="41850" xr:uid="{E148CCD5-CF58-414C-81D7-0D686CA66BA4}"/>
    <cellStyle name="Total 2 2 4 4 2 3 3" xfId="34709" xr:uid="{D0786CFA-953F-44CD-AED0-47BCD1513D29}"/>
    <cellStyle name="Total 2 2 4 4 2 4" xfId="14909" xr:uid="{7C657309-DB8A-46B2-BC95-D35960B47282}"/>
    <cellStyle name="Total 2 2 4 4 2 4 2" xfId="28317" xr:uid="{A62F7E76-E2E6-4CBF-AE2C-2EDB5CB946DC}"/>
    <cellStyle name="Total 2 2 4 4 2 5" xfId="35856" xr:uid="{65DAC09E-6A2E-44C7-BFCC-58AFD8F36EA7}"/>
    <cellStyle name="Total 2 2 4 4 2 6" xfId="55937" xr:uid="{2900B559-6F53-4C29-B726-9787237C70E4}"/>
    <cellStyle name="Total 2 2 4 4 3" xfId="4012" xr:uid="{DC643462-F01F-43B7-8FEA-9905C4E3649C}"/>
    <cellStyle name="Total 2 2 4 4 3 2" xfId="39344" xr:uid="{0CB471AF-E6CF-4CD1-871F-A9DA252933D0}"/>
    <cellStyle name="Total 2 2 4 4 4" xfId="37980" xr:uid="{808D883A-F8AE-4F45-AC07-E1CBD473DA07}"/>
    <cellStyle name="Total 2 2 4 4 5" xfId="49155" xr:uid="{855FC480-5ECA-405F-9BC4-2B8B2B1A6DC5}"/>
    <cellStyle name="Total 2 2 4 5" xfId="1887" xr:uid="{1DACE547-BA76-4370-9DD6-E89E2E84E44D}"/>
    <cellStyle name="Total 2 2 4 5 2" xfId="6203" xr:uid="{DA63208B-37A7-4891-8F63-A1BF6109361D}"/>
    <cellStyle name="Total 2 2 4 5 2 2" xfId="8789" xr:uid="{03D005F9-32EC-4329-B131-F8F297D59163}"/>
    <cellStyle name="Total 2 2 4 5 2 2 2" xfId="17778" xr:uid="{2E755F63-FC7D-405F-A7A8-D5DBC5234718}"/>
    <cellStyle name="Total 2 2 4 5 2 2 2 2" xfId="26328" xr:uid="{F4B4FF44-8F28-4636-9C5F-2461B7EDDF0E}"/>
    <cellStyle name="Total 2 2 4 5 2 2 3" xfId="34139" xr:uid="{03846509-A784-4D64-BEB1-04139C1D8375}"/>
    <cellStyle name="Total 2 2 4 5 2 3" xfId="11426" xr:uid="{C1706F35-CA6F-4A04-B812-3FC51B4CF0D4}"/>
    <cellStyle name="Total 2 2 4 5 2 3 2" xfId="20415" xr:uid="{ED6AB70E-7FCB-4D4C-9538-4308BEBCE049}"/>
    <cellStyle name="Total 2 2 4 5 2 3 2 2" xfId="28690" xr:uid="{A9ABF4D2-0118-4963-AFEE-C4CFB8D76BF3}"/>
    <cellStyle name="Total 2 2 4 5 2 3 3" xfId="22913" xr:uid="{72F9909D-5A83-41E3-81A0-28E8A7C85E30}"/>
    <cellStyle name="Total 2 2 4 5 2 4" xfId="15192" xr:uid="{8DD8EA90-5109-4D66-8F3B-6FD9370D29AB}"/>
    <cellStyle name="Total 2 2 4 5 2 4 2" xfId="36553" xr:uid="{0E21168E-B4FE-46DB-8E17-7A6462E002EF}"/>
    <cellStyle name="Total 2 2 4 5 2 5" xfId="34979" xr:uid="{35EBE010-500E-47CA-A598-25298AA519E8}"/>
    <cellStyle name="Total 2 2 4 5 2 6" xfId="58336" xr:uid="{C0160D53-E86E-416D-89A1-FFF0687CCC17}"/>
    <cellStyle name="Total 2 2 4 5 3" xfId="4324" xr:uid="{C99CECB9-8DF1-4B55-9281-9B3252CC55ED}"/>
    <cellStyle name="Total 2 2 4 5 3 2" xfId="42864" xr:uid="{40F11C38-077F-45E7-98A5-3530FA8448EB}"/>
    <cellStyle name="Total 2 2 4 5 4" xfId="36124" xr:uid="{8B79751F-5889-448A-A003-B52DA6A3D434}"/>
    <cellStyle name="Total 2 2 4 5 5" xfId="51554" xr:uid="{19B304FD-79E7-4719-9403-0BBBAD8324E8}"/>
    <cellStyle name="Total 2 2 4 6" xfId="2194" xr:uid="{ABA39F00-63F8-4FD9-B354-9184BA6B50AD}"/>
    <cellStyle name="Total 2 2 4 6 2" xfId="6495" xr:uid="{B56EA90D-E0F3-4F7B-8396-AE22D0C7EC21}"/>
    <cellStyle name="Total 2 2 4 6 2 2" xfId="9081" xr:uid="{EE4B453F-A1AA-492A-BB2E-E3C45C141F3D}"/>
    <cellStyle name="Total 2 2 4 6 2 2 2" xfId="18070" xr:uid="{58ED4F9E-FC58-495F-BEC5-A5B61A85010C}"/>
    <cellStyle name="Total 2 2 4 6 2 2 2 2" xfId="29748" xr:uid="{56EFA39D-5B08-44FD-9765-4EFCA4FF6259}"/>
    <cellStyle name="Total 2 2 4 6 2 2 3" xfId="42589" xr:uid="{DD804B92-0FD5-4A2C-8191-02D817496CB1}"/>
    <cellStyle name="Total 2 2 4 6 2 3" xfId="11718" xr:uid="{6BC4A29E-7B4A-41EC-941C-1CF617CA701D}"/>
    <cellStyle name="Total 2 2 4 6 2 3 2" xfId="20707" xr:uid="{0FC094A0-A392-49C7-AD10-79B20C1DCD42}"/>
    <cellStyle name="Total 2 2 4 6 2 3 2 2" xfId="25274" xr:uid="{E285B579-8D69-429B-9520-61B19DB8AC23}"/>
    <cellStyle name="Total 2 2 4 6 2 3 3" xfId="26704" xr:uid="{99960ED8-2618-493A-A818-D1522EE26A1F}"/>
    <cellStyle name="Total 2 2 4 6 2 4" xfId="15484" xr:uid="{CFB9132E-3E35-4A10-9F6D-3F2AEBDD6D06}"/>
    <cellStyle name="Total 2 2 4 6 2 4 2" xfId="31673" xr:uid="{6310B6E2-5CBA-4A40-B5D4-2530B3FFF94B}"/>
    <cellStyle name="Total 2 2 4 6 2 5" xfId="22737" xr:uid="{60B6577C-E34D-4F5D-B3DE-756D6B558BD7}"/>
    <cellStyle name="Total 2 2 4 6 2 6" xfId="54103" xr:uid="{8DE0557E-0513-4FEE-A436-A55E3EDE74B4}"/>
    <cellStyle name="Total 2 2 4 6 3" xfId="4631" xr:uid="{7B94AB5D-58C2-43C7-AB56-4809E5982CF9}"/>
    <cellStyle name="Total 2 2 4 6 3 2" xfId="22255" xr:uid="{BF3FB13C-73C5-4082-828E-22DDCE07232E}"/>
    <cellStyle name="Total 2 2 4 6 4" xfId="30919" xr:uid="{F5CDF537-A275-4C38-BCC8-C5CA550D2D10}"/>
    <cellStyle name="Total 2 2 4 6 5" xfId="47421" xr:uid="{E44A5C88-EB5C-44E8-B155-D3CC86374F36}"/>
    <cellStyle name="Total 2 2 4 7" xfId="4931" xr:uid="{EE838AFF-4EE3-4E23-A1AF-DEA2FA2E4D4B}"/>
    <cellStyle name="Total 2 2 4 7 2" xfId="7517" xr:uid="{CB99BE36-6218-4071-9599-81925F6FE948}"/>
    <cellStyle name="Total 2 2 4 7 2 2" xfId="16506" xr:uid="{71347570-0C78-4187-9AC9-1105F362DAF8}"/>
    <cellStyle name="Total 2 2 4 7 2 2 2" xfId="36754" xr:uid="{247D42E7-4D7E-410E-A2D3-94022C012FC1}"/>
    <cellStyle name="Total 2 2 4 7 2 3" xfId="29565" xr:uid="{5388F928-5F8D-4216-84A4-8A756D133F8E}"/>
    <cellStyle name="Total 2 2 4 7 3" xfId="10154" xr:uid="{1C9E0443-ED1C-48B5-9E7B-1DE0FE060025}"/>
    <cellStyle name="Total 2 2 4 7 3 2" xfId="19143" xr:uid="{20489525-C1D7-483D-AB0E-2FFB5E64A44A}"/>
    <cellStyle name="Total 2 2 4 7 3 2 2" xfId="28042" xr:uid="{1CB66AD5-CA43-4358-AF35-A9AC8986DECC}"/>
    <cellStyle name="Total 2 2 4 7 3 3" xfId="37837" xr:uid="{AB4FC704-AD2E-4C27-BD26-D72B4B75C662}"/>
    <cellStyle name="Total 2 2 4 7 4" xfId="13920" xr:uid="{F53BB34A-0BC9-42A2-97EF-0E41501699AD}"/>
    <cellStyle name="Total 2 2 4 7 4 2" xfId="27116" xr:uid="{C8786330-83B2-4EE8-9817-86BFE5FBF1E2}"/>
    <cellStyle name="Total 2 2 4 7 5" xfId="30218" xr:uid="{9FDBC533-8161-4B2F-B2B2-44E394B557D6}"/>
    <cellStyle name="Total 2 2 4 8" xfId="2543" xr:uid="{FB30D0C9-CD9D-4DBB-B16E-22B9BC2335FD}"/>
    <cellStyle name="Total 2 2 4 8 2" xfId="27919" xr:uid="{49B6E8B5-95CF-4788-8538-4FB5601B02F7}"/>
    <cellStyle name="Total 2 2 4 9" xfId="35869" xr:uid="{3FADEA39-321D-467B-AE1D-A18A299D5CF5}"/>
    <cellStyle name="Total 2 2 5" xfId="308" xr:uid="{5E13F1B2-66BD-4720-8C23-700FF4D195D3}"/>
    <cellStyle name="Total 2 2 5 2" xfId="4709" xr:uid="{7D5DEBCE-7F67-44DF-9D60-A9745FD19DBD}"/>
    <cellStyle name="Total 2 2 5 2 2" xfId="7295" xr:uid="{5CFB1C3F-ADE8-4B0A-B6B8-F22DE10BF78B}"/>
    <cellStyle name="Total 2 2 5 2 2 2" xfId="16284" xr:uid="{CECE2A78-3E44-4652-A6CB-EF4361E5A23B}"/>
    <cellStyle name="Total 2 2 5 2 2 2 2" xfId="41047" xr:uid="{93313013-B2C1-4061-85BE-FC855FB11387}"/>
    <cellStyle name="Total 2 2 5 2 2 2 3" xfId="56428" xr:uid="{C6B610F2-9FD9-4726-8633-D9627957344A}"/>
    <cellStyle name="Total 2 2 5 2 2 3" xfId="23156" xr:uid="{96E959F0-2D95-48E7-898A-9F210B4E35D4}"/>
    <cellStyle name="Total 2 2 5 2 2 4" xfId="49646" xr:uid="{69356543-CD3C-46B7-93D4-47F6B01E160C}"/>
    <cellStyle name="Total 2 2 5 2 3" xfId="9932" xr:uid="{43AEEF63-A59D-42AD-B170-36C3A847DAEC}"/>
    <cellStyle name="Total 2 2 5 2 3 2" xfId="18921" xr:uid="{DB366128-1C98-4284-83B1-8A7E0B54BEDD}"/>
    <cellStyle name="Total 2 2 5 2 3 2 2" xfId="39908" xr:uid="{3BCD44A1-0619-4C39-95DD-ACF539F3B1B5}"/>
    <cellStyle name="Total 2 2 5 2 3 2 3" xfId="58588" xr:uid="{22E2F693-2F1B-46E0-A5A8-E61FB5254F89}"/>
    <cellStyle name="Total 2 2 5 2 3 3" xfId="35844" xr:uid="{BEB45134-D1A4-425B-9FE9-CE2CB843E177}"/>
    <cellStyle name="Total 2 2 5 2 3 4" xfId="51807" xr:uid="{506307CD-64CD-44AD-80C8-D98E805A7E5F}"/>
    <cellStyle name="Total 2 2 5 2 4" xfId="13698" xr:uid="{5A7B2FA3-B358-4C04-A85E-02B1D5028A66}"/>
    <cellStyle name="Total 2 2 5 2 4 2" xfId="22319" xr:uid="{67BC23F0-6FAF-4E6F-8D2E-D42C3DAF0560}"/>
    <cellStyle name="Total 2 2 5 2 4 2 2" xfId="54567" xr:uid="{68AF0FD3-BCF3-46AB-8C7B-E21BDD9BB3D2}"/>
    <cellStyle name="Total 2 2 5 2 4 3" xfId="47763" xr:uid="{EA20F94B-2900-4075-AE96-54D2DB4AE685}"/>
    <cellStyle name="Total 2 2 5 2 5" xfId="23923" xr:uid="{501B9D75-17ED-41DF-9782-1A4469B7CCCF}"/>
    <cellStyle name="Total 2 2 5 2 6" xfId="46149" xr:uid="{E91A410B-C4A2-4158-8ABF-82E454A7BF12}"/>
    <cellStyle name="Total 2 2 5 3" xfId="2776" xr:uid="{BC1C5FAE-BE0F-4742-B0A1-0CC006B5DA42}"/>
    <cellStyle name="Total 2 2 5 3 2" xfId="29873" xr:uid="{4B286D08-2AF3-486E-B353-8FAF190970A6}"/>
    <cellStyle name="Total 2 2 5 3 2 2" xfId="56830" xr:uid="{0D2FA149-E1EF-45C7-8286-ECECCE16EC41}"/>
    <cellStyle name="Total 2 2 5 3 2 3" xfId="50048" xr:uid="{3F2827D3-BAEA-4649-AF68-5BAA424A3035}"/>
    <cellStyle name="Total 2 2 5 3 3" xfId="52195" xr:uid="{E5072AA1-9643-4547-A38F-933ABBA46D56}"/>
    <cellStyle name="Total 2 2 5 3 3 2" xfId="58976" xr:uid="{EC994062-A9E1-4791-AED2-D7BF7F3033DD}"/>
    <cellStyle name="Total 2 2 5 3 4" xfId="48165" xr:uid="{FF73F5E6-4308-407C-8880-72EED69A7AB3}"/>
    <cellStyle name="Total 2 2 5 3 4 2" xfId="54957" xr:uid="{33B1A784-3261-4D08-A0BC-FA33A320072F}"/>
    <cellStyle name="Total 2 2 5 3 5" xfId="53257" xr:uid="{59419C25-040D-4900-9A20-492B2D100F75}"/>
    <cellStyle name="Total 2 2 5 3 6" xfId="46551" xr:uid="{3A570068-B4F7-4CD7-B581-3143D151D527}"/>
    <cellStyle name="Total 2 2 5 4" xfId="30070" xr:uid="{03D78D98-145E-4D76-82EB-0A80EA5DFEEF}"/>
    <cellStyle name="Total 2 2 5 4 2" xfId="55956" xr:uid="{5C7C7968-D125-45C8-AA6D-804D3E596581}"/>
    <cellStyle name="Total 2 2 5 4 3" xfId="49174" xr:uid="{3FE13C61-B60C-4382-B2F7-8225003E10DE}"/>
    <cellStyle name="Total 2 2 5 5" xfId="44433" xr:uid="{A0FF78FA-144C-48D5-9F3E-40B3B038AF34}"/>
    <cellStyle name="Total 2 2 5 5 2" xfId="55951" xr:uid="{E5868DB9-AD78-4CC8-A1CD-87E9A7422314}"/>
    <cellStyle name="Total 2 2 5 5 3" xfId="49169" xr:uid="{786520A6-8FA6-496F-8D44-64BC98A3E639}"/>
    <cellStyle name="Total 2 2 5 6" xfId="45640" xr:uid="{F71D0507-B623-4F64-B5F6-BC7BC734ECCC}"/>
    <cellStyle name="Total 2 2 5 6 2" xfId="54119" xr:uid="{1A4F1040-F630-4A16-AC1B-BC2B3E6AB913}"/>
    <cellStyle name="Total 2 2 6" xfId="657" xr:uid="{270BD0BB-CCD2-4C17-B524-E7891625453F}"/>
    <cellStyle name="Total 2 2 6 2" xfId="5033" xr:uid="{0192665E-9102-46EE-874F-82E05BF49D77}"/>
    <cellStyle name="Total 2 2 6 2 2" xfId="7619" xr:uid="{F846742B-DA0A-44C5-BED0-3358341033DD}"/>
    <cellStyle name="Total 2 2 6 2 2 2" xfId="16608" xr:uid="{91863E80-37AD-4F49-9C80-1CB1990CC3A4}"/>
    <cellStyle name="Total 2 2 6 2 2 2 2" xfId="43528" xr:uid="{B8D851F6-EFE9-4191-9E04-D3DDA121C733}"/>
    <cellStyle name="Total 2 2 6 2 2 2 3" xfId="56464" xr:uid="{6667B2EE-D088-4D79-9199-A2E85A480960}"/>
    <cellStyle name="Total 2 2 6 2 2 3" xfId="28436" xr:uid="{DA4ADDC1-7B20-4457-AF1D-A5B455AE6BBA}"/>
    <cellStyle name="Total 2 2 6 2 2 4" xfId="49682" xr:uid="{D4A15FE5-C4D1-4066-A2E8-7EF4DED460F6}"/>
    <cellStyle name="Total 2 2 6 2 3" xfId="10256" xr:uid="{7DB50D6B-1124-4BB8-8D81-6D3B0863CBC3}"/>
    <cellStyle name="Total 2 2 6 2 3 2" xfId="19245" xr:uid="{5BF286AA-B566-4E46-9BDF-F909FF55706D}"/>
    <cellStyle name="Total 2 2 6 2 3 2 2" xfId="43649" xr:uid="{0839A1F2-899B-4965-B1E1-885FBB8DCBEA}"/>
    <cellStyle name="Total 2 2 6 2 3 2 3" xfId="58624" xr:uid="{D6256717-6F01-4C58-9E95-87953406CBDE}"/>
    <cellStyle name="Total 2 2 6 2 3 3" xfId="26716" xr:uid="{291EF3FD-2E29-4496-A757-0138353D0A53}"/>
    <cellStyle name="Total 2 2 6 2 3 4" xfId="51843" xr:uid="{6FC1ECD8-7EF9-4FDE-9A02-205C13FAC8D8}"/>
    <cellStyle name="Total 2 2 6 2 4" xfId="14022" xr:uid="{B3C032D8-DF20-49E3-85DF-C8D12FFB6C28}"/>
    <cellStyle name="Total 2 2 6 2 4 2" xfId="28585" xr:uid="{790DEAC1-B18C-426A-B7ED-4899096B355D}"/>
    <cellStyle name="Total 2 2 6 2 4 2 2" xfId="54603" xr:uid="{E0931CFC-9A6C-42AF-A9A0-AA71C655DEFC}"/>
    <cellStyle name="Total 2 2 6 2 4 3" xfId="47799" xr:uid="{8C267678-6ADF-4DF5-825E-701AFC119E05}"/>
    <cellStyle name="Total 2 2 6 2 5" xfId="33544" xr:uid="{88F842BB-329C-4BF6-BA8B-50C29A8FCEA3}"/>
    <cellStyle name="Total 2 2 6 2 6" xfId="46185" xr:uid="{8EACA247-4D1B-4351-A13F-84340B12D91B}"/>
    <cellStyle name="Total 2 2 6 3" xfId="3094" xr:uid="{5150A763-4B8F-40DF-972D-FFD65EBAD3DE}"/>
    <cellStyle name="Total 2 2 6 3 2" xfId="30036" xr:uid="{6F4C7E66-3ACC-478F-BB8B-8402C41705C4}"/>
    <cellStyle name="Total 2 2 6 3 2 2" xfId="56866" xr:uid="{FBA57BAD-326C-49D4-8C09-B1B2E113DCA2}"/>
    <cellStyle name="Total 2 2 6 3 2 3" xfId="50084" xr:uid="{8356A33A-FE36-44D9-8428-3A14D401E25E}"/>
    <cellStyle name="Total 2 2 6 3 3" xfId="50824" xr:uid="{A3B12B28-5D9F-4F7C-AFB4-56F1903D2EDB}"/>
    <cellStyle name="Total 2 2 6 3 3 2" xfId="57606" xr:uid="{A3B198BA-1050-4307-89B9-5D1F13556E86}"/>
    <cellStyle name="Total 2 2 6 3 4" xfId="48201" xr:uid="{E6C9523B-1FEA-45B4-A060-D1FD8624FB3D}"/>
    <cellStyle name="Total 2 2 6 3 4 2" xfId="54993" xr:uid="{02D67F63-F907-443C-81C8-EBF963FD2A66}"/>
    <cellStyle name="Total 2 2 6 3 5" xfId="53293" xr:uid="{F3B02E98-CEFB-4316-9EBC-1C61A4BFBE3E}"/>
    <cellStyle name="Total 2 2 6 3 6" xfId="46587" xr:uid="{6ACD8EAE-2333-43CB-ACA9-3A73E9D4EE32}"/>
    <cellStyle name="Total 2 2 6 4" xfId="31873" xr:uid="{D4A53863-42A1-4C15-AF79-D3F735FDD5E0}"/>
    <cellStyle name="Total 2 2 6 4 2" xfId="55992" xr:uid="{B0686C8B-94AC-49CE-AB2B-B213E854D037}"/>
    <cellStyle name="Total 2 2 6 4 3" xfId="49210" xr:uid="{29279583-5458-48B6-B028-30837DDB9AD4}"/>
    <cellStyle name="Total 2 2 6 5" xfId="44397" xr:uid="{986BFE33-843A-49E8-AD10-D3CBBB88593B}"/>
    <cellStyle name="Total 2 2 6 5 2" xfId="59088" xr:uid="{C5BCC329-73DF-4FC4-9E13-6DB0F8447B3E}"/>
    <cellStyle name="Total 2 2 6 5 3" xfId="52307" xr:uid="{F7229F14-5734-4958-A731-319E513FE6F6}"/>
    <cellStyle name="Total 2 2 6 6" xfId="45676" xr:uid="{7A57EF4D-D07C-443C-BA02-A7E6779FEEA4}"/>
    <cellStyle name="Total 2 2 6 6 2" xfId="54155" xr:uid="{ADAA4263-D3A3-4D7C-8831-0CA09A8099D7}"/>
    <cellStyle name="Total 2 2 7" xfId="1002" xr:uid="{B4140799-1267-4C8A-BA4E-F0F49445B968}"/>
    <cellStyle name="Total 2 2 7 2" xfId="5354" xr:uid="{56421BF2-08DE-47B4-9EFF-E95361CFEA9B}"/>
    <cellStyle name="Total 2 2 7 2 2" xfId="7940" xr:uid="{30732615-ACF6-4D0D-965A-6D5BC5B1CDC6}"/>
    <cellStyle name="Total 2 2 7 2 2 2" xfId="16929" xr:uid="{72F4ADD6-F439-41DF-9DE0-AD4CBCB19DC4}"/>
    <cellStyle name="Total 2 2 7 2 2 2 2" xfId="31348" xr:uid="{1FC3BB76-7F89-4869-8E69-BA4EA2660AA3}"/>
    <cellStyle name="Total 2 2 7 2 2 2 3" xfId="56500" xr:uid="{A41AD3DD-F6FC-4D86-ACEF-591628F601EC}"/>
    <cellStyle name="Total 2 2 7 2 2 3" xfId="28773" xr:uid="{B4653808-CE41-4E3E-81B1-82718C55BB58}"/>
    <cellStyle name="Total 2 2 7 2 2 4" xfId="49718" xr:uid="{F50CB3B3-B773-41DB-A2CB-D2672A0DF77D}"/>
    <cellStyle name="Total 2 2 7 2 3" xfId="10577" xr:uid="{862C589A-D447-4967-BB1D-48B0BF0DE0D1}"/>
    <cellStyle name="Total 2 2 7 2 3 2" xfId="19566" xr:uid="{B32306B3-E195-46B2-80DF-0DEE474F01ED}"/>
    <cellStyle name="Total 2 2 7 2 3 2 2" xfId="32510" xr:uid="{BA4D6502-7DDB-464E-9344-127A49D280A0}"/>
    <cellStyle name="Total 2 2 7 2 3 2 3" xfId="57675" xr:uid="{382626B2-8B27-4FC6-8C97-EB74F75FC523}"/>
    <cellStyle name="Total 2 2 7 2 3 3" xfId="27536" xr:uid="{8922C762-9F49-4ACD-AB97-84D0B6CE8759}"/>
    <cellStyle name="Total 2 2 7 2 3 4" xfId="50893" xr:uid="{0FA02246-4D3E-45B4-A1CE-D1A75E933B19}"/>
    <cellStyle name="Total 2 2 7 2 4" xfId="14343" xr:uid="{CFD39EFA-4152-4F83-B5E0-460239866986}"/>
    <cellStyle name="Total 2 2 7 2 4 2" xfId="41207" xr:uid="{E7DF28DB-7A3C-480E-8AAC-D2EF57AA2120}"/>
    <cellStyle name="Total 2 2 7 2 4 2 2" xfId="54639" xr:uid="{2CE20785-7EF7-4383-AE01-BB2D13DFD562}"/>
    <cellStyle name="Total 2 2 7 2 4 3" xfId="47835" xr:uid="{8F606D31-C4CE-42A8-8A02-A5F3092AC487}"/>
    <cellStyle name="Total 2 2 7 2 5" xfId="40701" xr:uid="{95146E56-FC39-45E0-BB56-02507107CF76}"/>
    <cellStyle name="Total 2 2 7 2 6" xfId="46221" xr:uid="{3A89F638-38CB-4B88-8192-AA90C4CE4783}"/>
    <cellStyle name="Total 2 2 7 3" xfId="3439" xr:uid="{B9F21648-AB3C-4C82-9E84-12653167371A}"/>
    <cellStyle name="Total 2 2 7 3 2" xfId="23782" xr:uid="{AA8917E1-1227-49AB-B963-C10E9F00D071}"/>
    <cellStyle name="Total 2 2 7 3 2 2" xfId="56902" xr:uid="{04E507BF-78D0-47FF-B770-EE774E559BC6}"/>
    <cellStyle name="Total 2 2 7 3 2 3" xfId="50120" xr:uid="{2C77484D-2D87-4918-B525-749A1C84E88E}"/>
    <cellStyle name="Total 2 2 7 3 3" xfId="48968" xr:uid="{AC35721B-AD0A-4AEA-91BA-514BD6FA6AD2}"/>
    <cellStyle name="Total 2 2 7 3 3 2" xfId="55751" xr:uid="{A01E1E48-FDCC-486A-8D9E-9F1AA73CF6B0}"/>
    <cellStyle name="Total 2 2 7 3 4" xfId="48237" xr:uid="{B252E5E8-8F55-4597-8D2F-C807C1FB2DC1}"/>
    <cellStyle name="Total 2 2 7 3 4 2" xfId="55029" xr:uid="{7DBDC9B5-97EE-4332-8795-8CD9DC0483B8}"/>
    <cellStyle name="Total 2 2 7 3 5" xfId="53329" xr:uid="{711EC082-9B7A-4FBC-AFC9-061FC70A78CB}"/>
    <cellStyle name="Total 2 2 7 3 6" xfId="46623" xr:uid="{C2E7ABB6-7046-4CF1-B5E8-D62197022373}"/>
    <cellStyle name="Total 2 2 7 4" xfId="23627" xr:uid="{4880360C-26FC-4C05-B68A-ACDD9C781741}"/>
    <cellStyle name="Total 2 2 7 4 2" xfId="56028" xr:uid="{AA27F4FB-0276-482E-879E-985EE3FAC2DD}"/>
    <cellStyle name="Total 2 2 7 4 3" xfId="49246" xr:uid="{E51B262E-98A5-4F52-9A22-D65E78A63DCC}"/>
    <cellStyle name="Total 2 2 7 5" xfId="44500" xr:uid="{7780AB4E-5C79-48FB-962B-FB86C5E78A6B}"/>
    <cellStyle name="Total 2 2 7 5 2" xfId="58117" xr:uid="{577EF5A1-5C27-4FC8-85D4-9EB1E96005F2}"/>
    <cellStyle name="Total 2 2 7 5 3" xfId="51335" xr:uid="{B036C68F-10C2-4C65-8C3C-B82E089F6EBB}"/>
    <cellStyle name="Total 2 2 7 6" xfId="45712" xr:uid="{967B185D-6DBA-41D5-8306-59CDDFF6C4C8}"/>
    <cellStyle name="Total 2 2 7 6 2" xfId="54191" xr:uid="{0C85B691-7064-42A8-A637-56D92614C08A}"/>
    <cellStyle name="Total 2 2 8" xfId="1346" xr:uid="{1E6A07A8-7C1B-4F52-B583-71C9C1A3C204}"/>
    <cellStyle name="Total 2 2 8 2" xfId="5691" xr:uid="{88B88C6F-B53E-4BDB-AA29-B9DE9BA0E9C9}"/>
    <cellStyle name="Total 2 2 8 2 2" xfId="8277" xr:uid="{13C85F2F-C04C-40C4-98C4-1C3B30043F49}"/>
    <cellStyle name="Total 2 2 8 2 2 2" xfId="17266" xr:uid="{1411F03E-EA49-4CB6-8FB2-CBBFF08AB7F0}"/>
    <cellStyle name="Total 2 2 8 2 2 2 2" xfId="28068" xr:uid="{4BE677EE-61D0-4E5C-A4B5-D19B12D069F1}"/>
    <cellStyle name="Total 2 2 8 2 2 2 3" xfId="56549" xr:uid="{5020D245-9A00-49C7-8A11-3469CC51D03A}"/>
    <cellStyle name="Total 2 2 8 2 2 3" xfId="28894" xr:uid="{E196C7DC-97B7-43F6-9080-1DDF87A8EB37}"/>
    <cellStyle name="Total 2 2 8 2 2 4" xfId="49767" xr:uid="{E9F6F6E5-1DCC-4A5F-90F9-ECE3FC229241}"/>
    <cellStyle name="Total 2 2 8 2 3" xfId="10914" xr:uid="{294D3B54-FBCE-4B25-83DE-8E0466C61A9D}"/>
    <cellStyle name="Total 2 2 8 2 3 2" xfId="19903" xr:uid="{9E63244A-05CA-45B6-B5FB-66F8F5DB8280}"/>
    <cellStyle name="Total 2 2 8 2 3 2 2" xfId="31627" xr:uid="{4DAFABDE-6C7A-4F4A-85A5-9B7A7802E9E0}"/>
    <cellStyle name="Total 2 2 8 2 3 2 3" xfId="58947" xr:uid="{0D81B144-8DE7-4D51-90B1-1FED5AEC27E1}"/>
    <cellStyle name="Total 2 2 8 2 3 3" xfId="36005" xr:uid="{E7B520A0-BE41-4B4D-A2FA-6059315029AB}"/>
    <cellStyle name="Total 2 2 8 2 3 4" xfId="52166" xr:uid="{D6B7AF96-392E-433D-966B-24805AD2B766}"/>
    <cellStyle name="Total 2 2 8 2 4" xfId="14680" xr:uid="{A6D4C94A-E9EE-4F23-A99F-6732C08046DF}"/>
    <cellStyle name="Total 2 2 8 2 4 2" xfId="23246" xr:uid="{60F9DC51-41FB-4E6E-B975-8F66342851BC}"/>
    <cellStyle name="Total 2 2 8 2 4 2 2" xfId="54685" xr:uid="{B2A11407-E43B-4C21-993A-A93F3E73F8B5}"/>
    <cellStyle name="Total 2 2 8 2 4 3" xfId="47884" xr:uid="{8D9113C9-8F22-4C9E-8B62-C2A5E788DD54}"/>
    <cellStyle name="Total 2 2 8 2 5" xfId="38295" xr:uid="{EE51EE6B-E76C-4885-BB71-1B3F1FE843C9}"/>
    <cellStyle name="Total 2 2 8 2 6" xfId="46270" xr:uid="{C36C1477-D927-43BE-A5F1-670BD06313E4}"/>
    <cellStyle name="Total 2 2 8 3" xfId="3783" xr:uid="{E76AEB02-D1A0-47AA-9AAC-8BFCEC11D311}"/>
    <cellStyle name="Total 2 2 8 3 2" xfId="24146" xr:uid="{B68415EE-9164-45D9-957F-06715572B4A1}"/>
    <cellStyle name="Total 2 2 8 3 2 2" xfId="56948" xr:uid="{304A6C97-0B9A-45F6-ADB8-329A836C140F}"/>
    <cellStyle name="Total 2 2 8 3 2 3" xfId="50166" xr:uid="{B7F93258-5D72-4714-BDC6-6BF2BAE7C134}"/>
    <cellStyle name="Total 2 2 8 3 3" xfId="51447" xr:uid="{095E32A6-0880-4A97-8E41-B899AE88D372}"/>
    <cellStyle name="Total 2 2 8 3 3 2" xfId="58229" xr:uid="{7BECA63B-036B-4AE5-83BF-A607630164C8}"/>
    <cellStyle name="Total 2 2 8 3 4" xfId="48283" xr:uid="{7E6BB906-FAF4-408D-9FBF-A2CC76944E45}"/>
    <cellStyle name="Total 2 2 8 3 4 2" xfId="55075" xr:uid="{44085683-BA76-4DD1-89EC-765508796FF3}"/>
    <cellStyle name="Total 2 2 8 3 5" xfId="53375" xr:uid="{C5C4C6E9-DA4D-41CF-8E3D-6CA34FE5036F}"/>
    <cellStyle name="Total 2 2 8 3 6" xfId="46669" xr:uid="{10CA5971-667A-4B0C-B2F3-BDF5A5EEF35D}"/>
    <cellStyle name="Total 2 2 8 4" xfId="30400" xr:uid="{E167D9E3-D0CC-4182-85E2-EBD8E0FC7CB2}"/>
    <cellStyle name="Total 2 2 8 4 2" xfId="56077" xr:uid="{EE0A73CC-071A-40C7-B5E4-959D20F28386}"/>
    <cellStyle name="Total 2 2 8 4 3" xfId="49295" xr:uid="{6BF852D0-F6D4-4BF2-9420-E51ECDD7AA41}"/>
    <cellStyle name="Total 2 2 8 5" xfId="44556" xr:uid="{4EB0B7E8-35C4-4D6F-880E-A038241DAE08}"/>
    <cellStyle name="Total 2 2 8 5 2" xfId="59075" xr:uid="{C62A062C-63D9-4550-9DF1-F01C0627E15A}"/>
    <cellStyle name="Total 2 2 8 5 3" xfId="52294" xr:uid="{C0594493-8C5B-4C2F-AB76-9EBFEE60D89C}"/>
    <cellStyle name="Total 2 2 8 6" xfId="45761" xr:uid="{BC10946C-F80A-4968-92CC-DBB6A5EA70AC}"/>
    <cellStyle name="Total 2 2 8 6 2" xfId="54237" xr:uid="{C3359148-12D5-4CC1-947E-B288AC02EC6A}"/>
    <cellStyle name="Total 2 2 9" xfId="1583" xr:uid="{96DA00E1-EA00-4DF2-AAB7-F01CBB11821D}"/>
    <cellStyle name="Total 2 2 9 2" xfId="5928" xr:uid="{0A1BA914-2527-4688-9FD0-656DAEDE3D6E}"/>
    <cellStyle name="Total 2 2 9 2 2" xfId="8514" xr:uid="{83BBD28F-A927-4784-8C31-AE12099201FC}"/>
    <cellStyle name="Total 2 2 9 2 2 2" xfId="17503" xr:uid="{D0024B6D-855E-4811-B170-766EE05C1911}"/>
    <cellStyle name="Total 2 2 9 2 2 2 2" xfId="31203" xr:uid="{35939A6E-3303-432E-8603-642242237311}"/>
    <cellStyle name="Total 2 2 9 2 2 2 3" xfId="56589" xr:uid="{812BBFFF-8F59-4810-9EFF-2DA197B1CDFF}"/>
    <cellStyle name="Total 2 2 9 2 2 3" xfId="30636" xr:uid="{7AFE43C0-DFBD-49BD-AF72-BAAA0DA03D55}"/>
    <cellStyle name="Total 2 2 9 2 2 4" xfId="49807" xr:uid="{2F4E3AE6-BE1C-4442-8544-BEF99F5DCD7C}"/>
    <cellStyle name="Total 2 2 9 2 3" xfId="11151" xr:uid="{E6695E3C-7491-4BDF-B2CF-E91204625DE4}"/>
    <cellStyle name="Total 2 2 9 2 3 2" xfId="20140" xr:uid="{5A00F8D7-73FB-463F-A965-2131147E958C}"/>
    <cellStyle name="Total 2 2 9 2 3 2 2" xfId="31310" xr:uid="{1345638C-24E1-445C-803F-6063BAC74171}"/>
    <cellStyle name="Total 2 2 9 2 3 2 3" xfId="57619" xr:uid="{A5C06EEF-1BDE-4700-B187-771AB65082EB}"/>
    <cellStyle name="Total 2 2 9 2 3 3" xfId="42801" xr:uid="{99510107-7B64-4137-A7D6-68EE57AAB3E4}"/>
    <cellStyle name="Total 2 2 9 2 3 4" xfId="50837" xr:uid="{B0223658-6135-4611-A508-58D7212216B7}"/>
    <cellStyle name="Total 2 2 9 2 4" xfId="14917" xr:uid="{6FAB34FC-B2F9-47F5-B9C9-6CA4139E058B}"/>
    <cellStyle name="Total 2 2 9 2 4 2" xfId="26201" xr:uid="{2A4F8B07-AFE3-4E01-AA9E-888572FB260F}"/>
    <cellStyle name="Total 2 2 9 2 4 2 2" xfId="54722" xr:uid="{B78A1C82-CCD2-454F-ABD2-56B5F03B3334}"/>
    <cellStyle name="Total 2 2 9 2 4 3" xfId="47924" xr:uid="{8C960856-1669-49C6-BFC3-4CD7501F2CFE}"/>
    <cellStyle name="Total 2 2 9 2 5" xfId="37973" xr:uid="{6A3A5DEC-EC03-4C17-B11D-7470FF63FDA9}"/>
    <cellStyle name="Total 2 2 9 2 6" xfId="46310" xr:uid="{06034D3E-831D-47C6-9C16-A235EFB47805}"/>
    <cellStyle name="Total 2 2 9 3" xfId="4020" xr:uid="{3AAD2790-F084-4EC2-9C89-E21C15A9B8F1}"/>
    <cellStyle name="Total 2 2 9 3 2" xfId="22897" xr:uid="{FB272DFD-D4DD-452B-A2D6-372951B455EF}"/>
    <cellStyle name="Total 2 2 9 3 2 2" xfId="56985" xr:uid="{48475556-7683-4255-B999-1CF534F45D4A}"/>
    <cellStyle name="Total 2 2 9 3 2 3" xfId="50203" xr:uid="{28F034F6-9F1C-4120-A975-F48F070F5446}"/>
    <cellStyle name="Total 2 2 9 3 3" xfId="51483" xr:uid="{59E5820B-0239-4D56-A917-19AC3AA7771C}"/>
    <cellStyle name="Total 2 2 9 3 3 2" xfId="58265" xr:uid="{EB86C629-FD09-453A-8D44-C31033A568EA}"/>
    <cellStyle name="Total 2 2 9 3 4" xfId="48320" xr:uid="{0159EB4D-3DF2-4B77-9C9C-58112CD404CB}"/>
    <cellStyle name="Total 2 2 9 3 4 2" xfId="55112" xr:uid="{39387842-2A10-4A29-8913-B92DE01AFEF1}"/>
    <cellStyle name="Total 2 2 9 3 5" xfId="53412" xr:uid="{F87EC8C0-1CF0-4189-9D5C-B1AF0D7D19BF}"/>
    <cellStyle name="Total 2 2 9 3 6" xfId="46706" xr:uid="{CC732C8B-09F7-4087-8F96-5C75D4BDC979}"/>
    <cellStyle name="Total 2 2 9 4" xfId="27842" xr:uid="{7567B7F8-E0F6-4848-8315-C5D52EA9F60E}"/>
    <cellStyle name="Total 2 2 9 4 2" xfId="56117" xr:uid="{8731BE43-4D94-43A4-95C8-3274D27E7076}"/>
    <cellStyle name="Total 2 2 9 4 3" xfId="49335" xr:uid="{D7B08601-A338-426B-B587-5BC5115F3F7F}"/>
    <cellStyle name="Total 2 2 9 5" xfId="44518" xr:uid="{23E78AE2-24B9-482F-A143-662C93676E7B}"/>
    <cellStyle name="Total 2 2 9 5 2" xfId="59094" xr:uid="{0927A62C-FB27-4BA7-BC04-04BB72780E1E}"/>
    <cellStyle name="Total 2 2 9 5 3" xfId="52313" xr:uid="{0EE66F5A-BE81-45E0-A22A-F6EDB113933F}"/>
    <cellStyle name="Total 2 2 9 6" xfId="45801" xr:uid="{A15907FE-DE06-409B-85FF-303FED2511B3}"/>
    <cellStyle name="Total 2 2 9 6 2" xfId="54274" xr:uid="{265A4EB4-B8F3-4728-88F4-637E92929029}"/>
    <cellStyle name="Total 2 20" xfId="39345" xr:uid="{96804C1C-29EB-4705-B2E2-BEA4FD3D758B}"/>
    <cellStyle name="Total 2 20 2" xfId="44842" xr:uid="{5DEFC595-7A3E-47F0-8D14-5E7D448DD841}"/>
    <cellStyle name="Total 2 20 2 2" xfId="57151" xr:uid="{E9594234-EE66-4F3B-B0B9-D9C2E1E09FCD}"/>
    <cellStyle name="Total 2 20 2 3" xfId="50369" xr:uid="{251A4A67-11F6-43EF-84C7-AB60087AE267}"/>
    <cellStyle name="Total 2 20 3" xfId="51971" xr:uid="{ECE1203A-15FD-4B24-B5D8-21668C94B5F3}"/>
    <cellStyle name="Total 2 20 3 2" xfId="58752" xr:uid="{AAD289E2-13BE-4BAA-BDE7-0E4BB89941C0}"/>
    <cellStyle name="Total 2 20 4" xfId="52245" xr:uid="{C5C92C6A-3C17-4BF9-A348-C5559DFD20C0}"/>
    <cellStyle name="Total 2 20 4 2" xfId="59026" xr:uid="{02D00E3A-6D77-4E50-B634-C9C46B19042A}"/>
    <cellStyle name="Total 2 20 5" xfId="48486" xr:uid="{9CED2D04-18C2-4B71-9553-7E15CE1FAD0A}"/>
    <cellStyle name="Total 2 20 5 2" xfId="55278" xr:uid="{E6D2B3CF-F62F-4F9B-93E9-DA97984D7460}"/>
    <cellStyle name="Total 2 20 6" xfId="53564" xr:uid="{260B11D4-AFD8-4096-8180-CA6A89F35EC1}"/>
    <cellStyle name="Total 2 20 7" xfId="46872" xr:uid="{D394835A-4B2F-4D11-A3E5-9FFAA3F9738D}"/>
    <cellStyle name="Total 2 21" xfId="44874" xr:uid="{D73A19AF-72A1-44D6-B764-17AB20BDDD6D}"/>
    <cellStyle name="Total 2 21 2" xfId="50517" xr:uid="{3910E1B5-5039-4D52-BB3E-21F172E0A77D}"/>
    <cellStyle name="Total 2 21 2 2" xfId="57299" xr:uid="{231282DD-1FFA-45E3-9BE7-052F35159A00}"/>
    <cellStyle name="Total 2 21 3" xfId="52119" xr:uid="{55637680-0FCD-458E-A0F6-F14214019950}"/>
    <cellStyle name="Total 2 21 3 2" xfId="58900" xr:uid="{2AD52EEC-A69C-4A7F-AFC4-029EAD42D8A1}"/>
    <cellStyle name="Total 2 21 4" xfId="49386" xr:uid="{F9B33DD2-D2C1-4A51-ADB1-52DE44220AD3}"/>
    <cellStyle name="Total 2 21 4 2" xfId="56168" xr:uid="{F797A525-7650-445C-A2EF-2E4FF0A96D51}"/>
    <cellStyle name="Total 2 21 5" xfId="48634" xr:uid="{4F923649-C8CF-43EF-9947-72A4D3EEA7DD}"/>
    <cellStyle name="Total 2 21 5 2" xfId="55423" xr:uid="{6D0DC1CA-312F-4829-9158-01B9F2C5D0FB}"/>
    <cellStyle name="Total 2 21 6" xfId="53709" xr:uid="{92B08807-6C13-441E-A925-F09FCD7FFC82}"/>
    <cellStyle name="Total 2 21 7" xfId="47020" xr:uid="{E78343C1-5255-4AAA-B654-34FE1DF749AC}"/>
    <cellStyle name="Total 2 22" xfId="44900" xr:uid="{B62FF983-8B7C-47ED-9C19-4D9901277805}"/>
    <cellStyle name="Total 2 22 2" xfId="50452" xr:uid="{9A1DB872-BD1B-471D-B998-D34A6BEAC66F}"/>
    <cellStyle name="Total 2 22 2 2" xfId="57234" xr:uid="{B7E04929-8BC0-4828-B23B-59373F6FFD14}"/>
    <cellStyle name="Total 2 22 3" xfId="52054" xr:uid="{B9AB9086-42C2-4D76-B8A6-2E3B9D6E052D}"/>
    <cellStyle name="Total 2 22 3 2" xfId="58835" xr:uid="{62EF8F10-44E5-4ABF-841E-E815B15A80D4}"/>
    <cellStyle name="Total 2 22 4" xfId="52343" xr:uid="{B4B027B2-A0AC-4914-A6F2-7AB774ADAB3A}"/>
    <cellStyle name="Total 2 22 4 2" xfId="59124" xr:uid="{CA8EB14E-D6AF-48C9-B42D-8233D070503F}"/>
    <cellStyle name="Total 2 22 5" xfId="48569" xr:uid="{E3106EAA-84AF-4A28-B771-6C8911635FDE}"/>
    <cellStyle name="Total 2 22 5 2" xfId="55358" xr:uid="{2CC72608-F885-40D7-A216-EFF5113BD764}"/>
    <cellStyle name="Total 2 22 6" xfId="53644" xr:uid="{EDB7FF1B-2C6C-4662-A30C-0132CA285C24}"/>
    <cellStyle name="Total 2 22 7" xfId="46955" xr:uid="{E861741F-0B45-4029-BBCA-B4A5EFBBA713}"/>
    <cellStyle name="Total 2 23" xfId="44994" xr:uid="{63E18E6E-BC89-4A4D-8C70-9C2D4A5013C3}"/>
    <cellStyle name="Total 2 23 2" xfId="50451" xr:uid="{06D6768E-EF99-4FC6-BA1B-EF6071929FAD}"/>
    <cellStyle name="Total 2 23 2 2" xfId="57233" xr:uid="{71EF0652-E052-4C77-9FDB-5F720A3668E8}"/>
    <cellStyle name="Total 2 23 3" xfId="52053" xr:uid="{9125FD03-7C39-4FB7-91B9-64AE64E951B4}"/>
    <cellStyle name="Total 2 23 3 2" xfId="58834" xr:uid="{DBDCAC4E-1731-4BCA-B2E0-5F447F00643A}"/>
    <cellStyle name="Total 2 23 4" xfId="52359" xr:uid="{B5976FAE-1BE1-4818-8950-6A06F667E48C}"/>
    <cellStyle name="Total 2 23 4 2" xfId="59140" xr:uid="{1FFEB786-AD1B-4CE8-867F-2035381989F6}"/>
    <cellStyle name="Total 2 23 5" xfId="48568" xr:uid="{AE78906D-ADDC-4041-8092-509728BD7EE3}"/>
    <cellStyle name="Total 2 23 5 2" xfId="55357" xr:uid="{575F2E97-3D73-4371-8ACC-E46A133B6DC8}"/>
    <cellStyle name="Total 2 23 6" xfId="53643" xr:uid="{1DF212A8-AAC1-42F0-9A2E-ED5FD922A517}"/>
    <cellStyle name="Total 2 23 7" xfId="46954" xr:uid="{286C03B7-B14B-4867-8D28-45950AB6C6C4}"/>
    <cellStyle name="Total 2 24" xfId="45002" xr:uid="{19B394E9-AB76-479F-9BE9-B790EB63CA2C}"/>
    <cellStyle name="Total 2 24 2" xfId="50599" xr:uid="{BEAC34FD-9C5D-411A-95BE-88800194D9A0}"/>
    <cellStyle name="Total 2 24 2 2" xfId="57381" xr:uid="{A687C9DA-824E-4CAD-AC4A-82C6DCA0964F}"/>
    <cellStyle name="Total 2 24 3" xfId="52413" xr:uid="{7758542F-73F2-4611-B031-2C72239E8319}"/>
    <cellStyle name="Total 2 24 3 2" xfId="59194" xr:uid="{BB06C9FB-767B-40A7-ADA1-6C5048813B44}"/>
    <cellStyle name="Total 2 24 4" xfId="48716" xr:uid="{C8717A9C-02F9-4D46-A9C7-8CF71854FD1C}"/>
    <cellStyle name="Total 2 24 4 2" xfId="55505" xr:uid="{D8CC704C-9044-407E-AF09-CEF24C8CB006}"/>
    <cellStyle name="Total 2 24 5" xfId="53791" xr:uid="{B83D0028-7E65-4FD2-B730-F982B46D8854}"/>
    <cellStyle name="Total 2 24 6" xfId="47102" xr:uid="{5457100E-9473-40E6-8A78-D36A4BBE6377}"/>
    <cellStyle name="Total 2 25" xfId="45030" xr:uid="{EB1E2DBC-F182-4375-84A4-020CD7F274A6}"/>
    <cellStyle name="Total 2 25 2" xfId="50573" xr:uid="{6B3D0990-B52F-4CF9-9471-CC085F521224}"/>
    <cellStyle name="Total 2 25 2 2" xfId="57355" xr:uid="{9E234C18-DF37-444C-A9EB-E20DE9479EAF}"/>
    <cellStyle name="Total 2 25 3" xfId="52387" xr:uid="{A2F95AAD-037D-4AE1-B8EB-4D7C230291C9}"/>
    <cellStyle name="Total 2 25 3 2" xfId="59168" xr:uid="{6C3E081E-9479-4955-9781-8EC307469774}"/>
    <cellStyle name="Total 2 25 4" xfId="48690" xr:uid="{6BCC5EDD-F410-4D5F-A886-2EB2EF69B6CB}"/>
    <cellStyle name="Total 2 25 4 2" xfId="55479" xr:uid="{998E87C3-EBC3-4140-B132-0A8FD3B66660}"/>
    <cellStyle name="Total 2 25 5" xfId="53765" xr:uid="{B495CDE3-8DBE-4AFC-979C-BF2B33372A7A}"/>
    <cellStyle name="Total 2 25 6" xfId="47076" xr:uid="{FC9EA8FD-F4DF-4D61-A868-795DCB506F70}"/>
    <cellStyle name="Total 2 26" xfId="45045" xr:uid="{2E05F582-C34F-4CB2-BCB1-4DA35C79C131}"/>
    <cellStyle name="Total 2 26 2" xfId="50578" xr:uid="{86C5C7C2-B562-447B-B3CD-0AF03B6C4B4F}"/>
    <cellStyle name="Total 2 26 2 2" xfId="57360" xr:uid="{1DC9573A-7967-4D64-BB35-E9DE3FB76DF6}"/>
    <cellStyle name="Total 2 26 3" xfId="52392" xr:uid="{A1CF1BC8-513D-49EA-88D1-F5FB91699DBA}"/>
    <cellStyle name="Total 2 26 3 2" xfId="59173" xr:uid="{3871C50E-62EE-452E-92AB-2AC8D3DC7B09}"/>
    <cellStyle name="Total 2 26 4" xfId="48695" xr:uid="{0026456F-C0F0-40E6-9D5E-D7E0F0368985}"/>
    <cellStyle name="Total 2 26 4 2" xfId="55484" xr:uid="{B0AD98A6-874F-4F4A-9E74-B8652559A551}"/>
    <cellStyle name="Total 2 26 5" xfId="53770" xr:uid="{D79492E8-6D03-4874-87B2-00168FBC0D91}"/>
    <cellStyle name="Total 2 26 6" xfId="47081" xr:uid="{254270E3-6E22-405B-A0DB-A4104924FD3B}"/>
    <cellStyle name="Total 2 27" xfId="45108" xr:uid="{34687DA9-F919-4372-9BBC-5F2895F085B5}"/>
    <cellStyle name="Total 2 27 2" xfId="50729" xr:uid="{6ACCF049-4656-411B-B090-C087D4405BE1}"/>
    <cellStyle name="Total 2 27 2 2" xfId="57511" xr:uid="{0CB58F50-2A64-48CE-B720-FEB7E340D112}"/>
    <cellStyle name="Total 2 27 3" xfId="52540" xr:uid="{08CFA513-8FDF-4A08-B1C2-0C1569C8B955}"/>
    <cellStyle name="Total 2 27 3 2" xfId="59321" xr:uid="{F92DB72C-BCDC-4D01-86D7-9CDAB5C01B62}"/>
    <cellStyle name="Total 2 27 4" xfId="48837" xr:uid="{EAADEBD9-C111-4E8B-A856-FFE221B34BC6}"/>
    <cellStyle name="Total 2 27 4 2" xfId="55622" xr:uid="{3F4F1CAB-2D17-4CCD-8625-EF95C32BFDDE}"/>
    <cellStyle name="Total 2 27 5" xfId="53918" xr:uid="{FC167E59-639E-4102-B4D9-7D272A5CAF15}"/>
    <cellStyle name="Total 2 27 6" xfId="47232" xr:uid="{D7883896-DB77-4296-979C-249A8C51F96E}"/>
    <cellStyle name="Total 2 28" xfId="45158" xr:uid="{B9A296EE-406E-4C18-A053-EA3C1649743B}"/>
    <cellStyle name="Total 2 28 2" xfId="50684" xr:uid="{6FEF8BD5-0591-403E-936A-89197AF3C47F}"/>
    <cellStyle name="Total 2 28 2 2" xfId="57466" xr:uid="{BE5FC30A-BE58-4D28-BA52-2691B395047E}"/>
    <cellStyle name="Total 2 28 3" xfId="52495" xr:uid="{472B6223-7640-4D4D-B2A5-9B5D34F652F7}"/>
    <cellStyle name="Total 2 28 3 2" xfId="59276" xr:uid="{41E36451-422B-4A43-9AD2-1DD86B1C4E58}"/>
    <cellStyle name="Total 2 28 4" xfId="48799" xr:uid="{E968AFA6-11AF-440C-BB57-D0443984D546}"/>
    <cellStyle name="Total 2 28 4 2" xfId="55585" xr:uid="{12FF5E47-B392-4BFA-B4D0-A8EE5FD04946}"/>
    <cellStyle name="Total 2 28 5" xfId="53873" xr:uid="{CF9FBE4D-338D-4840-B205-9F9D1DBD7A62}"/>
    <cellStyle name="Total 2 28 6" xfId="47187" xr:uid="{ECE15462-C7EB-4373-95B3-D8426A3A2E49}"/>
    <cellStyle name="Total 2 29" xfId="45168" xr:uid="{74730FF1-CE74-4D48-B31B-16001B5DF4CE}"/>
    <cellStyle name="Total 2 29 2" xfId="50758" xr:uid="{DF9695EC-522B-48D0-B232-9B2949F29A84}"/>
    <cellStyle name="Total 2 29 2 2" xfId="57540" xr:uid="{9EB5BAAC-9EB1-469E-B1EF-4B424EFD1036}"/>
    <cellStyle name="Total 2 29 3" xfId="52567" xr:uid="{CD9D619B-906F-40C6-950B-801AFAAEC6DE}"/>
    <cellStyle name="Total 2 29 3 2" xfId="59348" xr:uid="{C3D36538-9435-4F47-A271-E73E5A8CFD9B}"/>
    <cellStyle name="Total 2 29 4" xfId="53945" xr:uid="{8CC3B789-2AE2-4592-A326-0C8D435BB849}"/>
    <cellStyle name="Total 2 29 5" xfId="47262" xr:uid="{BCFB79F8-2973-479D-AC06-9094B40F6EC8}"/>
    <cellStyle name="Total 2 3" xfId="246" xr:uid="{EBDBA703-AD7A-4E39-B30A-609600249E86}"/>
    <cellStyle name="Total 2 3 10" xfId="6548" xr:uid="{6299EFF8-6EBE-4242-B4E6-765B10566734}"/>
    <cellStyle name="Total 2 3 10 2" xfId="11767" xr:uid="{63635FE0-D644-42A5-B160-641D087735D6}"/>
    <cellStyle name="Total 2 3 10 2 2" xfId="20756" xr:uid="{05CD2956-1645-4E8B-BEFF-2175CD6735C5}"/>
    <cellStyle name="Total 2 3 10 2 2 2" xfId="36136" xr:uid="{C9108306-294B-436E-B9F3-FFB0B9E74D6C}"/>
    <cellStyle name="Total 2 3 10 2 2 2 2" xfId="56602" xr:uid="{E2D2E853-FA31-4F67-8C6A-4436F69C2675}"/>
    <cellStyle name="Total 2 3 10 2 2 3" xfId="49820" xr:uid="{D6226DBF-5BED-4CAA-A0B5-7E31B53B892F}"/>
    <cellStyle name="Total 2 3 10 2 3" xfId="40377" xr:uid="{86D3ACED-7331-414C-AD88-5A27083908C8}"/>
    <cellStyle name="Total 2 3 10 2 3 2" xfId="58663" xr:uid="{E0E75897-19BB-4D2C-9390-6858080B3122}"/>
    <cellStyle name="Total 2 3 10 2 3 3" xfId="51882" xr:uid="{1E52FEA7-0BFC-4541-98E4-802C9347AA20}"/>
    <cellStyle name="Total 2 3 10 2 4" xfId="47937" xr:uid="{804D1F4A-CEA6-4726-A0E0-5C635FE09DAB}"/>
    <cellStyle name="Total 2 3 10 2 4 2" xfId="54735" xr:uid="{E46A94DB-5CD0-4807-8047-FCBB27EA7028}"/>
    <cellStyle name="Total 2 3 10 2 5" xfId="46323" xr:uid="{86F18049-BC04-4498-ADD2-33B188BFECAA}"/>
    <cellStyle name="Total 2 3 10 3" xfId="15537" xr:uid="{2A8998C0-6FC0-4894-A495-8ACC982420EB}"/>
    <cellStyle name="Total 2 3 10 3 2" xfId="37859" xr:uid="{31CDC4AF-578C-4DA0-B0BC-9410EA6A01FB}"/>
    <cellStyle name="Total 2 3 10 3 2 2" xfId="56998" xr:uid="{55F07299-B85D-4EB4-B484-FB8CA689981E}"/>
    <cellStyle name="Total 2 3 10 3 2 3" xfId="50216" xr:uid="{0E0172A5-F7F8-43AB-835A-3D432FC8F8D1}"/>
    <cellStyle name="Total 2 3 10 3 3" xfId="51395" xr:uid="{70A3E8DE-3EC6-4805-9589-FEBEA4E871CF}"/>
    <cellStyle name="Total 2 3 10 3 3 2" xfId="58177" xr:uid="{6594A83E-4D2A-4189-AC02-1F93306C0942}"/>
    <cellStyle name="Total 2 3 10 3 4" xfId="48333" xr:uid="{50064640-8496-4E78-A7ED-8136B468CA7E}"/>
    <cellStyle name="Total 2 3 10 3 4 2" xfId="55125" xr:uid="{8855A1A4-3EE6-4F9D-B456-DB5CA0B2225F}"/>
    <cellStyle name="Total 2 3 10 3 5" xfId="53425" xr:uid="{15B8899E-7B22-459D-845A-5B33F51D391C}"/>
    <cellStyle name="Total 2 3 10 3 6" xfId="46719" xr:uid="{42CA4C52-1EED-402F-826A-01F4D89A0757}"/>
    <cellStyle name="Total 2 3 10 4" xfId="37345" xr:uid="{54F43CC2-121C-433F-AAA0-8DA1882080F2}"/>
    <cellStyle name="Total 2 3 10 4 2" xfId="56130" xr:uid="{D6413F0A-7A6F-4753-9421-9112B5C43DB3}"/>
    <cellStyle name="Total 2 3 10 4 3" xfId="49348" xr:uid="{2D97D681-7C0F-41C0-AAF8-FF32C01FBB6C}"/>
    <cellStyle name="Total 2 3 10 5" xfId="44595" xr:uid="{4FA514C0-2A72-492C-98A0-12C725BE0C52}"/>
    <cellStyle name="Total 2 3 10 5 2" xfId="57892" xr:uid="{CDD830FD-9E4D-4CC3-B8A3-67BEFB6C5389}"/>
    <cellStyle name="Total 2 3 10 5 3" xfId="51110" xr:uid="{921CC986-3F60-4622-9CAA-39B6C6E5F895}"/>
    <cellStyle name="Total 2 3 10 6" xfId="45814" xr:uid="{AA994C6A-88A1-4B5E-AA73-412E7D1068D0}"/>
    <cellStyle name="Total 2 3 10 6 2" xfId="54287" xr:uid="{D7AC02EF-7EA0-4C10-8BE8-8D385A71E4F1}"/>
    <cellStyle name="Total 2 3 11" xfId="9130" xr:uid="{72AA264E-E787-4265-AF71-074BD744D50D}"/>
    <cellStyle name="Total 2 3 11 2" xfId="18119" xr:uid="{1C6C80FE-D98E-4AB4-8879-95EDBEF2A948}"/>
    <cellStyle name="Total 2 3 11 2 2" xfId="42180" xr:uid="{B01DE966-1E8A-4FFF-8BAC-6DF16DD95A0A}"/>
    <cellStyle name="Total 2 3 11 2 2 2" xfId="56631" xr:uid="{7F6A2BD7-2C05-4C58-BADE-A3C7415F87F4}"/>
    <cellStyle name="Total 2 3 11 2 2 3" xfId="49849" xr:uid="{1981E3DD-BEAD-4844-95C1-E90E11D0D592}"/>
    <cellStyle name="Total 2 3 11 2 3" xfId="51999" xr:uid="{FC9D0695-8B28-481F-B79E-1C52898C7D04}"/>
    <cellStyle name="Total 2 3 11 2 3 2" xfId="58780" xr:uid="{710DE29D-DF17-4D95-ACBC-5605B1480DE2}"/>
    <cellStyle name="Total 2 3 11 2 4" xfId="47966" xr:uid="{FFD896D4-5F58-4B82-B825-FCBA06ACD294}"/>
    <cellStyle name="Total 2 3 11 2 4 2" xfId="54764" xr:uid="{D5777144-3B4C-4AFB-8CD4-FA9710C2FEE4}"/>
    <cellStyle name="Total 2 3 11 2 5" xfId="46352" xr:uid="{F3909728-158E-4C00-ABEA-DC70AA92F3BE}"/>
    <cellStyle name="Total 2 3 11 3" xfId="38835" xr:uid="{1BD0908C-9048-4B7A-B099-F249FAD7345A}"/>
    <cellStyle name="Total 2 3 11 3 2" xfId="50245" xr:uid="{5591D224-D6CB-4F99-890A-3F1E014A12D9}"/>
    <cellStyle name="Total 2 3 11 3 2 2" xfId="57027" xr:uid="{97DC2DA6-41A3-4604-94DB-4DBDBD7308F3}"/>
    <cellStyle name="Total 2 3 11 3 3" xfId="51860" xr:uid="{45963CC1-9F6B-444A-8940-AA5814E8479E}"/>
    <cellStyle name="Total 2 3 11 3 3 2" xfId="58641" xr:uid="{A5A31EFE-A97E-478B-9D74-8EE9A8206401}"/>
    <cellStyle name="Total 2 3 11 3 4" xfId="48362" xr:uid="{277686F0-1526-4CA0-BD3C-895D5302CF14}"/>
    <cellStyle name="Total 2 3 11 3 4 2" xfId="55154" xr:uid="{F381A31F-7398-45A4-AEB8-D602FFA7FC6B}"/>
    <cellStyle name="Total 2 3 11 3 5" xfId="53452" xr:uid="{363BA2FD-B08E-40A6-A083-3934666CFCE8}"/>
    <cellStyle name="Total 2 3 11 3 6" xfId="46748" xr:uid="{18C3E283-E5E2-497B-85E9-02E11A8797FA}"/>
    <cellStyle name="Total 2 3 11 4" xfId="44628" xr:uid="{C2242EDF-591F-472E-BC33-17F9B66A0C47}"/>
    <cellStyle name="Total 2 3 11 4 2" xfId="56159" xr:uid="{20DA9A79-2DEE-40CA-A3DC-43F8151DE7ED}"/>
    <cellStyle name="Total 2 3 11 4 3" xfId="49377" xr:uid="{83CA7A59-1818-465E-BBEA-90356DB375F3}"/>
    <cellStyle name="Total 2 3 11 5" xfId="51720" xr:uid="{B07A5AAA-8076-449E-A0B2-1FD5ED39CCB1}"/>
    <cellStyle name="Total 2 3 11 5 2" xfId="58501" xr:uid="{E893CECC-CDB1-44BB-AF4F-B8DF32692A3E}"/>
    <cellStyle name="Total 2 3 11 6" xfId="47497" xr:uid="{F800384C-1F49-48B0-A1FC-F67BF026A311}"/>
    <cellStyle name="Total 2 3 11 6 2" xfId="54316" xr:uid="{6E24CFD5-1B32-48E6-BEA3-95FC63457C6C}"/>
    <cellStyle name="Total 2 3 11 7" xfId="45889" xr:uid="{3EC9A3EA-4712-4B5E-95F9-7734131BD02A}"/>
    <cellStyle name="Total 2 3 12" xfId="12270" xr:uid="{F068EA80-98B7-442C-BDD9-381055CA90D5}"/>
    <cellStyle name="Total 2 3 12 2" xfId="21259" xr:uid="{18A3C318-1FA5-4B92-B80A-028C2933FF4B}"/>
    <cellStyle name="Total 2 3 12 2 2" xfId="38851" xr:uid="{59B9CECD-EEBC-4582-B67A-7AB1778C6650}"/>
    <cellStyle name="Total 2 3 12 2 2 2" xfId="56670" xr:uid="{15EEDDFF-E40E-4999-BD23-F12C679B5CDF}"/>
    <cellStyle name="Total 2 3 12 2 2 3" xfId="49888" xr:uid="{2E174BA8-DDDD-45B0-91BB-F70E964E4A90}"/>
    <cellStyle name="Total 2 3 12 2 3" xfId="48921" xr:uid="{B1F878CF-FD71-4AB7-B853-C91DD2451CDB}"/>
    <cellStyle name="Total 2 3 12 2 3 2" xfId="55704" xr:uid="{60513CC8-ED3C-4EEB-AA9C-CA291DA0A28C}"/>
    <cellStyle name="Total 2 3 12 2 4" xfId="48005" xr:uid="{0F4B3A9E-4E6F-4FC0-9DB0-D8D425F5BBBD}"/>
    <cellStyle name="Total 2 3 12 2 4 2" xfId="54800" xr:uid="{D2B0ED2C-634C-47DB-B17D-B753B8741564}"/>
    <cellStyle name="Total 2 3 12 2 5" xfId="46391" xr:uid="{2671C8D9-7926-43ED-BF3B-4524E05AF0FD}"/>
    <cellStyle name="Total 2 3 12 3" xfId="34747" xr:uid="{8AE2A207-ADE0-4836-9F0C-49C07F857F67}"/>
    <cellStyle name="Total 2 3 12 3 2" xfId="50281" xr:uid="{2F4A9BF7-8448-4807-A850-6F888F332488}"/>
    <cellStyle name="Total 2 3 12 3 2 2" xfId="57063" xr:uid="{86D46D81-164D-4A3D-8370-41EDCF172FF4}"/>
    <cellStyle name="Total 2 3 12 3 3" xfId="51154" xr:uid="{CDE9D9BE-5A16-417B-B9A7-1E4C1A16F443}"/>
    <cellStyle name="Total 2 3 12 3 3 2" xfId="57936" xr:uid="{8D0E70FC-9D27-48B3-9EF6-E1D5CFA7D334}"/>
    <cellStyle name="Total 2 3 12 3 4" xfId="48398" xr:uid="{29514786-F871-4B9D-857D-3AF6C9D08F36}"/>
    <cellStyle name="Total 2 3 12 3 4 2" xfId="55190" xr:uid="{A263A6D0-0B8C-4C1E-924A-B5ADB98E80C6}"/>
    <cellStyle name="Total 2 3 12 3 5" xfId="53478" xr:uid="{D10D5275-B46F-44E2-97FD-F41653B4671A}"/>
    <cellStyle name="Total 2 3 12 3 6" xfId="46784" xr:uid="{F2213854-0106-4CED-94C7-344C199F4D19}"/>
    <cellStyle name="Total 2 3 12 4" xfId="44693" xr:uid="{B19A7E55-895F-41A9-BCD9-6AB077A636FF}"/>
    <cellStyle name="Total 2 3 12 4 2" xfId="56198" xr:uid="{2C822959-A752-476A-A086-4280B8225EDC}"/>
    <cellStyle name="Total 2 3 12 4 3" xfId="49416" xr:uid="{B1EC1009-4BD7-4226-B3D8-786DAF501D62}"/>
    <cellStyle name="Total 2 3 12 5" xfId="50971" xr:uid="{43A0A3EB-5F49-4DB5-8823-5A626D22798A}"/>
    <cellStyle name="Total 2 3 12 5 2" xfId="57753" xr:uid="{FED5252E-55F6-4C3C-B95A-8B8DAE624CDF}"/>
    <cellStyle name="Total 2 3 12 6" xfId="47536" xr:uid="{CC990E6D-1259-46FF-9399-1B5F93DA7C73}"/>
    <cellStyle name="Total 2 3 12 6 2" xfId="54352" xr:uid="{EF0B4684-19D0-4393-BE59-FB84E3718670}"/>
    <cellStyle name="Total 2 3 12 7" xfId="45925" xr:uid="{B012E6D7-1F9C-4B38-AE27-4CA890E1E028}"/>
    <cellStyle name="Total 2 3 13" xfId="2252" xr:uid="{C8A7F0AC-6705-4477-977D-FFD022545F27}"/>
    <cellStyle name="Total 2 3 13 2" xfId="40785" xr:uid="{C4637FE9-8F51-40DC-8169-8BE140BE5593}"/>
    <cellStyle name="Total 2 3 13 2 2" xfId="56238" xr:uid="{B8406121-6999-4DBF-999A-395EEC9C5564}"/>
    <cellStyle name="Total 2 3 13 2 3" xfId="49456" xr:uid="{7B204DAE-4E6A-4DA9-B5DD-8928ACCB672E}"/>
    <cellStyle name="Total 2 3 13 3" xfId="44650" xr:uid="{20971DE9-6292-4271-8E2A-311106A6A1BC}"/>
    <cellStyle name="Total 2 3 13 3 2" xfId="57830" xr:uid="{89921E3D-671E-4843-B780-DF45C7248EA8}"/>
    <cellStyle name="Total 2 3 13 3 3" xfId="51048" xr:uid="{F9CF010E-7F63-46DD-BFBA-CA6A07100DA1}"/>
    <cellStyle name="Total 2 3 13 4" xfId="47574" xr:uid="{4DA6E7E3-166C-4C45-A0C3-7D107384CD6A}"/>
    <cellStyle name="Total 2 3 13 4 2" xfId="54386" xr:uid="{DEF80F9F-70B0-4EF1-A6CD-039908B9B461}"/>
    <cellStyle name="Total 2 3 13 5" xfId="45965" xr:uid="{7BFCD760-0776-4DA0-A8D0-03B08C244111}"/>
    <cellStyle name="Total 2 3 14" xfId="13161" xr:uid="{7B41EF5B-5913-4969-8ADC-A2E193370448}"/>
    <cellStyle name="Total 2 3 14 2" xfId="32557" xr:uid="{81D6805F-C017-427F-833D-DDC5F19B9A81}"/>
    <cellStyle name="Total 2 3 14 2 2" xfId="56245" xr:uid="{40BCCC5A-3DBF-4A0B-A468-71CBE8467FBF}"/>
    <cellStyle name="Total 2 3 14 2 3" xfId="49463" xr:uid="{B8FB206C-84FB-4165-97AF-17E1B9F0E1DF}"/>
    <cellStyle name="Total 2 3 14 3" xfId="44709" xr:uid="{20FCC41F-8434-4B06-96D2-786BF373C0E6}"/>
    <cellStyle name="Total 2 3 14 3 2" xfId="58493" xr:uid="{7932DC99-2D5A-4BBC-BD4B-965FB8A4CA7C}"/>
    <cellStyle name="Total 2 3 14 3 3" xfId="51712" xr:uid="{D5C31F95-16FD-4681-B18C-0F302530C428}"/>
    <cellStyle name="Total 2 3 14 4" xfId="47581" xr:uid="{B9E44D78-21D9-41D8-A382-1BFD24379169}"/>
    <cellStyle name="Total 2 3 14 4 2" xfId="54393" xr:uid="{CEB96591-C56F-481D-95C1-E9C2F043EDEE}"/>
    <cellStyle name="Total 2 3 14 5" xfId="52872" xr:uid="{8DCCB146-2466-4CC6-8E2E-40B8D61277E2}"/>
    <cellStyle name="Total 2 3 14 6" xfId="45972" xr:uid="{DCF37F74-AB7D-46CB-B0DC-661B78DC11EA}"/>
    <cellStyle name="Total 2 3 15" xfId="28483" xr:uid="{54AF4EBB-746E-44F2-971A-AE2D30B739E9}"/>
    <cellStyle name="Total 2 3 15 2" xfId="44778" xr:uid="{0CCEF2A9-346E-4FE0-AC8C-FFFAF3463186}"/>
    <cellStyle name="Total 2 3 15 2 2" xfId="57168" xr:uid="{F1DBAE38-9998-4A20-B21E-5CAEF62F0E39}"/>
    <cellStyle name="Total 2 3 15 2 3" xfId="50386" xr:uid="{83476023-D707-4168-8E95-C042161E3AC7}"/>
    <cellStyle name="Total 2 3 15 3" xfId="51050" xr:uid="{9DB162E1-2471-4F4B-AC33-402DCC5D8DBF}"/>
    <cellStyle name="Total 2 3 15 3 2" xfId="57832" xr:uid="{D90DDA8E-25B4-457D-97CF-230F313B18EE}"/>
    <cellStyle name="Total 2 3 15 4" xfId="48503" xr:uid="{BA18C023-6815-43FE-A0BD-C570450062B5}"/>
    <cellStyle name="Total 2 3 15 4 2" xfId="55295" xr:uid="{5678E759-1EE2-4561-852A-1CF7429E9E2A}"/>
    <cellStyle name="Total 2 3 15 5" xfId="53581" xr:uid="{63EA3C2F-E0B1-464C-B4C0-27D000AFE917}"/>
    <cellStyle name="Total 2 3 15 6" xfId="46889" xr:uid="{3AB159C5-6798-4065-8C63-FB0350D4885D}"/>
    <cellStyle name="Total 2 3 16" xfId="44760" xr:uid="{E93EC22D-7D49-42AE-8341-52969787C6A2}"/>
    <cellStyle name="Total 2 3 16 2" xfId="50293" xr:uid="{49D82189-273F-479E-85C2-F9F91634BFF1}"/>
    <cellStyle name="Total 2 3 16 2 2" xfId="57075" xr:uid="{08DFF8CB-D693-4D42-8DE9-F2A07EF53342}"/>
    <cellStyle name="Total 2 3 16 3" xfId="51899" xr:uid="{D1949F0A-280E-467B-8C69-F31B635B2B69}"/>
    <cellStyle name="Total 2 3 16 3 2" xfId="58680" xr:uid="{34597120-6A83-482D-A682-4EFD6F1C12B3}"/>
    <cellStyle name="Total 2 3 16 4" xfId="51423" xr:uid="{08C80B6A-876E-4C5E-BF97-6961196B7C16}"/>
    <cellStyle name="Total 2 3 16 4 2" xfId="58205" xr:uid="{133824F9-67C8-4481-A099-B60E8497382C}"/>
    <cellStyle name="Total 2 3 16 5" xfId="48410" xr:uid="{F77F6A8D-508B-4A26-B50C-2BD249CEFC60}"/>
    <cellStyle name="Total 2 3 16 5 2" xfId="55202" xr:uid="{68C27E06-6C7D-43B4-805F-E4FA93BC2D78}"/>
    <cellStyle name="Total 2 3 16 6" xfId="53488" xr:uid="{699CC821-EA50-4486-A532-1AD97E7CF33F}"/>
    <cellStyle name="Total 2 3 16 7" xfId="46796" xr:uid="{58F58953-C9FB-4F18-99AC-F49FE1A948DA}"/>
    <cellStyle name="Total 2 3 17" xfId="44798" xr:uid="{09917289-2DAE-4F1A-B255-3DAF17664772}"/>
    <cellStyle name="Total 2 3 17 2" xfId="50425" xr:uid="{F8F9D7A1-B5E3-4993-B0C4-36414816EAF6}"/>
    <cellStyle name="Total 2 3 17 2 2" xfId="57207" xr:uid="{19284564-CD58-4F4D-9900-4543B1A3ED56}"/>
    <cellStyle name="Total 2 3 17 3" xfId="52027" xr:uid="{5309B355-ED6B-4214-AD9B-7FC83FDAA138}"/>
    <cellStyle name="Total 2 3 17 3 2" xfId="58808" xr:uid="{9E34D71E-2859-4FD5-827A-7E573988141D}"/>
    <cellStyle name="Total 2 3 17 4" xfId="52298" xr:uid="{A85EC5C1-A4AF-4E14-88E4-AF039B15A62A}"/>
    <cellStyle name="Total 2 3 17 4 2" xfId="59079" xr:uid="{E3FCDF77-F008-4243-850C-B2BB8B128358}"/>
    <cellStyle name="Total 2 3 17 5" xfId="48542" xr:uid="{3090CCC0-6E0B-405A-AAB5-65AD2E554A2A}"/>
    <cellStyle name="Total 2 3 17 5 2" xfId="55331" xr:uid="{68A7A0DB-981B-4E2B-A6A5-5A27EE4CD56B}"/>
    <cellStyle name="Total 2 3 17 6" xfId="53617" xr:uid="{B5305086-F80D-4AB1-AD16-3FB0A9FE6A7C}"/>
    <cellStyle name="Total 2 3 17 7" xfId="46928" xr:uid="{E184EE94-01CB-4C24-9ED7-ACB88F579B5A}"/>
    <cellStyle name="Total 2 3 18" xfId="44797" xr:uid="{07AA5E32-7555-4298-A9B2-80C2C0A1B2DA}"/>
    <cellStyle name="Total 2 3 18 2" xfId="50459" xr:uid="{65FF394A-C836-46ED-B3C9-BCC396E0D184}"/>
    <cellStyle name="Total 2 3 18 2 2" xfId="57241" xr:uid="{E09FAA56-D7D6-46EF-AB1C-D5E8A74BCD74}"/>
    <cellStyle name="Total 2 3 18 3" xfId="52061" xr:uid="{5B2C32E0-97C6-455C-B558-3429F9065E39}"/>
    <cellStyle name="Total 2 3 18 3 2" xfId="58842" xr:uid="{DCD07E8B-2B66-4A7A-8DD5-C477B15C0031}"/>
    <cellStyle name="Total 2 3 18 4" xfId="50801" xr:uid="{9B1BFF13-B4A5-402F-8988-E24845EB3CA8}"/>
    <cellStyle name="Total 2 3 18 4 2" xfId="57583" xr:uid="{D75258DA-6B90-4A84-B183-C5557B97E371}"/>
    <cellStyle name="Total 2 3 18 5" xfId="48576" xr:uid="{74DB5A83-0950-4155-A3FF-B28840CD7BD6}"/>
    <cellStyle name="Total 2 3 18 5 2" xfId="55365" xr:uid="{1338A375-DB7D-4B51-9009-EA5ADD956948}"/>
    <cellStyle name="Total 2 3 18 6" xfId="53651" xr:uid="{8D08EEA4-8384-453F-AA9F-382E95A03861}"/>
    <cellStyle name="Total 2 3 18 7" xfId="46962" xr:uid="{67100B1B-9154-42DD-A65A-93271F173294}"/>
    <cellStyle name="Total 2 3 19" xfId="44860" xr:uid="{2776D5C2-4EFF-433F-80C3-E937DF2F5316}"/>
    <cellStyle name="Total 2 3 19 2" xfId="50509" xr:uid="{CA56D357-A2D4-476C-8A62-A725A86762EA}"/>
    <cellStyle name="Total 2 3 19 2 2" xfId="57291" xr:uid="{AB373308-997C-4869-B8B4-9105D4079BF3}"/>
    <cellStyle name="Total 2 3 19 3" xfId="52111" xr:uid="{40338A50-C4F1-498F-914D-3D943258FFAE}"/>
    <cellStyle name="Total 2 3 19 3 2" xfId="58892" xr:uid="{AA98387B-23CD-4FEA-A4D7-C9579027F138}"/>
    <cellStyle name="Total 2 3 19 4" xfId="49731" xr:uid="{85F8ACCC-2470-4C9F-88C8-E7E80595C334}"/>
    <cellStyle name="Total 2 3 19 4 2" xfId="56513" xr:uid="{F37D7640-478D-429F-B70E-F204D4E1C248}"/>
    <cellStyle name="Total 2 3 19 5" xfId="48626" xr:uid="{20736D93-0EC2-4A85-A99B-9663832382EB}"/>
    <cellStyle name="Total 2 3 19 5 2" xfId="55415" xr:uid="{EACCF587-2D77-4B2D-A676-64878067E473}"/>
    <cellStyle name="Total 2 3 19 6" xfId="53701" xr:uid="{5E95D59F-0B03-49E1-B5C9-5516BFA9ADCD}"/>
    <cellStyle name="Total 2 3 19 7" xfId="47012" xr:uid="{77A35DCD-02CB-41A2-BA69-9FBB22D018C1}"/>
    <cellStyle name="Total 2 3 2" xfId="384" xr:uid="{B61CAA94-DF39-4F7B-87F2-2DBCB5AD467F}"/>
    <cellStyle name="Total 2 3 2 10" xfId="9255" xr:uid="{B3B1DE04-1F46-44BD-9E86-6EE42C8F76A1}"/>
    <cellStyle name="Total 2 3 2 10 2" xfId="18244" xr:uid="{F398C348-0291-428F-9CE6-C146922ADA4B}"/>
    <cellStyle name="Total 2 3 2 10 2 2" xfId="38147" xr:uid="{DCEDF471-2327-4AD3-878D-7D42954A5E22}"/>
    <cellStyle name="Total 2 3 2 10 3" xfId="34296" xr:uid="{DCC85D3D-D1C0-4BC3-B59E-6E27D079384F}"/>
    <cellStyle name="Total 2 3 2 11" xfId="12237" xr:uid="{5A7CF841-B2CD-45EC-BD5E-9E3C9D4B123C}"/>
    <cellStyle name="Total 2 3 2 11 2" xfId="21226" xr:uid="{649FAF31-DEA0-428E-AC4D-F33341755E1B}"/>
    <cellStyle name="Total 2 3 2 11 2 2" xfId="27211" xr:uid="{93DA66D8-9A03-4DAB-8B15-BE3C9BBB587C}"/>
    <cellStyle name="Total 2 3 2 11 3" xfId="25276" xr:uid="{F9E6D85F-AE40-44BC-8962-94FE01D56CE0}"/>
    <cellStyle name="Total 2 3 2 12" xfId="2390" xr:uid="{3DACC290-A5A2-4B5E-99C2-E80492A79215}"/>
    <cellStyle name="Total 2 3 2 12 2" xfId="42979" xr:uid="{90171E57-1784-47C2-BBF8-28836F249C5E}"/>
    <cellStyle name="Total 2 3 2 13" xfId="13299" xr:uid="{7AFFD4CD-7E9F-4936-813D-072A8D1A8816}"/>
    <cellStyle name="Total 2 3 2 13 2" xfId="33113" xr:uid="{194EEA95-5FE0-4919-9EFE-3DEBB3519118}"/>
    <cellStyle name="Total 2 3 2 14" xfId="30823" xr:uid="{1E5EEC0B-6687-4EB7-91F5-620FA9243394}"/>
    <cellStyle name="Total 2 3 2 15" xfId="44324" xr:uid="{1FD703D2-F695-4BD2-B513-34B919278024}"/>
    <cellStyle name="Total 2 3 2 16" xfId="45511" xr:uid="{00692461-E808-4A03-ACDC-799B886268E1}"/>
    <cellStyle name="Total 2 3 2 2" xfId="733" xr:uid="{27C7A0FD-CEF5-4092-8EBF-A5C8F07D56B2}"/>
    <cellStyle name="Total 2 3 2 2 2" xfId="5109" xr:uid="{A7C512E0-FC74-41BE-B3A2-E19D83A479F6}"/>
    <cellStyle name="Total 2 3 2 2 2 2" xfId="7695" xr:uid="{DEC9D097-5A23-4EC1-B884-4486EFDD22A1}"/>
    <cellStyle name="Total 2 3 2 2 2 2 2" xfId="16684" xr:uid="{DD82FC16-56FC-4DB1-B5BC-78650C521A0C}"/>
    <cellStyle name="Total 2 3 2 2 2 2 2 2" xfId="35072" xr:uid="{EC7C6AEA-E279-4129-A95C-CB805F22F23C}"/>
    <cellStyle name="Total 2 3 2 2 2 2 3" xfId="29005" xr:uid="{B7F53243-2CE6-4C45-B3C6-199B7FBD3DB8}"/>
    <cellStyle name="Total 2 3 2 2 2 2 4" xfId="56299" xr:uid="{C157CB09-0183-4ABF-A277-F996D2DADB36}"/>
    <cellStyle name="Total 2 3 2 2 2 3" xfId="10332" xr:uid="{408AB0B7-D859-4CA5-9A0B-E4E707F50D56}"/>
    <cellStyle name="Total 2 3 2 2 2 3 2" xfId="19321" xr:uid="{23AA24F0-AD9F-478D-8708-68C04470A083}"/>
    <cellStyle name="Total 2 3 2 2 2 3 2 2" xfId="39590" xr:uid="{74856592-1C54-4461-98D0-A4A137297BD9}"/>
    <cellStyle name="Total 2 3 2 2 2 3 3" xfId="32228" xr:uid="{26D85DDF-AFCA-406E-866A-F06CCC183C17}"/>
    <cellStyle name="Total 2 3 2 2 2 4" xfId="14098" xr:uid="{0D81BB64-F9B7-44C3-8B97-CCE939A2C448}"/>
    <cellStyle name="Total 2 3 2 2 2 4 2" xfId="42219" xr:uid="{42CFAB6E-CD0E-4070-86A2-C82E257E188A}"/>
    <cellStyle name="Total 2 3 2 2 2 5" xfId="33970" xr:uid="{21A3489E-7F86-425B-9617-B016AC3C759E}"/>
    <cellStyle name="Total 2 3 2 2 2 6" xfId="49517" xr:uid="{5B6EF62F-FFBD-4033-95DA-6409A75DE84B}"/>
    <cellStyle name="Total 2 3 2 2 3" xfId="3170" xr:uid="{3BD2CFF5-26F0-48A4-AD5E-A01B18EC59B6}"/>
    <cellStyle name="Total 2 3 2 2 3 2" xfId="30800" xr:uid="{E15ECC9F-48D8-4CBD-96ED-CE551C34D3C2}"/>
    <cellStyle name="Total 2 3 2 2 3 2 2" xfId="58188" xr:uid="{96D89A9B-AD51-48AF-B17C-FFD702C6CD50}"/>
    <cellStyle name="Total 2 3 2 2 3 3" xfId="51406" xr:uid="{8C7CF329-560B-4331-95E8-2349E27D3504}"/>
    <cellStyle name="Total 2 3 2 2 4" xfId="24678" xr:uid="{4584F989-DC60-463F-A3D2-DB6751BD7361}"/>
    <cellStyle name="Total 2 3 2 2 4 2" xfId="54444" xr:uid="{8A003F59-FC40-4B1C-B3DC-BEAACA1BE52C}"/>
    <cellStyle name="Total 2 3 2 2 4 3" xfId="47634" xr:uid="{ABA389AD-4295-45FD-A339-841923A48841}"/>
    <cellStyle name="Total 2 3 2 2 5" xfId="46026" xr:uid="{4DE82BD6-879F-4D5D-9041-CBE4A1EFAEAC}"/>
    <cellStyle name="Total 2 3 2 3" xfId="1078" xr:uid="{54C3F7CF-EB40-4020-A08C-54F9B6312A10}"/>
    <cellStyle name="Total 2 3 2 3 2" xfId="5430" xr:uid="{A19AB90A-8C2A-4F96-B574-DFC9C0836E59}"/>
    <cellStyle name="Total 2 3 2 3 2 2" xfId="8016" xr:uid="{AF0FC61F-18C9-46A1-B259-0726E790D7D5}"/>
    <cellStyle name="Total 2 3 2 3 2 2 2" xfId="17005" xr:uid="{EFA43282-9A8A-45FA-AB45-4F157B2149D1}"/>
    <cellStyle name="Total 2 3 2 3 2 2 2 2" xfId="31856" xr:uid="{07B5F506-81E5-4681-ACFA-32CAD69CA344}"/>
    <cellStyle name="Total 2 3 2 3 2 2 3" xfId="27411" xr:uid="{7E677C09-41DB-4C22-B723-A060E1F5595C}"/>
    <cellStyle name="Total 2 3 2 3 2 2 4" xfId="56707" xr:uid="{501CCA4E-52A1-45C4-B7C7-8D2E7ADE9720}"/>
    <cellStyle name="Total 2 3 2 3 2 3" xfId="10653" xr:uid="{FAD4A0F3-3FCC-4CB5-A5C1-BE14EE4253C8}"/>
    <cellStyle name="Total 2 3 2 3 2 3 2" xfId="19642" xr:uid="{A88B276C-565E-4ACC-99F7-8AB033389925}"/>
    <cellStyle name="Total 2 3 2 3 2 3 2 2" xfId="33017" xr:uid="{7DD12B26-FAD2-451A-BFC5-4A5F5A69FA21}"/>
    <cellStyle name="Total 2 3 2 3 2 3 3" xfId="24252" xr:uid="{38CA9737-BEB6-4072-9B5F-0EC0928977C0}"/>
    <cellStyle name="Total 2 3 2 3 2 4" xfId="14419" xr:uid="{C697E04B-752A-4339-BC20-C0C9ABC70CD2}"/>
    <cellStyle name="Total 2 3 2 3 2 4 2" xfId="41865" xr:uid="{DB17EFCC-FFFD-45DD-85E7-0B22C9E87DCB}"/>
    <cellStyle name="Total 2 3 2 3 2 5" xfId="41102" xr:uid="{81B3BC65-1948-44AF-A14D-C92A2D8808D7}"/>
    <cellStyle name="Total 2 3 2 3 2 6" xfId="49925" xr:uid="{B31D06E9-887D-4240-A161-5BFDCC136EDC}"/>
    <cellStyle name="Total 2 3 2 3 3" xfId="3515" xr:uid="{E845227F-AD30-41F8-96D8-2D712A084D8D}"/>
    <cellStyle name="Total 2 3 2 3 3 2" xfId="33052" xr:uid="{ECBC442E-C9D4-4FDE-A3CF-061F104F9F11}"/>
    <cellStyle name="Total 2 3 2 3 3 2 2" xfId="58997" xr:uid="{D5807EC9-5357-406F-8BBB-F853036F2D0E}"/>
    <cellStyle name="Total 2 3 2 3 3 3" xfId="52216" xr:uid="{34E8F734-E4B1-47D8-A77D-FEE50FAA17C4}"/>
    <cellStyle name="Total 2 3 2 3 4" xfId="38809" xr:uid="{C0C4BBEE-8124-4799-AB8D-C3677BF2C6D4}"/>
    <cellStyle name="Total 2 3 2 3 4 2" xfId="54834" xr:uid="{68DDF02E-7641-4B83-AC38-22716A23399B}"/>
    <cellStyle name="Total 2 3 2 3 4 3" xfId="48042" xr:uid="{A1936DF8-B11C-4AA7-81BD-204E09B73E1B}"/>
    <cellStyle name="Total 2 3 2 3 5" xfId="53134" xr:uid="{FB243CD0-E29B-494C-8644-6E9D7D224E30}"/>
    <cellStyle name="Total 2 3 2 3 6" xfId="46428" xr:uid="{3B16AD11-BCB1-48E2-A288-CF6AB771C693}"/>
    <cellStyle name="Total 2 3 2 4" xfId="1422" xr:uid="{2ECE5D09-6DA8-48FD-BAA2-4665F9DC74AC}"/>
    <cellStyle name="Total 2 3 2 4 2" xfId="5767" xr:uid="{37450F79-7B6C-4458-A653-7092C3D99C70}"/>
    <cellStyle name="Total 2 3 2 4 2 2" xfId="8353" xr:uid="{EAF741F6-F225-470E-B293-020E93DA2F5A}"/>
    <cellStyle name="Total 2 3 2 4 2 2 2" xfId="17342" xr:uid="{BFC60738-7DB8-4762-9E84-BE438C5E1D10}"/>
    <cellStyle name="Total 2 3 2 4 2 2 2 2" xfId="28698" xr:uid="{B64A5A3F-2303-4EEC-A7EA-E95962A9AC60}"/>
    <cellStyle name="Total 2 3 2 4 2 2 3" xfId="29402" xr:uid="{7C986893-1EFC-4E26-8FB8-11696C951E80}"/>
    <cellStyle name="Total 2 3 2 4 2 3" xfId="10990" xr:uid="{1BF83885-2D9C-4364-A1BA-5563372D2CD9}"/>
    <cellStyle name="Total 2 3 2 4 2 3 2" xfId="19979" xr:uid="{CD045AA6-0CCC-4095-94FC-AC4B9D3C6704}"/>
    <cellStyle name="Total 2 3 2 4 2 3 2 2" xfId="29832" xr:uid="{3A06C6BE-A947-447B-9396-1CD0F7B08157}"/>
    <cellStyle name="Total 2 3 2 4 2 3 3" xfId="26537" xr:uid="{22911C03-705D-4EC5-AF94-1AA0BDC0FC27}"/>
    <cellStyle name="Total 2 3 2 4 2 4" xfId="14756" xr:uid="{60DE8048-ECC4-43AB-A72F-F845853CDAED}"/>
    <cellStyle name="Total 2 3 2 4 2 4 2" xfId="31667" xr:uid="{62E73489-F71C-4F90-85F6-E2F2802F4829}"/>
    <cellStyle name="Total 2 3 2 4 2 5" xfId="41746" xr:uid="{08FF0E8E-C08E-4C65-A4C7-9A2F615600E4}"/>
    <cellStyle name="Total 2 3 2 4 2 6" xfId="55827" xr:uid="{9843D464-BB62-4F28-A4ED-0E824AD0BD0E}"/>
    <cellStyle name="Total 2 3 2 4 3" xfId="3859" xr:uid="{97B7165A-9447-46F8-9863-044B2970BD74}"/>
    <cellStyle name="Total 2 3 2 4 3 2" xfId="30124" xr:uid="{9661E59E-23AC-4D78-9B20-9A97DFBC1E65}"/>
    <cellStyle name="Total 2 3 2 4 4" xfId="23340" xr:uid="{31EE3620-58DA-47F8-B000-4613B7D26BDA}"/>
    <cellStyle name="Total 2 3 2 4 5" xfId="49045" xr:uid="{7A647695-B07F-4431-9213-288F37A9B211}"/>
    <cellStyle name="Total 2 3 2 5" xfId="1288" xr:uid="{C4F0D6AA-992A-4047-8651-7BA46342481E}"/>
    <cellStyle name="Total 2 3 2 5 2" xfId="5633" xr:uid="{6A68107E-3B24-41C8-9B4B-74D2B3E25782}"/>
    <cellStyle name="Total 2 3 2 5 2 2" xfId="8219" xr:uid="{A48BBB07-F567-4CE2-A576-2FD473E2C1CC}"/>
    <cellStyle name="Total 2 3 2 5 2 2 2" xfId="17208" xr:uid="{3B702A14-9ABA-4EC0-92A4-07AB0AE1517C}"/>
    <cellStyle name="Total 2 3 2 5 2 2 2 2" xfId="34271" xr:uid="{49F78979-B3E2-4CE0-9B78-9040A17686AF}"/>
    <cellStyle name="Total 2 3 2 5 2 2 3" xfId="38631" xr:uid="{6E90BE3A-FA20-4CF4-BB4E-37ED3E4EE7C1}"/>
    <cellStyle name="Total 2 3 2 5 2 3" xfId="10856" xr:uid="{B3D92771-B5E2-4F94-96FB-3DDC4EA7C254}"/>
    <cellStyle name="Total 2 3 2 5 2 3 2" xfId="19845" xr:uid="{289F45DF-B86D-4E0C-A7D9-97E4385B6FE0}"/>
    <cellStyle name="Total 2 3 2 5 2 3 2 2" xfId="42717" xr:uid="{D1E7B07C-6900-4EC3-A68D-BEA61E6F9A50}"/>
    <cellStyle name="Total 2 3 2 5 2 3 3" xfId="37810" xr:uid="{E90EAC63-AEEA-4AD0-9CEA-756663E893FD}"/>
    <cellStyle name="Total 2 3 2 5 2 4" xfId="14622" xr:uid="{3F47C913-E0ED-4450-90CA-8F03BBC88BBC}"/>
    <cellStyle name="Total 2 3 2 5 2 4 2" xfId="24863" xr:uid="{30F5B78F-9047-4257-A292-532DB3EEAC2C}"/>
    <cellStyle name="Total 2 3 2 5 2 5" xfId="33105" xr:uid="{99EBC467-9801-47C7-B0D7-161195FA231B}"/>
    <cellStyle name="Total 2 3 2 5 2 6" xfId="57990" xr:uid="{A91BDA4D-B632-4ED8-843F-6C2F366B4405}"/>
    <cellStyle name="Total 2 3 2 5 3" xfId="3725" xr:uid="{868B21C8-880D-4A8B-8897-73057AD90631}"/>
    <cellStyle name="Total 2 3 2 5 3 2" xfId="22815" xr:uid="{10839C78-62E8-41FB-8A5F-FBDBB4738EF7}"/>
    <cellStyle name="Total 2 3 2 5 4" xfId="43030" xr:uid="{591276E1-C1D4-4C13-880E-EC09E6A30AFE}"/>
    <cellStyle name="Total 2 3 2 5 5" xfId="51208" xr:uid="{CC881055-D66F-4035-B676-C6A19AD93660}"/>
    <cellStyle name="Total 2 3 2 6" xfId="2041" xr:uid="{F994092E-D8CE-4165-B80C-C5C1021CD6EA}"/>
    <cellStyle name="Total 2 3 2 6 2" xfId="6349" xr:uid="{D8F7CB1F-AE62-4E74-908B-08AEAEE2E0BC}"/>
    <cellStyle name="Total 2 3 2 6 2 2" xfId="8935" xr:uid="{ABD51E93-A48B-429A-96AE-AEDF00C049FA}"/>
    <cellStyle name="Total 2 3 2 6 2 2 2" xfId="17924" xr:uid="{70C7CF89-F4B3-43C8-8A1B-79200084D456}"/>
    <cellStyle name="Total 2 3 2 6 2 2 2 2" xfId="37951" xr:uid="{117F649C-FA95-467A-BABB-2B4D2FEDE6C8}"/>
    <cellStyle name="Total 2 3 2 6 2 2 3" xfId="32196" xr:uid="{2DEBDF58-72BF-4C51-8918-BD7C3A3F980B}"/>
    <cellStyle name="Total 2 3 2 6 2 3" xfId="11572" xr:uid="{0F469F15-ACE0-49F7-A114-0A029958A0A9}"/>
    <cellStyle name="Total 2 3 2 6 2 3 2" xfId="20561" xr:uid="{7570BC6B-9CD6-4056-B43B-581B4980D048}"/>
    <cellStyle name="Total 2 3 2 6 2 3 2 2" xfId="42633" xr:uid="{0404D475-BAEB-45DF-9BD1-FD4B6184D2C8}"/>
    <cellStyle name="Total 2 3 2 6 2 3 3" xfId="26566" xr:uid="{B8FEDBD4-AEA0-4938-BD19-C449047D9B59}"/>
    <cellStyle name="Total 2 3 2 6 2 4" xfId="15338" xr:uid="{7B9EDDDD-5CEF-498A-9551-08D13E73169A}"/>
    <cellStyle name="Total 2 3 2 6 2 4 2" xfId="33784" xr:uid="{2D31C7CB-ACA6-4409-8542-F99F433E3E1B}"/>
    <cellStyle name="Total 2 3 2 6 2 5" xfId="27081" xr:uid="{90280725-4085-4384-B6EB-E32B34606E30}"/>
    <cellStyle name="Total 2 3 2 6 2 6" xfId="53996" xr:uid="{37A1D71E-0B7B-4BB5-ABC7-3AD1CDD58D76}"/>
    <cellStyle name="Total 2 3 2 6 3" xfId="4478" xr:uid="{6D1583C7-4156-491E-AEE4-45C167E1176D}"/>
    <cellStyle name="Total 2 3 2 6 3 2" xfId="38697" xr:uid="{3DD06379-03C1-4F0C-8949-95E60119C988}"/>
    <cellStyle name="Total 2 3 2 6 4" xfId="22752" xr:uid="{053B31C7-4C86-44C4-B582-FE7FED50B0D8}"/>
    <cellStyle name="Total 2 3 2 6 5" xfId="47328" xr:uid="{72CAAA88-15C9-4E20-A2EE-256595B80462}"/>
    <cellStyle name="Total 2 3 2 7" xfId="2852" xr:uid="{052C2E58-54C1-430F-890F-5265BC84C5CE}"/>
    <cellStyle name="Total 2 3 2 7 2" xfId="7002" xr:uid="{350B9CFC-1F6A-4841-8F4A-860981FAD915}"/>
    <cellStyle name="Total 2 3 2 7 2 2" xfId="12131" xr:uid="{59D28276-3049-4A74-978B-8D8EF72456BD}"/>
    <cellStyle name="Total 2 3 2 7 2 2 2" xfId="21120" xr:uid="{6F28EF64-C69F-4CF2-A604-7108B063D3BE}"/>
    <cellStyle name="Total 2 3 2 7 2 2 2 2" xfId="28360" xr:uid="{C7F4F957-C240-4453-B56A-B425918A349F}"/>
    <cellStyle name="Total 2 3 2 7 2 2 3" xfId="27299" xr:uid="{0B27A36F-C68F-4B25-B328-90B6642C9D80}"/>
    <cellStyle name="Total 2 3 2 7 2 3" xfId="12945" xr:uid="{CEC7135E-45DE-4895-A903-735C0528EE35}"/>
    <cellStyle name="Total 2 3 2 7 2 3 2" xfId="21934" xr:uid="{07645A7A-15DE-4A4C-A6C1-C1E00C260D98}"/>
    <cellStyle name="Total 2 3 2 7 2 3 2 2" xfId="38716" xr:uid="{F2D71DB3-1F1B-4C11-83CD-D71970A30CBB}"/>
    <cellStyle name="Total 2 3 2 7 2 3 3" xfId="30318" xr:uid="{E8D93906-DE86-48CF-B894-8F7D29D9B9EA}"/>
    <cellStyle name="Total 2 3 2 7 2 4" xfId="15991" xr:uid="{651B9412-E2B0-4607-B932-709FE84433A8}"/>
    <cellStyle name="Total 2 3 2 7 2 4 2" xfId="26895" xr:uid="{5170AC2F-0399-45DF-AAF8-D476564DA456}"/>
    <cellStyle name="Total 2 3 2 7 2 5" xfId="36519" xr:uid="{0B9F501F-E413-449E-9596-2A31E613912C}"/>
    <cellStyle name="Total 2 3 2 7 3" xfId="9565" xr:uid="{4C216630-0D1A-46F4-9CBB-26469E307286}"/>
    <cellStyle name="Total 2 3 2 7 3 2" xfId="18554" xr:uid="{AD1B2A44-6CF8-4473-AD01-0D512776D367}"/>
    <cellStyle name="Total 2 3 2 7 3 2 2" xfId="38356" xr:uid="{AC1ED162-0117-458E-957E-3959B4A5D3BD}"/>
    <cellStyle name="Total 2 3 2 7 3 3" xfId="41714" xr:uid="{7BF4CBFA-4346-4A02-BCF2-C480C30E015C}"/>
    <cellStyle name="Total 2 3 2 7 4" xfId="30179" xr:uid="{391CCDC9-1A23-4B55-9403-54EE0B05F7F6}"/>
    <cellStyle name="Total 2 3 2 8" xfId="4785" xr:uid="{F3F06F18-DC71-471F-8988-9257AA8D6D1F}"/>
    <cellStyle name="Total 2 3 2 8 2" xfId="7371" xr:uid="{6D2E9779-552D-4C62-B3D9-490440214755}"/>
    <cellStyle name="Total 2 3 2 8 2 2" xfId="16360" xr:uid="{405A27E7-F15B-4081-BCAC-8DB6239A48E3}"/>
    <cellStyle name="Total 2 3 2 8 2 2 2" xfId="39048" xr:uid="{18BB77E0-7C51-4F3A-9308-F41D6A0ACDE2}"/>
    <cellStyle name="Total 2 3 2 8 2 3" xfId="23445" xr:uid="{D51A131B-4F63-48B4-BF4E-BEFE82D49B79}"/>
    <cellStyle name="Total 2 3 2 8 3" xfId="10008" xr:uid="{E429199E-0845-482F-947B-F00EB07A2E05}"/>
    <cellStyle name="Total 2 3 2 8 3 2" xfId="18997" xr:uid="{7749CB1B-4088-41C0-A1FA-AF5C6D971E92}"/>
    <cellStyle name="Total 2 3 2 8 3 2 2" xfId="27198" xr:uid="{C7DE184D-9F20-4F8D-8E4D-15C3C3F22F1E}"/>
    <cellStyle name="Total 2 3 2 8 3 3" xfId="32231" xr:uid="{7CF3D0BD-B63A-420D-9706-103E899ACBC0}"/>
    <cellStyle name="Total 2 3 2 8 4" xfId="13774" xr:uid="{B3628F5C-6D79-4CC9-B09B-97B9EBE05663}"/>
    <cellStyle name="Total 2 3 2 8 4 2" xfId="40746" xr:uid="{6AE484AF-297A-474A-83A1-E0213BB34FDF}"/>
    <cellStyle name="Total 2 3 2 8 5" xfId="24589" xr:uid="{84C9461F-5CD5-4597-9F63-CC3B2DCD7B0D}"/>
    <cellStyle name="Total 2 3 2 9" xfId="6686" xr:uid="{89847C8E-3D74-43FC-AD2C-A09BE1CFF143}"/>
    <cellStyle name="Total 2 3 2 9 2" xfId="11892" xr:uid="{AAC41EB8-2828-4480-AE9F-6A9A27AAFB1E}"/>
    <cellStyle name="Total 2 3 2 9 2 2" xfId="20881" xr:uid="{E1A47AE5-85F6-492D-97EC-090CC18839CC}"/>
    <cellStyle name="Total 2 3 2 9 2 2 2" xfId="29910" xr:uid="{5278ABB1-16C5-42A3-8A0F-866D45E3123F}"/>
    <cellStyle name="Total 2 3 2 9 2 3" xfId="36081" xr:uid="{6CEF0169-FA80-4629-A824-8B0141F07056}"/>
    <cellStyle name="Total 2 3 2 9 3" xfId="15675" xr:uid="{DDFB03E4-C6B5-4E56-8770-160CDB88A4ED}"/>
    <cellStyle name="Total 2 3 2 9 3 2" xfId="33194" xr:uid="{EF4F7F15-AFEE-4CAD-B883-AA5C03582314}"/>
    <cellStyle name="Total 2 3 2 9 4" xfId="23757" xr:uid="{126968A4-FA5D-4E00-A3E6-460F7A375C81}"/>
    <cellStyle name="Total 2 3 20" xfId="44904" xr:uid="{B5ADA0C2-1F73-40A6-ABB0-A726002BF598}"/>
    <cellStyle name="Total 2 3 20 2" xfId="50346" xr:uid="{E2EFF51C-00DF-45FB-9266-EFFC483FF3BD}"/>
    <cellStyle name="Total 2 3 20 2 2" xfId="57128" xr:uid="{67CCCE92-1108-4155-9084-7702EAEA1913}"/>
    <cellStyle name="Total 2 3 20 3" xfId="51949" xr:uid="{88D12D6F-3BE6-47D5-9D23-BCB57EDF51A5}"/>
    <cellStyle name="Total 2 3 20 3 2" xfId="58730" xr:uid="{66BFF5BF-86E4-405F-A3F0-22BEF9B635B9}"/>
    <cellStyle name="Total 2 3 20 4" xfId="51054" xr:uid="{CDFAF708-344F-4841-B842-40390DEB8D18}"/>
    <cellStyle name="Total 2 3 20 4 2" xfId="57836" xr:uid="{91E21469-AF6C-4CBF-A3F0-58B35808CD28}"/>
    <cellStyle name="Total 2 3 20 5" xfId="48463" xr:uid="{86F2DBE4-1A11-4587-87CA-66BCF9D5BA51}"/>
    <cellStyle name="Total 2 3 20 5 2" xfId="55255" xr:uid="{BC1784D2-6B47-4B32-8EAA-2D176B2CE76A}"/>
    <cellStyle name="Total 2 3 20 6" xfId="53541" xr:uid="{C66EB812-15E6-4348-995E-9260D112C873}"/>
    <cellStyle name="Total 2 3 20 7" xfId="46849" xr:uid="{FE3C4B07-9598-4864-AB47-733332AA6CF0}"/>
    <cellStyle name="Total 2 3 21" xfId="44938" xr:uid="{3BD6DCFA-829F-4D7E-A572-708484F665F5}"/>
    <cellStyle name="Total 2 3 21 2" xfId="50546" xr:uid="{395C3354-2ED1-4850-BCDF-ADD4BCED9FF8}"/>
    <cellStyle name="Total 2 3 21 2 2" xfId="57328" xr:uid="{9CCCB547-63BC-449F-BF0C-C5BBFB1B9097}"/>
    <cellStyle name="Total 2 3 21 3" xfId="52148" xr:uid="{A7C37F0E-2D21-4312-8A84-2A47640F5835}"/>
    <cellStyle name="Total 2 3 21 3 2" xfId="58929" xr:uid="{AC8D482A-AC3D-4731-A615-3707871026D4}"/>
    <cellStyle name="Total 2 3 21 4" xfId="48905" xr:uid="{F411A518-15AE-40A7-BB2C-585C1F8711F2}"/>
    <cellStyle name="Total 2 3 21 4 2" xfId="55686" xr:uid="{A8A1DE25-C77E-4FE8-870C-DF6F0CE4CFC1}"/>
    <cellStyle name="Total 2 3 21 5" xfId="48663" xr:uid="{B751B3C1-C7FD-43A5-ABD6-923B6C6ED676}"/>
    <cellStyle name="Total 2 3 21 5 2" xfId="55452" xr:uid="{0AB4DEB5-A4C2-41C0-A7C8-E1CC58D2713C}"/>
    <cellStyle name="Total 2 3 21 6" xfId="53738" xr:uid="{4580E4DD-3A59-4160-BE98-2EAD7B77DBF7}"/>
    <cellStyle name="Total 2 3 21 7" xfId="47049" xr:uid="{F907239D-84AF-44BB-8753-FDE19B2B0BDA}"/>
    <cellStyle name="Total 2 3 22" xfId="44990" xr:uid="{8E25B9A5-6B78-44EF-823A-AC7A6822CF7D}"/>
    <cellStyle name="Total 2 3 22 2" xfId="50559" xr:uid="{D3E2C4C2-9C39-49B8-BEDB-1FF0F006398A}"/>
    <cellStyle name="Total 2 3 22 2 2" xfId="57341" xr:uid="{F46CA231-7EB7-475F-8AA6-D0DA3F98911C}"/>
    <cellStyle name="Total 2 3 22 3" xfId="52161" xr:uid="{B91756B3-1018-4BA4-A308-5160FC45F93E}"/>
    <cellStyle name="Total 2 3 22 3 2" xfId="58942" xr:uid="{52AF4657-FF6D-4FAA-8EAF-9F5CAB176006}"/>
    <cellStyle name="Total 2 3 22 4" xfId="52373" xr:uid="{63871F49-A469-43DB-A09D-96E371460C0F}"/>
    <cellStyle name="Total 2 3 22 4 2" xfId="59154" xr:uid="{254212FC-C358-4564-AB6C-4532CEFD6671}"/>
    <cellStyle name="Total 2 3 22 5" xfId="48676" xr:uid="{E7BEDE21-BCF3-4545-9BB8-9D3B6ECD67BA}"/>
    <cellStyle name="Total 2 3 22 5 2" xfId="55465" xr:uid="{13AA52D9-7C47-4A15-8B61-DDD8BFABD66C}"/>
    <cellStyle name="Total 2 3 22 6" xfId="53751" xr:uid="{8526B1BD-544F-4A24-B2A7-AEAE81294A91}"/>
    <cellStyle name="Total 2 3 22 7" xfId="47062" xr:uid="{B94E4576-F3DB-45A8-A4DD-3AD50281BAB2}"/>
    <cellStyle name="Total 2 3 23" xfId="45000" xr:uid="{77308E1E-E737-4B0A-ADE4-9575595BC7D9}"/>
    <cellStyle name="Total 2 3 23 2" xfId="50629" xr:uid="{F0CF4480-950C-4ADB-8DC7-F50275176AED}"/>
    <cellStyle name="Total 2 3 23 2 2" xfId="57411" xr:uid="{847664AB-4003-4BAE-8FA4-628F9BDDAC93}"/>
    <cellStyle name="Total 2 3 23 3" xfId="52443" xr:uid="{B580B7BB-FDF8-4B76-8AD5-1BEC5F1105E0}"/>
    <cellStyle name="Total 2 3 23 3 2" xfId="59224" xr:uid="{0E67F0BD-6659-4412-AA11-D410C79F78A6}"/>
    <cellStyle name="Total 2 3 23 4" xfId="48746" xr:uid="{AA738226-D6E2-4EDA-A087-8263EC35B523}"/>
    <cellStyle name="Total 2 3 23 4 2" xfId="55535" xr:uid="{05DA0AC2-F21F-4CF8-9CF4-8F179B9418CF}"/>
    <cellStyle name="Total 2 3 23 5" xfId="53821" xr:uid="{579D301F-DD78-48F9-BFF0-C3D73E626F45}"/>
    <cellStyle name="Total 2 3 23 6" xfId="47132" xr:uid="{29714D93-E6CC-4313-8970-032D20A0F9D0}"/>
    <cellStyle name="Total 2 3 24" xfId="45014" xr:uid="{E691E842-12CE-4E4E-AECF-72953D8EF858}"/>
    <cellStyle name="Total 2 3 24 2" xfId="50563" xr:uid="{53EA1828-7AC3-4E0F-84BD-AC6AB556E039}"/>
    <cellStyle name="Total 2 3 24 2 2" xfId="57345" xr:uid="{AC401D5B-D8CE-4D1E-891C-89F3DA35EFE1}"/>
    <cellStyle name="Total 2 3 24 3" xfId="52377" xr:uid="{054C9B15-21CA-4A6D-B1C5-16F2C93E3378}"/>
    <cellStyle name="Total 2 3 24 3 2" xfId="59158" xr:uid="{3B7B8D45-8D69-4EB2-A177-B311B1BDE200}"/>
    <cellStyle name="Total 2 3 24 4" xfId="48680" xr:uid="{49FEFA7E-C467-4BE7-B420-EAC5B5DE91BD}"/>
    <cellStyle name="Total 2 3 24 4 2" xfId="55469" xr:uid="{AC514C44-9C30-4B63-82B7-962E20CAC5DE}"/>
    <cellStyle name="Total 2 3 24 5" xfId="53755" xr:uid="{1DDA9A16-BE68-4483-9241-A817AC90E6FB}"/>
    <cellStyle name="Total 2 3 24 6" xfId="47066" xr:uid="{4DAFF795-FCE0-4E3A-B639-1F432BFC5FEE}"/>
    <cellStyle name="Total 2 3 25" xfId="45050" xr:uid="{1169D8EE-0085-4660-98FF-389015668A39}"/>
    <cellStyle name="Total 2 3 25 2" xfId="50655" xr:uid="{011D3296-DAD9-406E-A093-282E8575D4FE}"/>
    <cellStyle name="Total 2 3 25 2 2" xfId="57437" xr:uid="{0278465C-B130-4356-8AE9-6C40A373EF4E}"/>
    <cellStyle name="Total 2 3 25 3" xfId="52466" xr:uid="{5663782B-320F-47D7-B9C0-42D0F24A06D8}"/>
    <cellStyle name="Total 2 3 25 3 2" xfId="59247" xr:uid="{555D88EB-9F0A-431D-ACE4-0ABFBF2DB7D0}"/>
    <cellStyle name="Total 2 3 25 4" xfId="48772" xr:uid="{AD2323A6-D5BA-4FFB-80D4-7E06D68161BC}"/>
    <cellStyle name="Total 2 3 25 4 2" xfId="55558" xr:uid="{CB594517-8236-4CDE-AD8E-7133C2E24A5A}"/>
    <cellStyle name="Total 2 3 25 5" xfId="53844" xr:uid="{97DF5441-AC86-403B-A11E-B40FAADC04C6}"/>
    <cellStyle name="Total 2 3 25 6" xfId="47158" xr:uid="{D77FDCA2-B1C5-4FE0-9A62-8865ED1719D0}"/>
    <cellStyle name="Total 2 3 26" xfId="45072" xr:uid="{0CCF7851-E37C-4B77-A409-56C0AF96EF96}"/>
    <cellStyle name="Total 2 3 26 2" xfId="50671" xr:uid="{85CB7E06-C8D2-4555-82E3-D46AA482E8E3}"/>
    <cellStyle name="Total 2 3 26 2 2" xfId="57453" xr:uid="{3C7923E2-01EF-4772-9E69-CA4A4FB081E9}"/>
    <cellStyle name="Total 2 3 26 3" xfId="52482" xr:uid="{E7BAFCBE-F673-4E90-882F-68A667A9B3E1}"/>
    <cellStyle name="Total 2 3 26 3 2" xfId="59263" xr:uid="{767DC60E-1927-461C-9CA4-DBD92AAB2F69}"/>
    <cellStyle name="Total 2 3 26 4" xfId="48788" xr:uid="{89755D64-566D-4532-B53D-3CA2928D9B29}"/>
    <cellStyle name="Total 2 3 26 4 2" xfId="55574" xr:uid="{FE82AEFA-5D51-48B5-8456-14F28E9DD538}"/>
    <cellStyle name="Total 2 3 26 5" xfId="53860" xr:uid="{46C6796B-C9CF-4C5F-A3ED-8483AFE20794}"/>
    <cellStyle name="Total 2 3 26 6" xfId="47174" xr:uid="{04D79AA6-9A46-4005-81D8-6A35D8774A6F}"/>
    <cellStyle name="Total 2 3 27" xfId="45155" xr:uid="{32880C2A-6030-4B58-86B1-485CC83A0339}"/>
    <cellStyle name="Total 2 3 27 2" xfId="50725" xr:uid="{97993F7B-0767-4962-B54E-A9EF22B6A2AC}"/>
    <cellStyle name="Total 2 3 27 2 2" xfId="57507" xr:uid="{6027513B-A2AB-4A5E-9287-AF2E3543A72D}"/>
    <cellStyle name="Total 2 3 27 3" xfId="52536" xr:uid="{E4822AF2-E652-4FA1-9326-52165D597082}"/>
    <cellStyle name="Total 2 3 27 3 2" xfId="59317" xr:uid="{91D7223B-A41C-46A6-B3BF-6184C7767E76}"/>
    <cellStyle name="Total 2 3 27 4" xfId="48833" xr:uid="{4F258C5E-29E9-494D-9234-4A39BDB25B45}"/>
    <cellStyle name="Total 2 3 27 4 2" xfId="55618" xr:uid="{B0171A22-7329-40ED-B875-CD0B65E5250B}"/>
    <cellStyle name="Total 2 3 27 5" xfId="53914" xr:uid="{A93D5575-3D49-4237-B69A-A7D9474E61C6}"/>
    <cellStyle name="Total 2 3 27 6" xfId="47228" xr:uid="{63B0F08D-F5F8-4986-A043-46935CE5D785}"/>
    <cellStyle name="Total 2 3 28" xfId="45141" xr:uid="{C00C026D-B3C3-416A-B0B0-8FF175F59E35}"/>
    <cellStyle name="Total 2 3 28 2" xfId="50738" xr:uid="{6A3D186D-A3C2-4062-AF8F-B760B3FFA709}"/>
    <cellStyle name="Total 2 3 28 2 2" xfId="57520" xr:uid="{83CFD571-3B84-48ED-A68D-961CCC20EDB5}"/>
    <cellStyle name="Total 2 3 28 3" xfId="52547" xr:uid="{43C6C266-1829-4340-980A-E6AC74DC85A2}"/>
    <cellStyle name="Total 2 3 28 3 2" xfId="59328" xr:uid="{1500D124-6B1F-4793-9B47-D6F7A04B0B97}"/>
    <cellStyle name="Total 2 3 28 4" xfId="48845" xr:uid="{0C00B992-147D-4979-866E-90F69D07DD24}"/>
    <cellStyle name="Total 2 3 28 4 2" xfId="55627" xr:uid="{A0A33A5D-E6E8-4FFB-BC65-CB0376D41704}"/>
    <cellStyle name="Total 2 3 28 5" xfId="53925" xr:uid="{AECE89BA-96F3-408A-99B3-658383C0D342}"/>
    <cellStyle name="Total 2 3 28 6" xfId="47242" xr:uid="{C80C8DC0-4D09-4C5D-AE6A-68D524DCF633}"/>
    <cellStyle name="Total 2 3 29" xfId="45247" xr:uid="{B979BE81-CECD-415E-8717-E43A829A3F5A}"/>
    <cellStyle name="Total 2 3 29 2" xfId="50768" xr:uid="{17549AA6-7935-448B-88CD-363E60341CB9}"/>
    <cellStyle name="Total 2 3 29 2 2" xfId="57550" xr:uid="{CECC3FB4-A47D-4766-B731-2E679DAD3BDA}"/>
    <cellStyle name="Total 2 3 29 3" xfId="52577" xr:uid="{3D277B5D-046C-443C-9CF3-AC853E49367B}"/>
    <cellStyle name="Total 2 3 29 3 2" xfId="59358" xr:uid="{8C718C55-0223-493C-A404-ED6E457CC00E}"/>
    <cellStyle name="Total 2 3 29 4" xfId="53955" xr:uid="{8772806F-DE0C-471C-84A1-4F980229C101}"/>
    <cellStyle name="Total 2 3 29 5" xfId="47272" xr:uid="{13B220EC-FA57-4585-8098-D97331B07121}"/>
    <cellStyle name="Total 2 3 3" xfId="595" xr:uid="{A29AEAB8-E308-48A8-BB10-91704DA3BDAD}"/>
    <cellStyle name="Total 2 3 3 2" xfId="4984" xr:uid="{79105977-C9FE-4C39-916A-AFFF704DEA76}"/>
    <cellStyle name="Total 2 3 3 2 2" xfId="7570" xr:uid="{26E461A5-9701-4A1E-8EC3-4DE22A204AC8}"/>
    <cellStyle name="Total 2 3 3 2 2 2" xfId="16559" xr:uid="{EAF7135F-414D-4BAB-8DD9-B5E723106708}"/>
    <cellStyle name="Total 2 3 3 2 2 2 2" xfId="36260" xr:uid="{0F988361-A08E-4BAD-9436-136DBFAB99EC}"/>
    <cellStyle name="Total 2 3 3 2 2 2 3" xfId="56354" xr:uid="{65095E23-5CA5-4E97-A070-FECFB8AEADE2}"/>
    <cellStyle name="Total 2 3 3 2 2 3" xfId="32769" xr:uid="{F83610D3-58A6-410E-A528-1A40B4B1FFFA}"/>
    <cellStyle name="Total 2 3 3 2 2 4" xfId="49572" xr:uid="{E7453806-92CD-4F05-A6CF-85ACD5C481BE}"/>
    <cellStyle name="Total 2 3 3 2 3" xfId="10207" xr:uid="{83643A9D-33E9-4A42-97A7-7E610F9EFD73}"/>
    <cellStyle name="Total 2 3 3 2 3 2" xfId="19196" xr:uid="{6C4CFFE3-8D48-4FFF-8C06-B564994C0B78}"/>
    <cellStyle name="Total 2 3 3 2 3 2 2" xfId="30464" xr:uid="{45982D57-2455-4C1A-9913-43D0EDD341C6}"/>
    <cellStyle name="Total 2 3 3 2 3 2 3" xfId="58535" xr:uid="{32529B95-9252-4F7F-88D6-E71EB65A1589}"/>
    <cellStyle name="Total 2 3 3 2 3 3" xfId="41620" xr:uid="{1EFDF0ED-19EF-44F0-9081-5B4F901F5102}"/>
    <cellStyle name="Total 2 3 3 2 3 4" xfId="51754" xr:uid="{DE3403CE-E585-41A3-B262-86FCD759BD80}"/>
    <cellStyle name="Total 2 3 3 2 4" xfId="13973" xr:uid="{448195AB-2DC2-4D1D-9816-DB3B05AC6F81}"/>
    <cellStyle name="Total 2 3 3 2 4 2" xfId="31774" xr:uid="{5E82D019-2E76-4469-BEDA-B896CC967813}"/>
    <cellStyle name="Total 2 3 3 2 4 2 2" xfId="54499" xr:uid="{7AAE0D8D-CD1A-467D-B4DE-D6CBDAA915A0}"/>
    <cellStyle name="Total 2 3 3 2 4 3" xfId="47689" xr:uid="{C68D2222-1FAB-4A85-AFBE-6469A2F10468}"/>
    <cellStyle name="Total 2 3 3 2 5" xfId="39890" xr:uid="{845E5378-C5D1-49B2-B9D4-276AFF41177F}"/>
    <cellStyle name="Total 2 3 3 2 6" xfId="46081" xr:uid="{41118CD4-5695-4973-95DD-E886528A1E93}"/>
    <cellStyle name="Total 2 3 3 3" xfId="3032" xr:uid="{0DDA5381-8DD8-4549-B288-DEBD0544351F}"/>
    <cellStyle name="Total 2 3 3 3 2" xfId="28669" xr:uid="{8041AFC4-D52B-461D-BD90-6DF293660543}"/>
    <cellStyle name="Total 2 3 3 3 2 2" xfId="56762" xr:uid="{A4D8EECB-3170-4C39-9186-BD07A9445D10}"/>
    <cellStyle name="Total 2 3 3 3 2 3" xfId="49980" xr:uid="{6C6ACE32-A74E-44A6-90B3-654DEA6F3C0F}"/>
    <cellStyle name="Total 2 3 3 3 3" xfId="51861" xr:uid="{3E6D158A-0948-41AB-A2CB-4EF37EA17AFA}"/>
    <cellStyle name="Total 2 3 3 3 3 2" xfId="58642" xr:uid="{4DEF8EDE-00AD-49B2-8B83-35C7B76EFAE9}"/>
    <cellStyle name="Total 2 3 3 3 4" xfId="48097" xr:uid="{47C5AD83-258B-4EA5-A250-FBD15ABDA18B}"/>
    <cellStyle name="Total 2 3 3 3 4 2" xfId="54889" xr:uid="{02E8A836-AFBA-4C4F-B690-3A908B0404F2}"/>
    <cellStyle name="Total 2 3 3 3 5" xfId="53189" xr:uid="{EF722075-C16C-4A3E-9542-6A30A20C899D}"/>
    <cellStyle name="Total 2 3 3 3 6" xfId="46483" xr:uid="{A9ACD78B-C1B0-4970-AD7D-6ADE68EC4529}"/>
    <cellStyle name="Total 2 3 3 4" xfId="25752" xr:uid="{67EAAAEA-2368-4B00-9164-4358BFEE4EF5}"/>
    <cellStyle name="Total 2 3 3 4 2" xfId="55882" xr:uid="{F24F5BFF-19D1-4CE2-BC38-D126F2FA16C4}"/>
    <cellStyle name="Total 2 3 3 4 3" xfId="49100" xr:uid="{1A9D7FDB-C4B3-4B5A-A3C0-5DA575FD3424}"/>
    <cellStyle name="Total 2 3 3 5" xfId="44282" xr:uid="{21D09534-01B9-44FB-B30C-58853566C470}"/>
    <cellStyle name="Total 2 3 3 5 2" xfId="58610" xr:uid="{C69E86FF-2CB0-47FC-9CC5-87714EA45DEC}"/>
    <cellStyle name="Total 2 3 3 5 3" xfId="51829" xr:uid="{6A6784DC-ABDC-485F-A6A1-0EE0EF4AE2AA}"/>
    <cellStyle name="Total 2 3 3 6" xfId="45566" xr:uid="{F5C6B752-02A4-426D-AC2A-3D9D17360366}"/>
    <cellStyle name="Total 2 3 3 6 2" xfId="54051" xr:uid="{CCAEC995-8DB6-4EFE-9AAE-E274CAD269FA}"/>
    <cellStyle name="Total 2 3 30" xfId="45185" xr:uid="{18A303D7-C895-4CF0-A2A5-3FA180767C39}"/>
    <cellStyle name="Total 2 3 30 2" xfId="55718" xr:uid="{A4C6A79F-A87B-483A-A732-591D0B7FF98F}"/>
    <cellStyle name="Total 2 3 30 3" xfId="48935" xr:uid="{5CDC0528-CECF-4158-A577-7682DAE2FBC7}"/>
    <cellStyle name="Total 2 3 31" xfId="45286" xr:uid="{F974F28A-991B-4052-A243-AE37DCE729B4}"/>
    <cellStyle name="Total 2 3 31 2" xfId="58415" xr:uid="{71B2FDB9-684D-4F3E-B211-6CBBF79E3A2C}"/>
    <cellStyle name="Total 2 3 31 3" xfId="51634" xr:uid="{F9924273-2AA9-41CF-A22D-2702476FA407}"/>
    <cellStyle name="Total 2 3 32" xfId="45294" xr:uid="{71E5A539-2437-4452-88DA-1EAA9F7ADD32}"/>
    <cellStyle name="Total 2 3 33" xfId="45367" xr:uid="{C8DE618F-462D-42D4-AC16-430B96824CA1}"/>
    <cellStyle name="Total 2 3 34" xfId="45391" xr:uid="{65440A8F-B6CF-4ECD-855E-13A16E07BA98}"/>
    <cellStyle name="Total 2 3 35" xfId="45427" xr:uid="{A9288C18-1F23-427E-8295-26B4F591C60E}"/>
    <cellStyle name="Total 2 3 36" xfId="45440" xr:uid="{FA976691-B19F-40EB-A3FB-A1CF702945CC}"/>
    <cellStyle name="Total 2 3 37" xfId="44193" xr:uid="{F0BD51C8-23A9-42F4-9355-141638957BBF}"/>
    <cellStyle name="Total 2 3 38" xfId="45448" xr:uid="{D92166D3-4340-46D8-8AA5-78B3CCED2F46}"/>
    <cellStyle name="Total 2 3 39" xfId="45467" xr:uid="{85562E1B-5C08-4398-8CE1-3CEEFC0C571A}"/>
    <cellStyle name="Total 2 3 4" xfId="940" xr:uid="{0DB5091C-9AB4-4D31-A2AA-148BF9B4FD19}"/>
    <cellStyle name="Total 2 3 4 2" xfId="5305" xr:uid="{3BB16295-FEB5-4D17-B903-CD2B8436ADE0}"/>
    <cellStyle name="Total 2 3 4 2 2" xfId="7891" xr:uid="{4D8B2B7D-1BB7-45C4-918D-BCC79AEE62E2}"/>
    <cellStyle name="Total 2 3 4 2 2 2" xfId="16880" xr:uid="{30B94BEF-E86A-4438-9227-9EB4DE621D02}"/>
    <cellStyle name="Total 2 3 4 2 2 2 2" xfId="30536" xr:uid="{B928CECF-7225-461F-B55B-68BBE9133FA1}"/>
    <cellStyle name="Total 2 3 4 2 2 2 3" xfId="56413" xr:uid="{C031C958-2B44-465E-B978-E7A8DBB36AC3}"/>
    <cellStyle name="Total 2 3 4 2 2 3" xfId="37299" xr:uid="{6B0B095B-5AF7-440C-8D99-D1CA87ED2D38}"/>
    <cellStyle name="Total 2 3 4 2 2 4" xfId="49631" xr:uid="{89D6AA90-D49E-4F2F-90E2-6CBE40912648}"/>
    <cellStyle name="Total 2 3 4 2 3" xfId="10528" xr:uid="{65240F47-473B-45F4-8564-BE0434096164}"/>
    <cellStyle name="Total 2 3 4 2 3 2" xfId="19517" xr:uid="{5852FBD3-440E-4552-B1DC-B684D5FFEBBC}"/>
    <cellStyle name="Total 2 3 4 2 3 2 2" xfId="35699" xr:uid="{7524ABCE-2006-4103-866C-2185097E7170}"/>
    <cellStyle name="Total 2 3 4 2 3 2 3" xfId="58978" xr:uid="{8437D0D7-FD25-4A60-A6D5-D6EAA588D639}"/>
    <cellStyle name="Total 2 3 4 2 3 3" xfId="22556" xr:uid="{FAB4043D-F5F5-439B-89B5-D9EA3876AE4A}"/>
    <cellStyle name="Total 2 3 4 2 3 4" xfId="52197" xr:uid="{1D62F4F5-2594-4041-AAAF-D47198F34458}"/>
    <cellStyle name="Total 2 3 4 2 4" xfId="14294" xr:uid="{6B0E7406-DB51-4160-88B5-F93DDE6111EE}"/>
    <cellStyle name="Total 2 3 4 2 4 2" xfId="24650" xr:uid="{71E9A1A6-3649-4284-8032-C96242FA2E46}"/>
    <cellStyle name="Total 2 3 4 2 4 2 2" xfId="54555" xr:uid="{4C9C0ACD-3612-4C83-8C1A-57AAEF86A092}"/>
    <cellStyle name="Total 2 3 4 2 4 3" xfId="47748" xr:uid="{EE4837B5-CA7A-49B3-8F7F-930427FE5941}"/>
    <cellStyle name="Total 2 3 4 2 5" xfId="40142" xr:uid="{DF22300E-4378-4167-A82B-D1824BEE7320}"/>
    <cellStyle name="Total 2 3 4 2 6" xfId="46137" xr:uid="{13DCD06C-70DC-4625-8026-F0F2AC83734A}"/>
    <cellStyle name="Total 2 3 4 3" xfId="3377" xr:uid="{29231DEF-61ED-4FD5-AC2F-F2C758C2387D}"/>
    <cellStyle name="Total 2 3 4 3 2" xfId="32002" xr:uid="{21A3161E-3FAA-458E-9DC4-3487D99D834C}"/>
    <cellStyle name="Total 2 3 4 3 2 2" xfId="56818" xr:uid="{6012768A-E959-4B27-AFF3-5AE874C4ABD1}"/>
    <cellStyle name="Total 2 3 4 3 2 3" xfId="50036" xr:uid="{66ABCB68-E360-4D8A-B56A-23A7CAB59236}"/>
    <cellStyle name="Total 2 3 4 3 3" xfId="51631" xr:uid="{72C0B104-EB3D-487D-97B3-281DFDC5BC95}"/>
    <cellStyle name="Total 2 3 4 3 3 2" xfId="58412" xr:uid="{CA996776-0122-4F00-B46B-F45E3DA30A49}"/>
    <cellStyle name="Total 2 3 4 3 4" xfId="48153" xr:uid="{BB929643-80AC-4789-83AF-52D12D08E4CE}"/>
    <cellStyle name="Total 2 3 4 3 4 2" xfId="54945" xr:uid="{6DC55B52-0201-45CC-A352-516F03C13DB5}"/>
    <cellStyle name="Total 2 3 4 3 5" xfId="53245" xr:uid="{D7B0DA38-901F-4E8D-9317-79CEE6C4B060}"/>
    <cellStyle name="Total 2 3 4 3 6" xfId="46539" xr:uid="{DB7EC8F8-1388-4609-BF8D-2AD4FE2EAF3C}"/>
    <cellStyle name="Total 2 3 4 4" xfId="29734" xr:uid="{644DEAC8-BFEB-409E-B10B-5DF1C4805DD9}"/>
    <cellStyle name="Total 2 3 4 4 2" xfId="55941" xr:uid="{98EC62F4-FDAC-43CD-BBA5-A7055F4CF9C6}"/>
    <cellStyle name="Total 2 3 4 4 3" xfId="49159" xr:uid="{0EE409FE-6609-47DC-96CF-9E31AE2B3910}"/>
    <cellStyle name="Total 2 3 4 5" xfId="44420" xr:uid="{3F12D4A0-B584-4B03-A85F-3EC47066B875}"/>
    <cellStyle name="Total 2 3 4 5 2" xfId="57891" xr:uid="{C9F3DCF5-E505-4F11-804A-BC5A213E94AC}"/>
    <cellStyle name="Total 2 3 4 5 3" xfId="51109" xr:uid="{06B24502-45B7-4891-9CCB-252D09500FF8}"/>
    <cellStyle name="Total 2 3 4 6" xfId="45625" xr:uid="{860E7F44-25DA-4934-B9FC-1D04C800585D}"/>
    <cellStyle name="Total 2 3 4 6 2" xfId="54107" xr:uid="{DA916830-D7B9-4F4D-8183-E41DD66F8E86}"/>
    <cellStyle name="Total 2 3 5" xfId="1284" xr:uid="{8C890788-C72B-4552-81F8-738159F808E1}"/>
    <cellStyle name="Total 2 3 5 2" xfId="5629" xr:uid="{B56FB2E8-6528-4758-B171-183B70990CED}"/>
    <cellStyle name="Total 2 3 5 2 2" xfId="8215" xr:uid="{2E840B0E-C8B6-42C1-88EA-F4108AA4E51F}"/>
    <cellStyle name="Total 2 3 5 2 2 2" xfId="17204" xr:uid="{C33309A9-9292-4552-889A-064B9F3D822B}"/>
    <cellStyle name="Total 2 3 5 2 2 2 2" xfId="42511" xr:uid="{6AEC988C-0C35-4776-8FE9-89E440719563}"/>
    <cellStyle name="Total 2 3 5 2 2 2 3" xfId="56432" xr:uid="{C3DD4477-C9D2-4B4D-9427-D3B3E31B65A9}"/>
    <cellStyle name="Total 2 3 5 2 2 3" xfId="25082" xr:uid="{29D3E880-71BC-499B-B865-8EF39DF0E26A}"/>
    <cellStyle name="Total 2 3 5 2 2 4" xfId="49650" xr:uid="{799DAC41-65E1-426C-B3FA-AB00FFF2D84C}"/>
    <cellStyle name="Total 2 3 5 2 3" xfId="10852" xr:uid="{8133DD90-5512-47A9-AC6F-504FC31209C3}"/>
    <cellStyle name="Total 2 3 5 2 3 2" xfId="19841" xr:uid="{59462FBA-04C2-4B4D-868D-49671E764E62}"/>
    <cellStyle name="Total 2 3 5 2 3 2 2" xfId="29553" xr:uid="{4F6A1304-69C9-4FC4-8258-DDAF631D576C}"/>
    <cellStyle name="Total 2 3 5 2 3 2 3" xfId="58203" xr:uid="{6455AB95-4784-4281-B39F-1DAB2C2DB543}"/>
    <cellStyle name="Total 2 3 5 2 3 3" xfId="44080" xr:uid="{93727EFA-F075-4805-87FC-5F35470F33E8}"/>
    <cellStyle name="Total 2 3 5 2 3 4" xfId="51421" xr:uid="{540993EB-FB3E-4CB8-BBE2-9E585D18DEFA}"/>
    <cellStyle name="Total 2 3 5 2 4" xfId="14618" xr:uid="{E6A63B0B-8263-4FFF-827D-861AD926F35E}"/>
    <cellStyle name="Total 2 3 5 2 4 2" xfId="36392" xr:uid="{DBB93D59-D52D-49F5-9B46-87C7692FE385}"/>
    <cellStyle name="Total 2 3 5 2 4 2 2" xfId="54571" xr:uid="{0DEF4239-5E39-4530-A20C-980638781335}"/>
    <cellStyle name="Total 2 3 5 2 4 3" xfId="47767" xr:uid="{A1BAB370-1031-494D-8116-034CB7B27337}"/>
    <cellStyle name="Total 2 3 5 2 5" xfId="28479" xr:uid="{10E15896-0BCC-4A4B-AD1F-F4C3DA8B6295}"/>
    <cellStyle name="Total 2 3 5 2 6" xfId="46153" xr:uid="{2AB93E0A-F267-4126-BEAC-CAFDD0565B5C}"/>
    <cellStyle name="Total 2 3 5 3" xfId="3721" xr:uid="{4D8075D6-947D-4446-982E-E4541320B3B6}"/>
    <cellStyle name="Total 2 3 5 3 2" xfId="37027" xr:uid="{8AFFE38D-5A13-465C-AC8E-D755B1F69204}"/>
    <cellStyle name="Total 2 3 5 3 2 2" xfId="56834" xr:uid="{F8C926A8-3E5D-41C3-BF80-0521DF06B6A3}"/>
    <cellStyle name="Total 2 3 5 3 2 3" xfId="50052" xr:uid="{F37191FB-B862-438B-9206-13A123EF24D2}"/>
    <cellStyle name="Total 2 3 5 3 3" xfId="51224" xr:uid="{29861F4D-8587-44FC-8D20-7078C1BB0E39}"/>
    <cellStyle name="Total 2 3 5 3 3 2" xfId="58006" xr:uid="{13218534-CD3D-4D58-9270-973F34248E54}"/>
    <cellStyle name="Total 2 3 5 3 4" xfId="48169" xr:uid="{DD15134B-AD9F-4CC5-8BBE-4168E4E95DDC}"/>
    <cellStyle name="Total 2 3 5 3 4 2" xfId="54961" xr:uid="{5E4DF03D-C4EB-47D0-888B-5D072A9BFBD8}"/>
    <cellStyle name="Total 2 3 5 3 5" xfId="53261" xr:uid="{BAA2450F-349D-46FB-ABF0-8DE5BDAA953B}"/>
    <cellStyle name="Total 2 3 5 3 6" xfId="46555" xr:uid="{309815B1-915D-4E4B-80B5-1CBDAAC0BFFE}"/>
    <cellStyle name="Total 2 3 5 4" xfId="28930" xr:uid="{318D03AD-19DA-4ABE-8377-DA0FA1EBCF67}"/>
    <cellStyle name="Total 2 3 5 4 2" xfId="55960" xr:uid="{C33D25E5-BDE8-443C-9B20-E5C11A4B60E9}"/>
    <cellStyle name="Total 2 3 5 4 3" xfId="49178" xr:uid="{02638DD3-3CB5-4741-808A-EE5B105378B9}"/>
    <cellStyle name="Total 2 3 5 5" xfId="44435" xr:uid="{C36DA9AA-D54C-41DC-898A-3AECC59342AE}"/>
    <cellStyle name="Total 2 3 5 5 2" xfId="55791" xr:uid="{5CF2D38F-0D0E-4AC7-98F0-5889DFA94BB2}"/>
    <cellStyle name="Total 2 3 5 5 3" xfId="49008" xr:uid="{0BD30243-D3CA-47AF-BBDD-6AEFB781CF33}"/>
    <cellStyle name="Total 2 3 5 6" xfId="45644" xr:uid="{224DB393-886F-4838-9956-CF04C93F69B3}"/>
    <cellStyle name="Total 2 3 5 6 2" xfId="54123" xr:uid="{485341A5-9C5C-46F0-A845-CAB496D39188}"/>
    <cellStyle name="Total 2 3 6" xfId="1763" xr:uid="{423ACFB7-9636-493C-AEA5-8D1E22C893C0}"/>
    <cellStyle name="Total 2 3 6 2" xfId="6084" xr:uid="{B2A41E97-517B-40C8-B6E5-7AEF06198EB2}"/>
    <cellStyle name="Total 2 3 6 2 2" xfId="8670" xr:uid="{16ACF92C-FB26-4397-A4C6-EF875597AD06}"/>
    <cellStyle name="Total 2 3 6 2 2 2" xfId="17659" xr:uid="{DF898DBB-B6E8-4882-B880-EA80D5376E9D}"/>
    <cellStyle name="Total 2 3 6 2 2 2 2" xfId="30526" xr:uid="{43EFB6BE-E2EF-428B-8CCD-CAEDEC49FFE4}"/>
    <cellStyle name="Total 2 3 6 2 2 2 3" xfId="56468" xr:uid="{23BEBF09-2C1B-40FE-BEAF-0EE38E6F338C}"/>
    <cellStyle name="Total 2 3 6 2 2 3" xfId="41558" xr:uid="{4F49AB6D-640F-47B5-A13C-DECE2F3662F1}"/>
    <cellStyle name="Total 2 3 6 2 2 4" xfId="49686" xr:uid="{DD73AFF6-D13D-4629-B840-54B6D85C0E22}"/>
    <cellStyle name="Total 2 3 6 2 3" xfId="11307" xr:uid="{7AF10990-4553-4613-95E8-FB45BB8D90E3}"/>
    <cellStyle name="Total 2 3 6 2 3 2" xfId="20296" xr:uid="{9E87FCEC-628C-43F9-8788-0EBBC49D71B8}"/>
    <cellStyle name="Total 2 3 6 2 3 2 2" xfId="25360" xr:uid="{B2F07F4C-39B4-4A66-A5F1-C182F6B90677}"/>
    <cellStyle name="Total 2 3 6 2 3 2 3" xfId="58479" xr:uid="{9677C333-D343-4DC8-8FB0-B97771F96B6E}"/>
    <cellStyle name="Total 2 3 6 2 3 3" xfId="40229" xr:uid="{8104DF4C-1F74-4D12-8384-2D24A7381FCB}"/>
    <cellStyle name="Total 2 3 6 2 3 4" xfId="51698" xr:uid="{8F109861-684A-4E20-BDED-788033740033}"/>
    <cellStyle name="Total 2 3 6 2 4" xfId="15073" xr:uid="{546FCF22-FAD0-4B7A-97EF-27628EDD353A}"/>
    <cellStyle name="Total 2 3 6 2 4 2" xfId="35951" xr:uid="{B5B9DE9B-6DB3-49CE-9514-11863B40A92F}"/>
    <cellStyle name="Total 2 3 6 2 4 2 2" xfId="54607" xr:uid="{D4AEDF11-B9B7-407B-9CE6-ACEAA7883CED}"/>
    <cellStyle name="Total 2 3 6 2 4 3" xfId="47803" xr:uid="{1D74407E-8DAD-4DF0-8324-02965054B15D}"/>
    <cellStyle name="Total 2 3 6 2 5" xfId="32766" xr:uid="{C0C09914-A681-4A74-9C6F-05950F08522F}"/>
    <cellStyle name="Total 2 3 6 2 6" xfId="46189" xr:uid="{5A64CD45-B743-4C68-9778-5A5E4268A27F}"/>
    <cellStyle name="Total 2 3 6 3" xfId="4200" xr:uid="{0C8D07C9-0CCA-47D9-9183-BCA8230CA3B9}"/>
    <cellStyle name="Total 2 3 6 3 2" xfId="23353" xr:uid="{A5BA95D0-F6F6-4104-8D5E-DA1A931BA314}"/>
    <cellStyle name="Total 2 3 6 3 2 2" xfId="56870" xr:uid="{76CE8642-0D6E-4285-BA05-9FE9DF01A325}"/>
    <cellStyle name="Total 2 3 6 3 2 3" xfId="50088" xr:uid="{FB189EF4-E34E-4EA2-84EA-A55B6DE1D6A1}"/>
    <cellStyle name="Total 2 3 6 3 3" xfId="52213" xr:uid="{92FFC240-8A8C-4E21-A73F-0448CE751CAC}"/>
    <cellStyle name="Total 2 3 6 3 3 2" xfId="58994" xr:uid="{96F49E88-41E2-4C33-9666-2262FFCF183C}"/>
    <cellStyle name="Total 2 3 6 3 4" xfId="48205" xr:uid="{A19C05E4-E466-4517-B6F5-65A99A722E28}"/>
    <cellStyle name="Total 2 3 6 3 4 2" xfId="54997" xr:uid="{42E73E30-FA2E-4B7C-BF28-772DF4D68560}"/>
    <cellStyle name="Total 2 3 6 3 5" xfId="53297" xr:uid="{43AF616C-9D55-4C37-8BD9-7209EBCEF961}"/>
    <cellStyle name="Total 2 3 6 3 6" xfId="46591" xr:uid="{63EC1A6B-F4D7-4967-929D-215BFF357C04}"/>
    <cellStyle name="Total 2 3 6 4" xfId="36222" xr:uid="{21B9B459-C815-42D0-B777-C2D5F85F53F0}"/>
    <cellStyle name="Total 2 3 6 4 2" xfId="55996" xr:uid="{0D849007-8172-4A22-A5A8-1FB8755CAD55}"/>
    <cellStyle name="Total 2 3 6 4 3" xfId="49214" xr:uid="{1F7F5077-F508-423C-8310-B99F6605B19C}"/>
    <cellStyle name="Total 2 3 6 5" xfId="44440" xr:uid="{6C65ECCB-9FF6-4A97-BC59-1994A92DE061}"/>
    <cellStyle name="Total 2 3 6 5 2" xfId="59001" xr:uid="{B85B368E-A72E-4F83-8ACA-C125D8351A45}"/>
    <cellStyle name="Total 2 3 6 5 3" xfId="52220" xr:uid="{C861D2FE-8A32-476E-B9D5-58FF7BCD57A2}"/>
    <cellStyle name="Total 2 3 6 6" xfId="45680" xr:uid="{0FC700E7-A3B9-4074-8031-1ACEF48E2A89}"/>
    <cellStyle name="Total 2 3 6 6 2" xfId="54159" xr:uid="{92F2A0EB-7FE3-48C8-8B4B-90E200525A15}"/>
    <cellStyle name="Total 2 3 7" xfId="1926" xr:uid="{4E7D593A-76FB-4869-AD1B-B52D9AD00037}"/>
    <cellStyle name="Total 2 3 7 2" xfId="6241" xr:uid="{E139D369-64EF-42B4-B2E8-10F632229B26}"/>
    <cellStyle name="Total 2 3 7 2 2" xfId="8827" xr:uid="{5D114B6E-43F2-44B3-BEC8-B3709C8E6595}"/>
    <cellStyle name="Total 2 3 7 2 2 2" xfId="17816" xr:uid="{512A1387-6FC4-41AB-AD13-F104C7E8F0C8}"/>
    <cellStyle name="Total 2 3 7 2 2 2 2" xfId="43631" xr:uid="{EA88F571-9CC8-41F2-917F-88E36FBCF381}"/>
    <cellStyle name="Total 2 3 7 2 2 2 3" xfId="56504" xr:uid="{C7AB76BD-0028-4C42-A95D-139061AA0730}"/>
    <cellStyle name="Total 2 3 7 2 2 3" xfId="42824" xr:uid="{074A3B8F-9837-468A-97F4-75EC6505B309}"/>
    <cellStyle name="Total 2 3 7 2 2 4" xfId="49722" xr:uid="{BBFD2D23-6D6A-4465-A861-4CE126EEE234}"/>
    <cellStyle name="Total 2 3 7 2 3" xfId="11464" xr:uid="{71305B43-23AE-4B7A-8F0F-1598ED8B912A}"/>
    <cellStyle name="Total 2 3 7 2 3 2" xfId="20453" xr:uid="{BC8594D6-5B85-42CE-8CB3-F29DEF7128FA}"/>
    <cellStyle name="Total 2 3 7 2 3 2 2" xfId="28877" xr:uid="{8C1AEA5D-5E07-4E67-BD51-C3BC8BCF27C2}"/>
    <cellStyle name="Total 2 3 7 2 3 2 3" xfId="59147" xr:uid="{25BE4E85-185A-4188-B8C4-6AA9A0436F18}"/>
    <cellStyle name="Total 2 3 7 2 3 3" xfId="34506" xr:uid="{5D598155-76E0-4350-8598-A5F11B942B9F}"/>
    <cellStyle name="Total 2 3 7 2 3 4" xfId="52366" xr:uid="{D0B3D44D-4E55-4882-BB53-DF486F615160}"/>
    <cellStyle name="Total 2 3 7 2 4" xfId="15230" xr:uid="{6049EFEB-0BA1-45EE-8730-CD807D0FB6B7}"/>
    <cellStyle name="Total 2 3 7 2 4 2" xfId="36740" xr:uid="{9F601FEE-BFC4-4B3E-A569-E9C364267F9A}"/>
    <cellStyle name="Total 2 3 7 2 4 2 2" xfId="54643" xr:uid="{2EBE210D-C1EE-456F-BAA0-BBCB8F6D8798}"/>
    <cellStyle name="Total 2 3 7 2 4 3" xfId="47839" xr:uid="{7CB824B1-CC1C-4B1F-B081-348EF2B754E7}"/>
    <cellStyle name="Total 2 3 7 2 5" xfId="35277" xr:uid="{C1ED9E46-9470-48BD-827D-15B614A6C6C1}"/>
    <cellStyle name="Total 2 3 7 2 6" xfId="46225" xr:uid="{F399F6D1-5584-4A28-BB28-6B320598FE0C}"/>
    <cellStyle name="Total 2 3 7 3" xfId="4363" xr:uid="{C9DBD2D8-7C44-411B-8897-707C2078EA61}"/>
    <cellStyle name="Total 2 3 7 3 2" xfId="32551" xr:uid="{A1075CD9-C062-442D-B4B7-2B71DA6495FC}"/>
    <cellStyle name="Total 2 3 7 3 2 2" xfId="56906" xr:uid="{FBB000BF-C0FF-47FF-8EAB-9A981738941B}"/>
    <cellStyle name="Total 2 3 7 3 2 3" xfId="50124" xr:uid="{4375DE59-6E4B-4BEC-A44B-40B69EA6252B}"/>
    <cellStyle name="Total 2 3 7 3 3" xfId="49641" xr:uid="{9B5D06B8-67F8-4BCC-BA7C-576DA4F92BDF}"/>
    <cellStyle name="Total 2 3 7 3 3 2" xfId="56423" xr:uid="{DFDD05AD-4FAD-4149-B8A5-4821AD472C7E}"/>
    <cellStyle name="Total 2 3 7 3 4" xfId="48241" xr:uid="{CC6DE9E7-34F7-4FF4-A931-956DFBA7A8C7}"/>
    <cellStyle name="Total 2 3 7 3 4 2" xfId="55033" xr:uid="{6952CC45-DA7E-465F-8FD6-1C6157ECA8FF}"/>
    <cellStyle name="Total 2 3 7 3 5" xfId="53333" xr:uid="{7F0FDDE0-5F0E-4FB7-B035-6CC11014A460}"/>
    <cellStyle name="Total 2 3 7 3 6" xfId="46627" xr:uid="{F4AF5CD3-095F-44E2-A9B1-9FBFF1AB8119}"/>
    <cellStyle name="Total 2 3 7 4" xfId="35343" xr:uid="{2ABBE99C-8268-491E-B2FE-D7D81684DC3F}"/>
    <cellStyle name="Total 2 3 7 4 2" xfId="56032" xr:uid="{FA6C32AB-BB36-4FBF-A9F9-6ADB23E6794B}"/>
    <cellStyle name="Total 2 3 7 4 3" xfId="49250" xr:uid="{688B3EC6-C83C-49B5-BA02-12FFF64D382A}"/>
    <cellStyle name="Total 2 3 7 5" xfId="44502" xr:uid="{DB50D449-C36B-41EE-845A-D8565C120D2A}"/>
    <cellStyle name="Total 2 3 7 5 2" xfId="57679" xr:uid="{F56FFDE1-0D1A-4BA6-800D-1C83F9C8195C}"/>
    <cellStyle name="Total 2 3 7 5 3" xfId="50897" xr:uid="{AD447BF5-5B67-4DED-A842-98D7F79B8617}"/>
    <cellStyle name="Total 2 3 7 6" xfId="45716" xr:uid="{8709A602-6E40-48C1-B879-9CC9988F3DB7}"/>
    <cellStyle name="Total 2 3 7 6 2" xfId="54195" xr:uid="{384C68F3-41F2-4ECA-94FD-F0477277B17B}"/>
    <cellStyle name="Total 2 3 8" xfId="2714" xr:uid="{CB81070F-F8DB-4BE8-9CF8-93260FF09323}"/>
    <cellStyle name="Total 2 3 8 2" xfId="6904" xr:uid="{EA6F08E6-9201-4784-99DF-C0093317C8F9}"/>
    <cellStyle name="Total 2 3 8 2 2" xfId="12045" xr:uid="{8A11AC2F-9079-47AF-AD01-1177189B71F5}"/>
    <cellStyle name="Total 2 3 8 2 2 2" xfId="21034" xr:uid="{E0082F0E-5555-4DDB-8156-41C3533EEAC9}"/>
    <cellStyle name="Total 2 3 8 2 2 2 2" xfId="25165" xr:uid="{201988D8-275C-42FF-95D4-B94B57033883}"/>
    <cellStyle name="Total 2 3 8 2 2 2 3" xfId="56553" xr:uid="{C30E4FA1-1FF3-4DBF-B78D-51981D87D972}"/>
    <cellStyle name="Total 2 3 8 2 2 3" xfId="41655" xr:uid="{1C034851-9CE6-437A-9384-786568138E05}"/>
    <cellStyle name="Total 2 3 8 2 2 4" xfId="49771" xr:uid="{7858FB83-29CE-4E7D-8628-3E8009FEF8D4}"/>
    <cellStyle name="Total 2 3 8 2 3" xfId="12865" xr:uid="{ABCE0FAD-7292-40E7-9AF1-2E3C8520DF2C}"/>
    <cellStyle name="Total 2 3 8 2 3 2" xfId="21854" xr:uid="{5039D9BF-F612-4BAF-80A8-FCFB81EEAFF8}"/>
    <cellStyle name="Total 2 3 8 2 3 2 2" xfId="37388" xr:uid="{003322E3-10C4-4FC6-BB08-781090925493}"/>
    <cellStyle name="Total 2 3 8 2 3 2 3" xfId="58681" xr:uid="{1A7D8A9B-32F1-4285-AD85-788BF2BC2E88}"/>
    <cellStyle name="Total 2 3 8 2 3 3" xfId="37881" xr:uid="{CD302CB3-394C-4F2F-BF73-251E0BEDFB64}"/>
    <cellStyle name="Total 2 3 8 2 3 4" xfId="51900" xr:uid="{0CD1027B-D7C6-46D6-B3AF-B6E4FD51CB65}"/>
    <cellStyle name="Total 2 3 8 2 4" xfId="15893" xr:uid="{7BED7EB2-E56E-4631-B5B2-78F95CA67181}"/>
    <cellStyle name="Total 2 3 8 2 4 2" xfId="30126" xr:uid="{3ED8C041-5376-4335-8555-AE1A192B1ABF}"/>
    <cellStyle name="Total 2 3 8 2 4 2 2" xfId="54689" xr:uid="{8774C28E-7C01-4D3E-8073-BC61F4CB8C73}"/>
    <cellStyle name="Total 2 3 8 2 4 3" xfId="47888" xr:uid="{3AE02710-CBA2-4EDC-843B-5EFD2073640B}"/>
    <cellStyle name="Total 2 3 8 2 5" xfId="24394" xr:uid="{F1894E25-9241-4745-873C-F9339CC127C2}"/>
    <cellStyle name="Total 2 3 8 2 6" xfId="46274" xr:uid="{879C8C7A-DCD9-416D-82D8-FA5BC413E72F}"/>
    <cellStyle name="Total 2 3 8 3" xfId="9475" xr:uid="{DE111037-DBFA-454E-AFE8-03D95FC3B397}"/>
    <cellStyle name="Total 2 3 8 3 2" xfId="18464" xr:uid="{82D1ED5F-B412-45A1-A4B7-B44B2E4DACFB}"/>
    <cellStyle name="Total 2 3 8 3 2 2" xfId="26349" xr:uid="{E003926E-C2BA-4B5B-841B-A7A669EB761D}"/>
    <cellStyle name="Total 2 3 8 3 2 2 2" xfId="56952" xr:uid="{6D6755FB-F090-463C-8624-6E925BEA88DC}"/>
    <cellStyle name="Total 2 3 8 3 2 3" xfId="50170" xr:uid="{2C1F54F6-5849-49E4-9611-71CB9DCCC98F}"/>
    <cellStyle name="Total 2 3 8 3 3" xfId="33764" xr:uid="{C65002E0-7AB0-43EF-A5B5-F2E8C650FD2A}"/>
    <cellStyle name="Total 2 3 8 3 3 2" xfId="57770" xr:uid="{E67E4F3F-87BE-4F0D-B900-3041A30573F0}"/>
    <cellStyle name="Total 2 3 8 3 3 3" xfId="50988" xr:uid="{44EA3CA3-86DB-480D-8570-2A28D3952988}"/>
    <cellStyle name="Total 2 3 8 3 4" xfId="48287" xr:uid="{51818CC6-2EB8-4E85-806C-53129EA7A1C6}"/>
    <cellStyle name="Total 2 3 8 3 4 2" xfId="55079" xr:uid="{DDEF8061-B2C9-4B9F-986B-360619781FFA}"/>
    <cellStyle name="Total 2 3 8 3 5" xfId="53379" xr:uid="{B5E6F86C-A34E-4B6A-8465-4950F424BBC7}"/>
    <cellStyle name="Total 2 3 8 3 6" xfId="46673" xr:uid="{528DE7B1-6BEE-42DF-9479-58255BE07B0E}"/>
    <cellStyle name="Total 2 3 8 4" xfId="42208" xr:uid="{0873E875-AB4A-428B-9EF9-E0DAA033512D}"/>
    <cellStyle name="Total 2 3 8 4 2" xfId="56081" xr:uid="{455F40EF-8E75-449D-B8AF-7DF49BAEC40F}"/>
    <cellStyle name="Total 2 3 8 4 3" xfId="49299" xr:uid="{A0FF8674-A85C-4E94-AA3A-006A000A35EA}"/>
    <cellStyle name="Total 2 3 8 5" xfId="44560" xr:uid="{DDD4D01F-C8F5-4D80-856F-7DFE2E595198}"/>
    <cellStyle name="Total 2 3 8 5 2" xfId="58962" xr:uid="{332DC84A-49E3-438A-BB5B-C0C1A7505D5C}"/>
    <cellStyle name="Total 2 3 8 5 3" xfId="52181" xr:uid="{4A0948A0-1EA1-4DC9-AD27-719768EAF557}"/>
    <cellStyle name="Total 2 3 8 6" xfId="45765" xr:uid="{6D0B370C-FA7A-4B62-A1A4-F78143D490A9}"/>
    <cellStyle name="Total 2 3 8 6 2" xfId="54241" xr:uid="{CD04DE2D-0333-4819-92CE-A48C91C03B0B}"/>
    <cellStyle name="Total 2 3 9" xfId="4660" xr:uid="{FE65956D-E2B2-4478-B95D-CAD27408688E}"/>
    <cellStyle name="Total 2 3 9 2" xfId="7246" xr:uid="{EE2C8923-CCCC-4A9B-93E4-2568F8FD700F}"/>
    <cellStyle name="Total 2 3 9 2 2" xfId="16235" xr:uid="{D213DE53-9E8F-4055-BD6A-943718149BC7}"/>
    <cellStyle name="Total 2 3 9 2 2 2" xfId="24516" xr:uid="{23357203-A708-483F-971A-97C3ADD63FA3}"/>
    <cellStyle name="Total 2 3 9 2 2 2 2" xfId="56593" xr:uid="{5E971172-AE47-4480-8F73-AFFC461A2D0A}"/>
    <cellStyle name="Total 2 3 9 2 2 3" xfId="49811" xr:uid="{FD84772C-B34D-4027-83EC-75897237161E}"/>
    <cellStyle name="Total 2 3 9 2 3" xfId="33763" xr:uid="{DDF4679E-F1A3-4276-B4F4-66B810286F62}"/>
    <cellStyle name="Total 2 3 9 2 3 2" xfId="59035" xr:uid="{448FBA67-F640-4E4C-B235-174A87AA27D9}"/>
    <cellStyle name="Total 2 3 9 2 3 3" xfId="52254" xr:uid="{D9CB616B-6FEF-4CB3-96F3-D120544E28F9}"/>
    <cellStyle name="Total 2 3 9 2 4" xfId="47928" xr:uid="{3FFA8AD7-C384-42F6-BEC6-4E4865F55B07}"/>
    <cellStyle name="Total 2 3 9 2 4 2" xfId="54726" xr:uid="{93C50B0A-3FE7-4B7B-A301-4EC3081D1B98}"/>
    <cellStyle name="Total 2 3 9 2 5" xfId="46314" xr:uid="{834FA887-E031-4CC4-A51E-2CCF3ED7FF5D}"/>
    <cellStyle name="Total 2 3 9 3" xfId="9883" xr:uid="{F3431A44-9425-4FB3-9C62-3F20F3A8BC3A}"/>
    <cellStyle name="Total 2 3 9 3 2" xfId="18872" xr:uid="{FDC70C36-3F66-4FE4-BA1C-36C6B6321A08}"/>
    <cellStyle name="Total 2 3 9 3 2 2" xfId="28191" xr:uid="{39F3DCF0-AC80-4465-93E2-596B76501FA2}"/>
    <cellStyle name="Total 2 3 9 3 2 2 2" xfId="56989" xr:uid="{68F3A0B3-2DAF-4011-9550-3E7313182692}"/>
    <cellStyle name="Total 2 3 9 3 2 3" xfId="50207" xr:uid="{019E9F10-94EE-4E61-8365-E9643D6F562A}"/>
    <cellStyle name="Total 2 3 9 3 3" xfId="24212" xr:uid="{1A89F02B-FBED-48ED-81DE-D5BED04A888D}"/>
    <cellStyle name="Total 2 3 9 3 3 2" xfId="57845" xr:uid="{AF62852A-F504-40C4-A97A-4BE5AA18BFC3}"/>
    <cellStyle name="Total 2 3 9 3 3 3" xfId="51063" xr:uid="{7D23DC9F-67D2-476F-8DDC-3C8A49132C2F}"/>
    <cellStyle name="Total 2 3 9 3 4" xfId="48324" xr:uid="{3466F4AE-3A5E-4B9B-87E5-B9CBBF389C9A}"/>
    <cellStyle name="Total 2 3 9 3 4 2" xfId="55116" xr:uid="{2E226230-373E-4AED-9208-7D9CF6114E18}"/>
    <cellStyle name="Total 2 3 9 3 5" xfId="53416" xr:uid="{DF973E5A-A60F-40D7-A38E-149BCFEEBE31}"/>
    <cellStyle name="Total 2 3 9 3 6" xfId="46710" xr:uid="{6DFAF1D7-9E22-443F-8625-FD519BB19F3F}"/>
    <cellStyle name="Total 2 3 9 4" xfId="13649" xr:uid="{31E2350B-862B-47B5-BF13-E26FB2B5EE7B}"/>
    <cellStyle name="Total 2 3 9 4 2" xfId="33793" xr:uid="{C9A2BE91-A6C2-4E50-BC70-8BEFBD1995AF}"/>
    <cellStyle name="Total 2 3 9 4 2 2" xfId="56121" xr:uid="{E39BCCA1-E435-4AF9-A82D-90A278BB75A2}"/>
    <cellStyle name="Total 2 3 9 4 3" xfId="49339" xr:uid="{992566E6-AC15-478F-B18B-B6117A920F7A}"/>
    <cellStyle name="Total 2 3 9 5" xfId="43186" xr:uid="{B0D842A0-0085-4F15-A0D0-10582EEE9819}"/>
    <cellStyle name="Total 2 3 9 5 2" xfId="59000" xr:uid="{EE19F581-5485-47C0-A285-CB2E47D2EDD0}"/>
    <cellStyle name="Total 2 3 9 5 3" xfId="52219" xr:uid="{E8D897EE-B4F8-438A-B340-2E9307AFEAF5}"/>
    <cellStyle name="Total 2 3 9 6" xfId="44575" xr:uid="{55C2A086-E725-4193-ACC2-0D9969187FFC}"/>
    <cellStyle name="Total 2 3 9 6 2" xfId="54278" xr:uid="{DA42438F-0C35-4E44-AFB2-23254D04520A}"/>
    <cellStyle name="Total 2 3 9 6 3" xfId="47465" xr:uid="{CB165CA9-DBB6-4BCD-B9B8-7D8BABDF57A8}"/>
    <cellStyle name="Total 2 3 9 7" xfId="45805" xr:uid="{0E167A5D-B39E-4417-AB0F-571CAFE60E3B}"/>
    <cellStyle name="Total 2 30" xfId="45219" xr:uid="{113C43DB-6FCD-4F25-B320-1666C15BCA1D}"/>
    <cellStyle name="Total 2 30 2" xfId="55766" xr:uid="{5E74CE65-FBD7-4509-87C1-BCB23D74CCF4}"/>
    <cellStyle name="Total 2 30 3" xfId="48983" xr:uid="{428B96C7-E8EE-44AB-85F6-8F851E2FA36A}"/>
    <cellStyle name="Total 2 31" xfId="45227" xr:uid="{E01D6C2A-BEA4-47BB-9B97-78BAC0735310}"/>
    <cellStyle name="Total 2 31 2" xfId="59120" xr:uid="{09ECD092-0210-4015-B257-DB300D5CFA1F}"/>
    <cellStyle name="Total 2 31 3" xfId="52339" xr:uid="{6719879F-747D-4F95-9556-DF84B4B17820}"/>
    <cellStyle name="Total 2 32" xfId="45289" xr:uid="{CDCB1373-543B-49EB-B278-DB161C03BBC6}"/>
    <cellStyle name="Total 2 32 2" xfId="52622" xr:uid="{1174242C-53BC-4618-AB0B-0F95E3F74E3C}"/>
    <cellStyle name="Total 2 33" xfId="45325" xr:uid="{00364600-B757-4EDE-A92B-51120F1F7CEC}"/>
    <cellStyle name="Total 2 34" xfId="45348" xr:uid="{E0458325-8C77-4769-BA41-ED84FB5A3038}"/>
    <cellStyle name="Total 2 35" xfId="45339" xr:uid="{D8A2C7D2-3D87-4390-A91B-D5FAC1DCEEB9}"/>
    <cellStyle name="Total 2 36" xfId="45429" xr:uid="{A9938AB4-D7BB-4C8C-9F11-4D9B28AD4C38}"/>
    <cellStyle name="Total 2 37" xfId="44244" xr:uid="{CE88A8B5-2706-470A-82E7-EDADC801704D}"/>
    <cellStyle name="Total 2 38" xfId="44140" xr:uid="{739C3814-9852-4099-A409-CB0367654C3B}"/>
    <cellStyle name="Total 2 39" xfId="45485" xr:uid="{A3B5435A-4054-4473-B345-68E4E1F91342}"/>
    <cellStyle name="Total 2 4" xfId="240" xr:uid="{1C0B27E8-FEB6-435D-9328-182BD9C7C783}"/>
    <cellStyle name="Total 2 4 10" xfId="6542" xr:uid="{D0A32BF6-668B-429F-AC1B-03FEFA221F7D}"/>
    <cellStyle name="Total 2 4 10 2" xfId="11761" xr:uid="{B73A512B-D546-4B77-B062-E134EDCDA4CE}"/>
    <cellStyle name="Total 2 4 10 2 2" xfId="20750" xr:uid="{C286410E-2FE1-4B07-B094-359E9759C59B}"/>
    <cellStyle name="Total 2 4 10 2 2 2" xfId="39203" xr:uid="{61A09198-57FB-4416-A20F-029CCCFA0D3A}"/>
    <cellStyle name="Total 2 4 10 2 2 2 2" xfId="56518" xr:uid="{3B61B5A9-F415-4C26-A4C3-B6F869881EB8}"/>
    <cellStyle name="Total 2 4 10 2 2 3" xfId="49736" xr:uid="{3F2B65FF-34B4-453F-A1FB-6E9F45271F38}"/>
    <cellStyle name="Total 2 4 10 2 3" xfId="33379" xr:uid="{396D6BBC-BC9D-4191-927A-BADC264271E0}"/>
    <cellStyle name="Total 2 4 10 2 3 2" xfId="57907" xr:uid="{59918FB3-C768-44B1-889F-92B1E3644A4B}"/>
    <cellStyle name="Total 2 4 10 2 3 3" xfId="51125" xr:uid="{B9E3F4A8-7B55-4AA2-9AD4-6FA9A1B9EBC4}"/>
    <cellStyle name="Total 2 4 10 2 4" xfId="47853" xr:uid="{7EE1DD14-3039-41B0-84B7-AE6FDB5C8B76}"/>
    <cellStyle name="Total 2 4 10 2 4 2" xfId="54654" xr:uid="{3D53272F-3B07-4322-A1A6-3385B091EE8F}"/>
    <cellStyle name="Total 2 4 10 2 5" xfId="46239" xr:uid="{004AC066-1DFE-4EB9-9602-4CD401898785}"/>
    <cellStyle name="Total 2 4 10 3" xfId="15531" xr:uid="{48B15319-1496-4873-AF87-9D6485F47E0B}"/>
    <cellStyle name="Total 2 4 10 3 2" xfId="35874" xr:uid="{B507AA58-3E70-4015-ADBD-C60D4ACCC2CA}"/>
    <cellStyle name="Total 2 4 10 3 2 2" xfId="56917" xr:uid="{85E682D0-45EF-468C-99CA-6F0B8181BABD}"/>
    <cellStyle name="Total 2 4 10 3 2 3" xfId="50135" xr:uid="{DB9ACDAD-40CB-4CCC-80B4-608EBF3A51AA}"/>
    <cellStyle name="Total 2 4 10 3 3" xfId="48891" xr:uid="{E447E59F-8AB9-4FF8-A326-C378364F8ED4}"/>
    <cellStyle name="Total 2 4 10 3 3 2" xfId="55672" xr:uid="{4814FC95-F490-41D6-865E-9A36498055C1}"/>
    <cellStyle name="Total 2 4 10 3 4" xfId="48252" xr:uid="{FE105F58-9865-4A36-8D8E-951A60CF1A97}"/>
    <cellStyle name="Total 2 4 10 3 4 2" xfId="55044" xr:uid="{B9C78405-6293-47A9-ADD0-AC4DFFEAA4A2}"/>
    <cellStyle name="Total 2 4 10 3 5" xfId="53344" xr:uid="{DA18DA88-DEEE-478C-90C5-BA38DCAC7348}"/>
    <cellStyle name="Total 2 4 10 3 6" xfId="46638" xr:uid="{62D710CD-F4CD-4364-A6CF-7ACC360F156F}"/>
    <cellStyle name="Total 2 4 10 4" xfId="43435" xr:uid="{984C3D22-13DE-42B1-93EE-6704CE863D05}"/>
    <cellStyle name="Total 2 4 10 4 2" xfId="56046" xr:uid="{C5C99ADF-1A38-44D0-9E77-33F727A270AD}"/>
    <cellStyle name="Total 2 4 10 4 3" xfId="49264" xr:uid="{6638F268-2F52-4DAA-AC78-A5BC1DA1F047}"/>
    <cellStyle name="Total 2 4 10 5" xfId="44590" xr:uid="{2AEC67C0-BB65-4D84-AC51-9D0C9DD9F51A}"/>
    <cellStyle name="Total 2 4 10 5 2" xfId="57979" xr:uid="{85466BE3-9372-48A2-8948-BF16292E130E}"/>
    <cellStyle name="Total 2 4 10 5 3" xfId="51197" xr:uid="{990C44D0-1675-4551-BE1D-A9DE304D0664}"/>
    <cellStyle name="Total 2 4 10 6" xfId="45730" xr:uid="{FF842162-B60F-4606-8635-91865B09B99D}"/>
    <cellStyle name="Total 2 4 10 6 2" xfId="54206" xr:uid="{677E3EBB-25F8-4B95-9175-8B5F8DEFB766}"/>
    <cellStyle name="Total 2 4 11" xfId="9124" xr:uid="{E231BDA8-E1FD-48E7-8C46-D95D9BCAB55F}"/>
    <cellStyle name="Total 2 4 11 2" xfId="18113" xr:uid="{7549DB36-BB0F-4C15-8712-575343AF5D90}"/>
    <cellStyle name="Total 2 4 11 2 2" xfId="36266" xr:uid="{F0C6154B-AB99-4BE7-A441-96785F39A9AC}"/>
    <cellStyle name="Total 2 4 11 2 2 2" xfId="56635" xr:uid="{C92CB07D-F5B6-4EC4-93B8-B0D80318BC1E}"/>
    <cellStyle name="Total 2 4 11 2 2 3" xfId="49853" xr:uid="{E2B13FFA-A1C5-4877-B36E-7753D51DFF9F}"/>
    <cellStyle name="Total 2 4 11 2 3" xfId="51515" xr:uid="{B4AAEB42-0103-4C21-8C89-B91E88D9E04A}"/>
    <cellStyle name="Total 2 4 11 2 3 2" xfId="58297" xr:uid="{650E9721-A6FF-4A33-83F9-4CE98F14E3EE}"/>
    <cellStyle name="Total 2 4 11 2 4" xfId="47970" xr:uid="{47D45280-EF75-47CB-BF33-B0B7F95DBA3B}"/>
    <cellStyle name="Total 2 4 11 2 4 2" xfId="54768" xr:uid="{034E5774-2262-4277-AA33-CEBA5D396F7D}"/>
    <cellStyle name="Total 2 4 11 2 5" xfId="46356" xr:uid="{FA4940E7-1E1B-435F-B7FA-C9C53318178A}"/>
    <cellStyle name="Total 2 4 11 3" xfId="28686" xr:uid="{79120E7E-478A-4E0F-BF99-CA09E2D0731A}"/>
    <cellStyle name="Total 2 4 11 3 2" xfId="50249" xr:uid="{C0753858-1B8D-4578-8B7E-58B2F34F97BA}"/>
    <cellStyle name="Total 2 4 11 3 2 2" xfId="57031" xr:uid="{13AE1F55-782D-4337-B2D9-BDF54288101F}"/>
    <cellStyle name="Total 2 4 11 3 3" xfId="51810" xr:uid="{72EA8B2F-2615-4E7B-A59D-832D2665B9DC}"/>
    <cellStyle name="Total 2 4 11 3 3 2" xfId="58591" xr:uid="{15ADEB06-314E-4F2F-A18A-E386AEC4FD8F}"/>
    <cellStyle name="Total 2 4 11 3 4" xfId="48366" xr:uid="{25C27999-490A-4C26-9985-9B0343B51D57}"/>
    <cellStyle name="Total 2 4 11 3 4 2" xfId="55158" xr:uid="{C7C2D7A4-5657-4011-99A6-297D35D2090E}"/>
    <cellStyle name="Total 2 4 11 3 5" xfId="53456" xr:uid="{E787E8F3-CCC4-4539-B618-F5A8CAA6C4F8}"/>
    <cellStyle name="Total 2 4 11 3 6" xfId="46752" xr:uid="{3241748A-71EE-453B-A1B2-227B79C3A857}"/>
    <cellStyle name="Total 2 4 11 4" xfId="44617" xr:uid="{2398ECD0-6DB8-49C8-992E-8892F6FD43E9}"/>
    <cellStyle name="Total 2 4 11 4 2" xfId="56163" xr:uid="{CD604D23-4A5E-44EB-BF3B-DE492CE6B4E1}"/>
    <cellStyle name="Total 2 4 11 4 3" xfId="49381" xr:uid="{20F2D735-A4E3-4D98-AC75-C782ECEC43B8}"/>
    <cellStyle name="Total 2 4 11 5" xfId="51331" xr:uid="{D5D2EB6A-FF8B-4A0B-9ECE-BC05C393BC70}"/>
    <cellStyle name="Total 2 4 11 5 2" xfId="58113" xr:uid="{7285A948-E3FD-4C86-B04E-C848E23CD763}"/>
    <cellStyle name="Total 2 4 11 6" xfId="47501" xr:uid="{81F7965C-F9FB-4C30-BABF-014FEC01FCAF}"/>
    <cellStyle name="Total 2 4 11 6 2" xfId="54320" xr:uid="{7CB9734E-2310-42E3-970F-BFBD2D2B6E6F}"/>
    <cellStyle name="Total 2 4 11 7" xfId="45893" xr:uid="{927D504A-1516-462F-8FD7-2E5E2C81D040}"/>
    <cellStyle name="Total 2 4 12" xfId="12599" xr:uid="{8C4A48FE-1320-40C1-951D-823CE2A3078C}"/>
    <cellStyle name="Total 2 4 12 2" xfId="21588" xr:uid="{C9E1F562-AC6C-4D9E-B3B5-1D3AE3A549A6}"/>
    <cellStyle name="Total 2 4 12 2 2" xfId="31270" xr:uid="{C8DA2D7E-E04E-4189-9497-8AD2C7C0F0E4}"/>
    <cellStyle name="Total 2 4 12 2 2 2" xfId="56674" xr:uid="{F6E0B315-1F52-42E6-81D3-91D592E5C508}"/>
    <cellStyle name="Total 2 4 12 2 2 3" xfId="49892" xr:uid="{16A269B8-4B5E-4CDF-8849-1579D7370D8B}"/>
    <cellStyle name="Total 2 4 12 2 3" xfId="49310" xr:uid="{BA0ED06D-F9F1-4018-A928-91EE9DFF750F}"/>
    <cellStyle name="Total 2 4 12 2 3 2" xfId="56092" xr:uid="{C287F84C-8344-4CFD-BD90-14DFA22CE240}"/>
    <cellStyle name="Total 2 4 12 2 4" xfId="48009" xr:uid="{448F0620-5B53-46B3-8DDC-DEA1CBF714B1}"/>
    <cellStyle name="Total 2 4 12 2 4 2" xfId="54804" xr:uid="{8CE60D13-D497-4288-8606-5189C09E1371}"/>
    <cellStyle name="Total 2 4 12 2 5" xfId="46395" xr:uid="{913D6DA0-4CB5-413D-9918-5EB3CF916B73}"/>
    <cellStyle name="Total 2 4 12 3" xfId="35767" xr:uid="{7082FBC0-2B7A-4E97-BA83-379AA5BF1529}"/>
    <cellStyle name="Total 2 4 12 3 2" xfId="50285" xr:uid="{E265D56B-8E64-40AA-BB41-729F30151B24}"/>
    <cellStyle name="Total 2 4 12 3 2 2" xfId="57067" xr:uid="{8922A8E4-F077-4C82-8A44-A91CA1375F8B}"/>
    <cellStyle name="Total 2 4 12 3 3" xfId="51846" xr:uid="{598A771B-498F-4845-8A59-DBEEAFCF62EF}"/>
    <cellStyle name="Total 2 4 12 3 3 2" xfId="58627" xr:uid="{D8BFA43C-A2F0-4165-8B95-47315FF7AB97}"/>
    <cellStyle name="Total 2 4 12 3 4" xfId="48402" xr:uid="{57D0A002-43C0-4CEF-A3DC-F81B5E60ADBA}"/>
    <cellStyle name="Total 2 4 12 3 4 2" xfId="55194" xr:uid="{34600C1B-55C3-4DD8-A1A7-F849214C9F99}"/>
    <cellStyle name="Total 2 4 12 3 5" xfId="53481" xr:uid="{04FDF30A-3C59-43B8-B704-2C906E424D94}"/>
    <cellStyle name="Total 2 4 12 3 6" xfId="46788" xr:uid="{BBD2F82D-8A45-47F3-8566-882011B6E33C}"/>
    <cellStyle name="Total 2 4 12 4" xfId="44694" xr:uid="{4B3E539F-1569-4558-8A05-8C5C9ABF554E}"/>
    <cellStyle name="Total 2 4 12 4 2" xfId="56202" xr:uid="{92CF2B96-70BC-4788-8006-940CA3E5EFD6}"/>
    <cellStyle name="Total 2 4 12 4 3" xfId="49420" xr:uid="{322BFF1F-49C3-4A35-97D7-95B626478E00}"/>
    <cellStyle name="Total 2 4 12 5" xfId="51684" xr:uid="{505705F0-541C-4A60-B17A-4A65C4E11C84}"/>
    <cellStyle name="Total 2 4 12 5 2" xfId="58465" xr:uid="{99929CAB-5CC0-440D-8DDD-8561157C7E49}"/>
    <cellStyle name="Total 2 4 12 6" xfId="47540" xr:uid="{9E5763C2-9908-49A3-85B4-DE790CE98C66}"/>
    <cellStyle name="Total 2 4 12 6 2" xfId="54356" xr:uid="{55F72A68-7B96-412B-8CBE-209ADD246DE0}"/>
    <cellStyle name="Total 2 4 12 7" xfId="45929" xr:uid="{AC8A55ED-B907-4CB3-89F2-94D3D9B80EDC}"/>
    <cellStyle name="Total 2 4 13" xfId="2246" xr:uid="{C4C18963-3EE6-4BB0-AC3D-BFFA62B61F81}"/>
    <cellStyle name="Total 2 4 13 2" xfId="25633" xr:uid="{925150BF-33BF-4C73-A87E-C52B2FC359F2}"/>
    <cellStyle name="Total 2 4 13 2 2" xfId="56273" xr:uid="{DD092450-5697-452F-AFA0-ED09157C45DC}"/>
    <cellStyle name="Total 2 4 13 2 3" xfId="49491" xr:uid="{5CD6FB74-C03D-4DB2-99EA-CE329BBC14E9}"/>
    <cellStyle name="Total 2 4 13 3" xfId="44663" xr:uid="{043C2BC1-EAEB-45E6-94E4-11642082A2EC}"/>
    <cellStyle name="Total 2 4 13 3 2" xfId="58283" xr:uid="{13B79912-B318-4968-97DA-34139614ABF9}"/>
    <cellStyle name="Total 2 4 13 3 3" xfId="51501" xr:uid="{A6FD35F0-5A87-4E2C-A4F0-4E3BEEAA5550}"/>
    <cellStyle name="Total 2 4 13 4" xfId="47608" xr:uid="{FD3B2F1F-ABC9-4A31-8A3F-CDA652036826}"/>
    <cellStyle name="Total 2 4 13 4 2" xfId="54419" xr:uid="{73D89F61-F174-4467-A051-CB9C97A4994A}"/>
    <cellStyle name="Total 2 4 13 5" xfId="46000" xr:uid="{E19CC3E8-4BC9-45F5-8E52-97C65CD24783}"/>
    <cellStyle name="Total 2 4 14" xfId="13155" xr:uid="{DA4C060C-DA62-4F1A-A1AE-FC5FF4D3A68B}"/>
    <cellStyle name="Total 2 4 14 2" xfId="27008" xr:uid="{5C65D071-3135-4388-814C-A07E110CEDCF}"/>
    <cellStyle name="Total 2 4 14 2 2" xfId="56688" xr:uid="{72CDD2B7-D48A-4F3C-A91A-FB9748CF5055}"/>
    <cellStyle name="Total 2 4 14 2 3" xfId="49906" xr:uid="{A4C95334-5DE7-4A10-89DB-ACC9C3BEC93F}"/>
    <cellStyle name="Total 2 4 14 3" xfId="44740" xr:uid="{AC8CE0C1-CEE0-4670-90C1-355209898B39}"/>
    <cellStyle name="Total 2 4 14 3 2" xfId="58507" xr:uid="{EA08EE93-AB0A-4186-BF8A-D89D9676631C}"/>
    <cellStyle name="Total 2 4 14 3 3" xfId="51726" xr:uid="{0F0565DD-CFC2-43A9-977D-59E063751D51}"/>
    <cellStyle name="Total 2 4 14 4" xfId="48023" xr:uid="{5F78F9A3-FBCF-49BA-A6EB-A94AAE2C7128}"/>
    <cellStyle name="Total 2 4 14 4 2" xfId="54815" xr:uid="{021392C1-9EE3-4A71-BFB0-7C6652DCF4FC}"/>
    <cellStyle name="Total 2 4 14 5" xfId="53118" xr:uid="{1D3E6631-1912-4053-84EA-CBF2273DD0F0}"/>
    <cellStyle name="Total 2 4 14 6" xfId="46409" xr:uid="{B27B3F64-EBF2-4721-B406-FC2FFE4001F8}"/>
    <cellStyle name="Total 2 4 15" xfId="34170" xr:uid="{F361F97C-9C6E-4D4E-9FA2-C7F438A5AABD}"/>
    <cellStyle name="Total 2 4 15 2" xfId="44779" xr:uid="{8EDF8FEF-A4B5-49F8-B7C2-2AA0963AD7A3}"/>
    <cellStyle name="Total 2 4 15 2 2" xfId="57172" xr:uid="{462247AB-DA2B-42B7-83EC-D7DFF6274FFB}"/>
    <cellStyle name="Total 2 4 15 2 3" xfId="50390" xr:uid="{1619EB7C-0277-40EE-BE63-5AA151C830DC}"/>
    <cellStyle name="Total 2 4 15 3" xfId="51745" xr:uid="{3F607D74-FE14-4E6D-8A5A-5EC60104EE96}"/>
    <cellStyle name="Total 2 4 15 3 2" xfId="58526" xr:uid="{0C63D629-8977-411D-A633-D85A52CFE9B6}"/>
    <cellStyle name="Total 2 4 15 4" xfId="48507" xr:uid="{5EA18315-FC66-4044-BCC1-BB82B64A9E55}"/>
    <cellStyle name="Total 2 4 15 4 2" xfId="55299" xr:uid="{3358907F-82E4-41B6-BA44-D8B0D5BD035B}"/>
    <cellStyle name="Total 2 4 15 5" xfId="53585" xr:uid="{8331737E-2236-43C0-97A3-95A992683F75}"/>
    <cellStyle name="Total 2 4 15 6" xfId="46893" xr:uid="{AEDFBDE3-ECD5-4A54-A243-7CCDC7A00797}"/>
    <cellStyle name="Total 2 4 16" xfId="44756" xr:uid="{09642710-6DEF-4324-BF9C-28659FC8EDD0}"/>
    <cellStyle name="Total 2 4 16 2" xfId="50329" xr:uid="{6DBB463B-A8DD-4005-8662-F3525340C3D1}"/>
    <cellStyle name="Total 2 4 16 2 2" xfId="57111" xr:uid="{D3C03978-B670-4572-88C5-A825E87C9A34}"/>
    <cellStyle name="Total 2 4 16 3" xfId="51933" xr:uid="{C68C3FE9-61EC-48CF-86E7-BED057052250}"/>
    <cellStyle name="Total 2 4 16 3 2" xfId="58714" xr:uid="{A9591D9B-5DEB-4A7F-8856-B951EF4D5123}"/>
    <cellStyle name="Total 2 4 16 4" xfId="51701" xr:uid="{B20E5B36-0481-4606-90F8-7266C0A933AF}"/>
    <cellStyle name="Total 2 4 16 4 2" xfId="58482" xr:uid="{F3FA9030-A1BE-4B10-979A-025318593B01}"/>
    <cellStyle name="Total 2 4 16 5" xfId="48446" xr:uid="{9E2136D0-911F-4F26-966B-628C5F7C52DE}"/>
    <cellStyle name="Total 2 4 16 5 2" xfId="55238" xr:uid="{E20D273A-443B-4644-A71B-316FC6E39CC6}"/>
    <cellStyle name="Total 2 4 16 6" xfId="53524" xr:uid="{C255FC00-CC02-4700-B386-5106A955D8F1}"/>
    <cellStyle name="Total 2 4 16 7" xfId="46832" xr:uid="{85234363-8F70-449F-9C2D-3B13309BAC84}"/>
    <cellStyle name="Total 2 4 17" xfId="44811" xr:uid="{7F911546-0E67-4C6C-8F06-E6827061AE47}"/>
    <cellStyle name="Total 2 4 17 2" xfId="50429" xr:uid="{C89C9453-C716-45D6-98AC-09FA006FC5FC}"/>
    <cellStyle name="Total 2 4 17 2 2" xfId="57211" xr:uid="{F54B274C-00EC-400A-A26C-25830EEAF6CD}"/>
    <cellStyle name="Total 2 4 17 3" xfId="52031" xr:uid="{E86AB30F-42C0-4253-9777-173C56341E8D}"/>
    <cellStyle name="Total 2 4 17 3 2" xfId="58812" xr:uid="{6620A99D-8E41-4A54-8D78-A5FD74D0DBBC}"/>
    <cellStyle name="Total 2 4 17 4" xfId="52229" xr:uid="{DCB9B3EB-9E51-4B93-9BFD-868939715CA7}"/>
    <cellStyle name="Total 2 4 17 4 2" xfId="59010" xr:uid="{FCFF5CBC-B327-4A6B-9B8E-23C198CF4ED3}"/>
    <cellStyle name="Total 2 4 17 5" xfId="48546" xr:uid="{315B5294-EB27-456F-9D07-6F5C79EF91E3}"/>
    <cellStyle name="Total 2 4 17 5 2" xfId="55335" xr:uid="{BAF85D0C-2971-432B-A615-AD22C37DEA86}"/>
    <cellStyle name="Total 2 4 17 6" xfId="53621" xr:uid="{14D0782C-C926-46CF-9870-BC5980B9BBE3}"/>
    <cellStyle name="Total 2 4 17 7" xfId="46932" xr:uid="{BDE2E7A0-6567-4E30-93F5-F34662A165F6}"/>
    <cellStyle name="Total 2 4 18" xfId="44793" xr:uid="{C336111B-30C7-47A2-99D7-5070C3DA0D8A}"/>
    <cellStyle name="Total 2 4 18 2" xfId="50463" xr:uid="{6203E4D7-9429-4A1F-B073-AE782D8D6465}"/>
    <cellStyle name="Total 2 4 18 2 2" xfId="57245" xr:uid="{3D4FC9E6-5AA3-438C-8A8F-2DD126D68F61}"/>
    <cellStyle name="Total 2 4 18 3" xfId="52065" xr:uid="{D9C01272-D407-4BBD-91C5-49EF37820F34}"/>
    <cellStyle name="Total 2 4 18 3 2" xfId="58846" xr:uid="{57A454D7-B36D-4AD7-8FE1-E5FF96069D1E}"/>
    <cellStyle name="Total 2 4 18 4" xfId="51881" xr:uid="{53133B11-8D5F-474E-B1BE-6930CB47640E}"/>
    <cellStyle name="Total 2 4 18 4 2" xfId="58662" xr:uid="{F00E58DC-CDA2-4EBE-BC7F-0538639C995C}"/>
    <cellStyle name="Total 2 4 18 5" xfId="48580" xr:uid="{33C92922-94BC-49C1-AE9B-CF8560D546EC}"/>
    <cellStyle name="Total 2 4 18 5 2" xfId="55369" xr:uid="{C50FF89D-FBB8-45AC-9045-368B0C464466}"/>
    <cellStyle name="Total 2 4 18 6" xfId="53655" xr:uid="{ED827601-AB54-4877-B2CA-560438D83C09}"/>
    <cellStyle name="Total 2 4 18 7" xfId="46966" xr:uid="{85739F9B-F433-482E-BAF5-52B1F28A0F16}"/>
    <cellStyle name="Total 2 4 19" xfId="44864" xr:uid="{51686DDA-416B-4B4C-BFD5-0D48F6CB9243}"/>
    <cellStyle name="Total 2 4 19 2" xfId="50512" xr:uid="{B512358A-B816-4CE0-BB2E-C6172C82D4BF}"/>
    <cellStyle name="Total 2 4 19 2 2" xfId="57294" xr:uid="{A688C4E0-9630-4621-BD02-1929889236BB}"/>
    <cellStyle name="Total 2 4 19 3" xfId="52114" xr:uid="{5B00F42D-5F6F-438F-8E36-10EAF365ABB6}"/>
    <cellStyle name="Total 2 4 19 3 2" xfId="58895" xr:uid="{92A38953-F32C-4A4D-AF82-072A85966E07}"/>
    <cellStyle name="Total 2 4 19 4" xfId="49308" xr:uid="{90263A85-F7C3-4D17-9E50-EEDA17579177}"/>
    <cellStyle name="Total 2 4 19 4 2" xfId="56090" xr:uid="{6B808A1F-0E5D-40EF-AAFA-DFFB1F919C13}"/>
    <cellStyle name="Total 2 4 19 5" xfId="48629" xr:uid="{D5DE0D28-075E-4F07-9240-E3320679014F}"/>
    <cellStyle name="Total 2 4 19 5 2" xfId="55418" xr:uid="{3AAD58F5-A5D2-430F-B9E0-35404CDA9DD3}"/>
    <cellStyle name="Total 2 4 19 6" xfId="53704" xr:uid="{31811C91-E5D1-4454-8CA6-68121D3154D3}"/>
    <cellStyle name="Total 2 4 19 7" xfId="47015" xr:uid="{E809505D-3FF9-4282-98DB-8CE4DF633D64}"/>
    <cellStyle name="Total 2 4 2" xfId="378" xr:uid="{8D991AE7-5A93-4F9F-90AB-BE7B4F466AB9}"/>
    <cellStyle name="Total 2 4 2 10" xfId="9249" xr:uid="{E0F6F636-1183-4F5C-9C3C-BBF1515D155A}"/>
    <cellStyle name="Total 2 4 2 10 2" xfId="18238" xr:uid="{F4284029-E5F6-4BA2-8FFE-E8E6A1AAC5AC}"/>
    <cellStyle name="Total 2 4 2 10 2 2" xfId="22661" xr:uid="{8036766B-C546-4CE7-BEB4-DB8E1DAF22D9}"/>
    <cellStyle name="Total 2 4 2 10 3" xfId="27622" xr:uid="{691857C8-36CA-4AE0-B18D-3D97F25856FE}"/>
    <cellStyle name="Total 2 4 2 11" xfId="12586" xr:uid="{945E944D-6215-4111-95B4-FBBC84884C07}"/>
    <cellStyle name="Total 2 4 2 11 2" xfId="21575" xr:uid="{F94DF3CA-1C69-494D-B7ED-ACE4BF8CC9D8}"/>
    <cellStyle name="Total 2 4 2 11 2 2" xfId="36714" xr:uid="{4EB0409E-9543-4ACA-8335-300812A1F707}"/>
    <cellStyle name="Total 2 4 2 11 3" xfId="36763" xr:uid="{A5C60B0F-9D63-44A4-B2B5-835B72ED6F3E}"/>
    <cellStyle name="Total 2 4 2 12" xfId="2384" xr:uid="{AB4B69F1-F590-4901-B961-5289AA92D5B4}"/>
    <cellStyle name="Total 2 4 2 12 2" xfId="32457" xr:uid="{612E9B02-F053-449C-AF9C-CF8BEDE20594}"/>
    <cellStyle name="Total 2 4 2 13" xfId="13293" xr:uid="{36228CBA-D313-4ABB-8BBB-8B2B1C45A671}"/>
    <cellStyle name="Total 2 4 2 13 2" xfId="35672" xr:uid="{0E94082E-0D92-4B17-9A0D-E60EC81B801E}"/>
    <cellStyle name="Total 2 4 2 14" xfId="43725" xr:uid="{C4EF10FE-960F-4352-AB9E-0CC5B9ED9AAA}"/>
    <cellStyle name="Total 2 4 2 15" xfId="44328" xr:uid="{6E19BBC3-0762-4491-96AD-EE773909665D}"/>
    <cellStyle name="Total 2 4 2 16" xfId="45507" xr:uid="{19775B8C-B9AB-42FA-BEFC-72D5D88FB0F6}"/>
    <cellStyle name="Total 2 4 2 2" xfId="727" xr:uid="{935A75DF-036C-4625-97D3-9B706941A808}"/>
    <cellStyle name="Total 2 4 2 2 2" xfId="5103" xr:uid="{75F4DDB5-02CE-4DB4-A865-D0ACDEC386F3}"/>
    <cellStyle name="Total 2 4 2 2 2 2" xfId="7689" xr:uid="{F5C26119-90A0-442E-B872-1E6137B4912F}"/>
    <cellStyle name="Total 2 4 2 2 2 2 2" xfId="16678" xr:uid="{B8CDF62E-6882-4161-A0BB-126204FC8819}"/>
    <cellStyle name="Total 2 4 2 2 2 2 2 2" xfId="31405" xr:uid="{BB28E9D6-C9F2-4F44-9B23-F70953989D07}"/>
    <cellStyle name="Total 2 4 2 2 2 2 3" xfId="34982" xr:uid="{832F6439-4A1A-4029-861F-18447620213F}"/>
    <cellStyle name="Total 2 4 2 2 2 2 4" xfId="56295" xr:uid="{D6DDC02D-CB75-4710-972A-A2D6B714B7FA}"/>
    <cellStyle name="Total 2 4 2 2 2 3" xfId="10326" xr:uid="{AA5A81D1-915D-4AA1-8EB2-F28847AA471F}"/>
    <cellStyle name="Total 2 4 2 2 2 3 2" xfId="19315" xr:uid="{09FED2D9-B3CF-4AEF-96F7-B8FCE6432714}"/>
    <cellStyle name="Total 2 4 2 2 2 3 2 2" xfId="29337" xr:uid="{C7B7CBF2-CED3-41C0-A6BA-C6A759F0D0EF}"/>
    <cellStyle name="Total 2 4 2 2 2 3 3" xfId="22633" xr:uid="{45980805-A035-46A6-9110-2F3303229529}"/>
    <cellStyle name="Total 2 4 2 2 2 4" xfId="14092" xr:uid="{94527DEF-B070-4ADF-AEB7-B2787CD2F2F5}"/>
    <cellStyle name="Total 2 4 2 2 2 4 2" xfId="36299" xr:uid="{8318EC07-2D22-4FF3-B5EC-2CBCCD1C1DB5}"/>
    <cellStyle name="Total 2 4 2 2 2 5" xfId="24871" xr:uid="{CE8C33B5-E630-47F1-84C1-0F2A3FF8706B}"/>
    <cellStyle name="Total 2 4 2 2 2 6" xfId="49513" xr:uid="{52914437-7B4F-4F74-955B-714C671B4708}"/>
    <cellStyle name="Total 2 4 2 2 3" xfId="3164" xr:uid="{66B100A4-8C22-43A5-8F67-01C0879A4802}"/>
    <cellStyle name="Total 2 4 2 2 3 2" xfId="43702" xr:uid="{1C03D820-DA51-401C-8B8C-BE2677E8FC4A}"/>
    <cellStyle name="Total 2 4 2 2 3 2 2" xfId="57983" xr:uid="{29D5074C-53BD-43C7-879D-1DE57FC5BF24}"/>
    <cellStyle name="Total 2 4 2 2 3 3" xfId="51201" xr:uid="{26D74112-619E-4F94-BB16-EE14F7DCE5E8}"/>
    <cellStyle name="Total 2 4 2 2 4" xfId="36965" xr:uid="{BFC559F2-FF7F-4CA2-B140-BCACB3AC8AD0}"/>
    <cellStyle name="Total 2 4 2 2 4 2" xfId="54440" xr:uid="{C4661AFE-6C0C-45BE-B07E-9D80B320F413}"/>
    <cellStyle name="Total 2 4 2 2 4 3" xfId="47630" xr:uid="{72448F34-CBEA-4BB0-8557-A8B110221DE5}"/>
    <cellStyle name="Total 2 4 2 2 5" xfId="46022" xr:uid="{286A737D-5DB0-4FB4-BBF2-9B99E0570AA5}"/>
    <cellStyle name="Total 2 4 2 3" xfId="1072" xr:uid="{587B6F88-0C39-41D2-8C26-7A96969A6AD1}"/>
    <cellStyle name="Total 2 4 2 3 2" xfId="5424" xr:uid="{8BD76C39-EA1E-4D2B-8E7B-FE4B446053D7}"/>
    <cellStyle name="Total 2 4 2 3 2 2" xfId="8010" xr:uid="{C5BF2930-402A-448D-ABA5-0C31E7FB2734}"/>
    <cellStyle name="Total 2 4 2 3 2 2 2" xfId="16999" xr:uid="{2E1980A6-EE5F-41FB-8E07-FF231F0D61BC}"/>
    <cellStyle name="Total 2 4 2 3 2 2 2 2" xfId="38549" xr:uid="{A11383D6-6BAC-4F99-8C99-FEA3CFB2870B}"/>
    <cellStyle name="Total 2 4 2 3 2 2 3" xfId="30254" xr:uid="{43A8B9FA-1E8B-4E72-8006-65B8B65C9A11}"/>
    <cellStyle name="Total 2 4 2 3 2 2 4" xfId="56703" xr:uid="{F6DED2FE-BA3F-4BB4-96C1-D60CE133AE38}"/>
    <cellStyle name="Total 2 4 2 3 2 3" xfId="10647" xr:uid="{9D7FFBA7-26D5-452C-920E-A49BAB5D9C93}"/>
    <cellStyle name="Total 2 4 2 3 2 3 2" xfId="19636" xr:uid="{772D30F5-B0BB-4F7F-9EDE-D806C6DD97B3}"/>
    <cellStyle name="Total 2 4 2 3 2 3 2 2" xfId="27588" xr:uid="{C282DB46-A36B-4EFD-81CD-C24FF298DC36}"/>
    <cellStyle name="Total 2 4 2 3 2 3 3" xfId="27040" xr:uid="{13AFAEE2-C8D4-4C80-80BB-653C258E21AB}"/>
    <cellStyle name="Total 2 4 2 3 2 4" xfId="14413" xr:uid="{6C06174D-6CDF-41E7-AFAE-2D5925DD9260}"/>
    <cellStyle name="Total 2 4 2 3 2 4 2" xfId="28571" xr:uid="{19FA799C-03E8-44EF-BC63-98A81AE90927}"/>
    <cellStyle name="Total 2 4 2 3 2 5" xfId="25949" xr:uid="{9A47DB26-3CA6-4E81-88E5-1A817F1F5ADD}"/>
    <cellStyle name="Total 2 4 2 3 2 6" xfId="49921" xr:uid="{61401F21-28A2-40E2-9FC5-E065DBBF3C09}"/>
    <cellStyle name="Total 2 4 2 3 3" xfId="3509" xr:uid="{37462BB3-6DEE-4768-B655-41727C9B23FF}"/>
    <cellStyle name="Total 2 4 2 3 3 2" xfId="31166" xr:uid="{5D9D320B-C7E4-444A-8CB1-CF5BF8F46A11}"/>
    <cellStyle name="Total 2 4 2 3 3 2 2" xfId="59052" xr:uid="{C167FD1C-7E43-4A92-8CF3-AFD57BC12579}"/>
    <cellStyle name="Total 2 4 2 3 3 3" xfId="52271" xr:uid="{649589E3-60B3-4CE5-9BD3-6BEA0405805D}"/>
    <cellStyle name="Total 2 4 2 3 4" xfId="28660" xr:uid="{B2305267-3990-43E6-AF55-B1B9AD3EDC6E}"/>
    <cellStyle name="Total 2 4 2 3 4 2" xfId="54830" xr:uid="{5E4988CA-6B47-42FC-8590-BC1BF2FFAB82}"/>
    <cellStyle name="Total 2 4 2 3 4 3" xfId="48038" xr:uid="{64441EEC-9F83-458C-880B-A95D83A986F5}"/>
    <cellStyle name="Total 2 4 2 3 5" xfId="53130" xr:uid="{B8D41800-905F-4023-984A-54C9AA726283}"/>
    <cellStyle name="Total 2 4 2 3 6" xfId="46424" xr:uid="{87E8ED25-54B7-49EE-AC90-AADE5DD376E7}"/>
    <cellStyle name="Total 2 4 2 4" xfId="1416" xr:uid="{6283A02F-BC58-42DB-B382-E4C6809BA9A5}"/>
    <cellStyle name="Total 2 4 2 4 2" xfId="5761" xr:uid="{3523FFF4-1088-40CC-9F17-5272A28C475C}"/>
    <cellStyle name="Total 2 4 2 4 2 2" xfId="8347" xr:uid="{E531ECA5-E22D-4434-AD8C-D095E330EC35}"/>
    <cellStyle name="Total 2 4 2 4 2 2 2" xfId="17336" xr:uid="{EA6A9D86-3A29-41DB-AF87-C76D0BF36143}"/>
    <cellStyle name="Total 2 4 2 4 2 2 2 2" xfId="34619" xr:uid="{56EA3CEB-1033-42CA-BB1C-38CD9C5838E2}"/>
    <cellStyle name="Total 2 4 2 4 2 2 3" xfId="35261" xr:uid="{FE6D7E18-A9FC-4935-8FB0-4137DD8006BD}"/>
    <cellStyle name="Total 2 4 2 4 2 3" xfId="10984" xr:uid="{525B9197-7088-4B9A-B780-1890856837F2}"/>
    <cellStyle name="Total 2 4 2 4 2 3 2" xfId="19973" xr:uid="{DCC62721-3C7F-4BE9-9985-30C16E1F2709}"/>
    <cellStyle name="Total 2 4 2 4 2 3 2 2" xfId="41771" xr:uid="{32B3CB6F-85F8-49D4-901B-199D28229B54}"/>
    <cellStyle name="Total 2 4 2 4 2 3 3" xfId="26743" xr:uid="{150F3345-F622-4F9A-990B-91CBD1BA3538}"/>
    <cellStyle name="Total 2 4 2 4 2 4" xfId="14750" xr:uid="{56896E55-8F49-4643-AF2A-F871D0B642F9}"/>
    <cellStyle name="Total 2 4 2 4 2 4 2" xfId="38360" xr:uid="{7550BD19-6CFE-45D9-8CC2-6DC51FD52497}"/>
    <cellStyle name="Total 2 4 2 4 2 5" xfId="29650" xr:uid="{18687F3D-3AD7-4186-8A85-6B220E77CE8D}"/>
    <cellStyle name="Total 2 4 2 4 2 6" xfId="55823" xr:uid="{5CA1111F-CCC4-43DE-BD96-23E06F112B0B}"/>
    <cellStyle name="Total 2 4 2 4 3" xfId="3853" xr:uid="{990BF116-8090-4097-A3FF-B7279C79D742}"/>
    <cellStyle name="Total 2 4 2 4 3 2" xfId="42063" xr:uid="{5ED7409A-E8E6-4728-80CE-C2BEF93F1A7D}"/>
    <cellStyle name="Total 2 4 2 4 4" xfId="39823" xr:uid="{161A2E97-9AAD-4042-95DC-85EBBCB55CC9}"/>
    <cellStyle name="Total 2 4 2 4 5" xfId="49041" xr:uid="{51C37F43-731F-4884-A086-5E4CB5F340FE}"/>
    <cellStyle name="Total 2 4 2 5" xfId="1301" xr:uid="{2642842A-19B2-4CA8-9F57-A9BBA2A191B4}"/>
    <cellStyle name="Total 2 4 2 5 2" xfId="5646" xr:uid="{A165F461-C001-4049-B535-06D756D8ED34}"/>
    <cellStyle name="Total 2 4 2 5 2 2" xfId="8232" xr:uid="{8F676DC5-DD45-4DBC-80E4-90918BD7E101}"/>
    <cellStyle name="Total 2 4 2 5 2 2 2" xfId="17221" xr:uid="{8DA1ADB4-4638-4E17-AE84-C688B8CB84DA}"/>
    <cellStyle name="Total 2 4 2 5 2 2 2 2" xfId="29575" xr:uid="{2F60F912-E3FC-4193-A267-B0A79331D2B6}"/>
    <cellStyle name="Total 2 4 2 5 2 2 3" xfId="26185" xr:uid="{6532CFCE-15F4-40CC-91DF-2047E3FC6C8C}"/>
    <cellStyle name="Total 2 4 2 5 2 3" xfId="10869" xr:uid="{A25807D9-BA04-421F-9E51-83680A4B4A3B}"/>
    <cellStyle name="Total 2 4 2 5 2 3 2" xfId="19858" xr:uid="{1FB8E243-BE64-444B-B657-7530C10C30A2}"/>
    <cellStyle name="Total 2 4 2 5 2 3 2 2" xfId="28913" xr:uid="{00F03FFE-C518-41B1-91CE-AC34F5B0180D}"/>
    <cellStyle name="Total 2 4 2 5 2 3 3" xfId="34700" xr:uid="{810064C1-0DE4-4E6A-A90D-35F30A5FB10F}"/>
    <cellStyle name="Total 2 4 2 5 2 4" xfId="14635" xr:uid="{3B8E3AD7-C100-40D6-ABF6-BBA014B5ADF8}"/>
    <cellStyle name="Total 2 4 2 5 2 4 2" xfId="37282" xr:uid="{094C7293-48CF-4FDE-B98C-1C653DD37C67}"/>
    <cellStyle name="Total 2 4 2 5 2 5" xfId="34841" xr:uid="{D9D1F187-1977-4128-AD5A-3D3E37D7E6B8}"/>
    <cellStyle name="Total 2 4 2 5 2 6" xfId="59029" xr:uid="{3F784A70-3E91-4291-93B1-594AAF2CF820}"/>
    <cellStyle name="Total 2 4 2 5 3" xfId="3738" xr:uid="{6CA27559-0D0F-4EEA-9481-6AEE3705645E}"/>
    <cellStyle name="Total 2 4 2 5 3 2" xfId="41010" xr:uid="{8D91A29D-1A64-4CB6-A119-C735C0F41BBA}"/>
    <cellStyle name="Total 2 4 2 5 4" xfId="32638" xr:uid="{C41F4D74-FB8D-40DC-B8E1-5D930758FA7A}"/>
    <cellStyle name="Total 2 4 2 5 5" xfId="52248" xr:uid="{64B1D994-C90F-479D-90B4-20E66D6CFEA6}"/>
    <cellStyle name="Total 2 4 2 6" xfId="2035" xr:uid="{EE8C0F5E-E758-4644-A700-2893D6CE132A}"/>
    <cellStyle name="Total 2 4 2 6 2" xfId="6343" xr:uid="{0743E545-A1E5-49AE-9086-7AC0A6FCC37B}"/>
    <cellStyle name="Total 2 4 2 6 2 2" xfId="8929" xr:uid="{0FC53EED-9C33-4680-BD45-8BC44FB6D660}"/>
    <cellStyle name="Total 2 4 2 6 2 2 2" xfId="17918" xr:uid="{6AA9F7F6-E125-47A2-8BD6-0D01D2EAF8C0}"/>
    <cellStyle name="Total 2 4 2 6 2 2 2 2" xfId="35629" xr:uid="{8A95897C-01B4-4B1B-9C0E-05C8B7DDBA37}"/>
    <cellStyle name="Total 2 4 2 6 2 2 3" xfId="37257" xr:uid="{F81440D2-BDD9-4060-90D1-CCD067A9A5D6}"/>
    <cellStyle name="Total 2 4 2 6 2 3" xfId="11566" xr:uid="{F4D0F830-E293-470A-8A2C-7D975B7FF044}"/>
    <cellStyle name="Total 2 4 2 6 2 3 2" xfId="20555" xr:uid="{1B1D9096-48E2-46B3-BAEA-47A2CD788A5C}"/>
    <cellStyle name="Total 2 4 2 6 2 3 2 2" xfId="32122" xr:uid="{BA919E5D-9537-4FE1-A200-E18D16014092}"/>
    <cellStyle name="Total 2 4 2 6 2 3 3" xfId="26838" xr:uid="{20AE3165-785D-48FE-8F83-41CC96E72C29}"/>
    <cellStyle name="Total 2 4 2 6 2 4" xfId="15332" xr:uid="{437C5489-D23A-4D83-B0D0-772A791D49CC}"/>
    <cellStyle name="Total 2 4 2 6 2 4 2" xfId="24685" xr:uid="{54604E30-25CB-4C48-BDEE-53B755EA0B2E}"/>
    <cellStyle name="Total 2 4 2 6 2 5" xfId="29955" xr:uid="{8964AE54-7C93-4C32-B4D4-BC0D78F3F85E}"/>
    <cellStyle name="Total 2 4 2 6 2 6" xfId="53992" xr:uid="{7FEC2C7C-EF17-421D-8A8A-015236832398}"/>
    <cellStyle name="Total 2 4 2 6 3" xfId="4472" xr:uid="{6225CF7A-DC3A-4B28-9C0F-1F03727ED9B0}"/>
    <cellStyle name="Total 2 4 2 6 3 2" xfId="36723" xr:uid="{4C8C068B-BC2D-4776-B600-971E3224126A}"/>
    <cellStyle name="Total 2 4 2 6 4" xfId="40817" xr:uid="{8AF6E301-2401-4BFC-B45A-6DAF8E02D882}"/>
    <cellStyle name="Total 2 4 2 6 5" xfId="47324" xr:uid="{91382F58-CB32-4A39-921E-A81EE0FBDB22}"/>
    <cellStyle name="Total 2 4 2 7" xfId="2846" xr:uid="{A1281188-11CA-4C25-B80B-FF158E6FABD8}"/>
    <cellStyle name="Total 2 4 2 7 2" xfId="6996" xr:uid="{AAC073E7-D644-4A5D-9F64-502A0C810528}"/>
    <cellStyle name="Total 2 4 2 7 2 2" xfId="12125" xr:uid="{A2F207E7-1ECA-4D66-B9E6-4AB095BFD043}"/>
    <cellStyle name="Total 2 4 2 7 2 2 2" xfId="21114" xr:uid="{A41A3697-61A5-48B1-9211-139FD0D8FA6F}"/>
    <cellStyle name="Total 2 4 2 7 2 2 2 2" xfId="34047" xr:uid="{35754866-2F49-4836-A9A2-0D1BEF0A1328}"/>
    <cellStyle name="Total 2 4 2 7 2 2 3" xfId="30142" xr:uid="{9ED666F5-0E9D-4E08-AEB4-FA97D962064A}"/>
    <cellStyle name="Total 2 4 2 7 2 3" xfId="12939" xr:uid="{52D7E145-875A-4D56-99F1-F13E8C79DEBA}"/>
    <cellStyle name="Total 2 4 2 7 2 3 2" xfId="21928" xr:uid="{C253CC2E-F5E7-4D9A-87EC-AF51DB300FE9}"/>
    <cellStyle name="Total 2 4 2 7 2 3 2 2" xfId="34838" xr:uid="{71F3F0BD-3A58-4F21-A690-CC743529D2C7}"/>
    <cellStyle name="Total 2 4 2 7 2 3 3" xfId="42258" xr:uid="{FCEBBF37-A0ED-4F99-838F-F59191F070BE}"/>
    <cellStyle name="Total 2 4 2 7 2 4" xfId="15985" xr:uid="{5B7A63D4-CB05-4090-90BF-C5A7C78A6C46}"/>
    <cellStyle name="Total 2 4 2 7 2 4 2" xfId="33168" xr:uid="{FC4D14E8-B98C-4B9F-9551-CC27E31DB4A6}"/>
    <cellStyle name="Total 2 4 2 7 2 5" xfId="39541" xr:uid="{E5292CDE-47C7-40BC-88D4-985D9D3910E5}"/>
    <cellStyle name="Total 2 4 2 7 3" xfId="9559" xr:uid="{7254BA2F-12B2-4286-9B47-767CD844FBBE}"/>
    <cellStyle name="Total 2 4 2 7 3 2" xfId="18548" xr:uid="{DC3E53EA-CBAE-4609-9C3C-5A8841C942D4}"/>
    <cellStyle name="Total 2 4 2 7 3 2 2" xfId="22877" xr:uid="{967A1B10-800D-4740-852B-003C63E551B6}"/>
    <cellStyle name="Total 2 4 2 7 3 3" xfId="35792" xr:uid="{51A57264-24E0-43A1-BB96-92C8F162E331}"/>
    <cellStyle name="Total 2 4 2 7 4" xfId="42119" xr:uid="{F1010957-8C84-4003-A19B-3BECEE9169C7}"/>
    <cellStyle name="Total 2 4 2 8" xfId="4779" xr:uid="{CB2FA353-3CC7-4BE4-AE37-7B53A4BE49D2}"/>
    <cellStyle name="Total 2 4 2 8 2" xfId="7365" xr:uid="{1A2C0A53-8AF1-4661-8736-25175579D753}"/>
    <cellStyle name="Total 2 4 2 8 2 2" xfId="16354" xr:uid="{34B383A7-C188-4E6D-91BB-08A9BAD7DDF9}"/>
    <cellStyle name="Total 2 4 2 8 2 2 2" xfId="28795" xr:uid="{0472FC85-7EF7-4D99-8959-0D4E3CBEEC9A}"/>
    <cellStyle name="Total 2 4 2 8 2 3" xfId="27858" xr:uid="{206838B7-3360-44DA-99F4-E769522F3C6C}"/>
    <cellStyle name="Total 2 4 2 8 3" xfId="10002" xr:uid="{583E0AE3-F774-46B0-B166-58CEDF29A486}"/>
    <cellStyle name="Total 2 4 2 8 3 2" xfId="18991" xr:uid="{94F9CE14-4C08-4DD6-B045-1C569D73BA68}"/>
    <cellStyle name="Total 2 4 2 8 3 2 2" xfId="30049" xr:uid="{F6ED2783-FEF0-4413-9356-A68E345DC837}"/>
    <cellStyle name="Total 2 4 2 8 3 3" xfId="22637" xr:uid="{F3882CEC-868D-4779-A460-B4F679AEB37D}"/>
    <cellStyle name="Total 2 4 2 8 4" xfId="13768" xr:uid="{48564C66-D760-44EA-A528-668A42B56395}"/>
    <cellStyle name="Total 2 4 2 8 4 2" xfId="25594" xr:uid="{AA86D3A3-06A1-450B-9C48-81B10AE52350}"/>
    <cellStyle name="Total 2 4 2 8 5" xfId="36876" xr:uid="{06494F75-F531-4FAD-9C56-E161A06AF29E}"/>
    <cellStyle name="Total 2 4 2 9" xfId="6680" xr:uid="{FAC8093B-1BC2-46E5-BA68-931ADF4EFB39}"/>
    <cellStyle name="Total 2 4 2 9 2" xfId="11886" xr:uid="{FE651C8C-06B7-411B-854D-D3A18119D093}"/>
    <cellStyle name="Total 2 4 2 9 2 2" xfId="20875" xr:uid="{8AA61261-CE8A-4A2D-B81E-5D7C8AAF87C0}"/>
    <cellStyle name="Total 2 4 2 9 2 2 2" xfId="41849" xr:uid="{791DF69D-6050-4D94-8A2D-A9AAF63EB536}"/>
    <cellStyle name="Total 2 4 2 9 2 3" xfId="37779" xr:uid="{68BE6021-94C5-4CB6-B203-59C544708560}"/>
    <cellStyle name="Total 2 4 2 9 3" xfId="15669" xr:uid="{B8C6DEF6-E1A6-4675-A210-F3BC11EDA9A6}"/>
    <cellStyle name="Total 2 4 2 9 3 2" xfId="40087" xr:uid="{2ACBF79F-DB72-4A6B-8901-0E49EC8B9D8D}"/>
    <cellStyle name="Total 2 4 2 9 4" xfId="37277" xr:uid="{8800B711-6181-4C29-BFE0-7BBC5D31D175}"/>
    <cellStyle name="Total 2 4 20" xfId="44903" xr:uid="{A2DB5B0E-36BC-4541-A1E1-4101A24D3EB7}"/>
    <cellStyle name="Total 2 4 20 2" xfId="50448" xr:uid="{6A4F7312-201F-42EA-A8D4-A80277999C23}"/>
    <cellStyle name="Total 2 4 20 2 2" xfId="57230" xr:uid="{22F47945-C505-4280-9A56-EEF64FA2E196}"/>
    <cellStyle name="Total 2 4 20 3" xfId="52050" xr:uid="{BB54806C-B6CB-4EFB-AE00-8C1EA4E6C051}"/>
    <cellStyle name="Total 2 4 20 3 2" xfId="58831" xr:uid="{E7A695B5-B31F-4063-BF07-610A81AF7E80}"/>
    <cellStyle name="Total 2 4 20 4" xfId="51615" xr:uid="{6EDDBA5A-FEF8-4091-BD3F-5D101BA1E3C3}"/>
    <cellStyle name="Total 2 4 20 4 2" xfId="58396" xr:uid="{2CF7943F-2A03-45AD-AED7-AA181B3B20F7}"/>
    <cellStyle name="Total 2 4 20 5" xfId="48565" xr:uid="{70487F49-AF91-4DF3-A535-7E125EB8F918}"/>
    <cellStyle name="Total 2 4 20 5 2" xfId="55354" xr:uid="{E037A5D5-1AED-4E84-B083-18D6C4011D59}"/>
    <cellStyle name="Total 2 4 20 6" xfId="53640" xr:uid="{B83A7F2C-2195-45DD-9E1A-97AF5DF427E9}"/>
    <cellStyle name="Total 2 4 20 7" xfId="46951" xr:uid="{0F081EC6-3FF0-4679-9817-A35C43F7B1F7}"/>
    <cellStyle name="Total 2 4 21" xfId="44969" xr:uid="{4229E9CB-E36D-4A62-8149-797474C0AC16}"/>
    <cellStyle name="Total 2 4 21 2" xfId="50548" xr:uid="{DBB728CC-7D85-47CA-A751-1B122ADFF925}"/>
    <cellStyle name="Total 2 4 21 2 2" xfId="57330" xr:uid="{7D45C8EE-BD33-490C-A13D-5DDB19F731F3}"/>
    <cellStyle name="Total 2 4 21 3" xfId="52150" xr:uid="{5B2DDDF6-91C1-4025-8348-F42B42631D71}"/>
    <cellStyle name="Total 2 4 21 3 2" xfId="58931" xr:uid="{CA81CEDA-AE5A-4A8B-B6C4-17A813C60776}"/>
    <cellStyle name="Total 2 4 21 4" xfId="48912" xr:uid="{09A97895-8B3A-4ECC-8FEA-C5D6EDA2504D}"/>
    <cellStyle name="Total 2 4 21 4 2" xfId="55695" xr:uid="{EA5B3706-6A8C-48FF-B6ED-679FF0D7F10A}"/>
    <cellStyle name="Total 2 4 21 5" xfId="48665" xr:uid="{8F09A2B8-CAED-45A5-AA0C-3801565AA329}"/>
    <cellStyle name="Total 2 4 21 5 2" xfId="55454" xr:uid="{685FCF16-D2BD-4D45-A9EA-0DCF5BF9BF12}"/>
    <cellStyle name="Total 2 4 21 6" xfId="53740" xr:uid="{AF1C90C2-0D8C-4CBE-81EA-AC27EA37164F}"/>
    <cellStyle name="Total 2 4 21 7" xfId="47051" xr:uid="{3B58BCE1-0243-4ADD-9786-559A7E3931E8}"/>
    <cellStyle name="Total 2 4 22" xfId="44992" xr:uid="{8E6DB676-3331-4917-B053-721A6D17DE47}"/>
    <cellStyle name="Total 2 4 22 2" xfId="50560" xr:uid="{9FE10F19-CEFE-47AE-B459-8DE9D658D1B7}"/>
    <cellStyle name="Total 2 4 22 2 2" xfId="57342" xr:uid="{E448A5FF-A9B9-43EF-8248-4C937CC15D9F}"/>
    <cellStyle name="Total 2 4 22 3" xfId="52162" xr:uid="{7E1ACB58-19F6-4AEA-A2A9-6976B7E4B8CC}"/>
    <cellStyle name="Total 2 4 22 3 2" xfId="58943" xr:uid="{4C7ABFCF-E218-45B4-B0FB-9272150057F2}"/>
    <cellStyle name="Total 2 4 22 4" xfId="52374" xr:uid="{AF2D91DC-ADF4-450D-BFDB-7998ED2A95DA}"/>
    <cellStyle name="Total 2 4 22 4 2" xfId="59155" xr:uid="{C4706211-ADB5-472B-8148-998555A5416E}"/>
    <cellStyle name="Total 2 4 22 5" xfId="48677" xr:uid="{88FF6D41-450A-4C40-AA08-3889DC4A8470}"/>
    <cellStyle name="Total 2 4 22 5 2" xfId="55466" xr:uid="{489C33EB-2F11-489A-B5EB-E00BD77617F5}"/>
    <cellStyle name="Total 2 4 22 6" xfId="53752" xr:uid="{4756403C-DAD1-4EFD-9361-981103B6A5F8}"/>
    <cellStyle name="Total 2 4 22 7" xfId="47063" xr:uid="{4F7EADAB-D062-4DC5-8233-C3E9C4611D58}"/>
    <cellStyle name="Total 2 4 23" xfId="45001" xr:uid="{3186D667-2309-4A96-B1C7-3EBE76F8FDE0}"/>
    <cellStyle name="Total 2 4 23 2" xfId="50633" xr:uid="{5D2A8AD5-E548-41F4-8907-8420EAF62091}"/>
    <cellStyle name="Total 2 4 23 2 2" xfId="57415" xr:uid="{D3F8FA15-5D79-4BCF-A24F-942F102A678E}"/>
    <cellStyle name="Total 2 4 23 3" xfId="52447" xr:uid="{718A3C4F-62F3-4D56-BDFC-2A122E6EF2DA}"/>
    <cellStyle name="Total 2 4 23 3 2" xfId="59228" xr:uid="{47841D01-76D5-4B8E-897B-85C3141AD9E7}"/>
    <cellStyle name="Total 2 4 23 4" xfId="48750" xr:uid="{6A8B5FF2-B93F-4134-8B8B-BC7F2CFB4E09}"/>
    <cellStyle name="Total 2 4 23 4 2" xfId="55539" xr:uid="{229406A0-82DD-4FCC-8760-F457B4FA9885}"/>
    <cellStyle name="Total 2 4 23 5" xfId="53825" xr:uid="{C06070C8-439F-4F3E-B469-C4D2CC92295F}"/>
    <cellStyle name="Total 2 4 23 6" xfId="47136" xr:uid="{81F168DE-9E5E-4A5E-8196-569F533656E0}"/>
    <cellStyle name="Total 2 4 24" xfId="45015" xr:uid="{8A672D09-EFF4-4E55-97A5-BB1D272D0231}"/>
    <cellStyle name="Total 2 4 24 2" xfId="50589" xr:uid="{9D79247B-353D-4EBD-9596-440A79E67B11}"/>
    <cellStyle name="Total 2 4 24 2 2" xfId="57371" xr:uid="{5B9AD1D8-5CFA-4FCA-8212-67834E81C725}"/>
    <cellStyle name="Total 2 4 24 3" xfId="52403" xr:uid="{639A28A6-2B9D-4009-BA2E-750B36769CD8}"/>
    <cellStyle name="Total 2 4 24 3 2" xfId="59184" xr:uid="{C91A9D2A-4B43-453F-8131-CABB93C0E52C}"/>
    <cellStyle name="Total 2 4 24 4" xfId="48706" xr:uid="{94E52FBD-9B61-479D-8B59-93388EC5CC9B}"/>
    <cellStyle name="Total 2 4 24 4 2" xfId="55495" xr:uid="{CE1E5320-F5DE-49FA-A133-FE3E54914B98}"/>
    <cellStyle name="Total 2 4 24 5" xfId="53781" xr:uid="{98EC534F-DFC2-43E1-8165-8BFFA28AA888}"/>
    <cellStyle name="Total 2 4 24 6" xfId="47092" xr:uid="{CAB9AAE7-C564-4526-8574-628EBDDF999C}"/>
    <cellStyle name="Total 2 4 25" xfId="45056" xr:uid="{53C40D19-1916-43D0-8843-10445B98160D}"/>
    <cellStyle name="Total 2 4 25 2" xfId="50659" xr:uid="{0CC4102A-DA5E-4939-8894-2D16601AD218}"/>
    <cellStyle name="Total 2 4 25 2 2" xfId="57441" xr:uid="{60645372-B8D5-45A3-B4B0-379BF6D546F5}"/>
    <cellStyle name="Total 2 4 25 3" xfId="52470" xr:uid="{04AB31F6-1299-42A5-B341-9EF2F5D66E30}"/>
    <cellStyle name="Total 2 4 25 3 2" xfId="59251" xr:uid="{FAB2E959-3D80-47D1-B862-2F5FD9942F50}"/>
    <cellStyle name="Total 2 4 25 4" xfId="48776" xr:uid="{6AB9B7F8-CD65-46F7-B14B-41EF2B8836C9}"/>
    <cellStyle name="Total 2 4 25 4 2" xfId="55562" xr:uid="{75E03640-3508-4C08-B3A7-A95FC04E3F37}"/>
    <cellStyle name="Total 2 4 25 5" xfId="53848" xr:uid="{D18DA9F6-2A60-4056-91DE-04726998F44C}"/>
    <cellStyle name="Total 2 4 25 6" xfId="47162" xr:uid="{4CBE4603-CD01-4CF2-BA26-D919B638FD95}"/>
    <cellStyle name="Total 2 4 26" xfId="45110" xr:uid="{57FF2622-2F61-4962-8FB1-5A08823F6257}"/>
    <cellStyle name="Total 2 4 26 2" xfId="50675" xr:uid="{54060C68-F091-47DD-B77F-0C32F3CD8F3C}"/>
    <cellStyle name="Total 2 4 26 2 2" xfId="57457" xr:uid="{A9E62F2B-DC4E-440A-AE9B-F0C424829C7A}"/>
    <cellStyle name="Total 2 4 26 3" xfId="52486" xr:uid="{AAE10598-4A25-4EC8-B395-5BE6F6A58399}"/>
    <cellStyle name="Total 2 4 26 3 2" xfId="59267" xr:uid="{DD69ED90-E662-4F29-8D35-E57E0594E337}"/>
    <cellStyle name="Total 2 4 26 4" xfId="48792" xr:uid="{31BD0E6B-5F3D-4790-B50B-4C237720E8F5}"/>
    <cellStyle name="Total 2 4 26 4 2" xfId="55578" xr:uid="{0F6F3999-2882-457D-B3DF-BC43EC08A286}"/>
    <cellStyle name="Total 2 4 26 5" xfId="53864" xr:uid="{5B564B86-02D3-47E7-8DCF-C946C4D398A7}"/>
    <cellStyle name="Total 2 4 26 6" xfId="47178" xr:uid="{13214898-5460-470A-A07A-F0FB91B7C0FE}"/>
    <cellStyle name="Total 2 4 27" xfId="45157" xr:uid="{90A1BD4F-003B-4A2B-96F0-087459BA7335}"/>
    <cellStyle name="Total 2 4 27 2" xfId="50728" xr:uid="{54C61E4A-72C4-4C5E-9490-DC3E2B643D8A}"/>
    <cellStyle name="Total 2 4 27 2 2" xfId="57510" xr:uid="{CA5E92EE-2578-425E-94E7-ED5381BFDA49}"/>
    <cellStyle name="Total 2 4 27 3" xfId="52539" xr:uid="{BCD273C7-BA50-40F1-A166-BDF87BBDF457}"/>
    <cellStyle name="Total 2 4 27 3 2" xfId="59320" xr:uid="{49AC09C8-1206-4E6D-8FD9-C5777661BDB3}"/>
    <cellStyle name="Total 2 4 27 4" xfId="48836" xr:uid="{202D0954-6DB3-4E0B-8ED3-23C0DEB2DA17}"/>
    <cellStyle name="Total 2 4 27 4 2" xfId="55621" xr:uid="{6A3532CF-F6A7-4E18-A913-FF8DA5EF3A65}"/>
    <cellStyle name="Total 2 4 27 5" xfId="53917" xr:uid="{E3A41979-A4E7-44B3-8CCC-93543C2B244D}"/>
    <cellStyle name="Total 2 4 27 6" xfId="47231" xr:uid="{B8FD0970-8AC7-42AA-BAB0-E749B031A01E}"/>
    <cellStyle name="Total 2 4 28" xfId="45119" xr:uid="{5614EB65-4B55-4C69-B22D-704A9EFD9678}"/>
    <cellStyle name="Total 2 4 28 2" xfId="50742" xr:uid="{268BF4F2-289F-48E0-A80C-B553B0F2BCCC}"/>
    <cellStyle name="Total 2 4 28 2 2" xfId="57524" xr:uid="{F7B80B03-F724-41AC-AF76-9A7FD3DD0DEB}"/>
    <cellStyle name="Total 2 4 28 3" xfId="52551" xr:uid="{49381C26-AEEC-4F76-8E17-263057B03F01}"/>
    <cellStyle name="Total 2 4 28 3 2" xfId="59332" xr:uid="{C04B7C02-5A78-4B7E-AA6F-47F8D5758E83}"/>
    <cellStyle name="Total 2 4 28 4" xfId="48849" xr:uid="{0826DEC7-A6D7-4EA9-AC73-9BAE9FCCD2FE}"/>
    <cellStyle name="Total 2 4 28 4 2" xfId="55631" xr:uid="{BF505913-1EFE-4316-B1D3-6D7FAF7BF754}"/>
    <cellStyle name="Total 2 4 28 5" xfId="53929" xr:uid="{9FB64736-4A64-4B93-8383-7BE7AF848168}"/>
    <cellStyle name="Total 2 4 28 6" xfId="47246" xr:uid="{1E1CE4FB-3670-41B3-BBBA-7805C6BB07AA}"/>
    <cellStyle name="Total 2 4 29" xfId="45250" xr:uid="{F22DEB08-6A8B-4E7C-8D54-05456DA39526}"/>
    <cellStyle name="Total 2 4 29 2" xfId="50772" xr:uid="{7792BF04-BC3C-4F80-8627-D7D33B210CE6}"/>
    <cellStyle name="Total 2 4 29 2 2" xfId="57554" xr:uid="{656B5428-41E4-4892-A4F6-5D8ADEC72C7F}"/>
    <cellStyle name="Total 2 4 29 3" xfId="52581" xr:uid="{4ED0A3C9-1685-4444-BF90-4F59EB766C32}"/>
    <cellStyle name="Total 2 4 29 3 2" xfId="59362" xr:uid="{73227F3B-93E5-41D6-B0AB-5A85AC2A7F77}"/>
    <cellStyle name="Total 2 4 29 4" xfId="53959" xr:uid="{047DBA1E-5A6E-4616-A952-7FF3D7026C96}"/>
    <cellStyle name="Total 2 4 29 5" xfId="47276" xr:uid="{B029FBC2-2531-481C-8F93-F1FCBE9265D8}"/>
    <cellStyle name="Total 2 4 3" xfId="589" xr:uid="{296BD066-B4E7-4515-9DBA-1C12604319CA}"/>
    <cellStyle name="Total 2 4 3 2" xfId="4978" xr:uid="{75498835-C5EB-4AC9-A4DE-0AC2344D239A}"/>
    <cellStyle name="Total 2 4 3 2 2" xfId="7564" xr:uid="{FA34660B-EFF7-4A89-B57D-8D9D8B8E5505}"/>
    <cellStyle name="Total 2 4 3 2 2 2" xfId="16553" xr:uid="{54353FBD-0F01-4F6F-991D-F2D6079FB6C9}"/>
    <cellStyle name="Total 2 4 3 2 2 2 2" xfId="39303" xr:uid="{516B70F0-85EB-4E17-B33B-4F4AB1ED7931}"/>
    <cellStyle name="Total 2 4 3 2 2 2 3" xfId="56358" xr:uid="{64EDF10E-A085-428D-A292-D393B9AEBDF1}"/>
    <cellStyle name="Total 2 4 3 2 2 3" xfId="27259" xr:uid="{D75E254B-AE38-47EF-BD0D-04EBBF3E06C5}"/>
    <cellStyle name="Total 2 4 3 2 2 4" xfId="49576" xr:uid="{38A0CD41-5628-42B6-A58D-C31F8420F1A9}"/>
    <cellStyle name="Total 2 4 3 2 3" xfId="10201" xr:uid="{93E3331C-0443-428E-A407-0764AF8325DC}"/>
    <cellStyle name="Total 2 4 3 2 3 2" xfId="19190" xr:uid="{F0B06B41-A1B3-4CEB-BBA7-3BA9286AF593}"/>
    <cellStyle name="Total 2 4 3 2 3 2 2" xfId="42404" xr:uid="{98E403CE-EFBC-4363-9298-6CA4A6A14B8A}"/>
    <cellStyle name="Total 2 4 3 2 3 2 3" xfId="58148" xr:uid="{6D841909-20AE-44DB-AB41-134BC18C991D}"/>
    <cellStyle name="Total 2 4 3 2 3 3" xfId="24225" xr:uid="{A6C2B76C-FCD2-479C-9FD1-7F43186B19F3}"/>
    <cellStyle name="Total 2 4 3 2 3 4" xfId="51366" xr:uid="{0E05C007-C323-41DB-A343-157DEBD04252}"/>
    <cellStyle name="Total 2 4 3 2 4" xfId="13967" xr:uid="{4FBF5EAE-F360-44AD-9F4C-1DB4FBC6A610}"/>
    <cellStyle name="Total 2 4 3 2 4 2" xfId="38467" xr:uid="{EAEA8479-FA3E-4C04-BA03-99F1F137808A}"/>
    <cellStyle name="Total 2 4 3 2 4 2 2" xfId="54503" xr:uid="{6AEC99D2-9C3F-421D-B1C9-8C3EA84BF846}"/>
    <cellStyle name="Total 2 4 3 2 4 3" xfId="47693" xr:uid="{830B1AF3-C474-49DF-BDA8-3C240A77F286}"/>
    <cellStyle name="Total 2 4 3 2 5" xfId="22396" xr:uid="{66E034E3-3612-45DE-B404-D75B2766FC80}"/>
    <cellStyle name="Total 2 4 3 2 6" xfId="46085" xr:uid="{0C390F88-5087-4D5B-8B83-FA1F5D5AFD2B}"/>
    <cellStyle name="Total 2 4 3 3" xfId="3026" xr:uid="{1EDA691E-1C34-4A68-8003-CF825B46DA25}"/>
    <cellStyle name="Total 2 4 3 3 2" xfId="34592" xr:uid="{3ADCF2E1-24AF-47A1-849D-0185781F2665}"/>
    <cellStyle name="Total 2 4 3 3 2 2" xfId="56766" xr:uid="{D3DB6518-F63C-4C09-8407-4E0E10C0E966}"/>
    <cellStyle name="Total 2 4 3 3 2 3" xfId="49984" xr:uid="{8ABA476D-D6F7-4A3D-9FFC-49C53592765C}"/>
    <cellStyle name="Total 2 4 3 3 3" xfId="51811" xr:uid="{6FB20CE0-DF6A-43F6-BFCF-7F929F243F4A}"/>
    <cellStyle name="Total 2 4 3 3 3 2" xfId="58592" xr:uid="{2F826BE7-D71B-4799-96C7-1120C16ADD30}"/>
    <cellStyle name="Total 2 4 3 3 4" xfId="48101" xr:uid="{15B687EE-9BE7-4AF9-8933-20D807395195}"/>
    <cellStyle name="Total 2 4 3 3 4 2" xfId="54893" xr:uid="{EA1A7EAD-C607-40FB-A3FD-7B226830A9B1}"/>
    <cellStyle name="Total 2 4 3 3 5" xfId="53193" xr:uid="{59CB2B72-9DB6-4B4D-8C7E-504CEE4AEF92}"/>
    <cellStyle name="Total 2 4 3 3 6" xfId="46487" xr:uid="{1E517346-E7E4-4FB3-A5F6-931A29FB742E}"/>
    <cellStyle name="Total 2 4 3 4" xfId="23508" xr:uid="{5F7E11B3-1EE4-42D7-B06B-F556DBFF830C}"/>
    <cellStyle name="Total 2 4 3 4 2" xfId="55886" xr:uid="{D325F96C-85B9-4568-82DD-679C337836A8}"/>
    <cellStyle name="Total 2 4 3 4 3" xfId="49104" xr:uid="{637F373B-117E-4564-AA67-BB72D41A4897}"/>
    <cellStyle name="Total 2 4 3 5" xfId="44342" xr:uid="{3700FC49-AE67-4F11-BC44-F4945B8781E5}"/>
    <cellStyle name="Total 2 4 3 5 2" xfId="59121" xr:uid="{ECB06ECA-E297-46BD-818F-D107BD544942}"/>
    <cellStyle name="Total 2 4 3 5 3" xfId="52340" xr:uid="{27C095B2-B7FF-4DD4-B5CE-7D60943063C1}"/>
    <cellStyle name="Total 2 4 3 6" xfId="45570" xr:uid="{9EA4D77A-0DA5-4DDB-97DA-3D33C029CADD}"/>
    <cellStyle name="Total 2 4 3 6 2" xfId="54055" xr:uid="{3C74C8B8-C0ED-45A7-954E-0550E007F71F}"/>
    <cellStyle name="Total 2 4 30" xfId="45254" xr:uid="{5AE962E9-6769-410D-A2AF-B5CAFB8FE6B2}"/>
    <cellStyle name="Total 2 4 30 2" xfId="55784" xr:uid="{7CD35416-8CB7-47C4-8EF1-BF2C7D6DDB87}"/>
    <cellStyle name="Total 2 4 30 3" xfId="49001" xr:uid="{8D53208C-BCEC-4378-9A67-5C1E357ACA8B}"/>
    <cellStyle name="Total 2 4 31" xfId="45287" xr:uid="{0E58B1D6-1CB7-4EF9-943C-576EBCE38073}"/>
    <cellStyle name="Total 2 4 31 2" xfId="56514" xr:uid="{36C06850-EEE3-4DCB-B892-7314613EB6BF}"/>
    <cellStyle name="Total 2 4 31 3" xfId="49732" xr:uid="{B359CF68-05B4-4CDB-8FBF-7396C3B30A5C}"/>
    <cellStyle name="Total 2 4 32" xfId="45295" xr:uid="{B6C8B285-5537-4803-8733-D05388DEA78B}"/>
    <cellStyle name="Total 2 4 33" xfId="45371" xr:uid="{F384429B-852E-454B-9D0D-44F4AD0F1AAD}"/>
    <cellStyle name="Total 2 4 34" xfId="45395" xr:uid="{FBEF97AB-06CC-4B1C-9AD9-A3F39775696B}"/>
    <cellStyle name="Total 2 4 35" xfId="45428" xr:uid="{69846469-580A-4E10-9455-0AB2A43875DA}"/>
    <cellStyle name="Total 2 4 36" xfId="45441" xr:uid="{7F4BF111-2F39-4688-8A00-4F6C7E25C47F}"/>
    <cellStyle name="Total 2 4 37" xfId="44197" xr:uid="{1EF976B5-5E74-42A9-A14F-E945B8B5758D}"/>
    <cellStyle name="Total 2 4 38" xfId="45449" xr:uid="{D4115FC9-ED03-4B54-9624-24149259A0EA}"/>
    <cellStyle name="Total 2 4 39" xfId="45491" xr:uid="{E0813401-5F45-49F8-AEA1-698E6B1155DB}"/>
    <cellStyle name="Total 2 4 4" xfId="934" xr:uid="{044C21C8-CA15-4E0D-9AE2-26C75B197F94}"/>
    <cellStyle name="Total 2 4 4 2" xfId="5299" xr:uid="{A6CE5554-A2E8-45E6-BAEC-59ACF44B75FC}"/>
    <cellStyle name="Total 2 4 4 2 2" xfId="7885" xr:uid="{9E664051-17EF-4CD9-A2DD-92A74B5C33E8}"/>
    <cellStyle name="Total 2 4 4 2 2 2" xfId="16874" xr:uid="{CFB5B76C-13A6-4CF6-A969-D1DAF8C2FD15}"/>
    <cellStyle name="Total 2 4 4 2 2 2 2" xfId="34718" xr:uid="{DE6B922E-B49A-453B-9012-47FCA5FC250D}"/>
    <cellStyle name="Total 2 4 4 2 2 2 3" xfId="56417" xr:uid="{6DA876B4-8647-47DE-8686-CF2DECC59413}"/>
    <cellStyle name="Total 2 4 4 2 2 3" xfId="43389" xr:uid="{C32365B9-C24A-404B-9E19-159551615917}"/>
    <cellStyle name="Total 2 4 4 2 2 4" xfId="49635" xr:uid="{74A48910-25E2-4F32-88A4-CF308B4C38B7}"/>
    <cellStyle name="Total 2 4 4 2 3" xfId="10522" xr:uid="{E5D99F46-24F6-46E6-8C3B-00AFBC188E6A}"/>
    <cellStyle name="Total 2 4 4 2 3 2" xfId="19511" xr:uid="{D0A9E3D7-A862-45C3-8A5F-13EFC4EE0EB4}"/>
    <cellStyle name="Total 2 4 4 2 3 2 2" xfId="26469" xr:uid="{D55115AB-629A-4D46-947A-EBA5C3C9DF31}"/>
    <cellStyle name="Total 2 4 4 2 3 2 3" xfId="57584" xr:uid="{96010DFF-A81E-4523-B7D3-E7B8111056CB}"/>
    <cellStyle name="Total 2 4 4 2 3 3" xfId="35707" xr:uid="{FEEF52D8-E3ED-4C4A-B062-4AA11FA59D94}"/>
    <cellStyle name="Total 2 4 4 2 3 4" xfId="50802" xr:uid="{41E4BC35-1455-4389-8A2D-703513E0848D}"/>
    <cellStyle name="Total 2 4 4 2 4" xfId="14288" xr:uid="{89C64796-4396-41B6-A308-34F1CEE51FAC}"/>
    <cellStyle name="Total 2 4 4 2 4 2" xfId="36937" xr:uid="{5FE25BDF-7D32-47BA-9B38-83A4B390AF17}"/>
    <cellStyle name="Total 2 4 4 2 4 2 2" xfId="54559" xr:uid="{E751137D-9BB0-462C-8CDE-CFC574208D5C}"/>
    <cellStyle name="Total 2 4 4 2 4 3" xfId="47752" xr:uid="{6EAA8C22-2983-4654-B758-0214344E2A60}"/>
    <cellStyle name="Total 2 4 4 2 5" xfId="30671" xr:uid="{47D4FAC6-F9FC-4B7F-88ED-A87DD70CC87E}"/>
    <cellStyle name="Total 2 4 4 2 6" xfId="46141" xr:uid="{9969B8C7-C36B-4BD5-BB19-6EC960E53D1E}"/>
    <cellStyle name="Total 2 4 4 3" xfId="3371" xr:uid="{5F2D3F6C-7549-49FB-9EAB-FE35BC55396D}"/>
    <cellStyle name="Total 2 4 4 3 2" xfId="24015" xr:uid="{56EC5EFB-1424-4D3D-88B8-55F49391B735}"/>
    <cellStyle name="Total 2 4 4 3 2 2" xfId="56822" xr:uid="{E667E380-164E-4630-93C0-BFCB054B2AB1}"/>
    <cellStyle name="Total 2 4 4 3 2 3" xfId="50040" xr:uid="{95983B8B-E16F-4CC0-B1D4-D73B5EDF901B}"/>
    <cellStyle name="Total 2 4 4 3 3" xfId="51294" xr:uid="{38255BA8-36D6-4D9F-8BD3-982B76B5168B}"/>
    <cellStyle name="Total 2 4 4 3 3 2" xfId="58076" xr:uid="{4BE66BF7-35CD-43BB-9106-A20A15F47A8F}"/>
    <cellStyle name="Total 2 4 4 3 4" xfId="48157" xr:uid="{33167426-C94F-476B-AF0B-CB366A900384}"/>
    <cellStyle name="Total 2 4 4 3 4 2" xfId="54949" xr:uid="{2CF54741-1CB1-439E-B5DB-5C73A25A815D}"/>
    <cellStyle name="Total 2 4 4 3 5" xfId="53249" xr:uid="{89CBFCC3-10AF-435D-9E80-42503B3AEAF0}"/>
    <cellStyle name="Total 2 4 4 3 6" xfId="46543" xr:uid="{5FB52ADB-AD32-4F77-B643-860A2B5F072B}"/>
    <cellStyle name="Total 2 4 4 4" xfId="42475" xr:uid="{9139C847-C102-48AA-B322-A51A9C626880}"/>
    <cellStyle name="Total 2 4 4 4 2" xfId="55945" xr:uid="{C754A01F-C0FD-45EF-9A7E-AA27A1CC0426}"/>
    <cellStyle name="Total 2 4 4 4 3" xfId="49163" xr:uid="{D7EF4EDC-946C-40D7-9907-F9D20800C012}"/>
    <cellStyle name="Total 2 4 4 5" xfId="44422" xr:uid="{DF9DAADE-9D2B-4320-B34D-6927A022B2CC}"/>
    <cellStyle name="Total 2 4 4 5 2" xfId="58584" xr:uid="{1AF3A817-7F60-4EDF-9D22-28C832ED4FEB}"/>
    <cellStyle name="Total 2 4 4 5 3" xfId="51803" xr:uid="{AA633072-BAA9-4772-9ADA-0941AB930838}"/>
    <cellStyle name="Total 2 4 4 6" xfId="45629" xr:uid="{FA157379-1384-4EA6-82F2-26A15E447102}"/>
    <cellStyle name="Total 2 4 4 6 2" xfId="54111" xr:uid="{91502637-BFD5-4FE8-B7E5-9C0FAEF927A4}"/>
    <cellStyle name="Total 2 4 5" xfId="1278" xr:uid="{6E0EBA51-A258-4116-8F37-C1F6A2C3EB30}"/>
    <cellStyle name="Total 2 4 5 2" xfId="5623" xr:uid="{0B8A4A7E-BC87-4A8D-89A0-B923C57A1D21}"/>
    <cellStyle name="Total 2 4 5 2 2" xfId="8209" xr:uid="{608DBEC5-8560-4668-92E2-FAD15A6E20C3}"/>
    <cellStyle name="Total 2 4 5 2 2 2" xfId="17198" xr:uid="{87493001-FDA5-4943-ADA0-D5342DD0D288}"/>
    <cellStyle name="Total 2 4 5 2 2 2 2" xfId="31988" xr:uid="{6FE2ECA3-ED86-427B-8B84-8572A084BC79}"/>
    <cellStyle name="Total 2 4 5 2 2 2 3" xfId="56436" xr:uid="{89E8FDB8-40CF-4816-9FB9-1538156F7BAD}"/>
    <cellStyle name="Total 2 4 5 2 2 3" xfId="30538" xr:uid="{61887F78-5068-4E32-AF39-CDD2A1764FCC}"/>
    <cellStyle name="Total 2 4 5 2 2 4" xfId="49654" xr:uid="{EC359A7C-3C22-45FD-8A37-34196C0F20F0}"/>
    <cellStyle name="Total 2 4 5 2 3" xfId="10846" xr:uid="{068780B7-65D3-44C4-85EF-DC8F64277DFE}"/>
    <cellStyle name="Total 2 4 5 2 3 2" xfId="19835" xr:uid="{0F7AB30B-D99E-40BC-9606-F85AA4C196C4}"/>
    <cellStyle name="Total 2 4 5 2 3 2 2" xfId="27756" xr:uid="{39E76933-51C4-4CE5-A182-42B68D840E72}"/>
    <cellStyle name="Total 2 4 5 2 3 2 3" xfId="57741" xr:uid="{FF62E641-ED4F-45F2-8A9E-F2ACFC89D295}"/>
    <cellStyle name="Total 2 4 5 2 3 3" xfId="40504" xr:uid="{9FCE84D4-85E8-4F30-BF92-F9B20598D47C}"/>
    <cellStyle name="Total 2 4 5 2 3 4" xfId="50959" xr:uid="{4FD763EA-D395-4FD7-97DD-0FDE952BED7D}"/>
    <cellStyle name="Total 2 4 5 2 4" xfId="14612" xr:uid="{C21A5400-F2B9-41EB-9AEB-170DBE609D50}"/>
    <cellStyle name="Total 2 4 5 2 4 2" xfId="39435" xr:uid="{0BAFF2A3-4FDA-4821-A04B-72873CA5FADD}"/>
    <cellStyle name="Total 2 4 5 2 4 2 2" xfId="54575" xr:uid="{0901D611-3A9B-4FFE-A78F-E4F5DFF85C63}"/>
    <cellStyle name="Total 2 4 5 2 4 3" xfId="47771" xr:uid="{7083A40D-A0DE-4D14-BB74-2403CC3682A0}"/>
    <cellStyle name="Total 2 4 5 2 5" xfId="34166" xr:uid="{88DD0FC6-E902-49FB-A6CD-905129147C21}"/>
    <cellStyle name="Total 2 4 5 2 6" xfId="46157" xr:uid="{3BC9FE22-8912-4680-A829-F9BB03796BF3}"/>
    <cellStyle name="Total 2 4 5 3" xfId="3715" xr:uid="{7B6068C4-D545-4848-8CC9-6678F8160267}"/>
    <cellStyle name="Total 2 4 5 3 2" xfId="43118" xr:uid="{6EE5E384-763D-41BD-B3B9-EC5EA9333B3A}"/>
    <cellStyle name="Total 2 4 5 3 2 2" xfId="56838" xr:uid="{51BC0567-2E26-4FB1-9449-10B7720981CF}"/>
    <cellStyle name="Total 2 4 5 3 2 3" xfId="50056" xr:uid="{E6D8F079-3E26-422A-BBB5-577B39B092E5}"/>
    <cellStyle name="Total 2 4 5 3 3" xfId="51174" xr:uid="{0A66861D-DC96-42C0-80C9-076638513667}"/>
    <cellStyle name="Total 2 4 5 3 3 2" xfId="57956" xr:uid="{88112669-C42D-4861-9413-0942748BA63A}"/>
    <cellStyle name="Total 2 4 5 3 4" xfId="48173" xr:uid="{B57C155D-60BE-4189-A446-6BF7051A3255}"/>
    <cellStyle name="Total 2 4 5 3 4 2" xfId="54965" xr:uid="{1BD2C569-2798-4DD3-9954-BB831F993BCD}"/>
    <cellStyle name="Total 2 4 5 3 5" xfId="53265" xr:uid="{5D7A4950-20AA-4B43-89C7-408AFA8A2709}"/>
    <cellStyle name="Total 2 4 5 3 6" xfId="46559" xr:uid="{1C7E9F3E-1339-4794-B891-8F6514AB3DB9}"/>
    <cellStyle name="Total 2 4 5 4" xfId="34890" xr:uid="{DB994316-A82B-4E07-B96E-68C5EC1E9706}"/>
    <cellStyle name="Total 2 4 5 4 2" xfId="55964" xr:uid="{24A04D11-7A8D-4AFC-9579-2360F75A7799}"/>
    <cellStyle name="Total 2 4 5 4 3" xfId="49182" xr:uid="{71C745EA-5622-475D-9830-5FEEBB3F1A55}"/>
    <cellStyle name="Total 2 4 5 5" xfId="44437" xr:uid="{3856A339-5085-45B8-AC2B-2C56657B953E}"/>
    <cellStyle name="Total 2 4 5 5 2" xfId="57931" xr:uid="{0CAF916F-24EA-423D-9725-9320347BC893}"/>
    <cellStyle name="Total 2 4 5 5 3" xfId="51149" xr:uid="{849C6588-49A3-400E-9DFC-10D7480A8381}"/>
    <cellStyle name="Total 2 4 5 6" xfId="45648" xr:uid="{14D6103E-73DA-4F38-97DB-C386D9A725BD}"/>
    <cellStyle name="Total 2 4 5 6 2" xfId="54127" xr:uid="{C2006102-285E-46CE-80B9-3F8483962B3A}"/>
    <cellStyle name="Total 2 4 6" xfId="1666" xr:uid="{8D9D6294-B610-45B3-9000-947325CCCECF}"/>
    <cellStyle name="Total 2 4 6 2" xfId="5994" xr:uid="{6947F5A0-C048-4F62-87A6-A9A1028B801D}"/>
    <cellStyle name="Total 2 4 6 2 2" xfId="8580" xr:uid="{B9B4E1F3-B190-491E-AB6E-E432C480C7F6}"/>
    <cellStyle name="Total 2 4 6 2 2 2" xfId="17569" xr:uid="{00478AFF-0BC7-4C43-97AE-21EF8BB34B52}"/>
    <cellStyle name="Total 2 4 6 2 2 2 2" xfId="33794" xr:uid="{6F4E0303-107A-47B6-B4BB-A30C51F3DE3A}"/>
    <cellStyle name="Total 2 4 6 2 2 2 3" xfId="56472" xr:uid="{E8AFC6E2-DC4C-4716-AB81-1BEE9FE168CC}"/>
    <cellStyle name="Total 2 4 6 2 2 3" xfId="35012" xr:uid="{DB87AB10-B9FC-45AE-BB21-6D6A3FB8A5FC}"/>
    <cellStyle name="Total 2 4 6 2 2 4" xfId="49690" xr:uid="{FDDD181F-8B4E-4951-BEA6-370549DC73B2}"/>
    <cellStyle name="Total 2 4 6 2 3" xfId="11217" xr:uid="{F8AD345D-619F-49D7-AEFE-C1A19F7CCA54}"/>
    <cellStyle name="Total 2 4 6 2 3 2" xfId="20206" xr:uid="{3CEDE72B-9023-44EA-BF2E-955FE73BF512}"/>
    <cellStyle name="Total 2 4 6 2 3 2 2" xfId="23829" xr:uid="{E861E562-858B-4F80-AFB8-407607D3154E}"/>
    <cellStyle name="Total 2 4 6 2 3 2 3" xfId="58085" xr:uid="{DC1A67EF-F9BE-4429-93DC-F4E56CF82D7F}"/>
    <cellStyle name="Total 2 4 6 2 3 3" xfId="41641" xr:uid="{DDE07BAE-2955-465B-9D64-01F2E45C4993}"/>
    <cellStyle name="Total 2 4 6 2 3 4" xfId="51303" xr:uid="{6588F23C-B137-4A3D-8133-B19080B69CA6}"/>
    <cellStyle name="Total 2 4 6 2 4" xfId="14983" xr:uid="{BA78927B-5F20-478B-A390-F30840D80D5A}"/>
    <cellStyle name="Total 2 4 6 2 4 2" xfId="25744" xr:uid="{00BA768D-CC1F-4675-84FA-AC2D029BF726}"/>
    <cellStyle name="Total 2 4 6 2 4 2 2" xfId="54611" xr:uid="{2BB2C841-287D-4F07-9DAA-8E999F925B67}"/>
    <cellStyle name="Total 2 4 6 2 4 3" xfId="47807" xr:uid="{99CC515D-FEC3-4972-B894-F497E725B58E}"/>
    <cellStyle name="Total 2 4 6 2 5" xfId="29610" xr:uid="{816D6C91-ECDD-484F-9599-F649495128A8}"/>
    <cellStyle name="Total 2 4 6 2 6" xfId="46193" xr:uid="{5D655401-C1F9-4D1A-8752-8A2AD6EDE955}"/>
    <cellStyle name="Total 2 4 6 3" xfId="4103" xr:uid="{76C5DD74-6A88-40DD-BC2D-FF1BA2CA5C2C}"/>
    <cellStyle name="Total 2 4 6 3 2" xfId="29374" xr:uid="{4075905B-4C7E-4DC2-8DF0-24C559BE336E}"/>
    <cellStyle name="Total 2 4 6 3 2 2" xfId="56874" xr:uid="{DF52FED8-E606-4BE2-AC1A-6036314F04BA}"/>
    <cellStyle name="Total 2 4 6 3 2 3" xfId="50092" xr:uid="{49D7D526-6495-4214-84CE-89258F2CEE1C}"/>
    <cellStyle name="Total 2 4 6 3 3" xfId="51232" xr:uid="{906246A0-A00C-47EF-BADB-CA50A058F228}"/>
    <cellStyle name="Total 2 4 6 3 3 2" xfId="58014" xr:uid="{4F783771-CEB6-43F8-A1C3-652E740CBDF3}"/>
    <cellStyle name="Total 2 4 6 3 4" xfId="48209" xr:uid="{74503A9E-B563-4340-AC17-E070967927D9}"/>
    <cellStyle name="Total 2 4 6 3 4 2" xfId="55001" xr:uid="{8CB9C1F4-AEF5-4CDB-B677-CE42940A70E4}"/>
    <cellStyle name="Total 2 4 6 3 5" xfId="53301" xr:uid="{2FE638A5-EC08-4253-9165-1BBD08408062}"/>
    <cellStyle name="Total 2 4 6 3 6" xfId="46595" xr:uid="{726EEBCC-5B7E-4E11-86CC-A1385B5328C8}"/>
    <cellStyle name="Total 2 4 6 4" xfId="26290" xr:uid="{6212B3CD-7D6D-47E4-9C4E-B68804513D41}"/>
    <cellStyle name="Total 2 4 6 4 2" xfId="56000" xr:uid="{3CFF4732-069C-4371-97EE-8D65E9A3862E}"/>
    <cellStyle name="Total 2 4 6 4 3" xfId="49218" xr:uid="{D917EA45-8D61-4E08-BDE4-3084D2ED1735}"/>
    <cellStyle name="Total 2 4 6 5" xfId="44414" xr:uid="{E6CA38CF-074A-48F8-8349-BC11F0D3B09B}"/>
    <cellStyle name="Total 2 4 6 5 2" xfId="58016" xr:uid="{54182815-15B1-4C7B-85FE-004C56AF525B}"/>
    <cellStyle name="Total 2 4 6 5 3" xfId="51234" xr:uid="{85D3F37E-2C79-4810-8FDC-44C038EC24A0}"/>
    <cellStyle name="Total 2 4 6 6" xfId="45684" xr:uid="{BBB7B783-65F6-48A3-804B-EC903537C934}"/>
    <cellStyle name="Total 2 4 6 6 2" xfId="54163" xr:uid="{4BE46BA1-2070-49DB-B5B0-3C287F299107}"/>
    <cellStyle name="Total 2 4 7" xfId="1768" xr:uid="{FE63C195-056B-4ACC-8BB5-A8B226B7E8F0}"/>
    <cellStyle name="Total 2 4 7 2" xfId="6089" xr:uid="{14E3C391-56CF-4B25-9692-D5274EF75FCE}"/>
    <cellStyle name="Total 2 4 7 2 2" xfId="8675" xr:uid="{A7660344-FFAB-4C85-9A5C-5525B95E686A}"/>
    <cellStyle name="Total 2 4 7 2 2 2" xfId="17664" xr:uid="{B29D3858-3941-4B7A-85BA-44A8878124FB}"/>
    <cellStyle name="Total 2 4 7 2 2 2 2" xfId="37493" xr:uid="{2BBBDF9D-81C1-44A1-A076-E227CE7317FA}"/>
    <cellStyle name="Total 2 4 7 2 2 2 3" xfId="56508" xr:uid="{8ACAE184-F7B3-43A7-BD56-C23132BBA3B3}"/>
    <cellStyle name="Total 2 4 7 2 2 3" xfId="42660" xr:uid="{3BDA4145-BC09-457C-95F6-82F77A0215CE}"/>
    <cellStyle name="Total 2 4 7 2 2 4" xfId="49726" xr:uid="{09CA0DD6-AD79-4146-A6DB-033B9918034A}"/>
    <cellStyle name="Total 2 4 7 2 3" xfId="11312" xr:uid="{DEC8AC8F-5E46-44CA-A31A-0F94B2FA3618}"/>
    <cellStyle name="Total 2 4 7 2 3 2" xfId="20301" xr:uid="{BB546EF7-D1A7-4E66-AF26-BB5B4B8DB81B}"/>
    <cellStyle name="Total 2 4 7 2 3 2 2" xfId="26853" xr:uid="{11D34577-EC81-4C7D-85B9-2A1DA52B0620}"/>
    <cellStyle name="Total 2 4 7 2 3 2 3" xfId="59027" xr:uid="{F1CECF33-195D-4741-9232-1729026BB3CD}"/>
    <cellStyle name="Total 2 4 7 2 3 3" xfId="33321" xr:uid="{BD611699-6248-43AC-ACDC-D6863D24F214}"/>
    <cellStyle name="Total 2 4 7 2 3 4" xfId="52246" xr:uid="{2D0BFF5D-9BF3-466F-B45D-AED5DCC93FA0}"/>
    <cellStyle name="Total 2 4 7 2 4" xfId="15078" xr:uid="{6052E8FC-5FD4-4846-A6D0-FAECFC5FC273}"/>
    <cellStyle name="Total 2 4 7 2 4 2" xfId="28781" xr:uid="{B4C9966C-1FE0-40B0-84BE-6921FE334EBD}"/>
    <cellStyle name="Total 2 4 7 2 4 2 2" xfId="54647" xr:uid="{9360366E-161F-41E7-B4AD-249F32567EB4}"/>
    <cellStyle name="Total 2 4 7 2 4 3" xfId="47843" xr:uid="{03582E8B-6143-47F1-B03F-E72E90E7E307}"/>
    <cellStyle name="Total 2 4 7 2 5" xfId="33879" xr:uid="{1994A8D1-92E4-43B8-B7D1-65B2C153724B}"/>
    <cellStyle name="Total 2 4 7 2 6" xfId="46229" xr:uid="{0688CCA6-9986-48A2-9946-560FD11CD23C}"/>
    <cellStyle name="Total 2 4 7 3" xfId="4205" xr:uid="{DF8A60C9-D8C9-49DE-B4DC-B2BE487ECDD4}"/>
    <cellStyle name="Total 2 4 7 3 2" xfId="38034" xr:uid="{6EC4D754-D897-49C4-AF03-E6B755636B85}"/>
    <cellStyle name="Total 2 4 7 3 2 2" xfId="56910" xr:uid="{814CF9FF-55B2-46F7-89C5-7541624AED62}"/>
    <cellStyle name="Total 2 4 7 3 2 3" xfId="50128" xr:uid="{9DF54F0E-B5EB-49A6-99E1-6BD740D36A30}"/>
    <cellStyle name="Total 2 4 7 3 3" xfId="48990" xr:uid="{DA85ADDC-D776-4B51-B92F-E1F955B74A0B}"/>
    <cellStyle name="Total 2 4 7 3 3 2" xfId="55773" xr:uid="{EBDBD0B4-F1ED-4B90-9E8A-474DE595F98B}"/>
    <cellStyle name="Total 2 4 7 3 4" xfId="48245" xr:uid="{DAB25DC7-F154-4431-9D34-7D4F143C1970}"/>
    <cellStyle name="Total 2 4 7 3 4 2" xfId="55037" xr:uid="{9476429E-A7BF-4FD1-AEAF-332BD34F7705}"/>
    <cellStyle name="Total 2 4 7 3 5" xfId="53337" xr:uid="{99565953-78F8-4913-84E6-ABBF745BA8DE}"/>
    <cellStyle name="Total 2 4 7 3 6" xfId="46631" xr:uid="{82860230-5C2C-46DB-8F4B-76774CB5BED3}"/>
    <cellStyle name="Total 2 4 7 4" xfId="32733" xr:uid="{29C0642A-77A5-41B6-90E1-55C99DAC482F}"/>
    <cellStyle name="Total 2 4 7 4 2" xfId="56036" xr:uid="{2878EB33-4B67-40B0-A7E0-257C74E46186}"/>
    <cellStyle name="Total 2 4 7 4 3" xfId="49254" xr:uid="{4578A019-5000-44B7-A1C1-89CA23717144}"/>
    <cellStyle name="Total 2 4 7 5" xfId="44503" xr:uid="{7BEFF542-5839-4CC1-B897-B19D6B088457}"/>
    <cellStyle name="Total 2 4 7 5 2" xfId="59152" xr:uid="{ADE46424-BEFF-44B9-A9B9-836CFA9E004B}"/>
    <cellStyle name="Total 2 4 7 5 3" xfId="52371" xr:uid="{215838EA-DAC4-4DB7-8C34-3F1FBD3C4EE9}"/>
    <cellStyle name="Total 2 4 7 6" xfId="45720" xr:uid="{6008A013-1E58-4D55-B769-DC60BAC06C1F}"/>
    <cellStyle name="Total 2 4 7 6 2" xfId="54199" xr:uid="{3C6993B1-6F82-4B6A-BA0B-FD97EE43BA94}"/>
    <cellStyle name="Total 2 4 8" xfId="2708" xr:uid="{DABB679D-E1DC-4684-9453-39018159E9D2}"/>
    <cellStyle name="Total 2 4 8 2" xfId="6898" xr:uid="{257E85FD-F8FC-4576-8CBA-01AF92F5FA04}"/>
    <cellStyle name="Total 2 4 8 2 2" xfId="12039" xr:uid="{485B7A73-89B7-4C2B-BA38-C41AA69F399C}"/>
    <cellStyle name="Total 2 4 8 2 2 2" xfId="21028" xr:uid="{89D77A9E-4F1E-4637-BCC2-4B2E7EF82FED}"/>
    <cellStyle name="Total 2 4 8 2 2 2 2" xfId="26802" xr:uid="{83D8FA10-22AF-4857-A259-96D4B3AAC7AA}"/>
    <cellStyle name="Total 2 4 8 2 2 2 3" xfId="56557" xr:uid="{C9EB1DD6-2D6D-4655-9C73-4B9534AB63C0}"/>
    <cellStyle name="Total 2 4 8 2 2 3" xfId="24260" xr:uid="{0164E18C-37B0-41D8-8739-144444FC186C}"/>
    <cellStyle name="Total 2 4 8 2 2 4" xfId="49775" xr:uid="{BE99EB07-76F0-4736-AEFB-FE77E846CE32}"/>
    <cellStyle name="Total 2 4 8 2 3" xfId="12859" xr:uid="{1409D77C-8A30-4177-B4B3-2B02CE66EC13}"/>
    <cellStyle name="Total 2 4 8 2 3 2" xfId="21848" xr:uid="{64E0DA08-D5B2-485A-8D47-FE52BD280A20}"/>
    <cellStyle name="Total 2 4 8 2 3 2 2" xfId="43478" xr:uid="{0D8270D0-BD75-4BA1-9002-09896E18B7B1}"/>
    <cellStyle name="Total 2 4 8 2 3 2 3" xfId="58321" xr:uid="{49637508-F98E-4BEA-AA3C-99932F343B19}"/>
    <cellStyle name="Total 2 4 8 2 3 3" xfId="22360" xr:uid="{91A0094F-6B66-4F56-A27B-6D98B7ACCD1C}"/>
    <cellStyle name="Total 2 4 8 2 3 4" xfId="51539" xr:uid="{9B82DCB4-6810-450B-85B3-3C5FEB14BC1B}"/>
    <cellStyle name="Total 2 4 8 2 4" xfId="15887" xr:uid="{CF110036-EF41-4336-941D-E40D2CB7E2FD}"/>
    <cellStyle name="Total 2 4 8 2 4 2" xfId="42065" xr:uid="{14B7DA25-889A-4C37-A30E-174483FB9083}"/>
    <cellStyle name="Total 2 4 8 2 4 2 2" xfId="54693" xr:uid="{A69F5098-22B2-4BEE-B24A-E6A893AD0B93}"/>
    <cellStyle name="Total 2 4 8 2 4 3" xfId="47892" xr:uid="{ADE6601F-F8F4-4C45-8F76-1FEAB39E401C}"/>
    <cellStyle name="Total 2 4 8 2 5" xfId="33280" xr:uid="{2770416C-7CBC-458B-A127-4103B9BF53B5}"/>
    <cellStyle name="Total 2 4 8 2 6" xfId="46278" xr:uid="{CD2BF307-C4B1-41F6-8259-1D8C7DAD6A38}"/>
    <cellStyle name="Total 2 4 8 3" xfId="9469" xr:uid="{A7E4699D-C429-4C2C-843F-00F3F1FE813E}"/>
    <cellStyle name="Total 2 4 8 3 2" xfId="18458" xr:uid="{A22A41B7-ECF7-4C60-A573-5F468A744BA0}"/>
    <cellStyle name="Total 2 4 8 3 2 2" xfId="37429" xr:uid="{884C0DFE-E52D-4AA6-B760-DED8BDE63B5C}"/>
    <cellStyle name="Total 2 4 8 3 2 2 2" xfId="56956" xr:uid="{9A9A6A97-0182-49CC-9ABA-DF539DCC17C7}"/>
    <cellStyle name="Total 2 4 8 3 2 3" xfId="50174" xr:uid="{50404803-2B86-4795-9358-E5CB3D72EC5E}"/>
    <cellStyle name="Total 2 4 8 3 3" xfId="24666" xr:uid="{78C6BF2B-EE5B-40A8-9472-BE9A18475779}"/>
    <cellStyle name="Total 2 4 8 3 3 2" xfId="58475" xr:uid="{4CEBC16F-0130-4EC3-BA8A-4295555184C5}"/>
    <cellStyle name="Total 2 4 8 3 3 3" xfId="51694" xr:uid="{AABA133C-8DF6-4AAB-BA84-D4FE0146A912}"/>
    <cellStyle name="Total 2 4 8 3 4" xfId="48291" xr:uid="{075461BA-4DEA-4A69-A832-3E87F36FE1B1}"/>
    <cellStyle name="Total 2 4 8 3 4 2" xfId="55083" xr:uid="{ECFF8A67-0D26-4514-82AC-FB1F0AFE468B}"/>
    <cellStyle name="Total 2 4 8 3 5" xfId="53383" xr:uid="{3B108ABB-45D9-4572-A797-6A86E8DD13B9}"/>
    <cellStyle name="Total 2 4 8 3 6" xfId="46677" xr:uid="{8E406B32-9709-49DF-B05D-4013C5270ED8}"/>
    <cellStyle name="Total 2 4 8 4" xfId="36294" xr:uid="{DB30F975-8FE1-4E3A-9B68-9D233AA76DE2}"/>
    <cellStyle name="Total 2 4 8 4 2" xfId="56085" xr:uid="{B0C3BD80-22DC-4C11-BDAF-520A37A99EE5}"/>
    <cellStyle name="Total 2 4 8 4 3" xfId="49303" xr:uid="{5FF5FD72-814B-4A80-8444-0070AF5F3B72}"/>
    <cellStyle name="Total 2 4 8 5" xfId="44563" xr:uid="{2DB06482-53C2-4D6E-9770-F03B87F44BA6}"/>
    <cellStyle name="Total 2 4 8 5 2" xfId="58703" xr:uid="{1B77F0B9-B486-4177-B857-C92FE0CB9583}"/>
    <cellStyle name="Total 2 4 8 5 3" xfId="51922" xr:uid="{7034BE6E-B50A-48FA-A149-D567DA69E27E}"/>
    <cellStyle name="Total 2 4 8 6" xfId="45769" xr:uid="{897D2C4D-DE5F-4590-AC9F-6A051FB84914}"/>
    <cellStyle name="Total 2 4 8 6 2" xfId="54245" xr:uid="{59FEC256-760A-43E9-8C08-DEDB739ADFF3}"/>
    <cellStyle name="Total 2 4 9" xfId="4654" xr:uid="{46DF63C0-8398-4D84-AFA7-76BF912F822A}"/>
    <cellStyle name="Total 2 4 9 2" xfId="7240" xr:uid="{7E54EC94-68F4-441E-BBE6-61231E1427F4}"/>
    <cellStyle name="Total 2 4 9 2 2" xfId="16229" xr:uid="{85E9DA20-4D7C-4AEF-9366-DFEF7ECE070B}"/>
    <cellStyle name="Total 2 4 9 2 2 2" xfId="35772" xr:uid="{C95FC828-2E24-4DE8-970F-C9AF34B29A73}"/>
    <cellStyle name="Total 2 4 9 2 2 2 2" xfId="56597" xr:uid="{1AB8C4A8-C6E1-46CD-82D0-A95C409CA831}"/>
    <cellStyle name="Total 2 4 9 2 2 3" xfId="49815" xr:uid="{00CCC8BC-FDB9-403F-8E48-EF232757227F}"/>
    <cellStyle name="Total 2 4 9 2 3" xfId="24665" xr:uid="{488C9F5E-F90C-4F1A-B293-5B700C0C3CDB}"/>
    <cellStyle name="Total 2 4 9 2 3 2" xfId="58000" xr:uid="{066E3E46-AB80-4661-9F12-DBBA69F87DAA}"/>
    <cellStyle name="Total 2 4 9 2 3 3" xfId="51218" xr:uid="{A6CE4DCE-B5BE-4C34-985D-E464B82ACE1F}"/>
    <cellStyle name="Total 2 4 9 2 4" xfId="47932" xr:uid="{8A34A747-0978-4291-BA75-56264E055968}"/>
    <cellStyle name="Total 2 4 9 2 4 2" xfId="54730" xr:uid="{CC2C1729-57F5-4455-B0DE-FFD73BCF4211}"/>
    <cellStyle name="Total 2 4 9 2 5" xfId="46318" xr:uid="{E544AEAA-B2CB-481A-85AF-B829DC7D9885}"/>
    <cellStyle name="Total 2 4 9 3" xfId="9877" xr:uid="{5A008734-2E4E-464A-B3F7-A61090FD06A7}"/>
    <cellStyle name="Total 2 4 9 3 2" xfId="18866" xr:uid="{0C554B35-3357-4B01-9AE4-BBD9514650CF}"/>
    <cellStyle name="Total 2 4 9 3 2 2" xfId="33878" xr:uid="{7C16B0E9-3034-4CD0-AA72-AE34A22BFDA1}"/>
    <cellStyle name="Total 2 4 9 3 2 2 2" xfId="56993" xr:uid="{6B566BA0-0453-421C-9232-2A53F391AAA8}"/>
    <cellStyle name="Total 2 4 9 3 2 3" xfId="50211" xr:uid="{1E66BAD2-9C42-4019-AF23-C673649ACA02}"/>
    <cellStyle name="Total 2 4 9 3 3" xfId="26936" xr:uid="{0BC4FEB1-A7C1-4AAA-8427-73D7D1B7604D}"/>
    <cellStyle name="Total 2 4 9 3 3 2" xfId="57840" xr:uid="{0552E863-767A-4188-A9A9-EE59883C1F18}"/>
    <cellStyle name="Total 2 4 9 3 3 3" xfId="51058" xr:uid="{E30D0958-53B7-4F96-9758-15F2AC9A14B4}"/>
    <cellStyle name="Total 2 4 9 3 4" xfId="48328" xr:uid="{760E2BBA-987C-40C2-BC23-4FC26F137169}"/>
    <cellStyle name="Total 2 4 9 3 4 2" xfId="55120" xr:uid="{D8980AE7-99CA-47A7-8125-6FC58B2806C8}"/>
    <cellStyle name="Total 2 4 9 3 5" xfId="53420" xr:uid="{4818478E-0FA5-4D10-BD81-CE7B3CBA9F15}"/>
    <cellStyle name="Total 2 4 9 3 6" xfId="46714" xr:uid="{93D19BD8-B44B-477A-B4E9-9DD2B0678ACC}"/>
    <cellStyle name="Total 2 4 9 4" xfId="13643" xr:uid="{C929FB60-73DD-46D2-AF7C-8B09263ECC33}"/>
    <cellStyle name="Total 2 4 9 4 2" xfId="24694" xr:uid="{A1400ABD-A4BB-435D-9CE6-43C3F9E79327}"/>
    <cellStyle name="Total 2 4 9 4 2 2" xfId="56125" xr:uid="{5B823486-605A-409C-9DCB-9E1C82EC2FC5}"/>
    <cellStyle name="Total 2 4 9 4 3" xfId="49343" xr:uid="{1F616D0B-D72E-401C-A47E-3AC396E5D496}"/>
    <cellStyle name="Total 2 4 9 5" xfId="32663" xr:uid="{44C7E96F-58D9-4A1D-AE7B-5D49777CE212}"/>
    <cellStyle name="Total 2 4 9 5 2" xfId="58766" xr:uid="{5CEB8134-6582-42B9-9420-D7C9B5D8970B}"/>
    <cellStyle name="Total 2 4 9 5 3" xfId="51985" xr:uid="{ACE9607E-7CC5-4BFE-9542-DAB9752C815D}"/>
    <cellStyle name="Total 2 4 9 6" xfId="44517" xr:uid="{A61FFCC1-8AAF-4EB0-B7C3-EA958B0B8D35}"/>
    <cellStyle name="Total 2 4 9 6 2" xfId="54282" xr:uid="{6D437338-C2A8-43C2-B3DF-0CA702F433DB}"/>
    <cellStyle name="Total 2 4 9 6 3" xfId="47469" xr:uid="{D1166EEA-69D2-4DBE-A530-A057102C9E8A}"/>
    <cellStyle name="Total 2 4 9 7" xfId="45809" xr:uid="{9D00BF5D-A318-4CD8-9EB4-E295DF71024E}"/>
    <cellStyle name="Total 2 5" xfId="227" xr:uid="{955C943A-E675-4546-A38E-F5FA71EAF295}"/>
    <cellStyle name="Total 2 5 10" xfId="9111" xr:uid="{A3D069A2-26EE-4A1C-83ED-59A2C326665C}"/>
    <cellStyle name="Total 2 5 10 2" xfId="18100" xr:uid="{43C9FB70-C614-407B-B822-3C8894309719}"/>
    <cellStyle name="Total 2 5 10 2 2" xfId="42043" xr:uid="{1C193D8D-BE94-4C80-A3D4-C57D0BB661C9}"/>
    <cellStyle name="Total 2 5 10 3" xfId="24185" xr:uid="{DC7E2017-C392-413C-93A7-8928E8CFB92C}"/>
    <cellStyle name="Total 2 5 11" xfId="9821" xr:uid="{D02C5758-3DDA-41E6-9994-9215C50F3511}"/>
    <cellStyle name="Total 2 5 11 2" xfId="18810" xr:uid="{11BBEECE-33BE-437F-8789-909842C47547}"/>
    <cellStyle name="Total 2 5 11 2 2" xfId="26504" xr:uid="{7EE3DD49-55F5-4111-B652-0BE6A8C60904}"/>
    <cellStyle name="Total 2 5 11 3" xfId="25382" xr:uid="{2A7607BF-990F-4C37-83D8-F38CFA516C2F}"/>
    <cellStyle name="Total 2 5 12" xfId="2233" xr:uid="{A4631483-51DD-423E-A331-347BF1146997}"/>
    <cellStyle name="Total 2 5 12 2" xfId="38933" xr:uid="{65D5C882-C3C8-438F-BCB3-5F02B88F22DD}"/>
    <cellStyle name="Total 2 5 13" xfId="13142" xr:uid="{4EBD2D71-CCF8-4D4D-A8E8-CF545BB678A1}"/>
    <cellStyle name="Total 2 5 13 2" xfId="32427" xr:uid="{5B9B707C-9DC6-4807-B923-DF82A4EF26F8}"/>
    <cellStyle name="Total 2 5 14" xfId="25345" xr:uid="{93DD4782-BC1F-410F-924D-001A5A44E90B}"/>
    <cellStyle name="Total 2 5 15" xfId="44292" xr:uid="{2865FF72-E3A5-4E61-BA42-5E7CCC07CC88}"/>
    <cellStyle name="Total 2 5 16" xfId="45529" xr:uid="{8DA643AF-8AEA-4082-AC66-D772FA6B003F}"/>
    <cellStyle name="Total 2 5 2" xfId="576" xr:uid="{EE52AA96-C929-4194-A23A-30A16DFC2B57}"/>
    <cellStyle name="Total 2 5 2 2" xfId="4965" xr:uid="{10A47920-8307-4391-A2FC-066F597FC523}"/>
    <cellStyle name="Total 2 5 2 2 2" xfId="7551" xr:uid="{2EE914E6-861A-4139-A6C6-46E55EB773EE}"/>
    <cellStyle name="Total 2 5 2 2 2 2" xfId="16540" xr:uid="{83D0F0FA-67FD-476D-A9F6-78354E870830}"/>
    <cellStyle name="Total 2 5 2 2 2 2 2" xfId="36106" xr:uid="{7FD0F15D-5697-4ACB-BF44-E4F2063CD789}"/>
    <cellStyle name="Total 2 5 2 2 2 3" xfId="32633" xr:uid="{E1E1077F-689D-4F32-880B-B4AB95BED12E}"/>
    <cellStyle name="Total 2 5 2 2 2 4" xfId="56317" xr:uid="{39947FD8-95EB-4658-B570-A14744750093}"/>
    <cellStyle name="Total 2 5 2 2 3" xfId="10188" xr:uid="{E01F2062-2FD9-4EE8-958F-108C8F0D1620}"/>
    <cellStyle name="Total 2 5 2 2 3 2" xfId="19177" xr:uid="{6EFC650B-6A8E-45B9-9168-4E9EC93EF94F}"/>
    <cellStyle name="Total 2 5 2 2 3 2 2" xfId="30339" xr:uid="{5FF4D37B-6766-4086-A6C6-EBD0C4CEEF29}"/>
    <cellStyle name="Total 2 5 2 2 3 3" xfId="32112" xr:uid="{F6C96264-183B-4242-9545-3870CAAE1CBB}"/>
    <cellStyle name="Total 2 5 2 2 4" xfId="13954" xr:uid="{52CF8CFA-85D0-4917-90A8-ED68897EABFE}"/>
    <cellStyle name="Total 2 5 2 2 4 2" xfId="31651" xr:uid="{6E3200EF-A6B6-4C0F-AA8A-CAC56BD6A380}"/>
    <cellStyle name="Total 2 5 2 2 5" xfId="38552" xr:uid="{E4576C2D-4DE5-4D16-88EE-CEA3372E4502}"/>
    <cellStyle name="Total 2 5 2 2 6" xfId="49535" xr:uid="{2CB5A4FE-4FA8-4267-8E78-E9DD128ACD8C}"/>
    <cellStyle name="Total 2 5 2 3" xfId="3013" xr:uid="{C129028A-5952-4DC8-8A5F-07EC6B061A13}"/>
    <cellStyle name="Total 2 5 2 3 2" xfId="28419" xr:uid="{C5C49F81-D260-46C3-8388-668263D0C7B2}"/>
    <cellStyle name="Total 2 5 2 3 2 2" xfId="58061" xr:uid="{3929BE0D-4A88-4CAE-AFF3-A4C4FE4DB31C}"/>
    <cellStyle name="Total 2 5 2 3 3" xfId="51279" xr:uid="{4C3C4290-FBB7-4CCD-8AC9-626084DAAB98}"/>
    <cellStyle name="Total 2 5 2 4" xfId="25622" xr:uid="{61698F26-DA66-4C10-9E59-ACEFA5600101}"/>
    <cellStyle name="Total 2 5 2 4 2" xfId="54462" xr:uid="{763950FC-4380-4626-8C46-515DFBF9E827}"/>
    <cellStyle name="Total 2 5 2 4 3" xfId="47652" xr:uid="{25F30517-085A-4E5B-A9B3-5879192737B1}"/>
    <cellStyle name="Total 2 5 2 5" xfId="46044" xr:uid="{9D13EC28-1935-4658-B891-292970D60F14}"/>
    <cellStyle name="Total 2 5 3" xfId="921" xr:uid="{7126877E-DAC7-4227-8AB8-211DE341194C}"/>
    <cellStyle name="Total 2 5 3 2" xfId="5286" xr:uid="{A5C8324B-7BC7-4C9B-8225-0EE64081F41B}"/>
    <cellStyle name="Total 2 5 3 2 2" xfId="7872" xr:uid="{0C969563-E2B1-4DDC-A4CC-E0331E6F94B3}"/>
    <cellStyle name="Total 2 5 3 2 2 2" xfId="16861" xr:uid="{2AE8322C-802E-4963-BC51-56CE78CDC444}"/>
    <cellStyle name="Total 2 5 3 2 2 2 2" xfId="38400" xr:uid="{284E9D2D-2CEE-4322-973F-5CD5750FF7BB}"/>
    <cellStyle name="Total 2 5 3 2 2 3" xfId="37179" xr:uid="{8A440CF1-F084-4869-8B4D-1473E8A5C362}"/>
    <cellStyle name="Total 2 5 3 2 2 4" xfId="56725" xr:uid="{FA82DAF1-D525-4A61-8D1F-C69C8C7DB2A9}"/>
    <cellStyle name="Total 2 5 3 2 3" xfId="10509" xr:uid="{D4DADE88-38CC-41F7-8324-7040B4F3FE7B}"/>
    <cellStyle name="Total 2 5 3 2 3 2" xfId="19498" xr:uid="{7E6ECF60-5B44-4C2D-944C-7953F9AC91B5}"/>
    <cellStyle name="Total 2 5 3 2 3 2 2" xfId="34191" xr:uid="{00A7BF42-64EF-4C43-B45E-C24410B181EB}"/>
    <cellStyle name="Total 2 5 3 2 3 3" xfId="41328" xr:uid="{9AB4786A-6C3E-44A2-A6EB-A60380908FE5}"/>
    <cellStyle name="Total 2 5 3 2 4" xfId="14275" xr:uid="{C43A4BD8-C13A-4968-9009-8B65213D6BB3}"/>
    <cellStyle name="Total 2 5 3 2 4 2" xfId="24520" xr:uid="{49123DD9-043B-451D-8212-30C7157D3187}"/>
    <cellStyle name="Total 2 5 3 2 5" xfId="39656" xr:uid="{C6A4BED1-A277-4875-B250-3F7A8C55196C}"/>
    <cellStyle name="Total 2 5 3 2 6" xfId="49943" xr:uid="{57345914-B0DA-44BE-B0E2-383AA89EF6E7}"/>
    <cellStyle name="Total 2 5 3 3" xfId="3358" xr:uid="{262EDA64-BD63-445B-AD0C-8C9E546691BC}"/>
    <cellStyle name="Total 2 5 3 3 2" xfId="32347" xr:uid="{821D9E8C-6072-4B92-A6D2-664DBF597E6A}"/>
    <cellStyle name="Total 2 5 3 3 2 2" xfId="55728" xr:uid="{F8A0C5F8-E9D6-4062-B010-01935915A884}"/>
    <cellStyle name="Total 2 5 3 3 3" xfId="48945" xr:uid="{155E2261-D376-4EA1-B638-F569F2607735}"/>
    <cellStyle name="Total 2 5 3 4" xfId="22129" xr:uid="{967A7CE8-977E-40EB-9B26-88DD071BE61F}"/>
    <cellStyle name="Total 2 5 3 4 2" xfId="54852" xr:uid="{1DE61A2E-819C-4453-89C7-119C06E9C6F9}"/>
    <cellStyle name="Total 2 5 3 4 3" xfId="48060" xr:uid="{7B4EC812-B077-4E41-86EB-0BBE9E4C1CFD}"/>
    <cellStyle name="Total 2 5 3 5" xfId="53152" xr:uid="{E7B43C43-D14A-4834-9BF7-8A321225C016}"/>
    <cellStyle name="Total 2 5 3 6" xfId="46446" xr:uid="{5D396A38-E915-4F42-9AE6-453C1FE9595D}"/>
    <cellStyle name="Total 2 5 4" xfId="1265" xr:uid="{A017AB0F-C962-4D2D-BFEE-60768CBC3DEE}"/>
    <cellStyle name="Total 2 5 4 2" xfId="5610" xr:uid="{A192CE52-D54D-4754-914E-CD4B033CA9E2}"/>
    <cellStyle name="Total 2 5 4 2 2" xfId="8196" xr:uid="{53B83991-B10A-4E49-888E-8446E486C5FF}"/>
    <cellStyle name="Total 2 5 4 2 2 2" xfId="17185" xr:uid="{FA5EFCEB-DF2F-41AD-9EA2-2CF288A6DB7A}"/>
    <cellStyle name="Total 2 5 4 2 2 2 2" xfId="29770" xr:uid="{77B37E22-7A0B-4514-A517-F2FF04E442B2}"/>
    <cellStyle name="Total 2 5 4 2 2 3" xfId="25306" xr:uid="{262E6D32-FC85-490D-A18C-8873E27557E4}"/>
    <cellStyle name="Total 2 5 4 2 3" xfId="10833" xr:uid="{B1AD3240-FDDB-4FFE-BB49-AB201B1B453A}"/>
    <cellStyle name="Total 2 5 4 2 3 2" xfId="19822" xr:uid="{816380ED-CC40-4AD2-AF4D-F830AD353EB8}"/>
    <cellStyle name="Total 2 5 4 2 3 2 2" xfId="23213" xr:uid="{A5DDFF54-DDAF-4388-BB2A-533472EA3ED2}"/>
    <cellStyle name="Total 2 5 4 2 3 3" xfId="34649" xr:uid="{04CCB3EF-CCB6-4574-96FD-76FEC6DF3E9F}"/>
    <cellStyle name="Total 2 5 4 2 4" xfId="14599" xr:uid="{E2EDE7CB-4505-4202-93B1-15296708A71A}"/>
    <cellStyle name="Total 2 5 4 2 4 2" xfId="36254" xr:uid="{9DEDAE3F-F78F-421D-A944-7E728FA9B0A3}"/>
    <cellStyle name="Total 2 5 4 2 5" xfId="28581" xr:uid="{F4DC2E02-67A0-4573-AC41-2BAADCA73333}"/>
    <cellStyle name="Total 2 5 4 2 6" xfId="55845" xr:uid="{E98FC91B-C934-4A47-BC56-ED1161173B69}"/>
    <cellStyle name="Total 2 5 4 3" xfId="3702" xr:uid="{1CAA40CE-1CBC-4FB0-90D4-3B181650088D}"/>
    <cellStyle name="Total 2 5 4 3 2" xfId="36896" xr:uid="{3ADD8ACA-53B7-45A8-BB5E-41BFBFAD8A5C}"/>
    <cellStyle name="Total 2 5 4 4" xfId="33147" xr:uid="{2A60C717-CA5C-49AC-A09F-1CF545A1C1BA}"/>
    <cellStyle name="Total 2 5 4 5" xfId="49063" xr:uid="{D31EB3A8-EEB2-4387-8933-01055F522E84}"/>
    <cellStyle name="Total 2 5 5" xfId="1764" xr:uid="{64BC3E2E-B98C-4469-8246-296870C65AA2}"/>
    <cellStyle name="Total 2 5 5 2" xfId="6085" xr:uid="{B487B45C-13AF-48B6-B208-0120F15251CC}"/>
    <cellStyle name="Total 2 5 5 2 2" xfId="8671" xr:uid="{267BCC93-7BD4-41BA-9052-DA7B20F574A1}"/>
    <cellStyle name="Total 2 5 5 2 2 2" xfId="17660" xr:uid="{B168E6E9-77D4-4A49-BE8A-D15B781EC30B}"/>
    <cellStyle name="Total 2 5 5 2 2 2 2" xfId="39732" xr:uid="{D7F0D657-D098-460B-9733-01D51FA95ECE}"/>
    <cellStyle name="Total 2 5 5 2 2 3" xfId="28664" xr:uid="{36077295-FE17-4657-ABFE-46C6D8761920}"/>
    <cellStyle name="Total 2 5 5 2 3" xfId="11308" xr:uid="{A82788C0-530F-4B8F-A2DF-CEF601FAAD1B}"/>
    <cellStyle name="Total 2 5 5 2 3 2" xfId="20297" xr:uid="{D0C68455-6D3E-42C2-8305-87535B1C8695}"/>
    <cellStyle name="Total 2 5 5 2 3 2 2" xfId="33346" xr:uid="{964A016A-5066-4BFD-90AC-7D1C6B1F12C8}"/>
    <cellStyle name="Total 2 5 5 2 3 3" xfId="32243" xr:uid="{422491C6-8CE6-4926-A134-A37F145EF0D0}"/>
    <cellStyle name="Total 2 5 5 2 4" xfId="15074" xr:uid="{18155155-014C-4EE8-B85F-EA5E72070141}"/>
    <cellStyle name="Total 2 5 5 2 4 2" xfId="23241" xr:uid="{360E4526-B9B4-4BE3-923D-6E1F4D0F72EA}"/>
    <cellStyle name="Total 2 5 5 2 5" xfId="42176" xr:uid="{9C9DC21D-7580-484C-AD53-0C72378F859A}"/>
    <cellStyle name="Total 2 5 5 2 6" xfId="58569" xr:uid="{23FBBD8D-E6A7-4241-8835-AA58C764FC0D}"/>
    <cellStyle name="Total 2 5 5 3" xfId="4201" xr:uid="{BE7AC01F-AB36-4DCF-A8FC-89B4199C69AD}"/>
    <cellStyle name="Total 2 5 5 3 2" xfId="24485" xr:uid="{C1FFBB6A-7804-490F-957D-B7B891406193}"/>
    <cellStyle name="Total 2 5 5 4" xfId="35150" xr:uid="{A310AF0F-4066-4A8E-90B2-26DAD36354BE}"/>
    <cellStyle name="Total 2 5 5 5" xfId="51788" xr:uid="{893A2F55-5088-4C47-B951-EDBD6014F5A8}"/>
    <cellStyle name="Total 2 5 6" xfId="1670" xr:uid="{0E2742D7-A1A0-4D93-9D45-B4A9D31FE8CB}"/>
    <cellStyle name="Total 2 5 6 2" xfId="5998" xr:uid="{D2A05274-1866-485A-972A-BB0005987E7F}"/>
    <cellStyle name="Total 2 5 6 2 2" xfId="8584" xr:uid="{EA441D55-505E-482A-861C-24CD0EC8E3AB}"/>
    <cellStyle name="Total 2 5 6 2 2 2" xfId="17573" xr:uid="{36EC3221-36F6-4DA5-A482-A203292A9940}"/>
    <cellStyle name="Total 2 5 6 2 2 2 2" xfId="31551" xr:uid="{E45D4447-5728-4B2C-9B48-CF063A4E3A35}"/>
    <cellStyle name="Total 2 5 6 2 2 3" xfId="32611" xr:uid="{8CC710B8-38DE-4BA2-B6E8-CC00724F1266}"/>
    <cellStyle name="Total 2 5 6 2 3" xfId="11221" xr:uid="{87A024F8-31F8-4090-B63F-996A8C9159A4}"/>
    <cellStyle name="Total 2 5 6 2 3 2" xfId="20210" xr:uid="{61087408-74FA-4C6F-9CDC-773AEDC0460E}"/>
    <cellStyle name="Total 2 5 6 2 3 2 2" xfId="29369" xr:uid="{4D6507B3-9936-486D-914E-85402444C455}"/>
    <cellStyle name="Total 2 5 6 2 3 3" xfId="42723" xr:uid="{DBBFECA3-5A5E-4EB9-857A-09147BFF897B}"/>
    <cellStyle name="Total 2 5 6 2 4" xfId="14987" xr:uid="{6F9665E0-00B5-45FE-ACCF-76ED167D336D}"/>
    <cellStyle name="Total 2 5 6 2 4 2" xfId="39293" xr:uid="{2704C777-605A-4F82-B954-CFBD228FBE43}"/>
    <cellStyle name="Total 2 5 6 2 5" xfId="30901" xr:uid="{6CA3C71B-2062-4838-9485-1C7C6C1709D7}"/>
    <cellStyle name="Total 2 5 6 2 6" xfId="54014" xr:uid="{D7F06B75-A4FC-4866-B07F-D0F19A6D9920}"/>
    <cellStyle name="Total 2 5 6 3" xfId="4107" xr:uid="{EB31C3A6-90F2-43BD-8E6B-10F01432980A}"/>
    <cellStyle name="Total 2 5 6 3 2" xfId="43474" xr:uid="{5D72E99A-453E-4814-A6DF-5A9A45E9D096}"/>
    <cellStyle name="Total 2 5 6 4" xfId="39839" xr:uid="{15174D89-631E-4F73-BF30-977C0C518409}"/>
    <cellStyle name="Total 2 5 6 5" xfId="47346" xr:uid="{66ED5A73-39A0-4EF0-87D8-EFA4A9236B82}"/>
    <cellStyle name="Total 2 5 7" xfId="2695" xr:uid="{CE0FBFE7-B8D2-4E98-91F5-1A0A133F3BB8}"/>
    <cellStyle name="Total 2 5 7 2" xfId="6885" xr:uid="{F261BD57-03E5-4E30-8EC2-E7B662E22876}"/>
    <cellStyle name="Total 2 5 7 2 2" xfId="12026" xr:uid="{BFF6461C-A2AE-4058-A3CC-72D5BA6C799D}"/>
    <cellStyle name="Total 2 5 7 2 2 2" xfId="21015" xr:uid="{ED5CEFBC-9185-4F72-BC30-0CC757ABB0EC}"/>
    <cellStyle name="Total 2 5 7 2 2 2 2" xfId="41396" xr:uid="{5CAF828A-5724-4BE9-8CB6-3A59199955F0}"/>
    <cellStyle name="Total 2 5 7 2 2 3" xfId="32248" xr:uid="{32C945DB-4FF6-4C84-A29A-986E45547BEE}"/>
    <cellStyle name="Total 2 5 7 2 3" xfId="12849" xr:uid="{84CA51C8-89BC-4C4D-B6C7-F4B47C6D52DE}"/>
    <cellStyle name="Total 2 5 7 2 3 2" xfId="21838" xr:uid="{37A4B0B2-11E5-4836-B898-FF5BC0676FD4}"/>
    <cellStyle name="Total 2 5 7 2 3 2 2" xfId="34475" xr:uid="{AB061603-AD07-4C2B-8099-59B66D131638}"/>
    <cellStyle name="Total 2 5 7 2 3 3" xfId="42928" xr:uid="{19FD2977-8FA8-4ACE-85DD-C481A0AC116E}"/>
    <cellStyle name="Total 2 5 7 2 4" xfId="15874" xr:uid="{5EF31714-9B56-4091-B571-E743487B842B}"/>
    <cellStyle name="Total 2 5 7 2 4 2" xfId="29996" xr:uid="{A48255C3-C8D9-4115-9611-7AEC8245E556}"/>
    <cellStyle name="Total 2 5 7 2 5" xfId="43765" xr:uid="{F7AFF174-5A8B-4CA5-9E88-4D79B937D220}"/>
    <cellStyle name="Total 2 5 7 3" xfId="9456" xr:uid="{18875012-05E6-460B-BDFE-D65AE4B32D64}"/>
    <cellStyle name="Total 2 5 7 3 2" xfId="18445" xr:uid="{CCA1ED76-318D-4AD2-A2CB-E2F473487D4B}"/>
    <cellStyle name="Total 2 5 7 3 2 2" xfId="25010" xr:uid="{1ECC5A5E-4A13-4E23-97E5-26124DC104B9}"/>
    <cellStyle name="Total 2 5 7 3 3" xfId="33634" xr:uid="{ABDE7654-2A09-4D79-B996-5825C68CB09D}"/>
    <cellStyle name="Total 2 5 7 4" xfId="42071" xr:uid="{B64A5B2D-24E7-48D4-B462-88A5A2A58633}"/>
    <cellStyle name="Total 2 5 8" xfId="4641" xr:uid="{9E840134-989C-48B7-A047-AB325A603343}"/>
    <cellStyle name="Total 2 5 8 2" xfId="7227" xr:uid="{992FD7F5-67AC-447A-AFEB-4547D1ED9468}"/>
    <cellStyle name="Total 2 5 8 2 2" xfId="16216" xr:uid="{12C834A0-BB2D-43B5-8FFE-8FB3A2EA42DC}"/>
    <cellStyle name="Total 2 5 8 2 2 2" xfId="34826" xr:uid="{9FFD3DB5-1BD5-4D4F-B18C-6FEAE21ED58E}"/>
    <cellStyle name="Total 2 5 8 2 3" xfId="33633" xr:uid="{86319812-2BE7-447C-B940-90C0267A8D80}"/>
    <cellStyle name="Total 2 5 8 3" xfId="9864" xr:uid="{2FF3F890-A58E-42B0-A88F-32EC3E0CEEBF}"/>
    <cellStyle name="Total 2 5 8 3 2" xfId="18853" xr:uid="{1636AB0C-2ECF-4E0F-8B70-FFF3990325CB}"/>
    <cellStyle name="Total 2 5 8 3 2 2" xfId="28054" xr:uid="{3C64A52F-5859-4622-914B-47F30A29BB50}"/>
    <cellStyle name="Total 2 5 8 3 3" xfId="22310" xr:uid="{B1E304B7-497B-4FD8-94D3-6D6022EEF024}"/>
    <cellStyle name="Total 2 5 8 4" xfId="13630" xr:uid="{C7E5DE4B-CC82-4EFC-85CB-2B5F8A11A8AC}"/>
    <cellStyle name="Total 2 5 8 4 2" xfId="33660" xr:uid="{8EA2CC7A-3952-4C88-BA7C-D13177502A8F}"/>
    <cellStyle name="Total 2 5 8 5" xfId="43055" xr:uid="{E36AE786-8208-49E4-8233-DC1D4A51960D}"/>
    <cellStyle name="Total 2 5 9" xfId="6529" xr:uid="{552284E2-05EB-4886-B2BE-1D2D705285D6}"/>
    <cellStyle name="Total 2 5 9 2" xfId="11748" xr:uid="{D2F16186-3189-4366-8F32-6B2019D9F5AA}"/>
    <cellStyle name="Total 2 5 9 2 2" xfId="20737" xr:uid="{60FA89FE-7184-4D38-9249-373DE3081C2F}"/>
    <cellStyle name="Total 2 5 9 2 2 2" xfId="37584" xr:uid="{597EF88D-75B0-4A22-8EEA-0FBC7C963EDA}"/>
    <cellStyle name="Total 2 5 9 2 3" xfId="36666" xr:uid="{6ED4B270-D5D5-43ED-8693-5F6E5FDB5482}"/>
    <cellStyle name="Total 2 5 9 3" xfId="15518" xr:uid="{4B117E44-0C87-4ED5-826C-6A29A510ADEC}"/>
    <cellStyle name="Total 2 5 9 3 2" xfId="34535" xr:uid="{5788880E-9CCF-4280-8CB2-623976DFD96D}"/>
    <cellStyle name="Total 2 5 9 4" xfId="37222" xr:uid="{7C30D487-1C1A-40B8-9D69-AEA07BB30323}"/>
    <cellStyle name="Total 2 6" xfId="365" xr:uid="{0EBAAD24-07F6-4EE5-A788-77D78B19F7D0}"/>
    <cellStyle name="Total 2 6 10" xfId="9236" xr:uid="{6AA46B71-5950-4E99-8DBA-E4BFCF838D8F}"/>
    <cellStyle name="Total 2 6 10 2" xfId="18225" xr:uid="{7A9A604A-E5CD-44F3-8917-8994E5406D5C}"/>
    <cellStyle name="Total 2 6 10 2 2" xfId="38017" xr:uid="{C21A3160-B979-4B03-B44E-E9805E375717}"/>
    <cellStyle name="Total 2 6 10 3" xfId="32958" xr:uid="{0309A0ED-F1D2-4D2C-A5C0-3F227CBCB3EC}"/>
    <cellStyle name="Total 2 6 11" xfId="12653" xr:uid="{C52C1834-FA37-4028-B0FF-930A2418CF6E}"/>
    <cellStyle name="Total 2 6 11 2" xfId="21642" xr:uid="{4D8D0DD7-184A-4AF8-B24F-8498A90E3242}"/>
    <cellStyle name="Total 2 6 11 2 2" xfId="43095" xr:uid="{9AA56BC6-8AFE-40AC-B681-29D868D66E7F}"/>
    <cellStyle name="Total 2 6 11 3" xfId="31633" xr:uid="{1AE72ED4-7F05-4F3C-A5B4-DE728294107B}"/>
    <cellStyle name="Total 2 6 12" xfId="2371" xr:uid="{88900B28-62E3-4734-AD5C-2BC846034CB6}"/>
    <cellStyle name="Total 2 6 12 2" xfId="24053" xr:uid="{157C2AFB-18EE-4420-BC75-9549CFAE446E}"/>
    <cellStyle name="Total 2 6 13" xfId="13280" xr:uid="{829DBE36-8304-42CA-9CD2-884E47CD8920}"/>
    <cellStyle name="Total 2 6 13 2" xfId="28487" xr:uid="{44CF94C7-16D3-4931-ABDD-B2F5C3450302}"/>
    <cellStyle name="Total 2 6 14" xfId="30447" xr:uid="{50F5D6EB-CD6B-4134-B682-9B57BDBFA9B9}"/>
    <cellStyle name="Total 2 6 15" xfId="44312" xr:uid="{FD9A0B19-1847-46FA-AD6F-16418063243F}"/>
    <cellStyle name="Total 2 6 16" xfId="45548" xr:uid="{F78CF7CB-5095-46D3-AC83-D14CBDE7BC86}"/>
    <cellStyle name="Total 2 6 2" xfId="714" xr:uid="{0F7504CD-6D53-476D-A262-1A72CF0E96C2}"/>
    <cellStyle name="Total 2 6 2 2" xfId="5090" xr:uid="{010B22E4-0430-4F98-96F0-6FD9ACC2C9C9}"/>
    <cellStyle name="Total 2 6 2 2 2" xfId="7676" xr:uid="{5A549E90-2C0D-42D0-B635-17779B7B968A}"/>
    <cellStyle name="Total 2 6 2 2 2 2" xfId="16665" xr:uid="{940E1314-C403-48DC-807D-9499E13921C6}"/>
    <cellStyle name="Total 2 6 2 2 2 2 2" xfId="22258" xr:uid="{4AEA3A5E-1134-42C8-BC90-CBBDB432F8A9}"/>
    <cellStyle name="Total 2 6 2 2 2 3" xfId="28875" xr:uid="{892C90E0-7769-4B6D-817B-E99D16EDEE75}"/>
    <cellStyle name="Total 2 6 2 2 2 4" xfId="56336" xr:uid="{E0D55D3B-1237-42A8-9B65-59E899604687}"/>
    <cellStyle name="Total 2 6 2 2 3" xfId="10313" xr:uid="{A7C9C932-22F1-46E7-A01D-F0995B5A06CE}"/>
    <cellStyle name="Total 2 6 2 2 3 2" xfId="19302" xr:uid="{F4078165-03D9-4B3D-9FFC-B5AF84C4317D}"/>
    <cellStyle name="Total 2 6 2 2 3 2 2" xfId="39467" xr:uid="{0ADD20CD-40C9-44D9-A4A7-122E90EBB356}"/>
    <cellStyle name="Total 2 6 2 2 3 3" xfId="40190" xr:uid="{06154287-1973-45D5-A8CA-738CE12839B0}"/>
    <cellStyle name="Total 2 6 2 2 4" xfId="14079" xr:uid="{96217855-B674-4DB2-AAE5-F3E0B2159590}"/>
    <cellStyle name="Total 2 6 2 2 4 2" xfId="42076" xr:uid="{70854C56-A4B5-4A26-8DB2-2F3F974A14FA}"/>
    <cellStyle name="Total 2 6 2 2 5" xfId="33926" xr:uid="{E7F52CD6-BD4A-434E-A68F-413DE33F800C}"/>
    <cellStyle name="Total 2 6 2 2 6" xfId="49554" xr:uid="{B2C00B28-C090-47E4-B5BE-576C34BC96FE}"/>
    <cellStyle name="Total 2 6 2 3" xfId="3151" xr:uid="{C6BDFD96-3FF0-4347-BA11-58008F7E6A4A}"/>
    <cellStyle name="Total 2 6 2 3 2" xfId="30332" xr:uid="{E1176356-F702-4CC5-89E9-82E2FF099644}"/>
    <cellStyle name="Total 2 6 2 3 2 2" xfId="57921" xr:uid="{06DB3DF7-76DA-4E26-86CE-D41CCF9BD38A}"/>
    <cellStyle name="Total 2 6 2 3 3" xfId="51139" xr:uid="{05E7037E-4DA4-4D96-99C7-4D07A2DAA9EC}"/>
    <cellStyle name="Total 2 6 2 4" xfId="24548" xr:uid="{B4C7A8AA-8BC0-4723-94C3-3D642CB622B6}"/>
    <cellStyle name="Total 2 6 2 4 2" xfId="54481" xr:uid="{3F7A4124-0A7F-4E5D-896D-454976BC74AB}"/>
    <cellStyle name="Total 2 6 2 4 3" xfId="47671" xr:uid="{BB80AAA6-117A-4F6D-BE0B-9CB89BD35635}"/>
    <cellStyle name="Total 2 6 2 5" xfId="46063" xr:uid="{B7C38680-6315-4E6D-8F74-73B29FC87A96}"/>
    <cellStyle name="Total 2 6 3" xfId="1059" xr:uid="{F2BD7D4C-1AB1-4D4F-AC90-56436402F8A8}"/>
    <cellStyle name="Total 2 6 3 2" xfId="5411" xr:uid="{BC68E536-6E38-4534-AD4A-AD3A96CEC625}"/>
    <cellStyle name="Total 2 6 3 2 2" xfId="7997" xr:uid="{08C2CE32-4D8B-486D-8FC6-104CEDEFD84C}"/>
    <cellStyle name="Total 2 6 3 2 2 2" xfId="16986" xr:uid="{2B656F9C-25D4-4D57-B54A-3969CECF3DE8}"/>
    <cellStyle name="Total 2 6 3 2 2 2 2" xfId="31688" xr:uid="{D3657A53-D40C-474E-9BF1-15CD2EA59F0C}"/>
    <cellStyle name="Total 2 6 3 2 2 3" xfId="27274" xr:uid="{35C12026-6B24-4C01-A936-BF97B7CD62DE}"/>
    <cellStyle name="Total 2 6 3 2 2 4" xfId="56744" xr:uid="{F1D2FF42-0462-4BA2-AA11-3E334EC5D369}"/>
    <cellStyle name="Total 2 6 3 2 3" xfId="10634" xr:uid="{9D946C23-911D-4A11-B0FE-834D19F04AA7}"/>
    <cellStyle name="Total 2 6 3 2 3 2" xfId="19623" xr:uid="{C302E0EB-B36F-47A5-B7C6-9BD5C0C0BE52}"/>
    <cellStyle name="Total 2 6 3 2 3 2 2" xfId="32932" xr:uid="{8679BA86-BF02-400A-9965-2FB66BFA9F31}"/>
    <cellStyle name="Total 2 6 3 2 3 3" xfId="22499" xr:uid="{96E12814-84CE-4E19-B70E-503B5C1D1CED}"/>
    <cellStyle name="Total 2 6 3 2 4" xfId="14400" xr:uid="{963FCACB-8E4E-49EF-99DA-E5785016A7A8}"/>
    <cellStyle name="Total 2 6 3 2 4 2" xfId="39052" xr:uid="{78D41899-0C68-4557-8200-091A737B5CC0}"/>
    <cellStyle name="Total 2 6 3 2 5" xfId="41125" xr:uid="{758ECA20-9176-4B11-8EF0-AF7B5779D806}"/>
    <cellStyle name="Total 2 6 3 2 6" xfId="49962" xr:uid="{2E2DC3C8-21BC-4BCD-8E32-998733887C1B}"/>
    <cellStyle name="Total 2 6 3 3" xfId="3496" xr:uid="{9CD193BE-BC4A-42D5-9FDB-36E59A94C6EF}"/>
    <cellStyle name="Total 2 6 3 3 2" xfId="38770" xr:uid="{D849D954-B3F9-470E-940D-4130172D10E6}"/>
    <cellStyle name="Total 2 6 3 3 2 2" xfId="58406" xr:uid="{5BDB4CE2-7AE5-45C1-892E-67D0986559DF}"/>
    <cellStyle name="Total 2 6 3 3 3" xfId="51625" xr:uid="{598DEEE1-5A78-46D3-B692-27CF18221AC9}"/>
    <cellStyle name="Total 2 6 3 4" xfId="24159" xr:uid="{B3391D0C-3D46-422F-AC3F-4CACA874F83A}"/>
    <cellStyle name="Total 2 6 3 4 2" xfId="54871" xr:uid="{F902D1DD-7B06-42D1-BC82-A953C344AE56}"/>
    <cellStyle name="Total 2 6 3 4 3" xfId="48079" xr:uid="{25DD5887-3ACF-42A0-8A84-57F91D0C4B86}"/>
    <cellStyle name="Total 2 6 3 5" xfId="53171" xr:uid="{A51A5A28-3E86-43F0-BDFA-41D119207788}"/>
    <cellStyle name="Total 2 6 3 6" xfId="46465" xr:uid="{9B0510ED-5B52-4F8A-8938-6DF1A493CCFE}"/>
    <cellStyle name="Total 2 6 4" xfId="1403" xr:uid="{BEE69650-68A3-40F1-9508-B90B73C0BB3A}"/>
    <cellStyle name="Total 2 6 4 2" xfId="5748" xr:uid="{C6CEBC83-2356-4478-8B33-8BB6247C2C97}"/>
    <cellStyle name="Total 2 6 4 2 2" xfId="8334" xr:uid="{516DC68B-6A2D-4200-B34C-B07E955528AE}"/>
    <cellStyle name="Total 2 6 4 2 2 2" xfId="17323" xr:uid="{349C6E9D-60BE-4390-890A-9D1A56F2102B}"/>
    <cellStyle name="Total 2 6 4 2 2 2 2" xfId="28446" xr:uid="{3F1C2A11-7257-40DF-AEF4-EACFC6560BFC}"/>
    <cellStyle name="Total 2 6 4 2 2 3" xfId="29123" xr:uid="{A002559C-EA63-456D-93E8-246BF94F45B7}"/>
    <cellStyle name="Total 2 6 4 2 3" xfId="10971" xr:uid="{FFAB30E8-9FEA-4441-B298-DD99C971A465}"/>
    <cellStyle name="Total 2 6 4 2 3 2" xfId="19960" xr:uid="{B0806290-2A02-4120-8909-4D630899C0F2}"/>
    <cellStyle name="Total 2 6 4 2 3 2 2" xfId="32160" xr:uid="{822D5786-0241-4A6A-A138-B3619A90A36F}"/>
    <cellStyle name="Total 2 6 4 2 3 3" xfId="35419" xr:uid="{91018364-3AE8-438A-A454-68E70943A7CF}"/>
    <cellStyle name="Total 2 6 4 2 4" xfId="14737" xr:uid="{D6C82DCB-F2F1-4F03-9DD4-E6D98574EED2}"/>
    <cellStyle name="Total 2 6 4 2 4 2" xfId="31530" xr:uid="{F9C6B32C-6AA4-400E-B1D1-56774F5F16B3}"/>
    <cellStyle name="Total 2 6 4 2 5" xfId="39874" xr:uid="{571EEF94-2651-44B8-9EF9-564E7BE055A6}"/>
    <cellStyle name="Total 2 6 4 2 6" xfId="55864" xr:uid="{A4FB2D26-CB2A-458D-803C-EDF129B378DA}"/>
    <cellStyle name="Total 2 6 4 3" xfId="3840" xr:uid="{A2C64D21-D85F-4243-8012-9270E58B8CF9}"/>
    <cellStyle name="Total 2 6 4 3 2" xfId="29994" xr:uid="{D1A3A0A7-63D0-4F92-9359-FDB2B3F2D17A}"/>
    <cellStyle name="Total 2 6 4 4" xfId="33491" xr:uid="{9904FCFC-FDCB-4F3E-83A9-C4B1D8704F5A}"/>
    <cellStyle name="Total 2 6 4 5" xfId="49082" xr:uid="{C2CB7EBB-B0BD-4B8E-A7D6-3BA344984292}"/>
    <cellStyle name="Total 2 6 5" xfId="544" xr:uid="{51B06509-1FC4-41AA-83F2-BB665123CFAE}"/>
    <cellStyle name="Total 2 6 5 2" xfId="4938" xr:uid="{D48B453C-EEA9-4684-A176-0AA30F8A77C6}"/>
    <cellStyle name="Total 2 6 5 2 2" xfId="7524" xr:uid="{B67AE1B6-4F7B-4CB5-8621-EEF47AC27970}"/>
    <cellStyle name="Total 2 6 5 2 2 2" xfId="16513" xr:uid="{E5DFA73C-B1D2-49B2-9593-192474ED63D8}"/>
    <cellStyle name="Total 2 6 5 2 2 2 2" xfId="25361" xr:uid="{71EC45E1-97E7-4B0B-BFCE-C27C994F1521}"/>
    <cellStyle name="Total 2 6 5 2 2 3" xfId="26851" xr:uid="{3867C5F2-9271-43C8-A1D4-745943DAFD2B}"/>
    <cellStyle name="Total 2 6 5 2 3" xfId="10161" xr:uid="{3962BC2F-D9AA-4470-8DE3-30DB723E74A7}"/>
    <cellStyle name="Total 2 6 5 2 3 2" xfId="19150" xr:uid="{93F3A738-AB8D-4FFB-89F6-9BE5511F816A}"/>
    <cellStyle name="Total 2 6 5 2 3 2 2" xfId="24767" xr:uid="{31955CD1-D1AA-4989-ABB2-45D88293571C}"/>
    <cellStyle name="Total 2 6 5 2 3 3" xfId="31143" xr:uid="{3442EBEC-D6D2-475C-ABAB-C3C1A9C4D659}"/>
    <cellStyle name="Total 2 6 5 2 4" xfId="13927" xr:uid="{E0764526-A389-4D90-A334-F089033428DE}"/>
    <cellStyle name="Total 2 6 5 2 4 2" xfId="42054" xr:uid="{7B44BE02-F5B6-4250-A4BE-7D28B449DFA2}"/>
    <cellStyle name="Total 2 6 5 2 5" xfId="36381" xr:uid="{4FE8EE10-FF59-43C5-A468-6FA8537F6EA5}"/>
    <cellStyle name="Total 2 6 5 2 6" xfId="59102" xr:uid="{1EA60A43-FB49-4797-A083-C05C0263CF1C}"/>
    <cellStyle name="Total 2 6 5 3" xfId="2981" xr:uid="{4E0AFEAB-A447-4001-A965-D56A46830D28}"/>
    <cellStyle name="Total 2 6 5 3 2" xfId="23733" xr:uid="{770BD0D8-6B52-42A8-B07D-7DB0E082F31E}"/>
    <cellStyle name="Total 2 6 5 4" xfId="25417" xr:uid="{087D6A26-8867-4CE7-AF1F-A141FC994246}"/>
    <cellStyle name="Total 2 6 5 5" xfId="52321" xr:uid="{79B7C81D-1CDD-4596-9C09-7F6BA249F118}"/>
    <cellStyle name="Total 2 6 6" xfId="2022" xr:uid="{DAA3AECA-59EC-4AB6-B6BB-50CBF5DC71A9}"/>
    <cellStyle name="Total 2 6 6 2" xfId="6330" xr:uid="{4C5E8C7B-2CF4-4C74-A7C8-63FB18BE9747}"/>
    <cellStyle name="Total 2 6 6 2 2" xfId="8916" xr:uid="{DFD5E711-9A63-497F-8196-743FFA0A0A73}"/>
    <cellStyle name="Total 2 6 6 2 2 2" xfId="17905" xr:uid="{E7CD485A-339C-4A67-91A5-CC4292A297AC}"/>
    <cellStyle name="Total 2 6 6 2 2 2 2" xfId="29447" xr:uid="{B062075F-BF23-47D7-9512-B1D525E4D4BE}"/>
    <cellStyle name="Total 2 6 6 2 2 3" xfId="24838" xr:uid="{1D0FDF84-777F-4286-9BFA-FB246E19795E}"/>
    <cellStyle name="Total 2 6 6 2 3" xfId="11553" xr:uid="{4DBCED85-934F-41BE-9E02-C338F417933C}"/>
    <cellStyle name="Total 2 6 6 2 3 2" xfId="20542" xr:uid="{DDD7030C-3ABA-4AFE-B06B-CF3F1DBF62EB}"/>
    <cellStyle name="Total 2 6 6 2 3 2 2" xfId="35560" xr:uid="{EB759501-8193-418A-BABA-9E5F24398741}"/>
    <cellStyle name="Total 2 6 6 2 3 3" xfId="35602" xr:uid="{C9284146-D5CA-4120-A116-38AEAB88660F}"/>
    <cellStyle name="Total 2 6 6 2 4" xfId="15319" xr:uid="{002F7D4C-D002-495C-A248-16C34E4B1D51}"/>
    <cellStyle name="Total 2 6 6 2 4 2" xfId="33854" xr:uid="{E00A0496-2DC1-4D70-A5C5-1908BFA1098C}"/>
    <cellStyle name="Total 2 6 6 2 5" xfId="30966" xr:uid="{8F7C4C1F-9397-4709-B4DE-28F295B1EB45}"/>
    <cellStyle name="Total 2 6 6 2 6" xfId="54033" xr:uid="{BAA6AA80-DF90-4AA2-B66D-B2A04ADD2547}"/>
    <cellStyle name="Total 2 6 6 3" xfId="4459" xr:uid="{8ED27156-8224-4A4D-874C-DDEF953F5CF0}"/>
    <cellStyle name="Total 2 6 6 3 2" xfId="24306" xr:uid="{928061E3-B976-4D68-9783-A95C57E8ABBB}"/>
    <cellStyle name="Total 2 6 6 4" xfId="22599" xr:uid="{DE099B56-027C-482D-A8C1-F92A044F7D28}"/>
    <cellStyle name="Total 2 6 6 5" xfId="47365" xr:uid="{8245561E-1805-4DE6-AF33-5D5F6B96F5CC}"/>
    <cellStyle name="Total 2 6 7" xfId="2833" xr:uid="{1A3ADD75-85C2-4C20-BC69-E422DF17CB9E}"/>
    <cellStyle name="Total 2 6 7 2" xfId="6983" xr:uid="{CEBAEC32-722E-4881-B2FB-CFE178257C26}"/>
    <cellStyle name="Total 2 6 7 2 2" xfId="12112" xr:uid="{44E72C7C-930F-4125-981A-FE1679655A33}"/>
    <cellStyle name="Total 2 6 7 2 2 2" xfId="21101" xr:uid="{E08748D8-0C18-4200-A908-28AED5AE1CDA}"/>
    <cellStyle name="Total 2 6 7 2 2 2 2" xfId="28204" xr:uid="{9D21671B-6255-4E70-B309-EE89C4D5EBB4}"/>
    <cellStyle name="Total 2 6 7 2 2 3" xfId="27145" xr:uid="{F98FF756-F177-41E5-B1D8-738DACBF4C35}"/>
    <cellStyle name="Total 2 6 7 2 3" xfId="12929" xr:uid="{2487FBF8-0757-4116-A82D-557EF1B1CBFF}"/>
    <cellStyle name="Total 2 6 7 2 3 2" xfId="21918" xr:uid="{DF6F9D74-DDAA-4855-86D8-A7684AF4E269}"/>
    <cellStyle name="Total 2 6 7 2 3 2 2" xfId="38665" xr:uid="{6C1C45BC-9767-4411-A33B-069F594838B2}"/>
    <cellStyle name="Total 2 6 7 2 3 3" xfId="40992" xr:uid="{5DB647D8-5814-4F8E-9512-8F36C3BA8E4D}"/>
    <cellStyle name="Total 2 6 7 2 4" xfId="15972" xr:uid="{5C087166-7FF8-4B7E-81C9-677CCFD368FE}"/>
    <cellStyle name="Total 2 6 7 2 4 2" xfId="27822" xr:uid="{096A591B-1D1C-4FA2-B5BF-4C3BF082FDF0}"/>
    <cellStyle name="Total 2 6 7 2 5" xfId="36358" xr:uid="{0F0CD848-B132-4B43-9E62-300A2ED535FC}"/>
    <cellStyle name="Total 2 6 7 3" xfId="9546" xr:uid="{56455D3F-46DE-4ADE-9EFF-525002EE2D3D}"/>
    <cellStyle name="Total 2 6 7 3 2" xfId="18535" xr:uid="{C926F42C-BC18-49EA-B7E9-BAAB4F0F0D76}"/>
    <cellStyle name="Total 2 6 7 3 2 2" xfId="38220" xr:uid="{B60AA8A9-A19A-46C6-890B-E7DBEF787333}"/>
    <cellStyle name="Total 2 6 7 3 3" xfId="41802" xr:uid="{1D204ADB-A11B-4BE8-AF66-A583A391F9D7}"/>
    <cellStyle name="Total 2 6 7 4" xfId="30044" xr:uid="{1F851AAB-D1EA-45BC-AFB2-87C0FEC0B2BF}"/>
    <cellStyle name="Total 2 6 8" xfId="4766" xr:uid="{28F08B0B-B5D8-4E52-BC76-E38804259A10}"/>
    <cellStyle name="Total 2 6 8 2" xfId="7352" xr:uid="{0F87FC19-1697-48AA-9C45-11CBD9A340BF}"/>
    <cellStyle name="Total 2 6 8 2 2" xfId="16341" xr:uid="{33992930-F4FD-4CA9-A701-723CDB7321A7}"/>
    <cellStyle name="Total 2 6 8 2 2 2" xfId="41581" xr:uid="{489A71E6-7998-4891-BE9F-93B94EDF7978}"/>
    <cellStyle name="Total 2 6 8 2 3" xfId="23315" xr:uid="{E2618ED4-E269-4444-8119-66B853F18BB7}"/>
    <cellStyle name="Total 2 6 8 3" xfId="9989" xr:uid="{E332B01A-8639-4B8F-9426-E562C5FCE07D}"/>
    <cellStyle name="Total 2 6 8 3 2" xfId="18978" xr:uid="{3BF899ED-BD90-43E3-B8C2-A5EBE77B06B3}"/>
    <cellStyle name="Total 2 6 8 3 2 2" xfId="27043" xr:uid="{EF3FF292-BF40-48AF-A2F3-F0B26FDAD7F4}"/>
    <cellStyle name="Total 2 6 8 3 3" xfId="40193" xr:uid="{BE02FEF0-03B7-420A-9852-6AD18DB5F944}"/>
    <cellStyle name="Total 2 6 8 4" xfId="13755" xr:uid="{DFC4B9E5-3F45-4632-AC11-10DFE7DF2DF6}"/>
    <cellStyle name="Total 2 6 8 4 2" xfId="38869" xr:uid="{AFBF1135-9696-4E77-9349-DE34D96C92E1}"/>
    <cellStyle name="Total 2 6 8 5" xfId="24459" xr:uid="{4E1F0AD8-AC7B-4345-8239-6E7BFD2AF9B6}"/>
    <cellStyle name="Total 2 6 9" xfId="6667" xr:uid="{5FDE78EE-F75E-4DE6-99D5-582D6172B8DA}"/>
    <cellStyle name="Total 2 6 9 2" xfId="11873" xr:uid="{F9948B1B-19AA-4D1C-B718-44A36CD8AA08}"/>
    <cellStyle name="Total 2 6 9 2 2" xfId="20862" xr:uid="{BB447F83-3BF3-450D-AC60-08547E84C633}"/>
    <cellStyle name="Total 2 6 9 2 2 2" xfId="29781" xr:uid="{C1F0C174-6F41-423A-99ED-766BE75C4ADF}"/>
    <cellStyle name="Total 2 6 9 2 3" xfId="30894" xr:uid="{DEA133EE-348A-4924-BA87-BDB0BC0797B6}"/>
    <cellStyle name="Total 2 6 9 3" xfId="15656" xr:uid="{05CFE5F6-5F74-4410-B8F0-E35FA3E330FD}"/>
    <cellStyle name="Total 2 6 9 3 2" xfId="36490" xr:uid="{9CA58046-E7B7-4433-85B9-BE9F91CA1D9A}"/>
    <cellStyle name="Total 2 6 9 4" xfId="24858" xr:uid="{65260004-AF0E-4217-B148-DD0A3AA8A021}"/>
    <cellStyle name="Total 2 7" xfId="489" xr:uid="{1CA9E4B7-8A2A-4783-97CE-4B4ABF1ED759}"/>
    <cellStyle name="Total 2 7 10" xfId="44279" xr:uid="{08A23F69-FFBF-478D-B46C-C6AF02C1AF29}"/>
    <cellStyle name="Total 2 7 11" xfId="45599" xr:uid="{DEC587E2-7220-4C6B-80E0-CA26FD76E4AB}"/>
    <cellStyle name="Total 2 7 2" xfId="838" xr:uid="{6C11F180-DF23-49D3-942E-59EFC523A702}"/>
    <cellStyle name="Total 2 7 2 2" xfId="5207" xr:uid="{CEE046CD-63EE-49EA-ADC0-6B8DA3349B29}"/>
    <cellStyle name="Total 2 7 2 2 2" xfId="7793" xr:uid="{5EFFB7B6-DD38-4CE6-A586-0C6BE9D676AC}"/>
    <cellStyle name="Total 2 7 2 2 2 2" xfId="16782" xr:uid="{24F29078-22E2-4424-9EAA-8927C110B42A}"/>
    <cellStyle name="Total 2 7 2 2 2 2 2" xfId="32319" xr:uid="{D7543A47-6104-4850-844A-83ADD872B4BA}"/>
    <cellStyle name="Total 2 7 2 2 2 3" xfId="37887" xr:uid="{BCE95A6C-EA49-48DB-A927-8B90C4096EF3}"/>
    <cellStyle name="Total 2 7 2 2 2 4" xfId="56387" xr:uid="{3DB37B05-1112-452A-8DDC-163230AB9258}"/>
    <cellStyle name="Total 2 7 2 2 3" xfId="10430" xr:uid="{264F8816-3F7A-467B-BFA5-2021907F7D65}"/>
    <cellStyle name="Total 2 7 2 2 3 2" xfId="19419" xr:uid="{76E766B6-DEBA-469B-BDD6-2846FED9A2F1}"/>
    <cellStyle name="Total 2 7 2 2 3 2 2" xfId="36999" xr:uid="{79CF63C5-F240-48D4-8343-5EC9573162DB}"/>
    <cellStyle name="Total 2 7 2 2 3 3" xfId="36036" xr:uid="{E99074CF-178A-44E5-9095-185D4A9B844D}"/>
    <cellStyle name="Total 2 7 2 2 4" xfId="14196" xr:uid="{1DB759CA-80B9-46F5-9CF0-5507F859E904}"/>
    <cellStyle name="Total 2 7 2 2 4 2" xfId="37624" xr:uid="{B63E94CE-E393-4BFE-AE39-ED2CFA9C1531}"/>
    <cellStyle name="Total 2 7 2 2 5" xfId="33585" xr:uid="{30061AF1-DB1D-4DFC-A92A-5BFBF97EA5DB}"/>
    <cellStyle name="Total 2 7 2 2 6" xfId="49605" xr:uid="{9CB87BCB-29F1-45CB-9A70-C7455F8447CA}"/>
    <cellStyle name="Total 2 7 2 3" xfId="3275" xr:uid="{1863B066-8E47-464B-95AC-E5F3C0C8482F}"/>
    <cellStyle name="Total 2 7 2 3 2" xfId="36231" xr:uid="{CE5203D6-5507-4187-A728-C1FEB18B00EA}"/>
    <cellStyle name="Total 2 7 2 3 2 2" xfId="55812" xr:uid="{D023B2CD-987B-4329-9144-7A686C5327A5}"/>
    <cellStyle name="Total 2 7 2 3 3" xfId="49030" xr:uid="{BA1A375D-415B-4BF5-A34C-2B0F45174FF7}"/>
    <cellStyle name="Total 2 7 2 4" xfId="40595" xr:uid="{7C61701C-4372-4425-9848-0D31F5EB5ACE}"/>
    <cellStyle name="Total 2 7 2 4 2" xfId="54529" xr:uid="{0EF7240C-1219-4D29-8816-5ABEA88FEE33}"/>
    <cellStyle name="Total 2 7 2 4 3" xfId="47722" xr:uid="{0D2E06B2-A03D-4B80-A069-36E0F6F4002E}"/>
    <cellStyle name="Total 2 7 2 5" xfId="46111" xr:uid="{C7950D2D-F098-4AD2-85B1-961DBAB4999A}"/>
    <cellStyle name="Total 2 7 3" xfId="1183" xr:uid="{B29172C2-622F-46B8-A97B-16CF7ED669A4}"/>
    <cellStyle name="Total 2 7 3 2" xfId="5528" xr:uid="{26312200-76DC-476C-B142-7DE171377E59}"/>
    <cellStyle name="Total 2 7 3 2 2" xfId="8114" xr:uid="{602AF3E8-D5AD-4B01-8CED-E2A47CC015AB}"/>
    <cellStyle name="Total 2 7 3 2 2 2" xfId="17103" xr:uid="{865E7E65-531D-4A6E-AD92-B5B445D16950}"/>
    <cellStyle name="Total 2 7 3 2 2 2 2" xfId="38254" xr:uid="{A1CBB909-E9EC-4D18-A0D4-CB66CF02C724}"/>
    <cellStyle name="Total 2 7 3 2 2 3" xfId="23442" xr:uid="{068AEB6C-347C-4BF5-816E-2A883C08E232}"/>
    <cellStyle name="Total 2 7 3 2 2 4" xfId="56792" xr:uid="{325BAE68-46D6-497A-A976-B358098A5F01}"/>
    <cellStyle name="Total 2 7 3 2 3" xfId="10751" xr:uid="{72685160-2EFF-490F-A6C5-F30F078B4BED}"/>
    <cellStyle name="Total 2 7 3 2 3 2" xfId="19740" xr:uid="{7CF3D6C6-3A75-4B60-B06D-2067E48C9AFD}"/>
    <cellStyle name="Total 2 7 3 2 3 2 2" xfId="27209" xr:uid="{77F729D3-994F-4DEB-8222-112B504D3BA2}"/>
    <cellStyle name="Total 2 7 3 2 3 3" xfId="26471" xr:uid="{77D8AE04-1819-4409-B6AF-CD0ECFE63A55}"/>
    <cellStyle name="Total 2 7 3 2 4" xfId="14517" xr:uid="{A1862CBC-F35C-4944-AAEB-E9C79A1D2F60}"/>
    <cellStyle name="Total 2 7 3 2 4 2" xfId="26576" xr:uid="{CBF334A2-B47D-446C-8996-BAEF3EFCED16}"/>
    <cellStyle name="Total 2 7 3 2 5" xfId="23560" xr:uid="{52D2F463-13F9-4F40-9F10-56B027EB2175}"/>
    <cellStyle name="Total 2 7 3 2 6" xfId="50010" xr:uid="{C1FC0F23-83A7-45C7-8D20-A6A243F3C0D4}"/>
    <cellStyle name="Total 2 7 3 3" xfId="3620" xr:uid="{14F94921-9E43-4EF8-87F8-78A3587F3684}"/>
    <cellStyle name="Total 2 7 3 3 2" xfId="37309" xr:uid="{A986AAE1-2620-4832-ACAA-B62F30194F63}"/>
    <cellStyle name="Total 2 7 3 3 2 2" xfId="58982" xr:uid="{2E37BDFC-94AB-461B-B41A-696D73186011}"/>
    <cellStyle name="Total 2 7 3 3 3" xfId="52201" xr:uid="{30D61291-C143-4096-A28A-D23099F82199}"/>
    <cellStyle name="Total 2 7 3 4" xfId="24957" xr:uid="{B4F5F1B0-86B1-48C7-9601-066455B21BBD}"/>
    <cellStyle name="Total 2 7 3 4 2" xfId="54919" xr:uid="{E9162716-76B8-4F06-843D-ED9819F8884E}"/>
    <cellStyle name="Total 2 7 3 4 3" xfId="48127" xr:uid="{6C776A69-378C-468B-9557-15A7138BB953}"/>
    <cellStyle name="Total 2 7 3 5" xfId="53219" xr:uid="{6E13C564-61B5-4141-902B-C993CF3C6A13}"/>
    <cellStyle name="Total 2 7 3 6" xfId="46513" xr:uid="{E5DE56DA-1E55-4521-9DC2-CCAD6FCE33C3}"/>
    <cellStyle name="Total 2 7 4" xfId="1527" xr:uid="{BD1DAE0B-BFBF-487C-9F50-6FFAF2129F49}"/>
    <cellStyle name="Total 2 7 4 2" xfId="5872" xr:uid="{4113AF61-018F-4FB0-A4DA-15AFD33AF7A5}"/>
    <cellStyle name="Total 2 7 4 2 2" xfId="8458" xr:uid="{5D2796F3-FF25-408F-8DB2-D10CDF62CF75}"/>
    <cellStyle name="Total 2 7 4 2 2 2" xfId="17447" xr:uid="{D9AE1993-6E89-4F0B-AF08-14A4E2E5952E}"/>
    <cellStyle name="Total 2 7 4 2 2 2 2" xfId="35835" xr:uid="{525DF6C6-E8BE-4890-A187-A3E2C4C4814B}"/>
    <cellStyle name="Total 2 7 4 2 2 3" xfId="38247" xr:uid="{1749A10B-2556-4ED6-97DD-73AA2E7A7A2D}"/>
    <cellStyle name="Total 2 7 4 2 3" xfId="11095" xr:uid="{3DBD862D-854F-47FC-8DBE-B48A180B9CAF}"/>
    <cellStyle name="Total 2 7 4 2 3 2" xfId="20084" xr:uid="{30F7C1D2-8A2C-4481-9EF7-D5AC290157B0}"/>
    <cellStyle name="Total 2 7 4 2 3 2 2" xfId="31906" xr:uid="{5B965AAD-AFD3-44FA-8BC1-97F41D78E69D}"/>
    <cellStyle name="Total 2 7 4 2 3 3" xfId="26281" xr:uid="{C0ED950B-019F-4C7F-9810-8C342A70E307}"/>
    <cellStyle name="Total 2 7 4 2 4" xfId="14861" xr:uid="{94A6F2ED-B202-41A7-95A6-6B87CAB914EA}"/>
    <cellStyle name="Total 2 7 4 2 4 2" xfId="41982" xr:uid="{0D220455-54E3-4172-873E-CCB906616D42}"/>
    <cellStyle name="Total 2 7 4 2 5" xfId="38590" xr:uid="{9D20256E-8F79-498A-A7F3-9E2452283A2A}"/>
    <cellStyle name="Total 2 7 4 2 6" xfId="55915" xr:uid="{C2B47B12-F541-4CA2-BA04-DED5817CC76D}"/>
    <cellStyle name="Total 2 7 4 3" xfId="3964" xr:uid="{1BF925C4-9E51-4E22-89DF-7BD6852D09A4}"/>
    <cellStyle name="Total 2 7 4 3 2" xfId="24423" xr:uid="{AB66A400-EDBA-4E89-8167-61E73B80A957}"/>
    <cellStyle name="Total 2 7 4 4" xfId="40127" xr:uid="{3968CE6A-A816-4FCC-B48C-BD27E6F0540E}"/>
    <cellStyle name="Total 2 7 4 5" xfId="49133" xr:uid="{ABC8868C-E995-42BD-868E-FAC8164A1568}"/>
    <cellStyle name="Total 2 7 5" xfId="1839" xr:uid="{860E7A95-D5B7-4BC8-BCB9-0510163E4013}"/>
    <cellStyle name="Total 2 7 5 2" xfId="6155" xr:uid="{1598FDDB-03FB-4BE9-B7AF-6875FDD81CF6}"/>
    <cellStyle name="Total 2 7 5 2 2" xfId="8741" xr:uid="{22CF5DEE-CEF3-49AB-8D3B-E34583CD57DD}"/>
    <cellStyle name="Total 2 7 5 2 2 2" xfId="17730" xr:uid="{E33F4EFD-56C5-4343-BF03-D0940046F20A}"/>
    <cellStyle name="Total 2 7 5 2 2 2 2" xfId="39411" xr:uid="{397CA2D2-241D-4F5F-A423-E7015D6734D9}"/>
    <cellStyle name="Total 2 7 5 2 2 3" xfId="36281" xr:uid="{190E947F-931A-4A1F-BB31-9B7B712AA1ED}"/>
    <cellStyle name="Total 2 7 5 2 3" xfId="11378" xr:uid="{C2FB4C68-E439-4182-AAB6-6796E02857B8}"/>
    <cellStyle name="Total 2 7 5 2 3 2" xfId="20367" xr:uid="{A5B2BDFF-1CA8-4EC0-AC5B-F5AC669B8FEA}"/>
    <cellStyle name="Total 2 7 5 2 3 2 2" xfId="42337" xr:uid="{8C9B0298-5107-4A32-8257-873B1E64D8FD}"/>
    <cellStyle name="Total 2 7 5 2 3 3" xfId="32109" xr:uid="{C818F625-AC39-417C-8C7F-A930BE0F6EBF}"/>
    <cellStyle name="Total 2 7 5 2 4" xfId="15144" xr:uid="{8E6AA538-A076-4499-B536-F2382C1B404D}"/>
    <cellStyle name="Total 2 7 5 2 4 2" xfId="25827" xr:uid="{70E79424-8215-41D3-A921-0AD1A87E31A4}"/>
    <cellStyle name="Total 2 7 5 2 5" xfId="33271" xr:uid="{CAB37C6E-C5A3-43E6-998F-FBFBEFF7A997}"/>
    <cellStyle name="Total 2 7 5 2 6" xfId="59085" xr:uid="{07DCD996-8289-4019-9DE5-F1789DBABFD8}"/>
    <cellStyle name="Total 2 7 5 3" xfId="4276" xr:uid="{948101A8-DDD2-4566-B8A4-AF3F1B4476C5}"/>
    <cellStyle name="Total 2 7 5 3 2" xfId="23861" xr:uid="{30457629-6252-441C-8E79-8B998EC4D26B}"/>
    <cellStyle name="Total 2 7 5 4" xfId="33235" xr:uid="{C2EC7978-DA78-498F-BA33-E306E1A183FC}"/>
    <cellStyle name="Total 2 7 5 5" xfId="52304" xr:uid="{125F6196-2B4C-409E-9F5A-B021DD359FE9}"/>
    <cellStyle name="Total 2 7 6" xfId="2146" xr:uid="{3579972A-8CA5-4D57-8C51-AA787BE67EFB}"/>
    <cellStyle name="Total 2 7 6 2" xfId="6447" xr:uid="{EB5DB50B-818A-4CAA-81E0-986AECD57AB8}"/>
    <cellStyle name="Total 2 7 6 2 2" xfId="9033" xr:uid="{59965DE2-C522-4C4B-B31A-1D7A1211E74F}"/>
    <cellStyle name="Total 2 7 6 2 2 2" xfId="18022" xr:uid="{779E89B3-7339-4C6D-BD30-703D3A6D9908}"/>
    <cellStyle name="Total 2 7 6 2 2 2 2" xfId="42486" xr:uid="{39760168-1828-4B89-8DE8-C387CF67D64E}"/>
    <cellStyle name="Total 2 7 6 2 2 3" xfId="35037" xr:uid="{9F3243F0-7F8E-4853-9CE8-A820E9181372}"/>
    <cellStyle name="Total 2 7 6 2 3" xfId="11670" xr:uid="{BA54AE54-5236-4150-9936-4C0F4A118233}"/>
    <cellStyle name="Total 2 7 6 2 3 2" xfId="20659" xr:uid="{27BE39E7-961C-4EAD-8788-AF26153D9B1C}"/>
    <cellStyle name="Total 2 7 6 2 3 2 2" xfId="38370" xr:uid="{DA2CF0FE-35FB-44E9-8B25-E9D749FC1AB2}"/>
    <cellStyle name="Total 2 7 6 2 3 3" xfId="42772" xr:uid="{086A79F0-321E-46E4-BE74-6E0B388D463C}"/>
    <cellStyle name="Total 2 7 6 2 4" xfId="15436" xr:uid="{612CFF53-0985-4925-955A-6A0F83412B24}"/>
    <cellStyle name="Total 2 7 6 2 4 2" xfId="24569" xr:uid="{9A7B9A5C-446B-4434-AF76-7280FB6B772E}"/>
    <cellStyle name="Total 2 7 6 2 5" xfId="29670" xr:uid="{F3717826-8E29-49DF-A794-A0677D3A3541}"/>
    <cellStyle name="Total 2 7 6 2 6" xfId="54081" xr:uid="{6F34E442-2999-46C0-8205-0714407C5B15}"/>
    <cellStyle name="Total 2 7 6 3" xfId="4583" xr:uid="{DA373452-A834-4844-BCAE-1C6783F779FD}"/>
    <cellStyle name="Total 2 7 6 3 2" xfId="35606" xr:uid="{2F56F570-8F5B-4C3C-9CDB-ADFEF0A1E0EB}"/>
    <cellStyle name="Total 2 7 6 4" xfId="34063" xr:uid="{A71FF05A-32D0-486D-AC1C-490CCDC03441}"/>
    <cellStyle name="Total 2 7 6 5" xfId="47404" xr:uid="{89A73CBD-1DAD-46AD-80C7-B62DD6712049}"/>
    <cellStyle name="Total 2 7 7" xfId="4883" xr:uid="{15284B6C-3598-4FB0-9F90-8A6087D129C2}"/>
    <cellStyle name="Total 2 7 7 2" xfId="7469" xr:uid="{24F4EB26-B56A-4CED-8A10-80BB37790943}"/>
    <cellStyle name="Total 2 7 7 2 2" xfId="16458" xr:uid="{18784DFE-7B6F-4214-9066-648EE8F09422}"/>
    <cellStyle name="Total 2 7 7 2 2 2" xfId="26085" xr:uid="{D2036E83-E92C-436D-B465-044D722E1B68}"/>
    <cellStyle name="Total 2 7 7 2 3" xfId="41352" xr:uid="{CCEF52BD-7D47-44F8-8F06-AC6F3A0BD39B}"/>
    <cellStyle name="Total 2 7 7 3" xfId="10106" xr:uid="{8DF479C2-6AB3-4CCC-B0FC-91FC841A918F}"/>
    <cellStyle name="Total 2 7 7 3 2" xfId="19095" xr:uid="{83D8D55C-AECF-4A2B-AED5-39101C51E677}"/>
    <cellStyle name="Total 2 7 7 3 2 2" xfId="25140" xr:uid="{730FB5DF-0D9B-4E06-8C76-5D570A58F1C0}"/>
    <cellStyle name="Total 2 7 7 3 3" xfId="36030" xr:uid="{A23DD814-24F3-40DE-9784-9244C9ACB8FB}"/>
    <cellStyle name="Total 2 7 7 4" xfId="13872" xr:uid="{FE779295-43A4-4FBE-878A-706BF3990023}"/>
    <cellStyle name="Total 2 7 7 4 2" xfId="25250" xr:uid="{42F30E9E-871B-42A6-AA0F-D8A18B4FA7A8}"/>
    <cellStyle name="Total 2 7 7 5" xfId="22537" xr:uid="{AD697876-A640-464E-B135-7A732DE1DED3}"/>
    <cellStyle name="Total 2 7 8" xfId="2495" xr:uid="{7903D4AB-03BA-4E22-81C6-DAA8EDDEF6A4}"/>
    <cellStyle name="Total 2 7 8 2" xfId="29641" xr:uid="{85665435-DF3A-4955-AA17-02B6E9EFD1C7}"/>
    <cellStyle name="Total 2 7 9" xfId="39484" xr:uid="{4FF304C5-291D-4903-B58A-52F147EF1A89}"/>
    <cellStyle name="Total 2 8" xfId="210" xr:uid="{24E0CC75-5A06-4072-97CB-918C51867C33}"/>
    <cellStyle name="Total 2 8 2" xfId="2561" xr:uid="{B6ACE043-C208-473C-BBEB-45ADE0F8891A}"/>
    <cellStyle name="Total 2 8 2 2" xfId="6802" xr:uid="{F66851CB-6143-43C8-897B-75D33F89E9F7}"/>
    <cellStyle name="Total 2 8 2 2 2" xfId="15791" xr:uid="{BB6CF86A-1729-41A6-9444-6AA0F47C00BA}"/>
    <cellStyle name="Total 2 8 2 2 2 2" xfId="41149" xr:uid="{A878231D-CAC8-4C87-B30E-07C2360BDA75}"/>
    <cellStyle name="Total 2 8 2 2 2 3" xfId="56401" xr:uid="{FE2C0BF6-5617-48BE-9AB0-DDA7540EAD18}"/>
    <cellStyle name="Total 2 8 2 2 3" xfId="27110" xr:uid="{A6213B46-266E-4F35-8AAB-E37FD3A164DB}"/>
    <cellStyle name="Total 2 8 2 2 4" xfId="49619" xr:uid="{FBA8D8F3-E08D-4E6A-BF51-37AB995B236E}"/>
    <cellStyle name="Total 2 8 2 3" xfId="9372" xr:uid="{400A4468-7E9E-4B1C-8C2A-AE32ED7EF45C}"/>
    <cellStyle name="Total 2 8 2 3 2" xfId="18361" xr:uid="{E6D0CD68-C5C2-4E24-908B-57FA63A89E33}"/>
    <cellStyle name="Total 2 8 2 3 2 2" xfId="38882" xr:uid="{504B8183-025D-44B4-B961-FBBE71E19BCB}"/>
    <cellStyle name="Total 2 8 2 3 2 3" xfId="58053" xr:uid="{0899259E-02FF-46DC-A436-C38B4394F60E}"/>
    <cellStyle name="Total 2 8 2 3 3" xfId="30338" xr:uid="{D2D01F85-3C68-4681-879A-D19A1CF7DBC0}"/>
    <cellStyle name="Total 2 8 2 3 4" xfId="51271" xr:uid="{2287560A-573F-4B9A-863C-0DABA848C6F9}"/>
    <cellStyle name="Total 2 8 2 4" xfId="13415" xr:uid="{4913DA37-222A-43BB-96F6-0801FD46955F}"/>
    <cellStyle name="Total 2 8 2 4 2" xfId="26594" xr:uid="{0D180562-7FDD-4F63-AC93-0918BC16A94E}"/>
    <cellStyle name="Total 2 8 2 4 2 2" xfId="54543" xr:uid="{26F98BF1-0919-4749-A502-460FEC5E66DC}"/>
    <cellStyle name="Total 2 8 2 4 3" xfId="47736" xr:uid="{04B99BDA-75AE-4131-A19F-7EEF7B2351AC}"/>
    <cellStyle name="Total 2 8 2 5" xfId="40902" xr:uid="{7ADCD2AC-43E3-4DBB-9532-3C8CC6BEACA2}"/>
    <cellStyle name="Total 2 8 2 6" xfId="46125" xr:uid="{60EAA0F6-F0A9-48CD-94C8-9F562B4C0497}"/>
    <cellStyle name="Total 2 8 3" xfId="2678" xr:uid="{03D20FBB-020F-4422-AD4A-DA04BE313339}"/>
    <cellStyle name="Total 2 8 3 2" xfId="38095" xr:uid="{E94E92B3-5066-4C2D-A9E7-D12E5CBFD384}"/>
    <cellStyle name="Total 2 8 3 2 2" xfId="56806" xr:uid="{07A6FA29-C9D0-4BC6-8B03-E8F0D9DAA678}"/>
    <cellStyle name="Total 2 8 3 2 3" xfId="50024" xr:uid="{4BE60B8B-3FB3-401F-880F-52C005A85F90}"/>
    <cellStyle name="Total 2 8 3 3" xfId="51808" xr:uid="{5BEB0569-7922-4B92-8C92-BE1EB8388F6E}"/>
    <cellStyle name="Total 2 8 3 3 2" xfId="58589" xr:uid="{DB8EC33D-6994-41B3-B018-5FBC062EF7C3}"/>
    <cellStyle name="Total 2 8 3 4" xfId="48141" xr:uid="{DFB3094D-4AA8-4982-B7B9-A5BB741DBD36}"/>
    <cellStyle name="Total 2 8 3 4 2" xfId="54933" xr:uid="{27B86A50-47AF-405C-996D-4DA35A3BB816}"/>
    <cellStyle name="Total 2 8 3 5" xfId="53233" xr:uid="{5D647374-72F7-4C6E-ACD5-6109799A08A3}"/>
    <cellStyle name="Total 2 8 3 6" xfId="46527" xr:uid="{CF313290-63AC-4D59-972A-DAA795006ED6}"/>
    <cellStyle name="Total 2 8 4" xfId="26904" xr:uid="{EAFC56D9-116A-45D5-BE7F-94319CBE03D9}"/>
    <cellStyle name="Total 2 8 4 2" xfId="55929" xr:uid="{99B478F1-34FB-467D-AF77-AB96526AEBF3}"/>
    <cellStyle name="Total 2 8 4 3" xfId="49147" xr:uid="{132E18A0-9F06-4838-99CE-030E8DB37B48}"/>
    <cellStyle name="Total 2 8 5" xfId="44411" xr:uid="{D7175CAC-8CA7-4BCB-809A-4CC5DB3F5832}"/>
    <cellStyle name="Total 2 8 5 2" xfId="58632" xr:uid="{664D726E-6B80-4C98-9D08-35FE1D10A515}"/>
    <cellStyle name="Total 2 8 5 3" xfId="51851" xr:uid="{13DCFF13-AECF-48B7-A9ED-47EB00024B5A}"/>
    <cellStyle name="Total 2 8 6" xfId="45613" xr:uid="{7D250F53-BCE7-477B-9622-46C9956C1F34}"/>
    <cellStyle name="Total 2 8 6 2" xfId="54095" xr:uid="{95BC256D-E5BE-4741-93A7-97BA5FD150E0}"/>
    <cellStyle name="Total 2 9" xfId="559" xr:uid="{A29B8D68-EDE5-4722-A8EF-5C9A3A6365A0}"/>
    <cellStyle name="Total 2 9 2" xfId="4950" xr:uid="{704BB49C-849C-4228-B29A-CE89FFC5F4AA}"/>
    <cellStyle name="Total 2 9 2 2" xfId="7536" xr:uid="{258ACBEC-698F-4941-B647-BB136D26AC65}"/>
    <cellStyle name="Total 2 9 2 2 2" xfId="16525" xr:uid="{4BB2850A-FA47-4B0B-BF76-F9512EA5252A}"/>
    <cellStyle name="Total 2 9 2 2 2 2" xfId="24512" xr:uid="{1130BDFC-7BF9-4DD6-8487-A6A99D0B380D}"/>
    <cellStyle name="Total 2 9 2 2 2 3" xfId="56450" xr:uid="{892C4117-ECBC-46EA-A805-531510234281}"/>
    <cellStyle name="Total 2 9 2 2 3" xfId="25629" xr:uid="{70D2A854-D66E-4F23-8164-8A2D900D3A72}"/>
    <cellStyle name="Total 2 9 2 2 4" xfId="49668" xr:uid="{9A646C0C-71F0-4E6E-AAF9-7143FF2CC794}"/>
    <cellStyle name="Total 2 9 2 3" xfId="10173" xr:uid="{3E7F0E12-D368-4914-A5D8-E3B41BEC4FDF}"/>
    <cellStyle name="Total 2 9 2 3 2" xfId="19162" xr:uid="{C8436EF4-7EBF-40FA-B578-1329F45AFC43}"/>
    <cellStyle name="Total 2 9 2 3 2 2" xfId="28179" xr:uid="{7B608646-F41B-4546-B6E8-7568A96FE367}"/>
    <cellStyle name="Total 2 9 2 3 2 3" xfId="59112" xr:uid="{E734BA19-A358-44E4-8777-FF979B0CBC26}"/>
    <cellStyle name="Total 2 9 2 3 3" xfId="34401" xr:uid="{F9E6418F-ED52-47DE-A261-F8EBD557CD6E}"/>
    <cellStyle name="Total 2 9 2 3 4" xfId="52331" xr:uid="{85DC90DA-7E04-4BBC-B6E1-9440A8797CA3}"/>
    <cellStyle name="Total 2 9 2 4" xfId="13939" xr:uid="{FCC33821-9835-4F7C-80A3-FCB0F3A448D8}"/>
    <cellStyle name="Total 2 9 2 4 2" xfId="27271" xr:uid="{584F9CF5-F74A-44AD-A5AB-CDB720CD9128}"/>
    <cellStyle name="Total 2 9 2 4 2 2" xfId="54589" xr:uid="{4811D8B7-9E3A-4FD8-8F27-0A073C359BEA}"/>
    <cellStyle name="Total 2 9 2 4 3" xfId="47785" xr:uid="{9F3B02E4-6B9D-4462-9AC8-DF57B67C6278}"/>
    <cellStyle name="Total 2 9 2 5" xfId="30313" xr:uid="{B5C6FD0C-D9EC-475F-A0A7-74B9261DD16D}"/>
    <cellStyle name="Total 2 9 2 6" xfId="46171" xr:uid="{AFF98C23-7463-4492-AFEB-159FEA00685F}"/>
    <cellStyle name="Total 2 9 3" xfId="2996" xr:uid="{920931F3-4899-4224-98A8-3ACF1476B4B3}"/>
    <cellStyle name="Total 2 9 3 2" xfId="27496" xr:uid="{5F627CA3-763B-4BB2-B4A6-1CCF0FE89D65}"/>
    <cellStyle name="Total 2 9 3 2 2" xfId="56852" xr:uid="{5FE7B348-B0E4-43D0-8B65-DE46FE03273B}"/>
    <cellStyle name="Total 2 9 3 2 3" xfId="50070" xr:uid="{60238348-B091-4E6F-874D-B674118D4106}"/>
    <cellStyle name="Total 2 9 3 3" xfId="51730" xr:uid="{44BDA3EF-E364-477A-B4B1-DF9647284B37}"/>
    <cellStyle name="Total 2 9 3 3 2" xfId="58511" xr:uid="{7B121791-DCCC-4BF8-99EA-F5FBC6918A58}"/>
    <cellStyle name="Total 2 9 3 4" xfId="48187" xr:uid="{C90C5B77-D269-4F36-BF68-C87BC039E801}"/>
    <cellStyle name="Total 2 9 3 4 2" xfId="54979" xr:uid="{D82CCA81-1124-4774-A00F-1860A9D2AEFF}"/>
    <cellStyle name="Total 2 9 3 5" xfId="53279" xr:uid="{01CF398A-A008-4E5F-ACE4-A9E8A42209B6}"/>
    <cellStyle name="Total 2 9 3 6" xfId="46573" xr:uid="{D805AFE7-F5B6-4BA5-BD80-A0B26663EFE7}"/>
    <cellStyle name="Total 2 9 4" xfId="26286" xr:uid="{1F877782-27C1-4D5D-BAE2-DACA5AB56484}"/>
    <cellStyle name="Total 2 9 4 2" xfId="55978" xr:uid="{C05574AA-0C5B-4DD2-BA66-ED6BD41E2EE2}"/>
    <cellStyle name="Total 2 9 4 3" xfId="49196" xr:uid="{8315A33E-59DB-4224-B1C5-E518B7618122}"/>
    <cellStyle name="Total 2 9 5" xfId="44441" xr:uid="{3F39E51C-A9C4-4BB9-8C39-D615523A21D3}"/>
    <cellStyle name="Total 2 9 5 2" xfId="58153" xr:uid="{B2FCFF93-E510-4B7A-B7B5-9EEE34F5EFB2}"/>
    <cellStyle name="Total 2 9 5 3" xfId="51371" xr:uid="{E1866E0E-2B54-4D2B-A088-F738FABDDBEB}"/>
    <cellStyle name="Total 2 9 6" xfId="45662" xr:uid="{D1B7423E-B557-4ADE-B44A-96A12F68B741}"/>
    <cellStyle name="Total 2 9 6 2" xfId="54141" xr:uid="{742825FE-6ACD-44F8-96FC-B98D45F387B9}"/>
    <cellStyle name="Total 3" xfId="121" xr:uid="{51DB8093-1A60-4B7B-89EE-6B521B9E8899}"/>
    <cellStyle name="Total 3 10" xfId="908" xr:uid="{A36F494B-43C5-4FCD-BD20-0B256820E23B}"/>
    <cellStyle name="Total 3 10 2" xfId="5275" xr:uid="{A82A1F02-F47E-4D9B-AD66-8965D849C948}"/>
    <cellStyle name="Total 3 10 2 2" xfId="7861" xr:uid="{96E2629E-1620-4B0E-804E-DD5AAF53C9AB}"/>
    <cellStyle name="Total 3 10 2 2 2" xfId="16850" xr:uid="{BD791085-9868-4688-9B54-97F7E9E725CF}"/>
    <cellStyle name="Total 3 10 2 2 2 2" xfId="28140" xr:uid="{EDF13402-1371-435D-AA19-2DF46D85B4A0}"/>
    <cellStyle name="Total 3 10 2 2 2 3" xfId="56616" xr:uid="{F9C3DEE9-6A70-4C69-B5DD-43DB745D6A57}"/>
    <cellStyle name="Total 3 10 2 2 3" xfId="42156" xr:uid="{6B7F5555-6E2D-4318-B901-B5EE563035C9}"/>
    <cellStyle name="Total 3 10 2 2 4" xfId="49834" xr:uid="{AF089491-F52A-457A-9CC8-A1C01601261F}"/>
    <cellStyle name="Total 3 10 2 3" xfId="10498" xr:uid="{DA6A937B-BB71-462B-8796-C95E67956736}"/>
    <cellStyle name="Total 3 10 2 3 2" xfId="19487" xr:uid="{3FD11BE3-F7A9-405D-914C-0CE4A9DD9A96}"/>
    <cellStyle name="Total 3 10 2 3 2 2" xfId="25310" xr:uid="{5F2375E3-0F2F-4BD3-86D8-988FB1247505}"/>
    <cellStyle name="Total 3 10 2 3 2 3" xfId="58269" xr:uid="{ABAE7EEB-6E0D-410A-9F7F-AC7B6493E052}"/>
    <cellStyle name="Total 3 10 2 3 3" xfId="43778" xr:uid="{26A33679-A9B4-47DC-BF97-EFFB486D68FA}"/>
    <cellStyle name="Total 3 10 2 3 4" xfId="51487" xr:uid="{AC4598BD-9D0A-4F64-AFF9-B88012AC5089}"/>
    <cellStyle name="Total 3 10 2 4" xfId="14264" xr:uid="{508D0973-E5E6-40F8-B626-293A216CBCEA}"/>
    <cellStyle name="Total 3 10 2 4 2" xfId="33327" xr:uid="{44304B2C-A8C5-41C2-8B12-DC4D89923238}"/>
    <cellStyle name="Total 3 10 2 4 2 2" xfId="54749" xr:uid="{8D453A6C-BEA6-4F84-A4AE-73E6FC025496}"/>
    <cellStyle name="Total 3 10 2 4 3" xfId="47951" xr:uid="{49A6FEAF-0E43-4CDF-8264-DE02A30F528B}"/>
    <cellStyle name="Total 3 10 2 5" xfId="23101" xr:uid="{93D37387-EF1A-4689-BEAC-35183CFC0C31}"/>
    <cellStyle name="Total 3 10 2 6" xfId="46337" xr:uid="{2B6E22C0-7011-4D55-BD12-3986999DCA44}"/>
    <cellStyle name="Total 3 10 3" xfId="3345" xr:uid="{6EC0740B-2A37-4A78-B4F5-CEEEBEC4A8E4}"/>
    <cellStyle name="Total 3 10 3 2" xfId="40145" xr:uid="{74CF746A-A7FE-4FD1-AF0A-A77B50F6A3AE}"/>
    <cellStyle name="Total 3 10 3 2 2" xfId="57012" xr:uid="{4854DC32-14E0-4E5A-AD41-5E12769EF33F}"/>
    <cellStyle name="Total 3 10 3 2 3" xfId="50230" xr:uid="{1CD44E02-FDA8-483F-9F30-B0D4FFD1FCD4}"/>
    <cellStyle name="Total 3 10 3 3" xfId="52368" xr:uid="{425F34D8-41AF-4403-BE23-9B584389E119}"/>
    <cellStyle name="Total 3 10 3 3 2" xfId="59149" xr:uid="{582BAD7B-3158-45F2-9FB5-262C714C791C}"/>
    <cellStyle name="Total 3 10 3 4" xfId="48347" xr:uid="{DA3BCA71-C256-4043-9690-FB7360F9EE82}"/>
    <cellStyle name="Total 3 10 3 4 2" xfId="55139" xr:uid="{27A7BEF7-A3CA-4D74-BDD9-8FD18FEAE55D}"/>
    <cellStyle name="Total 3 10 3 5" xfId="53437" xr:uid="{4DCEF685-7087-4F53-8E63-CDE13F528922}"/>
    <cellStyle name="Total 3 10 3 6" xfId="46733" xr:uid="{EB4E1686-5019-43FD-9E9F-82F2F6AFC88B}"/>
    <cellStyle name="Total 3 10 4" xfId="25948" xr:uid="{04B20197-378A-4B01-A4E8-F3A5FE1891CC}"/>
    <cellStyle name="Total 3 10 4 2" xfId="56144" xr:uid="{19ADC1E7-85FE-4B3E-A8AE-A507455586CF}"/>
    <cellStyle name="Total 3 10 4 3" xfId="49362" xr:uid="{A35C0533-2920-4948-AF9D-311C4A70AA88}"/>
    <cellStyle name="Total 3 10 5" xfId="44537" xr:uid="{554CD966-06E2-449D-8C00-2AD809E926B6}"/>
    <cellStyle name="Total 3 10 5 2" xfId="58386" xr:uid="{FD75B957-B909-4103-9D7C-65043B38AADE}"/>
    <cellStyle name="Total 3 10 5 3" xfId="51605" xr:uid="{115268D9-F1C8-4668-A42F-7D94A94BAD4F}"/>
    <cellStyle name="Total 3 10 6" xfId="47482" xr:uid="{6194893A-0C0B-4096-915B-907BF63AB5B8}"/>
    <cellStyle name="Total 3 10 6 2" xfId="54301" xr:uid="{53DA619F-29DE-42BA-976E-7D60870D879C}"/>
    <cellStyle name="Total 3 10 7" xfId="45874" xr:uid="{92A892E3-9C0E-4CDC-97E1-6FDDB9A99612}"/>
    <cellStyle name="Total 3 11" xfId="1252" xr:uid="{D7D5444A-2F61-4CB3-A5A0-3681E6C44672}"/>
    <cellStyle name="Total 3 11 2" xfId="5597" xr:uid="{5BCEFBD8-3345-4AFE-AD13-C92A9EAC1761}"/>
    <cellStyle name="Total 3 11 2 2" xfId="8183" xr:uid="{7A8C5DDB-C78C-48BA-9471-48045BA85D30}"/>
    <cellStyle name="Total 3 11 2 2 2" xfId="17172" xr:uid="{A3C70A0A-58A9-4EB1-A768-A43559D05FEE}"/>
    <cellStyle name="Total 3 11 2 2 2 2" xfId="42620" xr:uid="{4013ED91-29B7-4178-89C8-BD3B2E055128}"/>
    <cellStyle name="Total 3 11 2 2 2 3" xfId="56655" xr:uid="{909C2A7C-4CA0-4699-A70D-36666334D187}"/>
    <cellStyle name="Total 3 11 2 2 3" xfId="31680" xr:uid="{C922F3AA-A39A-45F1-A125-8C3F4F1453AB}"/>
    <cellStyle name="Total 3 11 2 2 4" xfId="49873" xr:uid="{3C5D44D0-784E-4E5E-9D2C-30E2DD4CC993}"/>
    <cellStyle name="Total 3 11 2 3" xfId="10820" xr:uid="{32C48017-54DC-47FC-8DCF-F7938BE6D228}"/>
    <cellStyle name="Total 3 11 2 3 2" xfId="19809" xr:uid="{B3F1AFE2-B070-4909-9ED3-33BE82282307}"/>
    <cellStyle name="Total 3 11 2 3 2 2" xfId="43976" xr:uid="{18BDC124-114A-43F7-B696-8BFFD7CBA33E}"/>
    <cellStyle name="Total 3 11 2 3 2 3" xfId="58299" xr:uid="{93C98B84-371D-4584-88DA-4A017A0D8070}"/>
    <cellStyle name="Total 3 11 2 3 3" xfId="37765" xr:uid="{B04733C7-F8A5-4A43-9D30-049858EFBDC4}"/>
    <cellStyle name="Total 3 11 2 3 4" xfId="51517" xr:uid="{135DCA18-C2C9-4775-BB86-5A5B631024EE}"/>
    <cellStyle name="Total 3 11 2 4" xfId="14586" xr:uid="{C43846BF-0A06-4950-8C02-3E45E6BAD00D}"/>
    <cellStyle name="Total 3 11 2 4 2" xfId="42032" xr:uid="{109B4C5D-9218-40C6-9A18-5CDDF35C90C4}"/>
    <cellStyle name="Total 3 11 2 4 2 2" xfId="54785" xr:uid="{23D7CECD-0DA8-4C36-99B3-51541D3BE7CA}"/>
    <cellStyle name="Total 3 11 2 4 3" xfId="47990" xr:uid="{9B228BC3-9A6B-48CF-BB58-E459C3EDCE69}"/>
    <cellStyle name="Total 3 11 2 5" xfId="41495" xr:uid="{00E8033B-2E01-4B0A-BB07-258442B4C1EC}"/>
    <cellStyle name="Total 3 11 2 6" xfId="46376" xr:uid="{62E29E3A-8225-4364-BAD0-F7936443974F}"/>
    <cellStyle name="Total 3 11 3" xfId="3689" xr:uid="{406BA758-F719-4349-A464-059F8F6F8CE0}"/>
    <cellStyle name="Total 3 11 3 2" xfId="24479" xr:uid="{C77BC6D7-2AF6-4A79-8809-A10FCE5B37BF}"/>
    <cellStyle name="Total 3 11 3 2 2" xfId="57048" xr:uid="{265E8C86-4248-4B3C-91D0-AA8015CC2828}"/>
    <cellStyle name="Total 3 11 3 2 3" xfId="50266" xr:uid="{912985EF-0553-4322-B114-741C8527C916}"/>
    <cellStyle name="Total 3 11 3 3" xfId="50875" xr:uid="{4A939862-7BD4-4951-8CEE-CA3D35E7AE61}"/>
    <cellStyle name="Total 3 11 3 3 2" xfId="57657" xr:uid="{482A068E-9154-4B55-BC62-50CF7C624F2D}"/>
    <cellStyle name="Total 3 11 3 4" xfId="48383" xr:uid="{2A61BE8B-6F50-4E94-90C6-BE1B8D5D06A2}"/>
    <cellStyle name="Total 3 11 3 4 2" xfId="55175" xr:uid="{9262D66F-B3B0-41CF-93BD-50D51970F80B}"/>
    <cellStyle name="Total 3 11 3 5" xfId="46769" xr:uid="{088E4E2F-B759-4D3A-8744-1CE4656876F9}"/>
    <cellStyle name="Total 3 11 4" xfId="38659" xr:uid="{701A9D6D-4C25-4193-AF2D-5D495A7DD3D3}"/>
    <cellStyle name="Total 3 11 4 2" xfId="56183" xr:uid="{E2D53B0E-D9F4-488D-9DB3-7C5509FBE835}"/>
    <cellStyle name="Total 3 11 4 3" xfId="49401" xr:uid="{EC6D9825-9395-4FBF-9FC9-C5F9A7CB0A6A}"/>
    <cellStyle name="Total 3 11 5" xfId="44611" xr:uid="{58019F95-1A1C-4714-912C-8A931FB50D53}"/>
    <cellStyle name="Total 3 11 5 2" xfId="58672" xr:uid="{DC29F7B8-5413-49B9-8A2E-CAE16D93A231}"/>
    <cellStyle name="Total 3 11 5 3" xfId="51891" xr:uid="{E5CBF8B7-FFAA-48D3-87EE-45A7AE99682D}"/>
    <cellStyle name="Total 3 11 6" xfId="47521" xr:uid="{1D9B3533-5B1D-4ABF-811E-2447A614BF1D}"/>
    <cellStyle name="Total 3 11 6 2" xfId="54337" xr:uid="{7B831B74-3E6F-410C-AC6A-B24D1BDBB54F}"/>
    <cellStyle name="Total 3 11 7" xfId="45910" xr:uid="{C0106108-10D1-4EED-AA88-DE8C35D41409}"/>
    <cellStyle name="Total 3 12" xfId="1652" xr:uid="{C8F6F601-A498-461E-BF07-4E0ECE36B960}"/>
    <cellStyle name="Total 3 12 2" xfId="5982" xr:uid="{17C7F4D6-2AE7-41DB-9FEF-086934B46985}"/>
    <cellStyle name="Total 3 12 2 2" xfId="8568" xr:uid="{4610CAAD-1FF6-4B6E-BCEF-F44FE85900BC}"/>
    <cellStyle name="Total 3 12 2 2 2" xfId="17557" xr:uid="{56866B1D-5A33-42A6-B7F1-72EE7F8160C9}"/>
    <cellStyle name="Total 3 12 2 2 2 2" xfId="36981" xr:uid="{BBBA9640-FE1E-4A60-B059-3E1417E038D9}"/>
    <cellStyle name="Total 3 12 2 2 3" xfId="38044" xr:uid="{B7C0E75C-517A-4E41-BDF5-4DFFCD4AC4AA}"/>
    <cellStyle name="Total 3 12 2 2 4" xfId="56251" xr:uid="{8D49517C-7E91-4455-A595-66876A7BF2A3}"/>
    <cellStyle name="Total 3 12 2 3" xfId="11205" xr:uid="{9B7F8C80-9741-4204-994B-09E93BF61092}"/>
    <cellStyle name="Total 3 12 2 3 2" xfId="20194" xr:uid="{8C1C831A-BE88-4DDC-B814-363ACE6783CB}"/>
    <cellStyle name="Total 3 12 2 3 2 2" xfId="43328" xr:uid="{2296280C-981E-4CBC-992C-EEAAF956D510}"/>
    <cellStyle name="Total 3 12 2 3 3" xfId="27025" xr:uid="{3C883DB2-B930-4C19-BB43-028978380754}"/>
    <cellStyle name="Total 3 12 2 4" xfId="14971" xr:uid="{637FB4C4-645B-4938-B8B8-763E7075A0F0}"/>
    <cellStyle name="Total 3 12 2 4 2" xfId="27913" xr:uid="{39A57D91-C4CD-4465-8917-B02C78071B71}"/>
    <cellStyle name="Total 3 12 2 5" xfId="31948" xr:uid="{480B4CCD-C447-464D-9F1B-21E97158F167}"/>
    <cellStyle name="Total 3 12 2 6" xfId="49469" xr:uid="{63D21B82-A298-416B-9E5E-C9F04B5754E0}"/>
    <cellStyle name="Total 3 12 3" xfId="4089" xr:uid="{59107547-A545-4FB5-86A1-F64909D03807}"/>
    <cellStyle name="Total 3 12 3 2" xfId="34469" xr:uid="{9751C878-E7F5-4D67-A508-4F356241E9C7}"/>
    <cellStyle name="Total 3 12 3 2 2" xfId="58447" xr:uid="{A3C2BF79-90C5-4A23-90B2-DA769F6452FD}"/>
    <cellStyle name="Total 3 12 3 3" xfId="51666" xr:uid="{FA010288-155F-4747-AD2C-D19B16DEB273}"/>
    <cellStyle name="Total 3 12 4" xfId="25955" xr:uid="{599F00ED-BF15-4299-A6E9-3D5B7494011C}"/>
    <cellStyle name="Total 3 12 4 2" xfId="54399" xr:uid="{BACA18A1-4CBA-417F-AA26-8D5F44081ACE}"/>
    <cellStyle name="Total 3 12 4 3" xfId="47587" xr:uid="{CD79AB53-50B7-4DFF-BB76-02EA89D5687B}"/>
    <cellStyle name="Total 3 12 5" xfId="44630" xr:uid="{7DAA027B-0FAA-4A41-BA2F-4105626E793E}"/>
    <cellStyle name="Total 3 12 6" xfId="45978" xr:uid="{EB7D649E-7C17-4A7D-BC05-650C5CFE9F30}"/>
    <cellStyle name="Total 3 13" xfId="170" xr:uid="{B9AF8A29-BD78-4206-ABDD-D4552B9ABCC8}"/>
    <cellStyle name="Total 3 13 2" xfId="2592" xr:uid="{0C95E7B1-406A-45BE-BA40-C218BE406E70}"/>
    <cellStyle name="Total 3 13 2 2" xfId="6833" xr:uid="{F2B2C978-A94E-4552-9FAA-D021C6A06BEF}"/>
    <cellStyle name="Total 3 13 2 2 2" xfId="15822" xr:uid="{AE2BECDE-5554-49CF-9ABF-C4DF52B5D71A}"/>
    <cellStyle name="Total 3 13 2 2 2 2" xfId="39872" xr:uid="{6D7B91C3-9D2A-453F-A234-32682B298F94}"/>
    <cellStyle name="Total 3 13 2 2 3" xfId="43298" xr:uid="{6AE23443-ED67-4C38-AD3F-F4CF36DE981C}"/>
    <cellStyle name="Total 3 13 2 2 4" xfId="56213" xr:uid="{E307D9D8-F21A-43D9-B85B-62A90695810D}"/>
    <cellStyle name="Total 3 13 2 3" xfId="9403" xr:uid="{958FB2D5-36FF-4CE2-AEE3-2F4E09D5592E}"/>
    <cellStyle name="Total 3 13 2 3 2" xfId="18392" xr:uid="{6ADAB6D1-9F25-4233-B851-61952A871B6E}"/>
    <cellStyle name="Total 3 13 2 3 2 2" xfId="38182" xr:uid="{7A464681-E483-4F5E-81CF-9D44441A649D}"/>
    <cellStyle name="Total 3 13 2 3 3" xfId="34329" xr:uid="{BD424AA2-3334-4BAC-AEB5-D89645A2E570}"/>
    <cellStyle name="Total 3 13 2 4" xfId="13446" xr:uid="{924E6DEE-ACEC-4CAC-9D64-7263EEABD202}"/>
    <cellStyle name="Total 3 13 2 4 2" xfId="26239" xr:uid="{70686569-D7A2-4134-B8E2-9D901173E6E7}"/>
    <cellStyle name="Total 3 13 2 5" xfId="38426" xr:uid="{7F342BBE-D460-4936-9037-28807C1EBD8D}"/>
    <cellStyle name="Total 3 13 2 6" xfId="49431" xr:uid="{30722B0B-4C40-49D4-9D5F-62B1EA5EA1AB}"/>
    <cellStyle name="Total 3 13 3" xfId="2638" xr:uid="{43827DED-77A5-4DEA-A6AE-96E1C74950C5}"/>
    <cellStyle name="Total 3 13 3 2" xfId="28679" xr:uid="{BBF76E51-0A04-4D98-8440-7555F0D46E77}"/>
    <cellStyle name="Total 3 13 3 2 2" xfId="59101" xr:uid="{80F643BD-38A2-4649-87EB-71F6B57E138B}"/>
    <cellStyle name="Total 3 13 3 3" xfId="52320" xr:uid="{A88525B3-56E2-415A-841D-F02C28C1452D}"/>
    <cellStyle name="Total 3 13 4" xfId="42791" xr:uid="{003CA521-6F88-42AC-9858-20DE7E931547}"/>
    <cellStyle name="Total 3 13 4 2" xfId="54364" xr:uid="{A27C81CC-3AFF-4D33-81DC-71722480536D}"/>
    <cellStyle name="Total 3 13 4 3" xfId="47551" xr:uid="{D394114E-A887-4F84-8033-867D72FF0A1E}"/>
    <cellStyle name="Total 3 13 5" xfId="44646" xr:uid="{BE4CA2D1-7E85-4091-B00D-DA0C25B6162E}"/>
    <cellStyle name="Total 3 13 6" xfId="45940" xr:uid="{9606058C-58CC-4130-9F9D-7744C03C25B4}"/>
    <cellStyle name="Total 3 14" xfId="2973" xr:uid="{F45B39A8-9F28-4675-B160-4DF1C78BAB52}"/>
    <cellStyle name="Total 3 14 2" xfId="7123" xr:uid="{A43E7C51-C6DB-4D23-890B-7454042C59F2}"/>
    <cellStyle name="Total 3 14 2 2" xfId="16112" xr:uid="{26D0F8AB-9624-41BE-B8BD-961405D3B066}"/>
    <cellStyle name="Total 3 14 2 2 2" xfId="39725" xr:uid="{6D86B2B9-888C-47FA-8510-BAAF531CCAF4}"/>
    <cellStyle name="Total 3 14 2 2 3" xfId="57098" xr:uid="{69B6FE9B-B5C2-4DB7-A12D-053DD08D8AAD}"/>
    <cellStyle name="Total 3 14 2 3" xfId="43272" xr:uid="{BDD0ABA9-7E1D-438C-9EA5-7A072806FFA4}"/>
    <cellStyle name="Total 3 14 2 4" xfId="50316" xr:uid="{69839A35-BA80-42BA-BF1A-D215F0BC3808}"/>
    <cellStyle name="Total 3 14 3" xfId="9686" xr:uid="{2136AB63-FFB3-4C8F-80F1-0A9336204E3C}"/>
    <cellStyle name="Total 3 14 3 2" xfId="18675" xr:uid="{71D41BBC-9315-4C26-BEB7-74C4E1026038}"/>
    <cellStyle name="Total 3 14 3 2 2" xfId="27994" xr:uid="{E933426C-799D-411F-8FD3-7131803B9184}"/>
    <cellStyle name="Total 3 14 3 2 3" xfId="58367" xr:uid="{21830BE3-3D63-44DF-9BEC-35A4AF98B8B8}"/>
    <cellStyle name="Total 3 14 3 3" xfId="40458" xr:uid="{3D49592D-2B0C-43E8-901E-29C863298963}"/>
    <cellStyle name="Total 3 14 3 4" xfId="51585" xr:uid="{848CF1CD-6857-4A63-96D5-8BD52D1FF91C}"/>
    <cellStyle name="Total 3 14 4" xfId="13526" xr:uid="{4184274C-0772-46B3-87B9-C05C48896759}"/>
    <cellStyle name="Total 3 14 4 2" xfId="26914" xr:uid="{340260D9-7D68-4E5C-B0A1-B5776D2BC81B}"/>
    <cellStyle name="Total 3 14 4 2 2" xfId="55225" xr:uid="{C45C7B49-3EA9-4ED8-87D6-A3986291648C}"/>
    <cellStyle name="Total 3 14 4 3" xfId="48433" xr:uid="{15632AFB-27B7-4D51-AFF8-2BF54FEA9DCF}"/>
    <cellStyle name="Total 3 14 5" xfId="31622" xr:uid="{43469A45-A3C9-4B91-9DF6-6C420972FAF5}"/>
    <cellStyle name="Total 3 14 5 2" xfId="53511" xr:uid="{84AFC0AD-78CE-43B1-A129-DD43BE543CEB}"/>
    <cellStyle name="Total 3 14 6" xfId="44701" xr:uid="{3180BE1D-B240-4C93-9061-5B4CAC7B1C8F}"/>
    <cellStyle name="Total 3 14 7" xfId="46819" xr:uid="{1A2DB572-6EDB-417F-8869-A3DEB6C5A81B}"/>
    <cellStyle name="Total 3 15" xfId="6516" xr:uid="{F288640C-D07F-4AAF-8A9B-C75EB6DC27F8}"/>
    <cellStyle name="Total 3 15 2" xfId="11737" xr:uid="{CEB535AB-11EB-4E84-A783-82476571283B}"/>
    <cellStyle name="Total 3 15 2 2" xfId="20726" xr:uid="{E5E96C7D-556A-4931-8E24-7008BE454A2E}"/>
    <cellStyle name="Total 3 15 2 2 2" xfId="27786" xr:uid="{8A4DE5C5-F9A5-4808-A312-E28025EEF5C3}"/>
    <cellStyle name="Total 3 15 2 2 3" xfId="57089" xr:uid="{59DC0F62-DEAC-4880-8A48-B234744EC005}"/>
    <cellStyle name="Total 3 15 2 3" xfId="34708" xr:uid="{BCA920D6-B79F-4CC5-8D53-FA112ACD8B77}"/>
    <cellStyle name="Total 3 15 2 4" xfId="50307" xr:uid="{F87DD5CE-8B47-46A5-9C8B-0A7F5B27F6EA}"/>
    <cellStyle name="Total 3 15 3" xfId="15505" xr:uid="{827C35CA-B356-45FA-ADC4-A94FD81E27F8}"/>
    <cellStyle name="Total 3 15 3 2" xfId="28365" xr:uid="{E70F87DB-BF54-4F86-8A29-CC53D613709D}"/>
    <cellStyle name="Total 3 15 3 2 2" xfId="58694" xr:uid="{E9437B67-B803-4AEC-9BBB-A84FDBAA6DE7}"/>
    <cellStyle name="Total 3 15 3 3" xfId="51913" xr:uid="{FD810FDF-6B22-4C16-BE8A-7EC3F4CA0B19}"/>
    <cellStyle name="Total 3 15 4" xfId="24803" xr:uid="{83A39D37-7ED7-409B-9AAD-F864237AD2F0}"/>
    <cellStyle name="Total 3 15 4 2" xfId="58392" xr:uid="{AE6FB56F-214D-4164-8FF7-DFE5C81609D8}"/>
    <cellStyle name="Total 3 15 4 3" xfId="51611" xr:uid="{5BEA6292-D327-40B4-84ED-00FFC5A21C60}"/>
    <cellStyle name="Total 3 15 5" xfId="44771" xr:uid="{5B83F838-4543-4B54-AAA8-6AB08A4DCFCC}"/>
    <cellStyle name="Total 3 15 5 2" xfId="55216" xr:uid="{265E24AD-9718-47C9-BF92-4711DA91A780}"/>
    <cellStyle name="Total 3 15 5 3" xfId="48424" xr:uid="{DEE02E39-5AEE-45F1-88D0-DBFCBBB7382B}"/>
    <cellStyle name="Total 3 15 6" xfId="53502" xr:uid="{AC638887-579A-4802-8DFF-CF5305CCD473}"/>
    <cellStyle name="Total 3 15 7" xfId="46810" xr:uid="{A28FBD20-797C-4EBA-A8B9-899952A655DF}"/>
    <cellStyle name="Total 3 16" xfId="9100" xr:uid="{63722155-9E4F-4334-B07D-013949CD1114}"/>
    <cellStyle name="Total 3 16 2" xfId="18089" xr:uid="{22750AC6-90C5-4810-A84B-36F00BE2E409}"/>
    <cellStyle name="Total 3 16 2 2" xfId="31373" xr:uid="{719D3DD4-AE31-45CA-A4CE-D7E35FF80E53}"/>
    <cellStyle name="Total 3 16 2 2 2" xfId="57082" xr:uid="{C666E873-C5D5-46A9-94BB-B422F4247A65}"/>
    <cellStyle name="Total 3 16 2 3" xfId="50300" xr:uid="{FC5C7C66-4280-4218-906B-46225EED271F}"/>
    <cellStyle name="Total 3 16 3" xfId="43531" xr:uid="{00F29A5A-37CC-4551-9875-E5DE8371C2A4}"/>
    <cellStyle name="Total 3 16 3 2" xfId="58687" xr:uid="{07BF88DD-8349-4C66-B35A-CAA3D14577B5}"/>
    <cellStyle name="Total 3 16 3 3" xfId="51906" xr:uid="{E31C6E06-798D-4C8E-B279-98B816F26C56}"/>
    <cellStyle name="Total 3 16 4" xfId="44817" xr:uid="{545C3829-45BA-4D7E-83F2-E1788E142F80}"/>
    <cellStyle name="Total 3 16 4 2" xfId="57710" xr:uid="{187D3570-9C5F-40C2-B379-A37CDF2F3FE1}"/>
    <cellStyle name="Total 3 16 4 3" xfId="50928" xr:uid="{AAC32018-7ECF-404B-BADE-7B730A204663}"/>
    <cellStyle name="Total 3 16 5" xfId="48417" xr:uid="{229F2A60-2E5F-4762-8E48-360BF9E5C561}"/>
    <cellStyle name="Total 3 16 5 2" xfId="55209" xr:uid="{1BF5218E-7A09-4B13-AB1D-1B94C2B26BD3}"/>
    <cellStyle name="Total 3 16 6" xfId="53495" xr:uid="{EBE3997D-201E-4C58-B9AF-B85D64EEDBD3}"/>
    <cellStyle name="Total 3 16 7" xfId="46803" xr:uid="{2441DFB8-B316-49E3-A8E3-FF3BDCD12DB2}"/>
    <cellStyle name="Total 3 17" xfId="9804" xr:uid="{450C6F83-42C1-4122-9DE8-E994C7D35D79}"/>
    <cellStyle name="Total 3 17 2" xfId="18793" xr:uid="{C6666F3E-EFFE-465D-9E60-FCD253A33142}"/>
    <cellStyle name="Total 3 17 2 2" xfId="38650" xr:uid="{590032DC-7492-426C-90CA-1D4AA82CCE26}"/>
    <cellStyle name="Total 3 17 2 2 2" xfId="57110" xr:uid="{CFF3264B-8B68-49BF-BBA3-BE81622F7C85}"/>
    <cellStyle name="Total 3 17 2 3" xfId="50328" xr:uid="{1F10F567-C811-427B-A594-54ED3C868785}"/>
    <cellStyle name="Total 3 17 3" xfId="33337" xr:uid="{D5FBED6F-100F-4977-ACF4-F24BFC887FE1}"/>
    <cellStyle name="Total 3 17 3 2" xfId="58713" xr:uid="{C9528249-BCF9-48C9-B866-88BBEDCDE167}"/>
    <cellStyle name="Total 3 17 3 3" xfId="51932" xr:uid="{0984E3F1-DAEC-4AF0-98B0-233557BDD007}"/>
    <cellStyle name="Total 3 17 4" xfId="44845" xr:uid="{AD3A174C-82AD-47F2-BD1C-C9073EED0C95}"/>
    <cellStyle name="Total 3 17 4 2" xfId="55818" xr:uid="{0E29EEBA-1035-4AD4-94B0-F7C34B56FBB9}"/>
    <cellStyle name="Total 3 17 4 3" xfId="49036" xr:uid="{D062376D-1455-4699-9953-D6BE629EEC68}"/>
    <cellStyle name="Total 3 17 5" xfId="48445" xr:uid="{498A6F27-44F8-45CF-A363-40FDD8FBA357}"/>
    <cellStyle name="Total 3 17 5 2" xfId="55237" xr:uid="{09EE4FE3-453D-4810-91FC-5A2F1AC73548}"/>
    <cellStyle name="Total 3 17 6" xfId="53523" xr:uid="{13D4B3A5-0F40-4D38-83D0-4AFDF6F49B0E}"/>
    <cellStyle name="Total 3 17 7" xfId="46831" xr:uid="{0D6DF225-E9A0-4D4C-BE81-79B5CF2877FE}"/>
    <cellStyle name="Total 3 18" xfId="2220" xr:uid="{23022EC1-C128-44EE-AD6D-2169FC8C8607}"/>
    <cellStyle name="Total 3 18 2" xfId="30935" xr:uid="{6F90C9B8-9573-4865-A600-F28D604F2789}"/>
    <cellStyle name="Total 3 18 2 2" xfId="57144" xr:uid="{82BBD08B-1F1D-496E-9E78-2DC7582440CF}"/>
    <cellStyle name="Total 3 18 2 3" xfId="50362" xr:uid="{8069BBCC-B3E6-45F8-9389-E9E1B139039C}"/>
    <cellStyle name="Total 3 18 3" xfId="44877" xr:uid="{A159564D-9856-4AB9-B772-4C2B03993446}"/>
    <cellStyle name="Total 3 18 3 2" xfId="58745" xr:uid="{E16F97A8-4273-4C8C-A021-F205257B1879}"/>
    <cellStyle name="Total 3 18 3 3" xfId="51964" xr:uid="{E1CD7B13-7B39-4C26-99C9-AD25E88EE79C}"/>
    <cellStyle name="Total 3 18 4" xfId="51622" xr:uid="{73FDE349-5592-4B78-B9FC-B7295A6B9B5A}"/>
    <cellStyle name="Total 3 18 4 2" xfId="58403" xr:uid="{3C5E9877-F013-46E6-890F-BA601899D122}"/>
    <cellStyle name="Total 3 18 5" xfId="48479" xr:uid="{C8728E9B-401D-4C3A-86B7-947A8F2AA837}"/>
    <cellStyle name="Total 3 18 5 2" xfId="55271" xr:uid="{B976183E-3148-44C3-A9BF-4F8105C302AA}"/>
    <cellStyle name="Total 3 18 6" xfId="53557" xr:uid="{A83E2CDA-B832-402C-8DB1-73F7E3481ACE}"/>
    <cellStyle name="Total 3 18 7" xfId="46865" xr:uid="{11D769BE-2AE7-4D8D-86A3-36E6AF3B01D1}"/>
    <cellStyle name="Total 3 19" xfId="13129" xr:uid="{5FE6AEBA-9FF5-48CC-8DCE-31A3F191CE60}"/>
    <cellStyle name="Total 3 19 2" xfId="24016" xr:uid="{03177303-66F6-4ABF-84B1-3B58E105E690}"/>
    <cellStyle name="Total 3 19 2 2" xfId="57158" xr:uid="{64881CE9-8AEC-4441-B286-C15B9BE6C383}"/>
    <cellStyle name="Total 3 19 2 3" xfId="50376" xr:uid="{9C4734D9-5873-4D2F-8DFD-1ED63F334064}"/>
    <cellStyle name="Total 3 19 3" xfId="44963" xr:uid="{4D1C58FF-3C0F-4099-AAAE-0712B0124997}"/>
    <cellStyle name="Total 3 19 3 2" xfId="58759" xr:uid="{AD531A5F-8E97-4F56-9886-A9B7E36878CB}"/>
    <cellStyle name="Total 3 19 3 3" xfId="51978" xr:uid="{A90798E9-5358-4763-810B-B526D4262869}"/>
    <cellStyle name="Total 3 19 4" xfId="51183" xr:uid="{C2FB240F-CC84-4B08-BCF2-0C3607FE2D4B}"/>
    <cellStyle name="Total 3 19 4 2" xfId="57965" xr:uid="{B89337C0-79BE-444F-BD3D-1EF265A459E0}"/>
    <cellStyle name="Total 3 19 5" xfId="48493" xr:uid="{701480C8-300E-4D27-AD97-A4BF95264694}"/>
    <cellStyle name="Total 3 19 5 2" xfId="55285" xr:uid="{4C519037-BCE0-49D2-B3BB-B087DEAD5664}"/>
    <cellStyle name="Total 3 19 6" xfId="53571" xr:uid="{9C25E9BF-ADDD-4618-9C58-085D4B8B4379}"/>
    <cellStyle name="Total 3 19 7" xfId="46879" xr:uid="{4051CD31-1111-4414-9DA0-58C14F2FE54E}"/>
    <cellStyle name="Total 3 2" xfId="158" xr:uid="{69FCA3FB-8F2F-4710-A566-60CB027B1E16}"/>
    <cellStyle name="Total 3 2 10" xfId="1969" xr:uid="{81E521F5-100E-4789-B720-34083686899D}"/>
    <cellStyle name="Total 3 2 10 2" xfId="6277" xr:uid="{A08A6DAB-599F-4365-88B3-712DA67E312D}"/>
    <cellStyle name="Total 3 2 10 2 2" xfId="8863" xr:uid="{65035434-978F-4EC2-B611-B3D29954DBA2}"/>
    <cellStyle name="Total 3 2 10 2 2 2" xfId="17852" xr:uid="{996CE439-88C4-4C17-8AA7-46B4EE76D68B}"/>
    <cellStyle name="Total 3 2 10 2 2 2 2" xfId="43170" xr:uid="{AFE3DB45-FA93-46CB-81EF-5E345D8D1EF7}"/>
    <cellStyle name="Total 3 2 10 2 2 3" xfId="25687" xr:uid="{B27C8F0D-E8C1-4433-A7AE-6D44AB2B8A8D}"/>
    <cellStyle name="Total 3 2 10 2 3" xfId="11500" xr:uid="{8BD7A146-5C13-4D1E-9880-59C4EE46F559}"/>
    <cellStyle name="Total 3 2 10 2 3 2" xfId="20489" xr:uid="{19114540-5793-4BF6-A079-010CC81C879B}"/>
    <cellStyle name="Total 3 2 10 2 3 2 2" xfId="32721" xr:uid="{5E4848E6-98B0-4917-A9D8-2FF2BC02F99A}"/>
    <cellStyle name="Total 3 2 10 2 3 3" xfId="22704" xr:uid="{5D12BE9B-0149-4149-BABD-63A864A7ED88}"/>
    <cellStyle name="Total 3 2 10 2 4" xfId="15266" xr:uid="{AF814C41-542E-4935-B96E-5DC2601B89D5}"/>
    <cellStyle name="Total 3 2 10 2 4 2" xfId="29724" xr:uid="{FF54B0F4-451F-4B84-BA31-E4040F501699}"/>
    <cellStyle name="Total 3 2 10 2 5" xfId="27621" xr:uid="{FBA25ABA-8CB8-43E5-8497-A2D4A82A35E0}"/>
    <cellStyle name="Total 3 2 10 3" xfId="4406" xr:uid="{8FAA1898-217E-4C8E-8702-FA3849ADC81A}"/>
    <cellStyle name="Total 3 2 10 3 2" xfId="33985" xr:uid="{37F37153-BD92-42B5-A592-28FB3A1D8793}"/>
    <cellStyle name="Total 3 2 10 4" xfId="28809" xr:uid="{2D965744-77AB-4AD2-AA22-599BBCBF030C}"/>
    <cellStyle name="Total 3 2 11" xfId="2718" xr:uid="{1D94DE93-CAED-4484-B206-FB0D53FC5FF4}"/>
    <cellStyle name="Total 3 2 11 2" xfId="6908" xr:uid="{B7728B44-A032-4761-BC9E-56B104B071F3}"/>
    <cellStyle name="Total 3 2 11 2 2" xfId="15897" xr:uid="{79C6CEF9-2A05-40B9-AD06-A5174CD58AA9}"/>
    <cellStyle name="Total 3 2 11 2 2 2" xfId="28081" xr:uid="{BF441339-7145-44C5-8FBB-680F990C8503}"/>
    <cellStyle name="Total 3 2 11 2 3" xfId="37943" xr:uid="{E06B7C53-B407-4B44-999F-BBA16D28B8BE}"/>
    <cellStyle name="Total 3 2 11 3" xfId="9479" xr:uid="{75FC5188-ECDC-42B5-99B5-9D19DEE401AA}"/>
    <cellStyle name="Total 3 2 11 3 2" xfId="18468" xr:uid="{3D6DC1C2-2604-4B18-A27F-F4A2762E798F}"/>
    <cellStyle name="Total 3 2 11 3 2 2" xfId="39898" xr:uid="{6F38BBC3-7723-4703-B3F7-8B6ABA9D4942}"/>
    <cellStyle name="Total 3 2 11 3 3" xfId="31521" xr:uid="{CD5B120D-42FC-4C40-BAF5-2BB40655B686}"/>
    <cellStyle name="Total 3 2 11 4" xfId="13490" xr:uid="{3F534205-6DA5-4B8F-B9FE-A1F62A109660}"/>
    <cellStyle name="Total 3 2 11 4 2" xfId="27160" xr:uid="{108F88BC-B247-4CA7-9A8D-85C2C83878D1}"/>
    <cellStyle name="Total 3 2 11 5" xfId="33911" xr:uid="{F6F1A207-5AE9-4AA0-8289-91F58C1B8CEB}"/>
    <cellStyle name="Total 3 2 12" xfId="6614" xr:uid="{96D265E5-E5F7-42EE-B4CF-074403BAE75F}"/>
    <cellStyle name="Total 3 2 12 2" xfId="11820" xr:uid="{B8E621C8-B9E6-4384-ABCE-18061A4BAE9E}"/>
    <cellStyle name="Total 3 2 12 2 2" xfId="20809" xr:uid="{1042BA92-9ADC-4ECA-9EB8-7A25A9B501A2}"/>
    <cellStyle name="Total 3 2 12 2 2 2" xfId="41196" xr:uid="{390A0744-BAE2-40C1-A148-B9D79788F0C2}"/>
    <cellStyle name="Total 3 2 12 2 3" xfId="40507" xr:uid="{F8A1A1E6-F67E-4EAE-BD50-F30EF7F34A7C}"/>
    <cellStyle name="Total 3 2 12 3" xfId="15603" xr:uid="{34AB8C79-8AA3-478B-B21D-D1F395997860}"/>
    <cellStyle name="Total 3 2 12 3 2" xfId="24689" xr:uid="{BBE11DFF-0FA2-44C4-B1F1-544999E40913}"/>
    <cellStyle name="Total 3 2 12 4" xfId="37998" xr:uid="{BC583B9A-1F10-4F4F-BFFA-C6542F94BFD1}"/>
    <cellStyle name="Total 3 2 13" xfId="9183" xr:uid="{18BD72D3-6630-4851-8FA1-4503F6B38ABF}"/>
    <cellStyle name="Total 3 2 13 2" xfId="18172" xr:uid="{FC340564-21F6-46E8-8837-DE57B87B82F7}"/>
    <cellStyle name="Total 3 2 13 2 2" xfId="22420" xr:uid="{781452A1-6F3F-4CFB-8705-03B549A440AD}"/>
    <cellStyle name="Total 3 2 13 3" xfId="25707" xr:uid="{8893DA7F-CBB0-4F8F-9819-A922D503660C}"/>
    <cellStyle name="Total 3 2 14" xfId="9743" xr:uid="{4829F585-38BC-4242-9EF8-91BCCF34326A}"/>
    <cellStyle name="Total 3 2 14 2" xfId="18732" xr:uid="{10A0321F-E6CD-4B0A-B907-6F708124869B}"/>
    <cellStyle name="Total 3 2 14 2 2" xfId="41131" xr:uid="{63CF5B7F-F22A-43C1-806D-962ABED5E54E}"/>
    <cellStyle name="Total 3 2 14 3" xfId="24295" xr:uid="{6919098F-0E0D-40CA-8564-D5A51C5C8040}"/>
    <cellStyle name="Total 3 2 15" xfId="2318" xr:uid="{E65259F7-DE78-4FE8-85A3-0CDC0A0AD2B3}"/>
    <cellStyle name="Total 3 2 15 2" xfId="33014" xr:uid="{803334D7-6B2A-4F2E-8CA7-C0E412EEADE9}"/>
    <cellStyle name="Total 3 2 16" xfId="13227" xr:uid="{17C66434-F723-432D-A9A6-1CD7DAE883F4}"/>
    <cellStyle name="Total 3 2 16 2" xfId="31810" xr:uid="{573F9CB7-A9C9-4FBC-A68E-01E5B8759204}"/>
    <cellStyle name="Total 3 2 17" xfId="39723" xr:uid="{938868BE-7AC2-41BE-A1D0-75F98F87257D}"/>
    <cellStyle name="Total 3 2 18" xfId="44295" xr:uid="{E9F41A18-54EA-4AE7-9F36-03D54A136923}"/>
    <cellStyle name="Total 3 2 19" xfId="45526" xr:uid="{63E635B0-965A-4972-96E7-CCF37D40B92E}"/>
    <cellStyle name="Total 3 2 2" xfId="341" xr:uid="{EE47039B-539C-40D3-B6CC-F37B6EF4419A}"/>
    <cellStyle name="Total 3 2 2 10" xfId="6643" xr:uid="{329AA494-D9EF-47A4-9848-3FE4DD067B59}"/>
    <cellStyle name="Total 3 2 2 10 2" xfId="11849" xr:uid="{9A233496-80C3-4332-8BC1-31E1022C5417}"/>
    <cellStyle name="Total 3 2 2 10 2 2" xfId="20838" xr:uid="{87C730FB-035E-4479-B460-78A5867F0951}"/>
    <cellStyle name="Total 3 2 2 10 2 2 2" xfId="28821" xr:uid="{BBA200FE-D034-4A0B-93AB-F513C308DAE2}"/>
    <cellStyle name="Total 3 2 2 10 2 3" xfId="25318" xr:uid="{4BE17DE6-9A3F-4C25-9B6D-9CDC3C965390}"/>
    <cellStyle name="Total 3 2 2 10 3" xfId="15632" xr:uid="{C8761F49-D9B3-4192-AEF8-96E18A00EF95}"/>
    <cellStyle name="Total 3 2 2 10 3 2" xfId="31709" xr:uid="{1D2BFBB6-EEAE-4696-8BBF-B87957B1C507}"/>
    <cellStyle name="Total 3 2 2 10 4" xfId="27173" xr:uid="{62454DBE-CB5A-4B66-AD40-A4F7825FB873}"/>
    <cellStyle name="Total 3 2 2 11" xfId="9212" xr:uid="{B6AF9E6C-4A1E-4298-B3B8-4D2B3893E6D5}"/>
    <cellStyle name="Total 3 2 2 11 2" xfId="18201" xr:uid="{EB422BB0-1DBF-4727-BACB-CC7B6FE68069}"/>
    <cellStyle name="Total 3 2 2 11 2 2" xfId="33487" xr:uid="{904731AF-A915-45B5-82DC-D04F76BD2A12}"/>
    <cellStyle name="Total 3 2 2 11 3" xfId="36350" xr:uid="{80CF6D43-4FD0-4CDE-9933-8B80AF81F247}"/>
    <cellStyle name="Total 3 2 2 12" xfId="9856" xr:uid="{DF56C318-B215-4BAA-9CAD-E381E828CD9C}"/>
    <cellStyle name="Total 3 2 2 12 2" xfId="18845" xr:uid="{C5AAE68C-AE2F-4F60-A24A-2759795D25DB}"/>
    <cellStyle name="Total 3 2 2 12 2 2" xfId="38192" xr:uid="{D054C388-60D1-44B7-85FF-2EE20DACC28D}"/>
    <cellStyle name="Total 3 2 2 12 3" xfId="26383" xr:uid="{80443252-BD8F-42CF-828C-757F68BD72DA}"/>
    <cellStyle name="Total 3 2 2 13" xfId="2347" xr:uid="{A1886CE0-94E2-4E5D-9FE7-0CB93CD294F3}"/>
    <cellStyle name="Total 3 2 2 13 2" xfId="41586" xr:uid="{36727633-5914-46CA-B389-8358CEDD892F}"/>
    <cellStyle name="Total 3 2 2 14" xfId="13256" xr:uid="{447C3DC0-A080-4B5C-AAB8-D4FEE0A10DE4}"/>
    <cellStyle name="Total 3 2 2 14 2" xfId="23180" xr:uid="{13CE28F5-5BE2-4BCA-BA2B-FF00AF473384}"/>
    <cellStyle name="Total 3 2 2 15" xfId="29274" xr:uid="{D165E8F8-7210-4ED4-94EF-997A7CCAACC9}"/>
    <cellStyle name="Total 3 2 2 16" xfId="46041" xr:uid="{F2CEF1F0-F647-45E8-8392-82CD762ADF9E}"/>
    <cellStyle name="Total 3 2 2 2" xfId="473" xr:uid="{A8B2DF8D-74BB-4E2C-848E-790A4011F370}"/>
    <cellStyle name="Total 3 2 2 2 10" xfId="9337" xr:uid="{262A085B-80FF-4CFC-963D-EA384A01D9F5}"/>
    <cellStyle name="Total 3 2 2 2 10 2" xfId="18326" xr:uid="{52FE3888-10BC-43C0-A587-94D0215276D3}"/>
    <cellStyle name="Total 3 2 2 2 10 2 2" xfId="32121" xr:uid="{DEA6474B-7EBD-40B7-8521-44376ADD6560}"/>
    <cellStyle name="Total 3 2 2 2 10 3" xfId="40892" xr:uid="{3B5FF562-B3C2-4467-BC15-EF36D705AF33}"/>
    <cellStyle name="Total 3 2 2 2 11" xfId="12665" xr:uid="{963A252A-58B2-47B1-9713-955537E566D9}"/>
    <cellStyle name="Total 3 2 2 2 11 2" xfId="21654" xr:uid="{F62686A0-9BE9-4E61-88C1-6EE0AF9E5A9E}"/>
    <cellStyle name="Total 3 2 2 2 11 2 2" xfId="24721" xr:uid="{B8C053B1-29BF-409B-924A-2D230E8C452B}"/>
    <cellStyle name="Total 3 2 2 2 11 3" xfId="29229" xr:uid="{0BE2852D-A62C-4A6D-8205-A8665AA39FDB}"/>
    <cellStyle name="Total 3 2 2 2 12" xfId="2479" xr:uid="{5D449C94-FDD9-4162-992A-1427D304ACF5}"/>
    <cellStyle name="Total 3 2 2 2 12 2" xfId="34302" xr:uid="{D7DD4705-F5AC-470E-BC0D-F0B707A0633D}"/>
    <cellStyle name="Total 3 2 2 2 13" xfId="13388" xr:uid="{004325A7-DF0C-482C-AA91-CC87A88BC89F}"/>
    <cellStyle name="Total 3 2 2 2 13 2" xfId="35264" xr:uid="{F35307CE-2C66-4DE2-96E2-2A1A12EBEF3C}"/>
    <cellStyle name="Total 3 2 2 2 14" xfId="28108" xr:uid="{0E37D426-2276-4EDD-8374-77370541AA8C}"/>
    <cellStyle name="Total 3 2 2 2 15" xfId="49532" xr:uid="{D78A770A-11A2-4C54-911F-10338762DE3D}"/>
    <cellStyle name="Total 3 2 2 2 2" xfId="822" xr:uid="{2BEB5054-58ED-43FB-8E80-2CC6B7440C65}"/>
    <cellStyle name="Total 3 2 2 2 2 2" xfId="5191" xr:uid="{2ECAA2C2-BB69-41EB-90CA-011F638B5DD6}"/>
    <cellStyle name="Total 3 2 2 2 2 2 2" xfId="7777" xr:uid="{EA04BD8B-6A9E-4734-8845-A7A8D42E2A3B}"/>
    <cellStyle name="Total 3 2 2 2 2 2 2 2" xfId="16766" xr:uid="{A95CAE60-2DBF-4795-AB3C-1E77FB15BA07}"/>
    <cellStyle name="Total 3 2 2 2 2 2 2 2 2" xfId="37970" xr:uid="{3530688D-3FAF-4CFF-92BF-65345B6AB927}"/>
    <cellStyle name="Total 3 2 2 2 2 2 2 3" xfId="40122" xr:uid="{46D84442-6B31-4117-9B95-AD92E4ECECD3}"/>
    <cellStyle name="Total 3 2 2 2 2 2 3" xfId="10414" xr:uid="{4E0F8E7B-32D8-4FF3-AEDD-3DAE958D83E6}"/>
    <cellStyle name="Total 3 2 2 2 2 2 3 2" xfId="19403" xr:uid="{2E005CE5-5F50-4FB3-B793-D079D7C4D4BD}"/>
    <cellStyle name="Total 3 2 2 2 2 2 3 2 2" xfId="34957" xr:uid="{956457A9-68FD-4DE4-B713-61F8364F2E77}"/>
    <cellStyle name="Total 3 2 2 2 2 2 3 3" xfId="40455" xr:uid="{8523EF5E-4FFA-43FE-B752-53FCBAF867CB}"/>
    <cellStyle name="Total 3 2 2 2 2 2 4" xfId="14180" xr:uid="{F22BD395-20E2-476F-8940-87E2603D73F7}"/>
    <cellStyle name="Total 3 2 2 2 2 2 4 2" xfId="34062" xr:uid="{44788577-401D-41CC-9234-25B91DCEF432}"/>
    <cellStyle name="Total 3 2 2 2 2 2 5" xfId="42774" xr:uid="{EF4D6EB4-D241-4767-8594-9B34F5D3ADCA}"/>
    <cellStyle name="Total 3 2 2 2 2 3" xfId="3259" xr:uid="{B6A4F747-37C9-41D4-8B1F-40012A40A7BA}"/>
    <cellStyle name="Total 3 2 2 2 2 3 2" xfId="23488" xr:uid="{B85FCBEB-0EBB-4BBB-9B0C-A2CDDBBF457E}"/>
    <cellStyle name="Total 3 2 2 2 2 4" xfId="26882" xr:uid="{34D43E4B-73E9-4158-ADF1-C370A35C9CD2}"/>
    <cellStyle name="Total 3 2 2 2 2 5" xfId="56314" xr:uid="{EA8CBAB3-D8CD-42AE-AA60-F3C4F2B7596E}"/>
    <cellStyle name="Total 3 2 2 2 3" xfId="1167" xr:uid="{EF183FAB-52FC-46D2-AA5D-4BE138F39606}"/>
    <cellStyle name="Total 3 2 2 2 3 2" xfId="5512" xr:uid="{3151A72D-9AE7-4A6B-BAA0-676E462C4D46}"/>
    <cellStyle name="Total 3 2 2 2 3 2 2" xfId="8098" xr:uid="{AEC03142-1449-4E18-A158-EB668C2AADC9}"/>
    <cellStyle name="Total 3 2 2 2 3 2 2 2" xfId="17087" xr:uid="{F0A52240-32BF-47C2-B09F-FB326ED92423}"/>
    <cellStyle name="Total 3 2 2 2 3 2 2 2 2" xfId="43082" xr:uid="{B5CEA628-91D7-463F-9190-5BF479113BC4}"/>
    <cellStyle name="Total 3 2 2 2 3 2 2 3" xfId="41839" xr:uid="{B1C0B41D-8249-4D56-A3C2-384BD4B0CC2F}"/>
    <cellStyle name="Total 3 2 2 2 3 2 3" xfId="10735" xr:uid="{374D9BDE-AF97-4648-AD74-32D5735CE526}"/>
    <cellStyle name="Total 3 2 2 2 3 2 3 2" xfId="19724" xr:uid="{DF4BF4CD-C0EA-47B6-B51E-AFCD2A558679}"/>
    <cellStyle name="Total 3 2 2 2 3 2 3 2 2" xfId="22667" xr:uid="{33E76CF2-2A25-45AC-9707-11CB8A02633A}"/>
    <cellStyle name="Total 3 2 2 2 3 2 3 3" xfId="42736" xr:uid="{5E88F7CF-938E-4B92-9D70-30EF1D7C3FC5}"/>
    <cellStyle name="Total 3 2 2 2 3 2 4" xfId="14501" xr:uid="{C2A8804E-0B0D-4731-BA74-D8A408787F24}"/>
    <cellStyle name="Total 3 2 2 2 3 2 4 2" xfId="30433" xr:uid="{CCEC11B0-E5E0-4D7C-A8C4-498F2F4C164C}"/>
    <cellStyle name="Total 3 2 2 2 3 2 5" xfId="41955" xr:uid="{CB0BE8DB-8117-4C0F-91F0-FFE71913A57E}"/>
    <cellStyle name="Total 3 2 2 2 3 3" xfId="3604" xr:uid="{327E6A06-3357-4633-88EA-27BCDC1FDAA5}"/>
    <cellStyle name="Total 3 2 2 2 3 3 2" xfId="35401" xr:uid="{AC0976A4-4A0A-45DB-929B-5EADC4F51597}"/>
    <cellStyle name="Total 3 2 2 2 3 4" xfId="28599" xr:uid="{64A99DDF-861C-4148-A629-8B1C542F1AAB}"/>
    <cellStyle name="Total 3 2 2 2 4" xfId="1511" xr:uid="{F1C47BB2-3968-479D-B681-BDC2BEA64F48}"/>
    <cellStyle name="Total 3 2 2 2 4 2" xfId="5856" xr:uid="{A9ADEA15-5510-4C13-AC9A-D6DE8B23AF00}"/>
    <cellStyle name="Total 3 2 2 2 4 2 2" xfId="8442" xr:uid="{DAAB3CA9-0BD3-4F1F-8EF5-605216517FE8}"/>
    <cellStyle name="Total 3 2 2 2 4 2 2 2" xfId="17431" xr:uid="{6784175E-4851-4ED2-8967-FC56BC06D442}"/>
    <cellStyle name="Total 3 2 2 2 4 2 2 2 2" xfId="35290" xr:uid="{3ADFF325-A3BB-4492-86C4-0E93BC65C796}"/>
    <cellStyle name="Total 3 2 2 2 4 2 2 3" xfId="43075" xr:uid="{7E304595-F630-4695-ADD4-883FE726C6C1}"/>
    <cellStyle name="Total 3 2 2 2 4 2 3" xfId="11079" xr:uid="{F2D55376-544F-4D50-A76C-97FF6BA85FDC}"/>
    <cellStyle name="Total 3 2 2 2 4 2 3 2" xfId="20068" xr:uid="{7B93035C-C83F-457C-AAA3-9C34E06F3B9F}"/>
    <cellStyle name="Total 3 2 2 2 4 2 3 2 2" xfId="37351" xr:uid="{F3C2F100-528D-4F42-829C-AE9D647E63B1}"/>
    <cellStyle name="Total 3 2 2 2 4 2 3 3" xfId="26770" xr:uid="{7FE7A116-66D1-4B37-937F-ADCE5C264870}"/>
    <cellStyle name="Total 3 2 2 2 4 2 4" xfId="14845" xr:uid="{DB894FA2-DB2D-4266-B7C0-081CB08F5D85}"/>
    <cellStyle name="Total 3 2 2 2 4 2 4 2" xfId="25569" xr:uid="{27011F75-1E44-49DC-BC1B-19CFBBFA0538}"/>
    <cellStyle name="Total 3 2 2 2 4 2 5" xfId="43432" xr:uid="{ED1737A1-6807-4885-8409-0A6074C7344E}"/>
    <cellStyle name="Total 3 2 2 2 4 3" xfId="3948" xr:uid="{A33D7387-51B2-41FB-A357-A101906B9B13}"/>
    <cellStyle name="Total 3 2 2 2 4 3 2" xfId="28588" xr:uid="{9BB3B33D-AC2B-4B65-819E-4FA435D564C2}"/>
    <cellStyle name="Total 3 2 2 2 4 4" xfId="28391" xr:uid="{40BFE4F5-18C9-435C-AC87-0F3415CAB40F}"/>
    <cellStyle name="Total 3 2 2 2 5" xfId="1902" xr:uid="{8A8F591C-D3F4-4662-9D3F-9038A77980DA}"/>
    <cellStyle name="Total 3 2 2 2 5 2" xfId="6218" xr:uid="{207E1BE9-2F82-489F-A041-A0DA7FCF9382}"/>
    <cellStyle name="Total 3 2 2 2 5 2 2" xfId="8804" xr:uid="{2F460059-7976-47F5-A7F6-474ED3815231}"/>
    <cellStyle name="Total 3 2 2 2 5 2 2 2" xfId="17793" xr:uid="{CE25F999-7966-49B9-A2ED-9882257E394A}"/>
    <cellStyle name="Total 3 2 2 2 5 2 2 2 2" xfId="33237" xr:uid="{FC35725C-7E5F-4763-BDAB-060D9A2F02F0}"/>
    <cellStyle name="Total 3 2 2 2 5 2 2 3" xfId="28812" xr:uid="{659B2D4C-21FE-4F4C-890C-C270A7F8557D}"/>
    <cellStyle name="Total 3 2 2 2 5 2 3" xfId="11441" xr:uid="{1A24FB2D-14AF-40DF-A2D1-BFB6EF90A37B}"/>
    <cellStyle name="Total 3 2 2 2 5 2 3 2" xfId="20430" xr:uid="{1DF614D4-7D18-4AF6-B6B4-4804EC67586A}"/>
    <cellStyle name="Total 3 2 2 2 5 2 3 2 2" xfId="33488" xr:uid="{2DFF1567-6786-49EA-A608-35A1CF3F2D58}"/>
    <cellStyle name="Total 3 2 2 2 5 2 3 3" xfId="31123" xr:uid="{4FB67DAE-AE93-4650-B974-0725B8E405C9}"/>
    <cellStyle name="Total 3 2 2 2 5 2 4" xfId="15207" xr:uid="{0B0B927D-3062-4F95-AF7E-139208ABBBA1}"/>
    <cellStyle name="Total 3 2 2 2 5 2 4 2" xfId="41519" xr:uid="{23E51070-1625-4554-B584-ADCB6829D1E6}"/>
    <cellStyle name="Total 3 2 2 2 5 2 5" xfId="28005" xr:uid="{5B00D029-EACD-4F3C-886E-F56B15CC71DA}"/>
    <cellStyle name="Total 3 2 2 2 5 3" xfId="4339" xr:uid="{327889DA-A70D-41EE-AF3C-76DCEAB5E621}"/>
    <cellStyle name="Total 3 2 2 2 5 3 2" xfId="28536" xr:uid="{41C0910F-33AA-4231-9C29-E518E23A3CDF}"/>
    <cellStyle name="Total 3 2 2 2 5 4" xfId="40924" xr:uid="{98838785-3D78-4E48-97F0-2F1E0DBDB48C}"/>
    <cellStyle name="Total 3 2 2 2 6" xfId="2130" xr:uid="{3D8D1CBC-3B64-4BFF-BE64-DEFA51AAF9D3}"/>
    <cellStyle name="Total 3 2 2 2 6 2" xfId="6431" xr:uid="{B9A049E8-D32D-4500-959F-3DBE4F5626EA}"/>
    <cellStyle name="Total 3 2 2 2 6 2 2" xfId="9017" xr:uid="{30CD708C-DD9F-45E9-8159-362161B2307D}"/>
    <cellStyle name="Total 3 2 2 2 6 2 2 2" xfId="18006" xr:uid="{48289A0F-F6CD-4CDF-AFC8-C2D085BD27D5}"/>
    <cellStyle name="Total 3 2 2 2 6 2 2 2 2" xfId="31001" xr:uid="{65342B6D-5DBA-4BE1-B9EB-EF7947F58396}"/>
    <cellStyle name="Total 3 2 2 2 6 2 2 3" xfId="24515" xr:uid="{BE1F12AD-3C88-4FFC-AF14-CC93370D970A}"/>
    <cellStyle name="Total 3 2 2 2 6 2 3" xfId="11654" xr:uid="{543651F4-80AE-49BD-BC8D-D2754C56430D}"/>
    <cellStyle name="Total 3 2 2 2 6 2 3 2" xfId="20643" xr:uid="{DE7A758D-318F-4B8D-8A42-DD9A2DB61D94}"/>
    <cellStyle name="Total 3 2 2 2 6 2 3 2 2" xfId="43279" xr:uid="{C98454CA-6481-4F18-A832-7131238DFC95}"/>
    <cellStyle name="Total 3 2 2 2 6 2 3 3" xfId="38958" xr:uid="{19086A47-84C5-4615-B70C-F6075C7DF202}"/>
    <cellStyle name="Total 3 2 2 2 6 2 4" xfId="15420" xr:uid="{3AB86B1D-7594-4F03-999D-30625C23F22B}"/>
    <cellStyle name="Total 3 2 2 2 6 2 4 2" xfId="28847" xr:uid="{585805B6-6BFA-471B-8F21-AEF79E4CBBAF}"/>
    <cellStyle name="Total 3 2 2 2 6 2 5" xfId="34330" xr:uid="{CCC5EE13-9591-4F2E-AAF0-93F019972FBC}"/>
    <cellStyle name="Total 3 2 2 2 6 3" xfId="4567" xr:uid="{FD4BA7BD-42A8-4AE3-B58A-D96AE1F4B396}"/>
    <cellStyle name="Total 3 2 2 2 6 3 2" xfId="25016" xr:uid="{4719F562-AD36-49AF-880A-53194C4B2B98}"/>
    <cellStyle name="Total 3 2 2 2 6 4" xfId="42808" xr:uid="{8DC2C8DE-1AF5-49BA-A6EB-40DEBFA6D965}"/>
    <cellStyle name="Total 3 2 2 2 7" xfId="2940" xr:uid="{EBBAA4D4-9438-4EAC-8DA8-E96222B6BEB8}"/>
    <cellStyle name="Total 3 2 2 2 7 2" xfId="7090" xr:uid="{1DCE11B7-94E7-490D-AC26-DCFB71870C20}"/>
    <cellStyle name="Total 3 2 2 2 7 2 2" xfId="12216" xr:uid="{FBCF2C5D-B008-4712-ABBF-B150A7F31B3E}"/>
    <cellStyle name="Total 3 2 2 2 7 2 2 2" xfId="21205" xr:uid="{D7581C40-3879-415F-9853-7229A4EDEE1F}"/>
    <cellStyle name="Total 3 2 2 2 7 2 2 2 2" xfId="27887" xr:uid="{13D83745-0C09-4C36-AEC5-D0840972CFD2}"/>
    <cellStyle name="Total 3 2 2 2 7 2 2 3" xfId="42363" xr:uid="{E8D51871-FB83-4808-8F16-A3EB9924508B}"/>
    <cellStyle name="Total 3 2 2 2 7 2 3" xfId="13009" xr:uid="{FC114F62-CF46-49F8-8F4D-687CC5335422}"/>
    <cellStyle name="Total 3 2 2 2 7 2 3 2" xfId="21998" xr:uid="{4F0F6FBD-F886-4870-A73E-5405DF8A991B}"/>
    <cellStyle name="Total 3 2 2 2 7 2 3 2 2" xfId="43861" xr:uid="{3B7118CA-45E2-4A00-A489-B20B0DFF3139}"/>
    <cellStyle name="Total 3 2 2 2 7 2 3 3" xfId="31346" xr:uid="{AEFE2C61-61EF-4C0F-B107-F74EF1258202}"/>
    <cellStyle name="Total 3 2 2 2 7 2 4" xfId="16079" xr:uid="{9A1FD6D8-46BF-413D-9A5D-560D8FEB0049}"/>
    <cellStyle name="Total 3 2 2 2 7 2 4 2" xfId="38460" xr:uid="{A14725D9-E94A-4876-873D-295AA7CB205E}"/>
    <cellStyle name="Total 3 2 2 2 7 2 5" xfId="27908" xr:uid="{F8C53007-2393-421E-A603-FB635B3CB0F5}"/>
    <cellStyle name="Total 3 2 2 2 7 3" xfId="9653" xr:uid="{618B936E-BC7D-40F9-9009-A59FD8166CDC}"/>
    <cellStyle name="Total 3 2 2 2 7 3 2" xfId="18642" xr:uid="{25729A6D-D161-4747-95F0-8A518C60435B}"/>
    <cellStyle name="Total 3 2 2 2 7 3 2 2" xfId="22487" xr:uid="{54792A38-1758-4F87-BD20-FB99E0059C12}"/>
    <cellStyle name="Total 3 2 2 2 7 3 3" xfId="27549" xr:uid="{3E7122BD-EFD4-4B3F-AE5A-C8C5E99F5E4E}"/>
    <cellStyle name="Total 3 2 2 2 7 4" xfId="36089" xr:uid="{9B005FA1-8848-4D20-B16D-019CC6232B28}"/>
    <cellStyle name="Total 3 2 2 2 8" xfId="4867" xr:uid="{3BF3BB80-0161-4948-BF5E-23385B407ED3}"/>
    <cellStyle name="Total 3 2 2 2 8 2" xfId="7453" xr:uid="{05D8EA68-ECB0-4E00-944D-2F6DBC09945E}"/>
    <cellStyle name="Total 3 2 2 2 8 2 2" xfId="16442" xr:uid="{D6D8BC3C-FF32-4FD4-82F6-95A93ED50C96}"/>
    <cellStyle name="Total 3 2 2 2 8 2 2 2" xfId="30366" xr:uid="{F2B570AF-FC03-4327-ACDB-DC9A42B00171}"/>
    <cellStyle name="Total 3 2 2 2 8 2 3" xfId="25194" xr:uid="{13293D76-9A06-4911-870A-518EDAFE6446}"/>
    <cellStyle name="Total 3 2 2 2 8 3" xfId="10090" xr:uid="{02AAC957-C61B-4B22-BB1A-79793A0A074A}"/>
    <cellStyle name="Total 3 2 2 2 8 3 2" xfId="19079" xr:uid="{2EE72156-9DD7-43FA-88D3-AAD3F0EDEC52}"/>
    <cellStyle name="Total 3 2 2 2 8 3 2 2" xfId="23202" xr:uid="{9FF69ABD-CFCC-4F99-A6CF-99C76D228A1A}"/>
    <cellStyle name="Total 3 2 2 2 8 3 3" xfId="40451" xr:uid="{37FAB4FB-4B19-4300-B97B-9A6610EAE713}"/>
    <cellStyle name="Total 3 2 2 2 8 4" xfId="13856" xr:uid="{16386671-EE62-4F26-85C0-73AADC0F8556}"/>
    <cellStyle name="Total 3 2 2 2 8 4 2" xfId="22381" xr:uid="{C6CCBD75-7618-47FE-9A0D-AA9571A8CEF6}"/>
    <cellStyle name="Total 3 2 2 2 8 5" xfId="22199" xr:uid="{0CDBE186-D7DF-4396-A9EC-C86B731CCD2E}"/>
    <cellStyle name="Total 3 2 2 2 9" xfId="6775" xr:uid="{FE859A1B-F8CD-4843-80B5-684B7863E423}"/>
    <cellStyle name="Total 3 2 2 2 9 2" xfId="11974" xr:uid="{E05C14EE-CEB1-4BC3-AF54-80FE3B407D36}"/>
    <cellStyle name="Total 3 2 2 2 9 2 2" xfId="20963" xr:uid="{EA31C58F-31D8-4224-A40A-1362B70D305E}"/>
    <cellStyle name="Total 3 2 2 2 9 2 2 2" xfId="37381" xr:uid="{B3D2A680-4A45-4B53-B347-84205F013484}"/>
    <cellStyle name="Total 3 2 2 2 9 2 3" xfId="37663" xr:uid="{EA17AEAE-C400-4939-8BEB-96A36D456C25}"/>
    <cellStyle name="Total 3 2 2 2 9 3" xfId="15764" xr:uid="{351C1C1F-6C90-4B23-A23A-3F8F96DBB3E6}"/>
    <cellStyle name="Total 3 2 2 2 9 3 2" xfId="29153" xr:uid="{5BB25AB7-6DAF-484E-9704-DDB58E6582B7}"/>
    <cellStyle name="Total 3 2 2 2 9 4" xfId="38711" xr:uid="{A2D243A6-47FE-4348-BA7D-C2E2F8FB6196}"/>
    <cellStyle name="Total 3 2 2 3" xfId="690" xr:uid="{7D62AFD8-E9E4-4E67-A543-34B804CA3A43}"/>
    <cellStyle name="Total 3 2 2 3 2" xfId="5066" xr:uid="{39E12EE4-7865-44F2-A58D-6C40281BBAC0}"/>
    <cellStyle name="Total 3 2 2 3 2 2" xfId="7652" xr:uid="{DDFA5EA6-6E40-4D75-9F69-A2A752FB60E4}"/>
    <cellStyle name="Total 3 2 2 3 2 2 2" xfId="16641" xr:uid="{2258BEF6-818C-4D49-B88D-57F8BD09FCB7}"/>
    <cellStyle name="Total 3 2 2 3 2 2 2 2" xfId="24383" xr:uid="{94AFF61F-8F4F-4C5E-A83A-615157849420}"/>
    <cellStyle name="Total 3 2 2 3 2 2 3" xfId="25500" xr:uid="{261C9F58-F45D-43AD-BD37-22717C393FC4}"/>
    <cellStyle name="Total 3 2 2 3 2 3" xfId="10289" xr:uid="{8AF404F2-2AC3-4761-B04C-472E8A6D2C48}"/>
    <cellStyle name="Total 3 2 2 3 2 3 2" xfId="19278" xr:uid="{58DB1CF2-747D-4510-B7B6-92367CCC3F1F}"/>
    <cellStyle name="Total 3 2 2 3 2 3 2 2" xfId="38218" xr:uid="{8E0864DD-8DF5-4F6A-828B-499795A519AB}"/>
    <cellStyle name="Total 3 2 2 3 2 3 3" xfId="34726" xr:uid="{F6C28384-0182-47D1-8D39-D86755295358}"/>
    <cellStyle name="Total 3 2 2 3 2 4" xfId="14055" xr:uid="{2128C386-BBA6-4C92-945E-C7E8A7678F0F}"/>
    <cellStyle name="Total 3 2 2 3 2 4 2" xfId="22104" xr:uid="{F63E281F-93C8-4C38-96B2-0A9452A7A2F8}"/>
    <cellStyle name="Total 3 2 2 3 2 5" xfId="32694" xr:uid="{042D03E0-C936-4692-9FDA-9FDC0D556F49}"/>
    <cellStyle name="Total 3 2 2 3 2 6" xfId="58120" xr:uid="{7C305A95-9DCA-4CD2-B694-7264ABCBF438}"/>
    <cellStyle name="Total 3 2 2 3 3" xfId="3127" xr:uid="{5FBDC5B1-6A88-4B3B-A48E-11E4F58C6278}"/>
    <cellStyle name="Total 3 2 2 3 3 2" xfId="29258" xr:uid="{2CB7CECE-5653-48F0-8D13-D7523FFE0EAF}"/>
    <cellStyle name="Total 3 2 2 3 4" xfId="28789" xr:uid="{FFB18C21-27F5-4D9A-855B-A4218A96321A}"/>
    <cellStyle name="Total 3 2 2 3 5" xfId="51338" xr:uid="{4E7A8FB8-5824-45C5-AA44-43F81C33254C}"/>
    <cellStyle name="Total 3 2 2 4" xfId="1035" xr:uid="{2521A71F-725F-438A-9322-72A7F2D0AD1D}"/>
    <cellStyle name="Total 3 2 2 4 2" xfId="5387" xr:uid="{2D67EDD6-0A2E-4B06-B0AA-0345D8C8A8DE}"/>
    <cellStyle name="Total 3 2 2 4 2 2" xfId="7973" xr:uid="{01FD980B-DF88-4981-8479-822438FB436F}"/>
    <cellStyle name="Total 3 2 2 4 2 2 2" xfId="16962" xr:uid="{6333AE71-676A-4462-B051-72CF70E59317}"/>
    <cellStyle name="Total 3 2 2 4 2 2 2 2" xfId="25871" xr:uid="{41C044E5-41BF-4A8D-97F2-1053F91DA0C3}"/>
    <cellStyle name="Total 3 2 2 4 2 2 3" xfId="39193" xr:uid="{1F450EFA-64E0-46CE-A072-5C3262A36A46}"/>
    <cellStyle name="Total 3 2 2 4 2 3" xfId="10610" xr:uid="{C3C1125F-DA35-44DD-BFD2-0EAC0B844FCD}"/>
    <cellStyle name="Total 3 2 2 4 2 3 2" xfId="19599" xr:uid="{22C22B9D-4663-40A1-8370-D5E6E53DA260}"/>
    <cellStyle name="Total 3 2 2 4 2 3 2 2" xfId="36272" xr:uid="{18F0C2CB-CC45-4DBA-92EE-CC82CA9B35B7}"/>
    <cellStyle name="Total 3 2 2 4 2 3 3" xfId="42600" xr:uid="{B2D95E0F-7F4A-4F1E-8962-EB120B2B9572}"/>
    <cellStyle name="Total 3 2 2 4 2 4" xfId="14376" xr:uid="{918225BA-9D58-480E-BF45-8B3479AA7B83}"/>
    <cellStyle name="Total 3 2 2 4 2 4 2" xfId="34612" xr:uid="{82C13FF7-8971-4B4E-9A5A-189DF92A615A}"/>
    <cellStyle name="Total 3 2 2 4 2 5" xfId="33798" xr:uid="{823F0DD5-2C76-4858-B00C-87F60BAA9F9B}"/>
    <cellStyle name="Total 3 2 2 4 2 6" xfId="54459" xr:uid="{EF1D802C-2E70-4334-B167-3C8E139890E6}"/>
    <cellStyle name="Total 3 2 2 4 3" xfId="3472" xr:uid="{1161D87C-DDC3-4723-81F7-E0F48B6C644E}"/>
    <cellStyle name="Total 3 2 2 4 3 2" xfId="37371" xr:uid="{CA112642-EC58-4F69-B3E0-1E2D9C1B35F3}"/>
    <cellStyle name="Total 3 2 2 4 4" xfId="37300" xr:uid="{DD4B7888-8F95-4CFA-AC45-11BF5E54526A}"/>
    <cellStyle name="Total 3 2 2 4 5" xfId="47649" xr:uid="{FCCA1F8A-1AD8-4A7E-B545-CA0256AF85BE}"/>
    <cellStyle name="Total 3 2 2 5" xfId="1379" xr:uid="{67AFD1BE-F686-4D67-B1CC-5A881B3A6FF1}"/>
    <cellStyle name="Total 3 2 2 5 2" xfId="5724" xr:uid="{FF6D564B-0772-460D-99A5-3E8D7BC98122}"/>
    <cellStyle name="Total 3 2 2 5 2 2" xfId="8310" xr:uid="{9ABB17C5-3241-4D2D-AF77-8398DFE581F0}"/>
    <cellStyle name="Total 3 2 2 5 2 2 2" xfId="17299" xr:uid="{814077F4-7EAA-434D-AA4F-E98D1FEDB973}"/>
    <cellStyle name="Total 3 2 2 5 2 2 2 2" xfId="43458" xr:uid="{6C62265E-5D4C-454C-B7F1-0C326ACF8C37}"/>
    <cellStyle name="Total 3 2 2 5 2 2 3" xfId="22822" xr:uid="{295A38EE-8337-4505-AB50-C7D9CE12E327}"/>
    <cellStyle name="Total 3 2 2 5 2 3" xfId="10947" xr:uid="{CB07BB25-3ABA-490F-9C28-25084D4E175A}"/>
    <cellStyle name="Total 3 2 2 5 2 3 2" xfId="19936" xr:uid="{F9E61CA3-3FB2-4511-839F-38440004A78E}"/>
    <cellStyle name="Total 3 2 2 5 2 3 2 2" xfId="26124" xr:uid="{AACD4403-A57E-471A-B00D-74E3ECC259EB}"/>
    <cellStyle name="Total 3 2 2 5 2 3 3" xfId="42803" xr:uid="{709DA6FF-5719-4396-95E2-DB5C575FD535}"/>
    <cellStyle name="Total 3 2 2 5 2 4" xfId="14713" xr:uid="{99307385-0A9B-41F6-A9D7-B952BC9E81A9}"/>
    <cellStyle name="Total 3 2 2 5 2 4 2" xfId="25657" xr:uid="{13DC2567-9140-4713-AF2E-8E7E1B112A8E}"/>
    <cellStyle name="Total 3 2 2 5 2 5" xfId="23856" xr:uid="{BE797DF5-0928-4343-AFA9-2CA6EE4529FF}"/>
    <cellStyle name="Total 3 2 2 5 3" xfId="3816" xr:uid="{F3B7D42B-AC29-476A-9803-51D2C7EA718D}"/>
    <cellStyle name="Total 3 2 2 5 3 2" xfId="40614" xr:uid="{81104DB2-4D66-4DF9-8AAE-544431A96E5B}"/>
    <cellStyle name="Total 3 2 2 5 4" xfId="30707" xr:uid="{29ECFF9A-D732-4A8A-9AB4-7B09E1AA3165}"/>
    <cellStyle name="Total 3 2 2 6" xfId="1630" xr:uid="{76C93F3C-27CF-4EDC-8B7A-5E0CBF3AD6D8}"/>
    <cellStyle name="Total 3 2 2 6 2" xfId="5966" xr:uid="{3D2454D5-E8A4-4A19-B0BB-FEB7007684D3}"/>
    <cellStyle name="Total 3 2 2 6 2 2" xfId="8552" xr:uid="{0DDF0B5B-4689-4285-B807-D105F58E29C4}"/>
    <cellStyle name="Total 3 2 2 6 2 2 2" xfId="17541" xr:uid="{CDA6E76F-6D2E-4D2C-B8CB-2829FFEEC77E}"/>
    <cellStyle name="Total 3 2 2 6 2 2 2 2" xfId="34935" xr:uid="{FDE670E9-ECDA-4886-BA29-FABF8CECDE7F}"/>
    <cellStyle name="Total 3 2 2 6 2 2 3" xfId="26381" xr:uid="{CC249F05-0EB3-4C2C-8DB9-F7E5D980EB2A}"/>
    <cellStyle name="Total 3 2 2 6 2 3" xfId="11189" xr:uid="{14F9F6E1-3ED0-4BE8-BB4B-80A704FBFEBE}"/>
    <cellStyle name="Total 3 2 2 6 2 3 2" xfId="20178" xr:uid="{74812879-F35A-44AF-8FBF-D4B0E1F56785}"/>
    <cellStyle name="Total 3 2 2 6 2 3 2 2" xfId="31576" xr:uid="{A8983992-9296-4B0A-AD59-63AFED74AB6D}"/>
    <cellStyle name="Total 3 2 2 6 2 3 3" xfId="31044" xr:uid="{5060EBC3-E01C-4FDE-B1B0-07DDD98DE5F3}"/>
    <cellStyle name="Total 3 2 2 6 2 4" xfId="14955" xr:uid="{BF7413B3-4886-417E-8887-9733C86DAD44}"/>
    <cellStyle name="Total 3 2 2 6 2 4 2" xfId="40381" xr:uid="{29C8DD4B-90FF-4F2A-9422-3E1308EB75D4}"/>
    <cellStyle name="Total 3 2 2 6 2 5" xfId="37641" xr:uid="{608F3316-60B1-4728-9E77-328DB78CB367}"/>
    <cellStyle name="Total 3 2 2 6 3" xfId="4067" xr:uid="{1D4E1698-A473-4EA7-ADFD-C60F1EAD4603}"/>
    <cellStyle name="Total 3 2 2 6 3 2" xfId="29603" xr:uid="{3DF36444-E650-437A-9D47-DE8C07CF6DDE}"/>
    <cellStyle name="Total 3 2 2 6 4" xfId="42312" xr:uid="{7700E3F2-A70B-4DB2-A6A1-1F9AF9C1D3C9}"/>
    <cellStyle name="Total 3 2 2 7" xfId="1998" xr:uid="{D119902D-D1FD-4D3B-B2C3-290224B72F07}"/>
    <cellStyle name="Total 3 2 2 7 2" xfId="6306" xr:uid="{88E6BAAB-70ED-44B7-9FFD-080502814D5A}"/>
    <cellStyle name="Total 3 2 2 7 2 2" xfId="8892" xr:uid="{94DBADA3-633D-4A0F-B0B7-19A496E0EA86}"/>
    <cellStyle name="Total 3 2 2 7 2 2 2" xfId="17881" xr:uid="{AC44F043-0BA4-4E54-8092-99E33C9EE046}"/>
    <cellStyle name="Total 3 2 2 7 2 2 2 2" xfId="23019" xr:uid="{6F33B2F5-C876-46A4-9BDB-4E48A58FEC9F}"/>
    <cellStyle name="Total 3 2 2 7 2 2 3" xfId="36326" xr:uid="{C77B21E3-9C69-482D-8437-B1CD52E2769B}"/>
    <cellStyle name="Total 3 2 2 7 2 3" xfId="11529" xr:uid="{44C4C7A3-7EB8-4476-BACB-2A35A65C29FE}"/>
    <cellStyle name="Total 3 2 2 7 2 3 2" xfId="20518" xr:uid="{1168CA63-10F3-4B5C-B7CD-1C2C088DC8AE}"/>
    <cellStyle name="Total 3 2 2 7 2 3 2 2" xfId="41166" xr:uid="{59EE22FD-39D1-4DDE-B194-386A6C822234}"/>
    <cellStyle name="Total 3 2 2 7 2 3 3" xfId="43834" xr:uid="{589BBD50-554B-492E-9F54-D333CD656649}"/>
    <cellStyle name="Total 3 2 2 7 2 4" xfId="15295" xr:uid="{A4FB7B52-B7F7-4673-AB08-2787B4DA62C1}"/>
    <cellStyle name="Total 3 2 2 7 2 4 2" xfId="32605" xr:uid="{5D234D99-C210-4775-AE97-CDAFE2477DBE}"/>
    <cellStyle name="Total 3 2 2 7 2 5" xfId="28743" xr:uid="{BA70A1E5-A32C-4C95-A22D-78490B6D8EC0}"/>
    <cellStyle name="Total 3 2 2 7 3" xfId="4435" xr:uid="{AC719587-0451-47E0-B825-901B032BDEC1}"/>
    <cellStyle name="Total 3 2 2 7 3 2" xfId="35493" xr:uid="{BF8C3E65-29F6-418E-85E3-56A87FB2AFAC}"/>
    <cellStyle name="Total 3 2 2 7 4" xfId="35814" xr:uid="{9883EB83-C035-4EE7-A42F-A04CA5D632C8}"/>
    <cellStyle name="Total 3 2 2 8" xfId="2809" xr:uid="{4D4996A9-A0B4-4D24-B5E9-3A0A05C21014}"/>
    <cellStyle name="Total 3 2 2 8 2" xfId="6959" xr:uid="{ADF5C95A-0EA4-4D87-8FE9-6DA9D6A09BEF}"/>
    <cellStyle name="Total 3 2 2 8 2 2" xfId="12088" xr:uid="{63CED439-AD22-4316-A8EC-FCD3B22EAA9D}"/>
    <cellStyle name="Total 3 2 2 8 2 2 2" xfId="21077" xr:uid="{18341CF2-F1DB-4D06-928D-DA10C41174AC}"/>
    <cellStyle name="Total 3 2 2 8 2 2 2 2" xfId="43165" xr:uid="{32A03234-8E75-4BB0-9DCB-149B52CF5B4A}"/>
    <cellStyle name="Total 3 2 2 8 2 2 3" xfId="40008" xr:uid="{E73508C6-06C0-45E8-8982-6448A21F6AB7}"/>
    <cellStyle name="Total 3 2 2 8 2 3" xfId="12909" xr:uid="{37852B1E-8D1C-4D09-99C7-E29A84376794}"/>
    <cellStyle name="Total 3 2 2 8 2 3 2" xfId="21898" xr:uid="{B94E28BB-6B76-4646-A073-4FA9B6B27EFC}"/>
    <cellStyle name="Total 3 2 2 8 2 3 2 2" xfId="26788" xr:uid="{379C3C23-6641-4F04-A7A9-67AF63E07253}"/>
    <cellStyle name="Total 3 2 2 8 2 3 3" xfId="31446" xr:uid="{266343BD-7C14-46A0-BC92-4F0248D0C475}"/>
    <cellStyle name="Total 3 2 2 8 2 4" xfId="15948" xr:uid="{0E5F72B2-4CE8-4940-B53C-C8B57AF4C8C5}"/>
    <cellStyle name="Total 3 2 2 8 2 4 2" xfId="34146" xr:uid="{A423C77A-5CEC-417B-A67E-522D9C8A7A81}"/>
    <cellStyle name="Total 3 2 2 8 2 5" xfId="31458" xr:uid="{B7A922C2-7FD4-42F6-995B-C4A9EDDD79CE}"/>
    <cellStyle name="Total 3 2 2 8 3" xfId="9522" xr:uid="{23E2FDE9-3460-49A2-A814-D64233A336F7}"/>
    <cellStyle name="Total 3 2 2 8 3 2" xfId="18511" xr:uid="{480E545B-91FD-443E-9041-E820E328069F}"/>
    <cellStyle name="Total 3 2 2 8 3 2 2" xfId="23409" xr:uid="{DF2500F2-7ABE-42EE-8EEC-F792844ECB22}"/>
    <cellStyle name="Total 3 2 2 8 3 3" xfId="36573" xr:uid="{A71E61BA-FEE0-4EF9-90D6-6B9B80C9A85E}"/>
    <cellStyle name="Total 3 2 2 8 4" xfId="28866" xr:uid="{AEF8325C-FC8E-4589-B1F4-707ACF670976}"/>
    <cellStyle name="Total 3 2 2 9" xfId="4742" xr:uid="{1952D35A-AC41-44DA-8BD5-75FB447655A9}"/>
    <cellStyle name="Total 3 2 2 9 2" xfId="7328" xr:uid="{F7529B93-66FC-4436-BB9B-7C168C06EAB9}"/>
    <cellStyle name="Total 3 2 2 9 2 2" xfId="16317" xr:uid="{E3C576D9-10E8-4D28-A33B-5CC14C1DA1F5}"/>
    <cellStyle name="Total 3 2 2 9 2 2 2" xfId="34122" xr:uid="{925EF1FB-8AB6-4366-B27D-A3DE433F1952}"/>
    <cellStyle name="Total 3 2 2 9 2 3" xfId="36823" xr:uid="{9B504170-B2DE-4897-A5DC-D6699B319984}"/>
    <cellStyle name="Total 3 2 2 9 3" xfId="9965" xr:uid="{D4928797-D79D-4F31-9EF0-8B6F78EBF7DC}"/>
    <cellStyle name="Total 3 2 2 9 3 2" xfId="18954" xr:uid="{6C2E6A70-7A39-4E2C-85D7-26665C06D643}"/>
    <cellStyle name="Total 3 2 2 9 3 2 2" xfId="34251" xr:uid="{B62013FD-2344-450F-A4D3-DF843CDBB1A4}"/>
    <cellStyle name="Total 3 2 2 9 3 3" xfId="34730" xr:uid="{15448BA2-4E1F-418E-AE75-6AC48290653D}"/>
    <cellStyle name="Total 3 2 2 9 4" xfId="13731" xr:uid="{E980ADC8-5A90-4E4A-B321-4D1F55A5A8B4}"/>
    <cellStyle name="Total 3 2 2 9 4 2" xfId="31018" xr:uid="{866C98C8-4439-4149-AC04-2DDF0F0DD946}"/>
    <cellStyle name="Total 3 2 2 9 5" xfId="26881" xr:uid="{B006A2D2-8CEE-4EAB-AE55-87C317C5FEFB}"/>
    <cellStyle name="Total 3 2 3" xfId="444" xr:uid="{9134FB8B-3A8A-437E-8576-24C20CC3A61B}"/>
    <cellStyle name="Total 3 2 3 10" xfId="9308" xr:uid="{21434AE2-63E2-44B2-98BD-B6F82EE283C0}"/>
    <cellStyle name="Total 3 2 3 10 2" xfId="18297" xr:uid="{187E486C-7157-4020-AC72-20D1DEF9936E}"/>
    <cellStyle name="Total 3 2 3 10 2 2" xfId="24975" xr:uid="{2281B1ED-46A2-4753-AE64-4B3688AAEA34}"/>
    <cellStyle name="Total 3 2 3 10 3" xfId="32484" xr:uid="{91AD8591-0E17-4970-8F32-AC45155222C6}"/>
    <cellStyle name="Total 3 2 3 11" xfId="9829" xr:uid="{F5A80480-E407-42B2-839F-14E8E43EE57E}"/>
    <cellStyle name="Total 3 2 3 11 2" xfId="18818" xr:uid="{4DA1F41B-9137-4E48-9979-D7735B0E6679}"/>
    <cellStyle name="Total 3 2 3 11 2 2" xfId="40394" xr:uid="{F4060655-4CF1-4037-8950-6AB483F8CAD1}"/>
    <cellStyle name="Total 3 2 3 11 3" xfId="34763" xr:uid="{8D0B4FC6-BDD7-45B7-8DE7-3203D0C3C7FA}"/>
    <cellStyle name="Total 3 2 3 12" xfId="2450" xr:uid="{E1FEA8EE-FF57-484B-B3E6-1B29289F0941}"/>
    <cellStyle name="Total 3 2 3 12 2" xfId="31724" xr:uid="{41E814F2-5989-4966-B4D2-54ECF28470DF}"/>
    <cellStyle name="Total 3 2 3 13" xfId="13359" xr:uid="{BE4D018D-C31C-4DEE-A790-C1DBB91A2511}"/>
    <cellStyle name="Total 3 2 3 13 2" xfId="33853" xr:uid="{EDF41F46-71FF-4862-A958-AA131CE6FCCB}"/>
    <cellStyle name="Total 3 2 3 14" xfId="41959" xr:uid="{FBD159EB-4728-41AA-BEB9-1E3C38562919}"/>
    <cellStyle name="Total 3 2 3 15" xfId="46443" xr:uid="{97E00EA2-4995-4A72-BAFE-D60DCBC44242}"/>
    <cellStyle name="Total 3 2 3 2" xfId="793" xr:uid="{0E172222-E05C-4FD8-B3B0-EA416DACD77D}"/>
    <cellStyle name="Total 3 2 3 2 2" xfId="5162" xr:uid="{A153A9CD-9360-4366-8B38-7D9EFD2DA55C}"/>
    <cellStyle name="Total 3 2 3 2 2 2" xfId="7748" xr:uid="{3AA10187-9A09-4302-B013-47CB24A2AD96}"/>
    <cellStyle name="Total 3 2 3 2 2 2 2" xfId="16737" xr:uid="{F49D64A8-CF7B-4243-AD36-A2B1E54F254B}"/>
    <cellStyle name="Total 3 2 3 2 2 2 2 2" xfId="28351" xr:uid="{BFC80606-51D4-4548-844A-10FFD40712C8}"/>
    <cellStyle name="Total 3 2 3 2 2 2 3" xfId="23843" xr:uid="{E732074E-B8DA-47F9-A5E8-C141315345E0}"/>
    <cellStyle name="Total 3 2 3 2 2 3" xfId="10385" xr:uid="{1A807F51-441D-4105-B54E-E531D32813D8}"/>
    <cellStyle name="Total 3 2 3 2 2 3 2" xfId="19374" xr:uid="{85BEDC23-1633-4944-BFFE-518AA29C67AD}"/>
    <cellStyle name="Total 3 2 3 2 2 3 2 2" xfId="33420" xr:uid="{1CC170BD-7C83-40CD-A3FB-7A447DC5D6F4}"/>
    <cellStyle name="Total 3 2 3 2 2 3 3" xfId="31950" xr:uid="{409419C3-5F37-4E6E-8AB4-FA6A257A54CE}"/>
    <cellStyle name="Total 3 2 3 2 2 4" xfId="14151" xr:uid="{EE3C7E38-D4FF-449F-B656-A7D52969362C}"/>
    <cellStyle name="Total 3 2 3 2 2 4 2" xfId="30514" xr:uid="{C0EC8C49-8694-405D-8E36-7FABD85FD96B}"/>
    <cellStyle name="Total 3 2 3 2 2 5" xfId="30530" xr:uid="{5E4C09BA-0BE8-455A-BE89-84D2955B02E5}"/>
    <cellStyle name="Total 3 2 3 2 2 6" xfId="56722" xr:uid="{98AB7120-FAE1-4198-90BA-5A2455B20F62}"/>
    <cellStyle name="Total 3 2 3 2 3" xfId="3230" xr:uid="{BF0943B8-DC94-4481-97E5-F45EF903DB2D}"/>
    <cellStyle name="Total 3 2 3 2 3 2" xfId="34394" xr:uid="{4E22DBAC-5ADB-4350-AF3E-13B77E301AF1}"/>
    <cellStyle name="Total 3 2 3 2 4" xfId="29464" xr:uid="{7A3F0C48-0D16-440B-9022-66B6038E7932}"/>
    <cellStyle name="Total 3 2 3 2 5" xfId="49940" xr:uid="{0F6FBBFF-366D-4611-8765-8A9EAA714362}"/>
    <cellStyle name="Total 3 2 3 3" xfId="1138" xr:uid="{53B48F9F-70AB-4FE0-8401-6DFED88E22BC}"/>
    <cellStyle name="Total 3 2 3 3 2" xfId="5483" xr:uid="{E4A23C32-2FC3-4999-8578-6D44AA81C48D}"/>
    <cellStyle name="Total 3 2 3 3 2 2" xfId="8069" xr:uid="{F791F363-C23C-456E-95E6-07A6EAEDF7F1}"/>
    <cellStyle name="Total 3 2 3 3 2 2 2" xfId="17058" xr:uid="{2D2AA70C-D89E-4222-9B84-7D26B8AAE6BF}"/>
    <cellStyle name="Total 3 2 3 3 2 2 2 2" xfId="37570" xr:uid="{24558C1F-FD09-489B-845B-CC44DFC5C81C}"/>
    <cellStyle name="Total 3 2 3 3 2 2 3" xfId="40667" xr:uid="{6602436E-A5E6-434F-8BED-0807D0E82818}"/>
    <cellStyle name="Total 3 2 3 3 2 3" xfId="10706" xr:uid="{7B9F6D86-BFBC-445D-9CE3-0C5CA145CB3E}"/>
    <cellStyle name="Total 3 2 3 3 2 3 2" xfId="19695" xr:uid="{417C4A51-1A81-48A5-A414-26FD67499142}"/>
    <cellStyle name="Total 3 2 3 3 2 3 2 2" xfId="24056" xr:uid="{95D229A8-BE88-4DFA-9982-C7B3E8B3F4B1}"/>
    <cellStyle name="Total 3 2 3 3 2 3 3" xfId="23983" xr:uid="{BC79BDC2-4B53-49DA-981B-69BBA09D4760}"/>
    <cellStyle name="Total 3 2 3 3 2 4" xfId="14472" xr:uid="{14B90587-AE43-4028-A0A9-D1E4690E301A}"/>
    <cellStyle name="Total 3 2 3 3 2 4 2" xfId="22909" xr:uid="{ECD4D2D1-61B3-4195-84B1-846D152896CE}"/>
    <cellStyle name="Total 3 2 3 3 2 5" xfId="39954" xr:uid="{7A11DBE8-1490-4E65-B539-3A0782A6DDDF}"/>
    <cellStyle name="Total 3 2 3 3 2 6" xfId="58561" xr:uid="{D2E7FDF8-2D48-4C6F-AECC-3C79E74B5D54}"/>
    <cellStyle name="Total 3 2 3 3 3" xfId="3575" xr:uid="{A144E743-F174-476E-98EF-E9BC3FB906AA}"/>
    <cellStyle name="Total 3 2 3 3 3 2" xfId="33789" xr:uid="{FA88A26B-A35B-43B5-B205-99FEAA24F005}"/>
    <cellStyle name="Total 3 2 3 3 4" xfId="27983" xr:uid="{395F3E1C-291E-4E3B-A6A2-CEBBA614AC28}"/>
    <cellStyle name="Total 3 2 3 3 5" xfId="51780" xr:uid="{B6333211-65C5-4633-A20E-38834406E8D5}"/>
    <cellStyle name="Total 3 2 3 4" xfId="1482" xr:uid="{AE59C30D-49A9-4C6E-8A58-29EC1A4B93D4}"/>
    <cellStyle name="Total 3 2 3 4 2" xfId="5827" xr:uid="{BAEC42A3-D4EE-4F43-B567-AE19FD5E9515}"/>
    <cellStyle name="Total 3 2 3 4 2 2" xfId="8413" xr:uid="{3E298D75-FEAE-4068-9FB7-B6F7363C8C1B}"/>
    <cellStyle name="Total 3 2 3 4 2 2 2" xfId="17402" xr:uid="{3553BD23-FAA5-45D1-A0E0-B94E5788C9B7}"/>
    <cellStyle name="Total 3 2 3 4 2 2 2 2" xfId="33705" xr:uid="{EF7A3B20-2158-4B71-9DE2-C75682C62BA9}"/>
    <cellStyle name="Total 3 2 3 4 2 2 3" xfId="37561" xr:uid="{7C83E6EC-436D-4817-B8F6-675900E23A94}"/>
    <cellStyle name="Total 3 2 3 4 2 3" xfId="11050" xr:uid="{7B92AC97-21E7-4FDB-A3CF-8C7677A271CC}"/>
    <cellStyle name="Total 3 2 3 4 2 3 2" xfId="20039" xr:uid="{93C44902-62E0-4F68-B579-2C7C2628198D}"/>
    <cellStyle name="Total 3 2 3 4 2 3 2 2" xfId="29218" xr:uid="{334066A5-3D93-4664-BEA5-3F967808A976}"/>
    <cellStyle name="Total 3 2 3 4 2 3 3" xfId="37643" xr:uid="{FEB543A4-0439-44E1-8F3B-1B3597C2897D}"/>
    <cellStyle name="Total 3 2 3 4 2 4" xfId="14816" xr:uid="{7C24B912-0A45-4C1D-8F81-905975F83F15}"/>
    <cellStyle name="Total 3 2 3 4 2 4 2" xfId="26879" xr:uid="{AE7F5953-4010-4775-BAA0-F3452AD906E3}"/>
    <cellStyle name="Total 3 2 3 4 2 5" xfId="35210" xr:uid="{3A3D69E4-EE8B-49A6-993E-18CACFCA1250}"/>
    <cellStyle name="Total 3 2 3 4 2 6" xfId="54849" xr:uid="{441F5289-B09B-42AC-B88A-1E887C69E8F1}"/>
    <cellStyle name="Total 3 2 3 4 3" xfId="3919" xr:uid="{B9BE3DD8-E29C-413D-8F21-7259E4E30D9A}"/>
    <cellStyle name="Total 3 2 3 4 3 2" xfId="41310" xr:uid="{CBEF752E-5CBF-4389-9891-C8C14D91E279}"/>
    <cellStyle name="Total 3 2 3 4 4" xfId="42263" xr:uid="{AC6AB533-213C-41B9-8F00-65195DF2AA60}"/>
    <cellStyle name="Total 3 2 3 4 5" xfId="48057" xr:uid="{987665D1-E677-4AF6-9A29-49D024ABFF81}"/>
    <cellStyle name="Total 3 2 3 5" xfId="1325" xr:uid="{DDA53835-6BB7-44C8-B92B-4C701DF5FFC1}"/>
    <cellStyle name="Total 3 2 3 5 2" xfId="5670" xr:uid="{97D220D5-AEC1-4DAC-909B-67A35F5AEB32}"/>
    <cellStyle name="Total 3 2 3 5 2 2" xfId="8256" xr:uid="{0674CF7B-6698-48BA-9F92-458DA9C0460C}"/>
    <cellStyle name="Total 3 2 3 5 2 2 2" xfId="17245" xr:uid="{E30F3F2A-D57B-40DE-9F8B-61B73ACFB41C}"/>
    <cellStyle name="Total 3 2 3 5 2 2 2 2" xfId="31382" xr:uid="{174AD5EB-9C2B-4BD1-9880-D6AA3FE586FF}"/>
    <cellStyle name="Total 3 2 3 5 2 2 3" xfId="22187" xr:uid="{22B665FE-9EC2-4A4A-92C2-2D567B35D396}"/>
    <cellStyle name="Total 3 2 3 5 2 3" xfId="10893" xr:uid="{064A3612-617E-47CF-8D88-77F9E7AF83C3}"/>
    <cellStyle name="Total 3 2 3 5 2 3 2" xfId="19882" xr:uid="{D3ABA975-C625-4866-B055-FC0F4283D75A}"/>
    <cellStyle name="Total 3 2 3 5 2 3 2 2" xfId="30091" xr:uid="{668A0AF1-37C3-46B5-8299-2781B58CD98A}"/>
    <cellStyle name="Total 3 2 3 5 2 3 3" xfId="33365" xr:uid="{8B574A61-57BC-4D42-8A2A-42EB96AAECF7}"/>
    <cellStyle name="Total 3 2 3 5 2 4" xfId="14659" xr:uid="{7A2E9A96-FC1A-48D4-BA0E-A7D21BE8ED54}"/>
    <cellStyle name="Total 3 2 3 5 2 4 2" xfId="24177" xr:uid="{87262DA5-CE92-4477-B1D8-9FDEED9B663D}"/>
    <cellStyle name="Total 3 2 3 5 2 5" xfId="42005" xr:uid="{1BAFF09C-9F87-4352-BF0C-484DD1D135C9}"/>
    <cellStyle name="Total 3 2 3 5 3" xfId="3762" xr:uid="{C769EBAD-0B68-4303-84FE-9F494DF39ED4}"/>
    <cellStyle name="Total 3 2 3 5 3 2" xfId="35391" xr:uid="{E144F1AD-8089-48ED-B11A-F85EF4414DC1}"/>
    <cellStyle name="Total 3 2 3 5 4" xfId="33887" xr:uid="{B78A6DCD-E2D4-4910-9915-B371FE7EC956}"/>
    <cellStyle name="Total 3 2 3 5 5" xfId="53149" xr:uid="{7AC2DAFD-296D-4D93-AE18-CF8F0C6FE5D7}"/>
    <cellStyle name="Total 3 2 3 6" xfId="2101" xr:uid="{87125741-12E2-4DB8-90A0-DF6EFD219A00}"/>
    <cellStyle name="Total 3 2 3 6 2" xfId="6402" xr:uid="{E8E36E92-DAF4-440C-B0F5-990BD4300498}"/>
    <cellStyle name="Total 3 2 3 6 2 2" xfId="8988" xr:uid="{9D7A4BF0-A4B1-476F-A378-107E8CF02E2B}"/>
    <cellStyle name="Total 3 2 3 6 2 2 2" xfId="17977" xr:uid="{716CF0C2-7FFD-4014-BD13-9C4D5EE2FBFB}"/>
    <cellStyle name="Total 3 2 3 6 2 2 2 2" xfId="23713" xr:uid="{632223F7-48EE-4543-B39E-7B131090AE2C}"/>
    <cellStyle name="Total 3 2 3 6 2 2 3" xfId="38652" xr:uid="{64AA0021-A780-4C7D-869D-4BEA109A6BA9}"/>
    <cellStyle name="Total 3 2 3 6 2 3" xfId="11625" xr:uid="{FA63054C-EC17-4265-AD89-7453D28A96FA}"/>
    <cellStyle name="Total 3 2 3 6 2 3 2" xfId="20614" xr:uid="{C91CFF11-5AF9-401F-8A5D-ABD9ECE815A4}"/>
    <cellStyle name="Total 3 2 3 6 2 3 2 2" xfId="35024" xr:uid="{19160E9D-1D78-4073-B727-41D9D9242BBE}"/>
    <cellStyle name="Total 3 2 3 6 2 3 3" xfId="24271" xr:uid="{04BB41A8-B046-4F58-BC67-6EA444B6D8BF}"/>
    <cellStyle name="Total 3 2 3 6 2 4" xfId="15391" xr:uid="{293AE3B7-F138-4C30-886E-6A9BAE87DF1F}"/>
    <cellStyle name="Total 3 2 3 6 2 4 2" xfId="24360" xr:uid="{629AD88E-8AD6-49E1-A3ED-445B8C994C47}"/>
    <cellStyle name="Total 3 2 3 6 2 5" xfId="31770" xr:uid="{0C5BC1A6-07CC-4E79-8F6B-985F3AA0BBF4}"/>
    <cellStyle name="Total 3 2 3 6 3" xfId="4538" xr:uid="{A3A5FB49-7FB4-4A38-A763-ADCAB4F8818D}"/>
    <cellStyle name="Total 3 2 3 6 3 2" xfId="39437" xr:uid="{A782A5F7-EE3E-4EE8-AF2D-E92183F0B083}"/>
    <cellStyle name="Total 3 2 3 6 4" xfId="41479" xr:uid="{F6B0A39A-5988-4015-BE01-3E8B35DD1F84}"/>
    <cellStyle name="Total 3 2 3 7" xfId="2911" xr:uid="{996EBCD7-DC37-4BA7-B690-3CC42877B66E}"/>
    <cellStyle name="Total 3 2 3 7 2" xfId="7061" xr:uid="{3324BCCC-440D-48D2-9393-F1F79A806026}"/>
    <cellStyle name="Total 3 2 3 7 2 2" xfId="12187" xr:uid="{01D0A590-5FA8-482A-9F54-01BEDE1F9178}"/>
    <cellStyle name="Total 3 2 3 7 2 2 2" xfId="21176" xr:uid="{64016183-7637-4703-B6E0-EA64BE77A893}"/>
    <cellStyle name="Total 3 2 3 7 2 2 2 2" xfId="39058" xr:uid="{A701D7DF-66ED-4E80-A150-E0FA633DD09A}"/>
    <cellStyle name="Total 3 2 3 7 2 2 3" xfId="23933" xr:uid="{58CC860B-4BA5-47C9-96AB-F3553DCBA2FD}"/>
    <cellStyle name="Total 3 2 3 7 2 3" xfId="12988" xr:uid="{03FD450A-B7AA-4F4A-8977-37B962DAFFF0}"/>
    <cellStyle name="Total 3 2 3 7 2 3 2" xfId="21977" xr:uid="{17ED6F54-77BB-47D6-8047-6326680F0343}"/>
    <cellStyle name="Total 3 2 3 7 2 3 2 2" xfId="32644" xr:uid="{195D250A-BB0E-4D75-AC73-5DC55F8FFC81}"/>
    <cellStyle name="Total 3 2 3 7 2 3 3" xfId="34462" xr:uid="{450B097D-480D-48B9-BDDC-B7C4E05AD032}"/>
    <cellStyle name="Total 3 2 3 7 2 4" xfId="16050" xr:uid="{A2BC1CA7-83F3-4849-814F-2E50FE26B1F4}"/>
    <cellStyle name="Total 3 2 3 7 2 4 2" xfId="37106" xr:uid="{64D1683D-F39D-4FDC-ADC5-3DBB8CDA1BF4}"/>
    <cellStyle name="Total 3 2 3 7 2 5" xfId="25136" xr:uid="{FC5C2E30-A51A-40AA-BA7C-23297A89FE06}"/>
    <cellStyle name="Total 3 2 3 7 3" xfId="9624" xr:uid="{36B5BC8D-0BF8-46A3-A007-65E48FABC059}"/>
    <cellStyle name="Total 3 2 3 7 3 2" xfId="18613" xr:uid="{F3423784-63C7-4517-AD49-6C1C2B11B99E}"/>
    <cellStyle name="Total 3 2 3 7 3 2 2" xfId="42920" xr:uid="{52067CFE-C31A-43F9-A650-5550B432667F}"/>
    <cellStyle name="Total 3 2 3 7 3 3" xfId="38259" xr:uid="{D5519E4E-CFD0-46DD-A8F0-2EC0A9A944C4}"/>
    <cellStyle name="Total 3 2 3 7 4" xfId="29548" xr:uid="{EA14D13F-0698-4575-A4D8-984027ED76B8}"/>
    <cellStyle name="Total 3 2 3 8" xfId="4838" xr:uid="{17AD75E7-57E9-4634-9C55-0A2C403D2E48}"/>
    <cellStyle name="Total 3 2 3 8 2" xfId="7424" xr:uid="{EB03FB5B-9E54-4B8F-B887-6034F7144CC0}"/>
    <cellStyle name="Total 3 2 3 8 2 2" xfId="16413" xr:uid="{6AB16349-3C2A-4E1D-BB15-BE6405EFACB7}"/>
    <cellStyle name="Total 3 2 3 8 2 2 2" xfId="22802" xr:uid="{6FAA2207-3837-448D-86E5-5BC2FE0D484F}"/>
    <cellStyle name="Total 3 2 3 8 2 3" xfId="27537" xr:uid="{19AD2529-AFBF-4032-981F-24C847420D91}"/>
    <cellStyle name="Total 3 2 3 8 3" xfId="10061" xr:uid="{9F5A6371-895C-4E8A-AD7F-5FF817CF5548}"/>
    <cellStyle name="Total 3 2 3 8 3 2" xfId="19050" xr:uid="{8747FEAD-924C-45CA-8C1A-FDEF484DC836}"/>
    <cellStyle name="Total 3 2 3 8 3 2 2" xfId="31826" xr:uid="{632BB3F9-8873-4C18-AE99-D1FA71159142}"/>
    <cellStyle name="Total 3 2 3 8 3 3" xfId="31954" xr:uid="{7F7AA208-7D96-4614-8710-37E616E3EA0F}"/>
    <cellStyle name="Total 3 2 3 8 4" xfId="13827" xr:uid="{35E536E2-CA4A-41B8-B6D0-596C297C5A14}"/>
    <cellStyle name="Total 3 2 3 8 4 2" xfId="43370" xr:uid="{2300A3F3-5BBD-4AFA-AC5D-836976034E52}"/>
    <cellStyle name="Total 3 2 3 8 5" xfId="36528" xr:uid="{3D3846F8-995C-41BE-BADF-DCC0AE3E8E92}"/>
    <cellStyle name="Total 3 2 3 9" xfId="6746" xr:uid="{F9846468-6CA2-4900-85E1-454280BC0B4A}"/>
    <cellStyle name="Total 3 2 3 9 2" xfId="11945" xr:uid="{39AB4DD0-1B17-47EC-960A-E8F682125F22}"/>
    <cellStyle name="Total 3 2 3 9 2 2" xfId="20934" xr:uid="{8748F0D6-C8C1-48A2-9FCE-8A82C19C8BEA}"/>
    <cellStyle name="Total 3 2 3 9 2 2 2" xfId="38436" xr:uid="{CECAFC53-8E49-4DC1-972E-C9DB288959BF}"/>
    <cellStyle name="Total 3 2 3 9 2 3" xfId="27651" xr:uid="{CD72D6D9-AA6E-4A66-8671-910322A3D22C}"/>
    <cellStyle name="Total 3 2 3 9 3" xfId="15735" xr:uid="{DC268ACD-2D99-475D-ADB3-314D5BC95EEE}"/>
    <cellStyle name="Total 3 2 3 9 3 2" xfId="27889" xr:uid="{0339820E-D894-42F0-9F99-A24E7865B3C6}"/>
    <cellStyle name="Total 3 2 3 9 4" xfId="26223" xr:uid="{DFA8C22E-5109-4110-A0BA-951B5789DA08}"/>
    <cellStyle name="Total 3 2 4" xfId="541" xr:uid="{49475FD7-8DB4-4452-9276-DCF4ACEDFAE7}"/>
    <cellStyle name="Total 3 2 4 10" xfId="49060" xr:uid="{84300255-B105-480F-8209-1CF87D4294F4}"/>
    <cellStyle name="Total 3 2 4 2" xfId="890" xr:uid="{C628BE6D-0395-46B1-96E7-A5CFC64836DA}"/>
    <cellStyle name="Total 3 2 4 2 2" xfId="5259" xr:uid="{87B894CD-D3E4-4C5D-94B1-E6BD2ED7A0AD}"/>
    <cellStyle name="Total 3 2 4 2 2 2" xfId="7845" xr:uid="{150793BB-4D3F-48EE-AD3E-A23F4F7C27F3}"/>
    <cellStyle name="Total 3 2 4 2 2 2 2" xfId="16834" xr:uid="{E349AB7E-75F8-4940-9D4E-53B5C1094BA0}"/>
    <cellStyle name="Total 3 2 4 2 2 2 2 2" xfId="36203" xr:uid="{65D17F44-B678-4CCC-9D1E-27A4437FEB81}"/>
    <cellStyle name="Total 3 2 4 2 2 2 3" xfId="25736" xr:uid="{5D1A2576-8EA4-4EE1-95FF-E10FDB7FB3B4}"/>
    <cellStyle name="Total 3 2 4 2 2 3" xfId="10482" xr:uid="{353EF0CB-76DC-4FCC-A860-3F15C1B1DFD2}"/>
    <cellStyle name="Total 3 2 4 2 2 3 2" xfId="19471" xr:uid="{9908E75F-7B5B-42A8-99C0-594167D52B63}"/>
    <cellStyle name="Total 3 2 4 2 2 3 2 2" xfId="43470" xr:uid="{4B2FD2D6-FF1B-4FC1-A97E-542169134AA6}"/>
    <cellStyle name="Total 3 2 4 2 2 3 3" xfId="38926" xr:uid="{D275B91A-E218-478B-9425-635E942603F0}"/>
    <cellStyle name="Total 3 2 4 2 2 4" xfId="14248" xr:uid="{58DA282B-AE71-4D83-A32D-368BE7B3F6A6}"/>
    <cellStyle name="Total 3 2 4 2 2 4 2" xfId="34366" xr:uid="{76C4836D-52A4-4E13-9428-F5842ADF0982}"/>
    <cellStyle name="Total 3 2 4 2 2 5" xfId="32704" xr:uid="{88AC2A5A-CAA0-48A2-9D88-587B4AF19781}"/>
    <cellStyle name="Total 3 2 4 2 3" xfId="3327" xr:uid="{E289EF14-7103-409B-AD31-9175B83596F4}"/>
    <cellStyle name="Total 3 2 4 2 3 2" xfId="31853" xr:uid="{54636233-0D3F-42B9-8575-0B356D64D39D}"/>
    <cellStyle name="Total 3 2 4 2 4" xfId="33824" xr:uid="{D374F3DD-D85A-42C7-82D1-59139F20F9FD}"/>
    <cellStyle name="Total 3 2 4 2 5" xfId="55842" xr:uid="{FF534360-1515-433D-810B-6ED3413E612F}"/>
    <cellStyle name="Total 3 2 4 3" xfId="1235" xr:uid="{68C0B962-8140-47E7-BC14-31DCBA93EF86}"/>
    <cellStyle name="Total 3 2 4 3 2" xfId="5580" xr:uid="{C3B7E508-9AEC-4F1E-B785-10ADD25B983E}"/>
    <cellStyle name="Total 3 2 4 3 2 2" xfId="8166" xr:uid="{03A0F7D7-7A23-4C97-B57C-1AF6BB54C7B7}"/>
    <cellStyle name="Total 3 2 4 3 2 2 2" xfId="17155" xr:uid="{CFA31911-0758-4481-9A2C-9C648949854C}"/>
    <cellStyle name="Total 3 2 4 3 2 2 2 2" xfId="24115" xr:uid="{CB7E8231-F657-44AA-B91F-F4E96385E876}"/>
    <cellStyle name="Total 3 2 4 3 2 2 3" xfId="37244" xr:uid="{717BCCD0-9E02-4299-9AA3-3C89E29A3982}"/>
    <cellStyle name="Total 3 2 4 3 2 3" xfId="10803" xr:uid="{12F15EA3-9AC2-4027-A19B-6E7D8E9FEF78}"/>
    <cellStyle name="Total 3 2 4 3 2 3 2" xfId="19792" xr:uid="{0CFCB80C-D01A-470B-AAAB-098FDEE83337}"/>
    <cellStyle name="Total 3 2 4 3 2 3 2 2" xfId="39643" xr:uid="{41729B4E-3DDD-4069-B451-3E5E2362B99F}"/>
    <cellStyle name="Total 3 2 4 3 2 3 3" xfId="37567" xr:uid="{075F3C81-B831-46AB-BC10-E54447654E2A}"/>
    <cellStyle name="Total 3 2 4 3 2 4" xfId="14569" xr:uid="{B2CD2DDF-E804-4BF6-949F-8DCE4B651858}"/>
    <cellStyle name="Total 3 2 4 3 2 4 2" xfId="38056" xr:uid="{554E7E63-6245-44D8-9674-2F6CE097C078}"/>
    <cellStyle name="Total 3 2 4 3 2 5" xfId="37322" xr:uid="{C50EE906-0374-4C7D-ADB8-C176361367C3}"/>
    <cellStyle name="Total 3 2 4 3 3" xfId="3672" xr:uid="{38F3DABA-FF14-4E10-BBF2-9E340802187A}"/>
    <cellStyle name="Total 3 2 4 3 3 2" xfId="25118" xr:uid="{5FCADBE8-31E2-422C-A3D8-149C57AD9180}"/>
    <cellStyle name="Total 3 2 4 3 4" xfId="27724" xr:uid="{6A7DD914-4C98-4502-9F19-0650DF1BCAC8}"/>
    <cellStyle name="Total 3 2 4 4" xfId="1579" xr:uid="{BCA1D5A5-94E9-4AC0-A278-ECE72F05B0DB}"/>
    <cellStyle name="Total 3 2 4 4 2" xfId="5924" xr:uid="{15DD5114-3EBA-4FFA-8C0F-479AEC0FE428}"/>
    <cellStyle name="Total 3 2 4 4 2 2" xfId="8510" xr:uid="{71E8264C-CEB0-4E42-B9C0-5D0F8C563572}"/>
    <cellStyle name="Total 3 2 4 4 2 2 2" xfId="17499" xr:uid="{5A790BF7-CD67-45F2-AA1F-8F3C9074C4E1}"/>
    <cellStyle name="Total 3 2 4 4 2 2 2 2" xfId="33446" xr:uid="{ADE47BA2-7CBE-470F-95C2-68DE3E8A6C4F}"/>
    <cellStyle name="Total 3 2 4 4 2 2 3" xfId="24107" xr:uid="{C0E2774E-B29B-409F-946B-5E999D8DCC7D}"/>
    <cellStyle name="Total 3 2 4 4 2 3" xfId="11147" xr:uid="{0ABBFA5B-EDD4-4118-99C7-48F339DA833C}"/>
    <cellStyle name="Total 3 2 4 4 2 3 2" xfId="20136" xr:uid="{FCF87774-C6FE-45DF-8AEA-A75508D8C0B1}"/>
    <cellStyle name="Total 3 2 4 4 2 3 2 2" xfId="33553" xr:uid="{7CB0AF01-45E2-4B1E-B6D4-5B04AD52A348}"/>
    <cellStyle name="Total 3 2 4 4 2 3 3" xfId="41695" xr:uid="{846180F7-DD1F-4FFD-BC33-81FD5260E366}"/>
    <cellStyle name="Total 3 2 4 4 2 4" xfId="14913" xr:uid="{33326C4A-3027-4F04-A432-E75EDD9D60A6}"/>
    <cellStyle name="Total 3 2 4 4 2 4 2" xfId="35480" xr:uid="{6B1C5F93-4FD8-4950-BEAD-B3F476195E31}"/>
    <cellStyle name="Total 3 2 4 4 2 5" xfId="24424" xr:uid="{6713D756-67F4-4127-A41D-BDE8FE45FEE3}"/>
    <cellStyle name="Total 3 2 4 4 3" xfId="4016" xr:uid="{948F6CF0-CDF1-4206-8487-F3A8A5547418}"/>
    <cellStyle name="Total 3 2 4 4 3 2" xfId="37101" xr:uid="{299F31DA-AEFE-4B0B-B4C6-82537FB08838}"/>
    <cellStyle name="Total 3 2 4 4 4" xfId="29887" xr:uid="{EB593041-F11C-4EB0-A543-3E8E0A874E97}"/>
    <cellStyle name="Total 3 2 4 5" xfId="1891" xr:uid="{5369FFB0-C3BB-45BF-84EC-C7E0FC39FF3F}"/>
    <cellStyle name="Total 3 2 4 5 2" xfId="6207" xr:uid="{2AE5A4AD-4FC2-4393-A6C1-A445D60F013C}"/>
    <cellStyle name="Total 3 2 4 5 2 2" xfId="8793" xr:uid="{B38C3BF9-A562-4EA3-97E4-9B91E0078B77}"/>
    <cellStyle name="Total 3 2 4 5 2 2 2" xfId="17782" xr:uid="{A0869860-2512-4208-8C27-138D6F1DE098}"/>
    <cellStyle name="Total 3 2 4 5 2 2 2 2" xfId="39877" xr:uid="{7B0E3A82-4469-4EC2-A217-88D76E6EB402}"/>
    <cellStyle name="Total 3 2 4 5 2 2 3" xfId="31896" xr:uid="{9B542C5C-12D7-4CF3-86F7-162B88E256B2}"/>
    <cellStyle name="Total 3 2 4 5 2 3" xfId="11430" xr:uid="{F8757A35-C2B7-44E1-8BFA-E53EE93906A4}"/>
    <cellStyle name="Total 3 2 4 5 2 3 2" xfId="20419" xr:uid="{8012B84E-6412-481B-848F-D8FECCFC607F}"/>
    <cellStyle name="Total 3 2 4 5 2 3 2 2" xfId="42686" xr:uid="{FD22F4E7-8DF5-448F-9AA1-C3629DC3AD4A}"/>
    <cellStyle name="Total 3 2 4 5 2 3 3" xfId="44087" xr:uid="{7C033162-1879-46B4-BB4B-4E24496233A2}"/>
    <cellStyle name="Total 3 2 4 5 2 4" xfId="15196" xr:uid="{50FCFEA6-D0F6-4F36-AB48-8C4058D661A3}"/>
    <cellStyle name="Total 3 2 4 5 2 4 2" xfId="26307" xr:uid="{64A368E1-5AD0-4C02-BDB3-26B08D66584F}"/>
    <cellStyle name="Total 3 2 4 5 2 5" xfId="32580" xr:uid="{5866E95E-B5F7-4001-AF7E-A79A332C9689}"/>
    <cellStyle name="Total 3 2 4 5 3" xfId="4328" xr:uid="{D4F71677-88E3-4CF7-8793-8A9601A4E5DF}"/>
    <cellStyle name="Total 3 2 4 5 3 2" xfId="40620" xr:uid="{21B600B3-55B9-48F1-9B4C-0FA31672B9F6}"/>
    <cellStyle name="Total 3 2 4 5 4" xfId="24660" xr:uid="{1461451E-473B-4993-BEFA-22239F7D8A48}"/>
    <cellStyle name="Total 3 2 4 6" xfId="2198" xr:uid="{0C37F276-140A-4F91-B912-115401F08814}"/>
    <cellStyle name="Total 3 2 4 6 2" xfId="6499" xr:uid="{2DA6EE11-6170-4074-A7A0-C8193DE46152}"/>
    <cellStyle name="Total 3 2 4 6 2 2" xfId="9085" xr:uid="{E6313FE8-B549-43CB-8F48-1A9A328273F9}"/>
    <cellStyle name="Total 3 2 4 6 2 2 2" xfId="18074" xr:uid="{989A0056-A3D8-417B-9D0A-656099F11C7A}"/>
    <cellStyle name="Total 3 2 4 6 2 2 2 2" xfId="30990" xr:uid="{4CC6394A-6D3B-4914-BD29-6DE9F6C06BC9}"/>
    <cellStyle name="Total 3 2 4 6 2 2 3" xfId="40431" xr:uid="{EA485FBB-1331-4033-A8E0-ED367A58B77E}"/>
    <cellStyle name="Total 3 2 4 6 2 3" xfId="11722" xr:uid="{3407B097-8A04-47CC-AB44-B7D749A75125}"/>
    <cellStyle name="Total 3 2 4 6 2 3 2" xfId="20711" xr:uid="{40A04B94-C145-4D6D-89CD-9AF53C317B28}"/>
    <cellStyle name="Total 3 2 4 6 2 3 2 2" xfId="38823" xr:uid="{3B758A63-A095-48D3-BD7D-F0C0F7514DA1}"/>
    <cellStyle name="Total 3 2 4 6 2 3 3" xfId="32267" xr:uid="{2F393A77-67C9-4666-86A5-6DE6159BF7ED}"/>
    <cellStyle name="Total 3 2 4 6 2 4" xfId="15488" xr:uid="{AC222638-8591-42FB-951F-C40912E0639E}"/>
    <cellStyle name="Total 3 2 4 6 2 4 2" xfId="27430" xr:uid="{1D1CB481-2789-43EC-A892-FD262ECCC549}"/>
    <cellStyle name="Total 3 2 4 6 2 5" xfId="42062" xr:uid="{ABDE339C-8EBD-4335-A681-1A056502FC52}"/>
    <cellStyle name="Total 3 2 4 6 3" xfId="4635" xr:uid="{861BC7C4-53D6-4149-925F-7C674F451DF2}"/>
    <cellStyle name="Total 3 2 4 6 3 2" xfId="32533" xr:uid="{C6BA219F-A720-400D-A9DC-FEF8A8E0C8C6}"/>
    <cellStyle name="Total 3 2 4 6 4" xfId="23995" xr:uid="{9E869D0D-D7C8-4C61-847C-45D0AC89BBF7}"/>
    <cellStyle name="Total 3 2 4 7" xfId="4935" xr:uid="{56F403B2-0E2F-485D-A3D4-ECD17DE68A7D}"/>
    <cellStyle name="Total 3 2 4 7 2" xfId="7521" xr:uid="{7999B672-B759-4E98-94E6-33B68EF477C4}"/>
    <cellStyle name="Total 3 2 4 7 2 2" xfId="16510" xr:uid="{05EAD943-0E71-4D9F-8450-7489C77E057A}"/>
    <cellStyle name="Total 3 2 4 7 2 2 2" xfId="42547" xr:uid="{CC8B609B-31FC-4CA6-AB59-292731691E1B}"/>
    <cellStyle name="Total 3 2 4 7 2 3" xfId="43888" xr:uid="{0BE2BB86-AB74-4BA0-BD21-CB143149E927}"/>
    <cellStyle name="Total 3 2 4 7 3" xfId="10158" xr:uid="{AD9AFFB2-F76A-40BE-A9FA-54B0F161324D}"/>
    <cellStyle name="Total 3 2 4 7 3 2" xfId="19147" xr:uid="{EDC4F9CC-70D3-450E-9E9F-CBCB141B3576}"/>
    <cellStyle name="Total 3 2 4 7 3 2 2" xfId="35173" xr:uid="{D593B5CF-9EA7-4805-83C8-6DE25845B5D3}"/>
    <cellStyle name="Total 3 2 4 7 3 3" xfId="39829" xr:uid="{367183DB-9187-46B5-B835-98F9DE074B39}"/>
    <cellStyle name="Total 3 2 4 7 4" xfId="13924" xr:uid="{11B4B455-BB73-4B68-AEB2-0BD049634F07}"/>
    <cellStyle name="Total 3 2 4 7 4 2" xfId="23527" xr:uid="{7FD27B20-C453-4FAD-8AB3-82C53E93EAB8}"/>
    <cellStyle name="Total 3 2 4 7 5" xfId="28174" xr:uid="{39835E13-DEDA-48AE-BE89-662AD7C9A71C}"/>
    <cellStyle name="Total 3 2 4 8" xfId="2547" xr:uid="{D08D9194-F3E7-444F-B977-C11F9517A9C3}"/>
    <cellStyle name="Total 3 2 4 8 2" xfId="35029" xr:uid="{53D76208-B726-4F38-BC85-71CA2510EACF}"/>
    <cellStyle name="Total 3 2 4 9" xfId="41700" xr:uid="{921258F8-23F5-42FD-BB9A-30C107BF1A1A}"/>
    <cellStyle name="Total 3 2 5" xfId="312" xr:uid="{DFC01A97-951E-4263-8405-E22A3779D7F0}"/>
    <cellStyle name="Total 3 2 5 2" xfId="4713" xr:uid="{3C9B620A-C32F-4D4B-956A-404C13530FC5}"/>
    <cellStyle name="Total 3 2 5 2 2" xfId="7299" xr:uid="{FAF5B9E2-BAAD-4613-8016-6D8870B16EA4}"/>
    <cellStyle name="Total 3 2 5 2 2 2" xfId="16288" xr:uid="{DA134E5C-7F58-4EBA-AEBD-891836B6C417}"/>
    <cellStyle name="Total 3 2 5 2 2 2 2" xfId="36401" xr:uid="{2FB79B45-761D-450B-9529-854885C77077}"/>
    <cellStyle name="Total 3 2 5 2 2 3" xfId="42438" xr:uid="{7772DA9A-D3FE-427D-AD4F-5A34AF610A14}"/>
    <cellStyle name="Total 3 2 5 2 3" xfId="9936" xr:uid="{AA4267E0-5BE9-43D4-84FA-B8B46D793282}"/>
    <cellStyle name="Total 3 2 5 2 3 2" xfId="18925" xr:uid="{4C9CFCF0-1B09-4BF4-B2FA-69AFFAA16CCA}"/>
    <cellStyle name="Total 3 2 5 2 3 2 2" xfId="30852" xr:uid="{11214F84-9866-4B03-AD09-DD159DE5DE7A}"/>
    <cellStyle name="Total 3 2 5 2 3 3" xfId="23057" xr:uid="{1A278F6A-6204-45AF-B505-A8274D8BE50D}"/>
    <cellStyle name="Total 3 2 5 2 4" xfId="13702" xr:uid="{C2DC3754-C8E1-4EBA-9DB0-07D5B0EDD626}"/>
    <cellStyle name="Total 3 2 5 2 4 2" xfId="43688" xr:uid="{F12A2499-71D5-4086-A4E2-8644F397788D}"/>
    <cellStyle name="Total 3 2 5 2 5" xfId="29463" xr:uid="{92454751-2C9D-4AEB-8357-74A18A9DEA0D}"/>
    <cellStyle name="Total 3 2 5 2 6" xfId="58601" xr:uid="{7D180FE7-67E8-4BF4-AC57-13B7A1CBB418}"/>
    <cellStyle name="Total 3 2 5 3" xfId="2780" xr:uid="{395445D0-A223-4336-816E-7E1B694AF272}"/>
    <cellStyle name="Total 3 2 5 3 2" xfId="27828" xr:uid="{1D5D9EF0-51DE-4E9D-B663-3C20FEE9EE2E}"/>
    <cellStyle name="Total 3 2 5 4" xfId="28025" xr:uid="{2AB1DC19-9094-4E1C-9E7E-05ACBB969ADC}"/>
    <cellStyle name="Total 3 2 5 5" xfId="51820" xr:uid="{9475BDDF-01AD-4123-86F2-BF34CCA0524B}"/>
    <cellStyle name="Total 3 2 6" xfId="661" xr:uid="{1E102C61-04A9-45F3-BC94-649D029BB488}"/>
    <cellStyle name="Total 3 2 6 2" xfId="5037" xr:uid="{BB0DC724-D5F8-4154-8B19-2CE36D1A9BAB}"/>
    <cellStyle name="Total 3 2 6 2 2" xfId="7623" xr:uid="{20ED727C-9FE1-405E-9137-D8FC87592E38}"/>
    <cellStyle name="Total 3 2 6 2 2 2" xfId="16612" xr:uid="{16153EDD-32B8-4D2A-8B4B-2A0572615019}"/>
    <cellStyle name="Total 3 2 6 2 2 2 2" xfId="41284" xr:uid="{D0C541B6-B24C-4BB2-A1E1-AAAB12B46164}"/>
    <cellStyle name="Total 3 2 6 2 2 3" xfId="35615" xr:uid="{D9C78112-6043-4F2A-82A6-7FC83F314289}"/>
    <cellStyle name="Total 3 2 6 2 3" xfId="10260" xr:uid="{47B2E560-06D9-4A1E-98F5-8B209AEA9049}"/>
    <cellStyle name="Total 3 2 6 2 3 2" xfId="19249" xr:uid="{D48DD23D-D71C-457C-83BA-E89E6E88AFB1}"/>
    <cellStyle name="Total 3 2 6 2 3 2 2" xfId="41425" xr:uid="{5A30D51D-A6ED-41AD-B895-13E9F112E65F}"/>
    <cellStyle name="Total 3 2 6 2 3 3" xfId="32279" xr:uid="{9C235B9A-80C5-4E06-B9BF-5F9BB9797E47}"/>
    <cellStyle name="Total 3 2 6 2 4" xfId="14026" xr:uid="{F19DAF7A-2A32-4988-8FEB-7B07A65B4F84}"/>
    <cellStyle name="Total 3 2 6 2 4 2" xfId="42574" xr:uid="{44BC030E-306C-4EA4-95C1-3FE2D85D0E1E}"/>
    <cellStyle name="Total 3 2 6 2 5" xfId="31301" xr:uid="{A7BC0A59-D309-43FC-99A2-2B2C5C9671B7}"/>
    <cellStyle name="Total 3 2 6 2 6" xfId="54011" xr:uid="{CE78AAFF-4A08-459A-8897-5197C99931B8}"/>
    <cellStyle name="Total 3 2 6 3" xfId="3098" xr:uid="{9E45D7ED-A2DC-4549-93C6-68EEDB842C8C}"/>
    <cellStyle name="Total 3 2 6 3 2" xfId="27991" xr:uid="{A164A714-F1C2-400D-A181-A8E51C9ABA06}"/>
    <cellStyle name="Total 3 2 6 4" xfId="27673" xr:uid="{9B7533BB-19B0-40A8-9EE6-E2E2A7E92084}"/>
    <cellStyle name="Total 3 2 6 5" xfId="47343" xr:uid="{481BE55E-00E0-4617-894D-56DAEF2F99CF}"/>
    <cellStyle name="Total 3 2 7" xfId="1006" xr:uid="{EED081C7-52A5-4D4E-8857-8EC6E116114C}"/>
    <cellStyle name="Total 3 2 7 2" xfId="5358" xr:uid="{CB1BE56D-D0A0-4534-9718-3E7D79DFD3B2}"/>
    <cellStyle name="Total 3 2 7 2 2" xfId="7944" xr:uid="{BBF8E8EB-6D1E-4F21-891E-C8D36655988A}"/>
    <cellStyle name="Total 3 2 7 2 2 2" xfId="16933" xr:uid="{A5835A75-B571-429A-89FF-672F502E898A}"/>
    <cellStyle name="Total 3 2 7 2 2 2 2" xfId="27075" xr:uid="{0BA927A2-F1D5-4FD4-B8A3-1427BEB6D948}"/>
    <cellStyle name="Total 3 2 7 2 2 3" xfId="42873" xr:uid="{0DA37FA6-C186-45DE-8D80-17D1C01DA29A}"/>
    <cellStyle name="Total 3 2 7 2 3" xfId="10581" xr:uid="{6463E4FB-F0C1-43D0-B3EB-3EAED2B4E95F}"/>
    <cellStyle name="Total 3 2 7 2 3 2" xfId="19570" xr:uid="{A1812939-01CF-42F9-8CF9-340F04618A80}"/>
    <cellStyle name="Total 3 2 7 2 3 2 2" xfId="25636" xr:uid="{6523B174-0E62-4EDE-B9ED-7510D2AE1C19}"/>
    <cellStyle name="Total 3 2 7 2 3 3" xfId="35470" xr:uid="{53EF4297-0389-4DC6-8C9C-E63210DFEDF4}"/>
    <cellStyle name="Total 3 2 7 2 4" xfId="14347" xr:uid="{45BFE3AA-9710-45F7-98FB-3ED7E3D70869}"/>
    <cellStyle name="Total 3 2 7 2 4 2" xfId="36590" xr:uid="{B8B30B5F-6229-4071-8F0F-F80AC022CF60}"/>
    <cellStyle name="Total 3 2 7 2 5" xfId="36011" xr:uid="{61D0781C-8454-4BAC-95EE-0986F19CF9DD}"/>
    <cellStyle name="Total 3 2 7 3" xfId="3443" xr:uid="{D6E900DD-6530-4C20-87AA-6B7DFD9F705A}"/>
    <cellStyle name="Total 3 2 7 3 2" xfId="29322" xr:uid="{E67D4012-463C-4252-9221-98D8D606E766}"/>
    <cellStyle name="Total 3 2 7 4" xfId="29167" xr:uid="{9C1D41FE-A2CB-46CB-B183-D401E9826B21}"/>
    <cellStyle name="Total 3 2 8" xfId="1350" xr:uid="{818BDBF7-2642-4408-8E03-86959B8DBB41}"/>
    <cellStyle name="Total 3 2 8 2" xfId="5695" xr:uid="{ED0F9B6C-F394-4B4E-A8AA-501BE099C08F}"/>
    <cellStyle name="Total 3 2 8 2 2" xfId="8281" xr:uid="{35FD1CB6-BE00-424A-9DC6-B321B98A4672}"/>
    <cellStyle name="Total 3 2 8 2 2 2" xfId="17270" xr:uid="{BCCCE5E5-400D-440E-A347-30421CFC25FB}"/>
    <cellStyle name="Total 3 2 8 2 2 2 2" xfId="35203" xr:uid="{0FF363DD-295C-4121-93D9-2409CD58CDBE}"/>
    <cellStyle name="Total 3 2 8 2 2 3" xfId="42994" xr:uid="{88019463-DD1C-4B08-A6DD-9ED69CBF6998}"/>
    <cellStyle name="Total 3 2 8 2 3" xfId="10918" xr:uid="{34C10DD7-C412-471F-8C5C-8AF321D1676D}"/>
    <cellStyle name="Total 3 2 8 2 3 2" xfId="19907" xr:uid="{11729E9E-B3D4-4DE3-BD00-09F06DF996BA}"/>
    <cellStyle name="Total 3 2 8 2 3 2 2" xfId="27384" xr:uid="{B7D01CE2-317C-4F0F-BF14-AA7AA0832182}"/>
    <cellStyle name="Total 3 2 8 2 3 3" xfId="22611" xr:uid="{218620AE-4D73-4310-A6DF-ECD9539FCAC5}"/>
    <cellStyle name="Total 3 2 8 2 4" xfId="14684" xr:uid="{E7A8EE0E-13F5-4E6A-9637-6766E3D9698B}"/>
    <cellStyle name="Total 3 2 8 2 4 2" xfId="28786" xr:uid="{437C378A-740B-41D6-922E-F736D8968331}"/>
    <cellStyle name="Total 3 2 8 2 5" xfId="30202" xr:uid="{1E6FF787-8B07-4288-B628-C61A534C055E}"/>
    <cellStyle name="Total 3 2 8 3" xfId="3787" xr:uid="{7355FD6D-E898-4319-B1BF-2CF8382F405F}"/>
    <cellStyle name="Total 3 2 8 3 2" xfId="30663" xr:uid="{246035EB-A946-407F-9702-2F358067F81C}"/>
    <cellStyle name="Total 3 2 8 4" xfId="28356" xr:uid="{BC620FEF-4CA3-42E7-82F0-5EB6F73CA160}"/>
    <cellStyle name="Total 3 2 9" xfId="1606" xr:uid="{BE39D26E-1A15-4EF5-AA27-49AFED25FC1A}"/>
    <cellStyle name="Total 3 2 9 2" xfId="5950" xr:uid="{0A5782B8-CA4A-4BB3-9E65-A6A2E5C427D7}"/>
    <cellStyle name="Total 3 2 9 2 2" xfId="8536" xr:uid="{D412889C-F37F-4B03-9ED5-3EA8F4D20732}"/>
    <cellStyle name="Total 3 2 9 2 2 2" xfId="17525" xr:uid="{4FDFE92B-54E1-4A30-82BC-E44168814E1B}"/>
    <cellStyle name="Total 3 2 9 2 2 2 2" xfId="24433" xr:uid="{0C1E1EB5-1E1E-4D22-9166-065C393167F0}"/>
    <cellStyle name="Total 3 2 9 2 2 3" xfId="37856" xr:uid="{9B5AE1D2-F323-4E41-B2E3-9338C65E96FF}"/>
    <cellStyle name="Total 3 2 9 2 3" xfId="11173" xr:uid="{B0EBB80C-854E-43EB-8D11-DFF38BBFB9BC}"/>
    <cellStyle name="Total 3 2 9 2 3 2" xfId="20162" xr:uid="{82AE58EB-0EBB-4BA7-ADF4-C8199B985645}"/>
    <cellStyle name="Total 3 2 9 2 3 2 2" xfId="37003" xr:uid="{66134D1A-DBC1-46F2-90A8-520E24C1E177}"/>
    <cellStyle name="Total 3 2 9 2 3 3" xfId="40379" xr:uid="{17B1A30C-9164-487E-91B6-A16844B18DB0}"/>
    <cellStyle name="Total 3 2 9 2 4" xfId="14939" xr:uid="{8C731F83-EC1C-46E4-BBD6-31E039617E9A}"/>
    <cellStyle name="Total 3 2 9 2 4 2" xfId="40319" xr:uid="{39D9286C-1120-4A8B-8EB5-6F72F21F3C67}"/>
    <cellStyle name="Total 3 2 9 2 5" xfId="33927" xr:uid="{189FB4ED-198B-4643-8B2F-E23FC07010F5}"/>
    <cellStyle name="Total 3 2 9 3" xfId="4043" xr:uid="{064F264F-775A-4A59-AD70-DE01F8F23DAC}"/>
    <cellStyle name="Total 3 2 9 3 2" xfId="42355" xr:uid="{F50E4FF2-C0BC-41A3-8DFF-6BBCFEC9B06C}"/>
    <cellStyle name="Total 3 2 9 4" xfId="35085" xr:uid="{10B53697-0C27-4B17-BFB9-92B5C59085A0}"/>
    <cellStyle name="Total 3 20" xfId="24955" xr:uid="{61BABF29-CB82-4C19-9028-E2ABEBD7B8D2}"/>
    <cellStyle name="Total 3 20 2" xfId="44982" xr:uid="{8FFC4841-CF2F-4F38-9D67-EFCB7D1B0B67}"/>
    <cellStyle name="Total 3 20 2 2" xfId="57145" xr:uid="{69A66852-8676-425C-8410-944A1970FB08}"/>
    <cellStyle name="Total 3 20 2 3" xfId="50363" xr:uid="{349FB865-D655-4AE4-ADE2-1794DC32E9A8}"/>
    <cellStyle name="Total 3 20 3" xfId="51965" xr:uid="{2B7DEAD9-2DFB-4840-8C43-609D44BD8498}"/>
    <cellStyle name="Total 3 20 3 2" xfId="58746" xr:uid="{F12DA489-CE77-4A82-999B-43C4A50DE480}"/>
    <cellStyle name="Total 3 20 4" xfId="51262" xr:uid="{A7878CE5-87BE-4AFE-AF28-1E90AC2EC3A3}"/>
    <cellStyle name="Total 3 20 4 2" xfId="58044" xr:uid="{FE9FF82A-A06E-477E-9147-3C4DCAE64CCF}"/>
    <cellStyle name="Total 3 20 5" xfId="48480" xr:uid="{CDB9BBAF-F569-4263-9DBB-B5A1803EE127}"/>
    <cellStyle name="Total 3 20 5 2" xfId="55272" xr:uid="{86BD7863-2340-4C5E-B493-67B8610E3979}"/>
    <cellStyle name="Total 3 20 6" xfId="53558" xr:uid="{6B229BF0-5BB5-4001-9A5D-ECFB2C128744}"/>
    <cellStyle name="Total 3 20 7" xfId="46866" xr:uid="{5E7D39DC-E770-4D5F-A107-44E70D0FE045}"/>
    <cellStyle name="Total 3 21" xfId="44997" xr:uid="{61831A32-FD68-4F78-985C-E376AA51A181}"/>
    <cellStyle name="Total 3 21 2" xfId="50581" xr:uid="{F56D449B-E8AD-4485-BAAE-D1FA43B41E04}"/>
    <cellStyle name="Total 3 21 2 2" xfId="57363" xr:uid="{336B27E3-7CA8-4032-B5F9-6C220BE8B234}"/>
    <cellStyle name="Total 3 21 3" xfId="52395" xr:uid="{A4010C2A-B959-4748-807D-4D25AD269FE5}"/>
    <cellStyle name="Total 3 21 3 2" xfId="59176" xr:uid="{7CCE3C3B-D27D-4381-9FF6-7B81FBA7BCA1}"/>
    <cellStyle name="Total 3 21 4" xfId="48698" xr:uid="{7F2377EE-62E4-4677-9EBC-72B227573513}"/>
    <cellStyle name="Total 3 21 4 2" xfId="55487" xr:uid="{E2DDC5AE-2A5D-4C89-935A-944EBDC91889}"/>
    <cellStyle name="Total 3 21 5" xfId="53773" xr:uid="{AAD09D9B-28F4-4A06-92A6-926BB53B32EA}"/>
    <cellStyle name="Total 3 21 6" xfId="47084" xr:uid="{0AEED814-E92D-4D57-A585-A462BC4422E0}"/>
    <cellStyle name="Total 3 22" xfId="45033" xr:uid="{9AC48798-1A93-4286-8907-C47560A8F6FD}"/>
    <cellStyle name="Total 3 22 2" xfId="50574" xr:uid="{EFB54B31-F0E0-4B2A-B4BC-04ED38AEC00F}"/>
    <cellStyle name="Total 3 22 2 2" xfId="57356" xr:uid="{54A75785-E225-4C7C-BB2C-EFFBB6DC4ED4}"/>
    <cellStyle name="Total 3 22 3" xfId="52388" xr:uid="{4DAE995C-A76D-4AB5-82B0-6CB9470C0EC0}"/>
    <cellStyle name="Total 3 22 3 2" xfId="59169" xr:uid="{8794C719-6B70-410C-925C-E69E4BB5E787}"/>
    <cellStyle name="Total 3 22 4" xfId="48691" xr:uid="{154EE0DF-6265-41C9-9360-F6B4A85C457C}"/>
    <cellStyle name="Total 3 22 4 2" xfId="55480" xr:uid="{FD58BEC6-CD7F-48B8-9C18-CEBFE40BD203}"/>
    <cellStyle name="Total 3 22 5" xfId="53766" xr:uid="{E65DD947-669F-4D83-ACAB-FC1FF51292CD}"/>
    <cellStyle name="Total 3 22 6" xfId="47077" xr:uid="{7E528352-CC3A-45D3-B108-5B7CCC650F7F}"/>
    <cellStyle name="Total 3 23" xfId="45043" xr:uid="{F3BC0FB9-F54B-46F6-BE27-5B27E834D472}"/>
    <cellStyle name="Total 3 23 2" xfId="50577" xr:uid="{6776E7C0-7044-4B19-B8F5-6219A917EEE9}"/>
    <cellStyle name="Total 3 23 2 2" xfId="57359" xr:uid="{16135976-4550-4F04-A2C2-4685FAA69C49}"/>
    <cellStyle name="Total 3 23 3" xfId="52391" xr:uid="{41794C6B-D2E8-41BA-B516-41AB81F6F3B5}"/>
    <cellStyle name="Total 3 23 3 2" xfId="59172" xr:uid="{4B38EA74-B3BB-496B-9C72-3C36136FB11F}"/>
    <cellStyle name="Total 3 23 4" xfId="48694" xr:uid="{340A3A27-5520-4572-8F2B-DC3DB79D952F}"/>
    <cellStyle name="Total 3 23 4 2" xfId="55483" xr:uid="{6AF45F46-8FB6-41A2-9257-2DBE9960BACA}"/>
    <cellStyle name="Total 3 23 5" xfId="53769" xr:uid="{B32D0C31-92C7-4A84-BED8-DB854D13726C}"/>
    <cellStyle name="Total 3 23 6" xfId="47080" xr:uid="{103EE3B9-1074-4673-85BE-0E65481A9FAF}"/>
    <cellStyle name="Total 3 24" xfId="45078" xr:uid="{C02A7EC5-3467-472C-A4FE-5C353B307910}"/>
    <cellStyle name="Total 3 24 2" xfId="50723" xr:uid="{54C421B7-60E0-4BD9-BB84-344F4869B264}"/>
    <cellStyle name="Total 3 24 2 2" xfId="57505" xr:uid="{62A03FD1-8120-4111-B3F9-24A73F106D58}"/>
    <cellStyle name="Total 3 24 3" xfId="52534" xr:uid="{D030D690-392F-44C0-BAFE-6A3F790C590B}"/>
    <cellStyle name="Total 3 24 3 2" xfId="59315" xr:uid="{E65B623F-DA8F-4595-B352-8819054B4C53}"/>
    <cellStyle name="Total 3 24 4" xfId="48832" xr:uid="{CB14C015-9149-482E-84EB-E48BEDFE4DA8}"/>
    <cellStyle name="Total 3 24 4 2" xfId="55617" xr:uid="{C31CB576-6360-4B2F-9B34-ECAC79143C7E}"/>
    <cellStyle name="Total 3 24 5" xfId="53912" xr:uid="{4AAF060C-9341-4E3A-AFDF-3968BF7D78E2}"/>
    <cellStyle name="Total 3 24 6" xfId="47226" xr:uid="{4430F1BE-F540-4218-81CE-74266067B6B3}"/>
    <cellStyle name="Total 3 25" xfId="45154" xr:uid="{B4C005D2-C6C7-4370-A5FF-285DD252EE32}"/>
    <cellStyle name="Total 3 25 2" xfId="50685" xr:uid="{B7AA5C34-2294-4495-BCFA-63E8F1185927}"/>
    <cellStyle name="Total 3 25 2 2" xfId="57467" xr:uid="{81FE89D0-168F-418C-A941-A93A007D2B3F}"/>
    <cellStyle name="Total 3 25 3" xfId="52496" xr:uid="{01631C4D-857B-42C4-9EAB-4878AC3352A3}"/>
    <cellStyle name="Total 3 25 3 2" xfId="59277" xr:uid="{CA47738F-DEB0-4A6D-8E56-911BEF1A5DE5}"/>
    <cellStyle name="Total 3 25 4" xfId="48800" xr:uid="{D02A9AB9-DD80-4E06-9BF4-3C95DB51C15D}"/>
    <cellStyle name="Total 3 25 4 2" xfId="55586" xr:uid="{1EA47546-05DE-4615-8171-32B508357A7D}"/>
    <cellStyle name="Total 3 25 5" xfId="53874" xr:uid="{63053AF4-C15B-4CA3-8629-0C0C22E04242}"/>
    <cellStyle name="Total 3 25 6" xfId="47188" xr:uid="{EC69B01F-8148-4BFC-9B60-0DD1903E1531}"/>
    <cellStyle name="Total 3 26" xfId="45160" xr:uid="{28B12B44-0027-45B7-A40E-2F2B8A40A6C9}"/>
    <cellStyle name="Total 3 26 2" xfId="50756" xr:uid="{DFBFE777-462C-4D5B-82AC-BADA9C6CB25E}"/>
    <cellStyle name="Total 3 26 2 2" xfId="57538" xr:uid="{AED587CB-B469-4E63-8A2B-06B853BA7685}"/>
    <cellStyle name="Total 3 26 3" xfId="52565" xr:uid="{954069BA-13B3-41E7-9DB5-F745A523F8FF}"/>
    <cellStyle name="Total 3 26 3 2" xfId="59346" xr:uid="{A8365A1C-BB4F-4760-9CD7-FA71DC4E04FE}"/>
    <cellStyle name="Total 3 26 4" xfId="53943" xr:uid="{70B1D92C-D31A-4525-8276-7FD137353D26}"/>
    <cellStyle name="Total 3 26 5" xfId="47260" xr:uid="{576B2C62-A6B1-47B3-8302-65BEBAD4A9D5}"/>
    <cellStyle name="Total 3 27" xfId="45200" xr:uid="{D6E76C8C-5D81-4C3D-BD49-935F282B4639}"/>
    <cellStyle name="Total 3 27 2" xfId="55744" xr:uid="{19FAF017-BC5B-461A-9629-FD7DDE3E36AB}"/>
    <cellStyle name="Total 3 27 3" xfId="48961" xr:uid="{BE8BC5DB-E51D-421F-AAAA-F955FED8824B}"/>
    <cellStyle name="Total 3 28" xfId="45270" xr:uid="{551F0F96-2D2F-43D2-AFB2-2E51F8E32B33}"/>
    <cellStyle name="Total 3 28 2" xfId="55683" xr:uid="{E65E0A77-3222-4A10-B685-17AEBC34429F}"/>
    <cellStyle name="Total 3 28 3" xfId="48902" xr:uid="{1EA8D40E-6EC2-48AE-A6CE-027B64E189B6}"/>
    <cellStyle name="Total 3 29" xfId="45234" xr:uid="{0B207922-580E-41D9-ABF2-0B7D5DACF4C6}"/>
    <cellStyle name="Total 3 29 2" xfId="52615" xr:uid="{635A09BC-B1BE-4F6B-8634-40B950BFF92F}"/>
    <cellStyle name="Total 3 3" xfId="275" xr:uid="{FD661ECD-16FC-4A5D-9C85-A49FF3ABD3FD}"/>
    <cellStyle name="Total 3 3 10" xfId="6577" xr:uid="{D29F35D0-DCA0-40DF-80E5-700BE12501FA}"/>
    <cellStyle name="Total 3 3 10 2" xfId="11788" xr:uid="{BC848615-2A51-4173-9C43-6CED3A7F898B}"/>
    <cellStyle name="Total 3 3 10 2 2" xfId="20777" xr:uid="{7053B41F-447F-45F8-AB63-7C2C795A03F5}"/>
    <cellStyle name="Total 3 3 10 2 2 2" xfId="22878" xr:uid="{F20A5141-9A45-4D1E-B0DF-5B8D5B1EEEDA}"/>
    <cellStyle name="Total 3 3 10 2 3" xfId="26642" xr:uid="{FDAABA82-F7F0-4BB9-96E2-2CD6B69C9B3C}"/>
    <cellStyle name="Total 3 3 10 3" xfId="15566" xr:uid="{A2FEFDB1-55CC-49AF-B476-239CCAC20B1E}"/>
    <cellStyle name="Total 3 3 10 3 2" xfId="32414" xr:uid="{3B9C6EC7-7A9D-4BC9-98F2-A0B33EA143E8}"/>
    <cellStyle name="Total 3 3 10 4" xfId="25520" xr:uid="{3CC8DD73-BE99-4B17-9305-49DB02EE9538}"/>
    <cellStyle name="Total 3 3 11" xfId="9151" xr:uid="{6A3D2C31-A896-48C5-8D32-BFB1507F9100}"/>
    <cellStyle name="Total 3 3 11 2" xfId="18140" xr:uid="{ED9C262A-C437-465F-8A91-5108093066C0}"/>
    <cellStyle name="Total 3 3 11 2 2" xfId="38489" xr:uid="{52414896-EB44-47E3-9101-729B69B940A7}"/>
    <cellStyle name="Total 3 3 11 3" xfId="30610" xr:uid="{73215EB9-E770-4CF0-BFAC-E7CB750C10EC}"/>
    <cellStyle name="Total 3 3 12" xfId="12456" xr:uid="{5EED35D8-7FAD-4F77-B81D-11293CF29292}"/>
    <cellStyle name="Total 3 3 12 2" xfId="21445" xr:uid="{FD56F055-B850-4AB5-8BA7-33A53E668FAC}"/>
    <cellStyle name="Total 3 3 12 2 2" xfId="40161" xr:uid="{5673C9B7-6308-4FC3-8EAA-66C99C9D1213}"/>
    <cellStyle name="Total 3 3 12 3" xfId="23343" xr:uid="{ACF15300-44F0-416D-9B53-DC8A9934DA46}"/>
    <cellStyle name="Total 3 3 13" xfId="2281" xr:uid="{ED9BE655-A926-4B52-9E97-D4AC51CCEF83}"/>
    <cellStyle name="Total 3 3 13 2" xfId="42183" xr:uid="{5AC2A416-B6FF-4DE0-A515-8711516FF979}"/>
    <cellStyle name="Total 3 3 14" xfId="13190" xr:uid="{44B138C1-49B1-4754-BAFC-95FBDA5B894A}"/>
    <cellStyle name="Total 3 3 14 2" xfId="40968" xr:uid="{09818CF4-6B06-45A3-979D-3AD592FA8385}"/>
    <cellStyle name="Total 3 3 15" xfId="35733" xr:uid="{CD987F77-45A3-486B-B5E9-322151721D82}"/>
    <cellStyle name="Total 3 3 16" xfId="44310" xr:uid="{7FFBE94C-4688-426A-97B1-99473C1135C4}"/>
    <cellStyle name="Total 3 3 17" xfId="45551" xr:uid="{4D265F2B-940D-4F10-BADB-2A33D5BEA682}"/>
    <cellStyle name="Total 3 3 2" xfId="410" xr:uid="{B9817F33-99AE-4096-AD4E-239F8640F75E}"/>
    <cellStyle name="Total 3 3 2 10" xfId="9276" xr:uid="{BA96439E-D53B-4F38-B170-DF1248747FD8}"/>
    <cellStyle name="Total 3 3 2 10 2" xfId="18265" xr:uid="{09364B2A-69BA-496D-A1BC-42AEC771F83C}"/>
    <cellStyle name="Total 3 3 2 10 2 2" xfId="33833" xr:uid="{551B3358-7161-42C4-9B5B-E13B5EF561A7}"/>
    <cellStyle name="Total 3 3 2 10 3" xfId="32322" xr:uid="{BF9480B5-7A1B-4396-9235-376296D28593}"/>
    <cellStyle name="Total 3 3 2 11" xfId="12769" xr:uid="{12439DBA-0939-4F99-9504-9EA591180FDF}"/>
    <cellStyle name="Total 3 3 2 11 2" xfId="21758" xr:uid="{8B7D80AA-478E-4CDC-BBD7-7B851351817E}"/>
    <cellStyle name="Total 3 3 2 11 2 2" xfId="31013" xr:uid="{47457576-3F4F-464B-9A7C-97F2AA0ADCE8}"/>
    <cellStyle name="Total 3 3 2 11 3" xfId="42074" xr:uid="{56A701D1-699D-48B8-941C-F32E69F0B506}"/>
    <cellStyle name="Total 3 3 2 12" xfId="2416" xr:uid="{509E4445-282A-44FE-A2D4-3067C2B67741}"/>
    <cellStyle name="Total 3 3 2 12 2" xfId="27206" xr:uid="{B5AEC740-FA08-4AA1-8F5D-BAAD63C8F42E}"/>
    <cellStyle name="Total 3 3 2 13" xfId="13325" xr:uid="{CD65E26F-77FA-4C4C-A089-C524ED9D79D6}"/>
    <cellStyle name="Total 3 3 2 13 2" xfId="31343" xr:uid="{7FBC81A5-C961-4B81-9098-E94A61D7430A}"/>
    <cellStyle name="Total 3 3 2 14" xfId="36772" xr:uid="{6857E3BD-4F36-49BC-AC63-2EC436287D79}"/>
    <cellStyle name="Total 3 3 2 15" xfId="46066" xr:uid="{608EE696-1E59-40DE-86C2-5E9CE2BD9CBA}"/>
    <cellStyle name="Total 3 3 2 2" xfId="759" xr:uid="{99DA2E92-099B-4191-838A-B1BC025DEF80}"/>
    <cellStyle name="Total 3 3 2 2 2" xfId="5130" xr:uid="{41F17795-5D65-46A1-8BB9-DD0414E2EB8D}"/>
    <cellStyle name="Total 3 3 2 2 2 2" xfId="7716" xr:uid="{A8B643A4-09A8-4F2F-9EF2-D394B4367792}"/>
    <cellStyle name="Total 3 3 2 2 2 2 2" xfId="16705" xr:uid="{BC789177-97FC-466E-86DC-B2A763EA330B}"/>
    <cellStyle name="Total 3 3 2 2 2 2 2 2" xfId="23685" xr:uid="{BC3AAFAE-8E4E-4523-8995-701FD44AFA5E}"/>
    <cellStyle name="Total 3 3 2 2 2 2 3" xfId="25845" xr:uid="{84154DE9-2038-4F4D-A238-6AA6647A2AF3}"/>
    <cellStyle name="Total 3 3 2 2 2 3" xfId="10353" xr:uid="{1F984316-906C-4E26-BBCE-373464AA63AD}"/>
    <cellStyle name="Total 3 3 2 2 2 3 2" xfId="19342" xr:uid="{C1DBE8D3-11E8-492B-B033-06E699DD0FF9}"/>
    <cellStyle name="Total 3 3 2 2 2 3 2 2" xfId="41311" xr:uid="{F16AEA6A-9862-4DC4-AAC1-2AC512A3CC2A}"/>
    <cellStyle name="Total 3 3 2 2 2 3 3" xfId="26466" xr:uid="{7B726B06-777C-40D9-BB1D-1243D0B55998}"/>
    <cellStyle name="Total 3 3 2 2 2 4" xfId="14119" xr:uid="{9334564D-3486-4FB6-94AB-53BA95F8F69B}"/>
    <cellStyle name="Total 3 3 2 2 2 4 2" xfId="38505" xr:uid="{A45FD8A6-B5F5-4712-A07C-85D1BA49C4A2}"/>
    <cellStyle name="Total 3 3 2 2 2 5" xfId="30799" xr:uid="{88AAB6AF-75C6-424D-A25C-BBBA7103E8FB}"/>
    <cellStyle name="Total 3 3 2 2 2 6" xfId="56339" xr:uid="{E251D199-365E-4828-A7B1-6E77B133B8A5}"/>
    <cellStyle name="Total 3 3 2 2 3" xfId="3196" xr:uid="{2B14FEDC-C55A-4A5C-86EC-4FE8D76F8715}"/>
    <cellStyle name="Total 3 3 2 2 3 2" xfId="36738" xr:uid="{B0612948-7A99-4F06-A6C7-D00B95549F8C}"/>
    <cellStyle name="Total 3 3 2 2 4" xfId="43323" xr:uid="{9DF15055-D78B-4E73-A0FA-68FD7A1A7196}"/>
    <cellStyle name="Total 3 3 2 2 5" xfId="49557" xr:uid="{CC7349CC-B214-4E4F-98B3-AF26522A642D}"/>
    <cellStyle name="Total 3 3 2 3" xfId="1104" xr:uid="{86B46728-C20E-4704-9A73-466E8F5A3DB5}"/>
    <cellStyle name="Total 3 3 2 3 2" xfId="5451" xr:uid="{DA9FCC6B-45DC-4AEC-BCE4-194813762065}"/>
    <cellStyle name="Total 3 3 2 3 2 2" xfId="8037" xr:uid="{8225187C-E073-4AED-9A6B-1659948EF17C}"/>
    <cellStyle name="Total 3 3 2 3 2 2 2" xfId="17026" xr:uid="{B0582F32-ED5E-420A-82DD-E4F3C072440C}"/>
    <cellStyle name="Total 3 3 2 3 2 2 2 2" xfId="28662" xr:uid="{2A71D03E-0B08-4FBA-81D8-BEFABBB2F091}"/>
    <cellStyle name="Total 3 3 2 3 2 2 3" xfId="35497" xr:uid="{C28B409A-4E6F-4500-BB57-C7B85D70FA1E}"/>
    <cellStyle name="Total 3 3 2 3 2 3" xfId="10674" xr:uid="{A9A4AE85-4F0E-4D7E-AF13-4EB5CBE6EED4}"/>
    <cellStyle name="Total 3 3 2 3 2 3 2" xfId="19663" xr:uid="{CA0D0F2C-C206-4512-9CA8-490AF114E274}"/>
    <cellStyle name="Total 3 3 2 3 2 3 2 2" xfId="30709" xr:uid="{6CA6FCE7-ABB8-47E7-A1C0-E26D574563EF}"/>
    <cellStyle name="Total 3 3 2 3 2 3 3" xfId="44095" xr:uid="{D1C61B4E-4ADE-4A93-ADEA-BB69241DDC25}"/>
    <cellStyle name="Total 3 3 2 3 2 4" xfId="14440" xr:uid="{F279A75A-7964-4BDB-AC96-10440003565B}"/>
    <cellStyle name="Total 3 3 2 3 2 4 2" xfId="38149" xr:uid="{3628F2B9-7113-4274-B3B8-4DE96533558A}"/>
    <cellStyle name="Total 3 3 2 3 2 5" xfId="37657" xr:uid="{FCE0927E-2949-44D2-9261-FE46B56A68B6}"/>
    <cellStyle name="Total 3 3 2 3 2 6" xfId="58302" xr:uid="{074024D4-5286-4E5B-A532-2ECF024E9EDF}"/>
    <cellStyle name="Total 3 3 2 3 3" xfId="3541" xr:uid="{4A654545-34A0-42FE-ABB5-37F488A893C2}"/>
    <cellStyle name="Total 3 3 2 3 3 2" xfId="31284" xr:uid="{8D23A226-86E9-4491-9BA4-AAC69CF26209}"/>
    <cellStyle name="Total 3 3 2 3 4" xfId="37568" xr:uid="{927A1DAB-29D7-47C0-B954-34B419E701B6}"/>
    <cellStyle name="Total 3 3 2 3 5" xfId="51520" xr:uid="{7ED2EA46-768F-469B-8BDF-849E98E63F34}"/>
    <cellStyle name="Total 3 3 2 4" xfId="1448" xr:uid="{EC857847-6524-4731-92A5-CE34E75B58CC}"/>
    <cellStyle name="Total 3 3 2 4 2" xfId="5793" xr:uid="{385DD1EE-5E93-49CF-9608-E34FCAE0493A}"/>
    <cellStyle name="Total 3 3 2 4 2 2" xfId="8379" xr:uid="{E38E7C6A-3C00-4A86-84A9-F1823625A8F3}"/>
    <cellStyle name="Total 3 3 2 4 2 2 2" xfId="17368" xr:uid="{EA2F9594-F134-4B70-BC69-BDC62939F871}"/>
    <cellStyle name="Total 3 3 2 4 2 2 2 2" xfId="43675" xr:uid="{9019D021-9E29-43C3-B53F-95C2B50387A0}"/>
    <cellStyle name="Total 3 3 2 4 2 2 3" xfId="32139" xr:uid="{6B672462-C5B3-4BA9-97CD-CFEE92E03044}"/>
    <cellStyle name="Total 3 3 2 4 2 3" xfId="11016" xr:uid="{C09DE57A-A7B8-44B0-99B9-9C2EB597FAE2}"/>
    <cellStyle name="Total 3 3 2 4 2 3 2" xfId="20005" xr:uid="{A1A8A088-7AE2-41F7-AA38-F31808DD9AA8}"/>
    <cellStyle name="Total 3 3 2 4 2 3 2 2" xfId="43051" xr:uid="{96ED2256-4033-497F-B636-EA690B224AA1}"/>
    <cellStyle name="Total 3 3 2 4 2 3 3" xfId="33308" xr:uid="{744A7924-EA2E-458D-A52B-912636E2AC86}"/>
    <cellStyle name="Total 3 3 2 4 2 4" xfId="14782" xr:uid="{D2C5DE6E-C25D-4A44-B2AC-C789B5AA1261}"/>
    <cellStyle name="Total 3 3 2 4 2 4 2" xfId="23166" xr:uid="{BBCEE20A-2514-4B8A-8588-FCE79E4F30A7}"/>
    <cellStyle name="Total 3 3 2 4 2 5" xfId="32520" xr:uid="{3B07AFE1-353F-4909-A4F4-70BB717C9DC4}"/>
    <cellStyle name="Total 3 3 2 4 2 6" xfId="54484" xr:uid="{3BCC1438-D19E-43FE-B57E-3F32A3FDDAFF}"/>
    <cellStyle name="Total 3 3 2 4 3" xfId="3885" xr:uid="{E9080B4C-974F-4EB8-A770-60FA3528D4E4}"/>
    <cellStyle name="Total 3 3 2 4 3 2" xfId="36423" xr:uid="{A386ACA8-8EB0-4D49-8CB7-A1915E5E9AB9}"/>
    <cellStyle name="Total 3 3 2 4 4" xfId="33700" xr:uid="{20474104-A7E5-4EB1-8518-1DF69DFF2295}"/>
    <cellStyle name="Total 3 3 2 4 5" xfId="47674" xr:uid="{03135216-0E57-4F3C-905E-65F555ABDADD}"/>
    <cellStyle name="Total 3 3 2 5" xfId="1750" xr:uid="{9DE1737A-76C6-4A05-9805-139C4A325453}"/>
    <cellStyle name="Total 3 3 2 5 2" xfId="6074" xr:uid="{A5AA33CC-A779-4EBE-8146-C536C241948F}"/>
    <cellStyle name="Total 3 3 2 5 2 2" xfId="8660" xr:uid="{F2DD0067-C5B6-4981-B763-6642B28629FE}"/>
    <cellStyle name="Total 3 3 2 5 2 2 2" xfId="17649" xr:uid="{3780D61F-557B-4F37-8B5E-23373194BDF2}"/>
    <cellStyle name="Total 3 3 2 5 2 2 2 2" xfId="29760" xr:uid="{0660BAFD-EBCE-41D6-9FC1-444494263DBC}"/>
    <cellStyle name="Total 3 3 2 5 2 2 3" xfId="34326" xr:uid="{F306881E-6C69-4717-A865-96A60DC2CEC1}"/>
    <cellStyle name="Total 3 3 2 5 2 3" xfId="11297" xr:uid="{18FE8FBB-2AE8-4B2F-8724-0A899B190F1B}"/>
    <cellStyle name="Total 3 3 2 5 2 3 2" xfId="20286" xr:uid="{E4D01304-34C9-4FD1-9508-BC6D2BA8D948}"/>
    <cellStyle name="Total 3 3 2 5 2 3 2 2" xfId="35717" xr:uid="{2A254887-C8CB-4622-AB04-F489B41C3BC6}"/>
    <cellStyle name="Total 3 3 2 5 2 3 3" xfId="27086" xr:uid="{31010710-340A-4A3B-8B5C-99441496056E}"/>
    <cellStyle name="Total 3 3 2 5 2 4" xfId="15063" xr:uid="{B8A1A985-1221-470B-8B6E-42E9B7BA874D}"/>
    <cellStyle name="Total 3 3 2 5 2 4 2" xfId="40157" xr:uid="{8D3108DA-C107-433E-935B-A7DA1C60A8A3}"/>
    <cellStyle name="Total 3 3 2 5 2 5" xfId="31499" xr:uid="{2040874F-5C10-4339-81D3-50048AD06FD9}"/>
    <cellStyle name="Total 3 3 2 5 3" xfId="4187" xr:uid="{6CE1717B-9D17-4A7A-98B3-1862B16594C9}"/>
    <cellStyle name="Total 3 3 2 5 3 2" xfId="29533" xr:uid="{222164AA-8ACA-40A0-B584-CB63A821D6EF}"/>
    <cellStyle name="Total 3 3 2 5 4" xfId="42006" xr:uid="{7217EA6B-D6CD-4C10-9063-37838EB6FC3D}"/>
    <cellStyle name="Total 3 3 2 6" xfId="2067" xr:uid="{9695BC96-B303-458A-836F-D933E524C7E6}"/>
    <cellStyle name="Total 3 3 2 6 2" xfId="6370" xr:uid="{15CFD0F8-2DC6-4A70-ABE0-F305E55AFD36}"/>
    <cellStyle name="Total 3 3 2 6 2 2" xfId="8956" xr:uid="{716B9226-CDF9-4753-AAA3-C5B81E171DCB}"/>
    <cellStyle name="Total 3 3 2 6 2 2 2" xfId="17945" xr:uid="{3CAB2D02-44C7-4751-A364-7FD71F8C780F}"/>
    <cellStyle name="Total 3 3 2 6 2 2 2 2" xfId="33163" xr:uid="{04154025-F382-40A5-833C-B5D8C962D386}"/>
    <cellStyle name="Total 3 3 2 6 2 2 3" xfId="28497" xr:uid="{55215938-2688-440A-BB47-66AE30B8DEF2}"/>
    <cellStyle name="Total 3 3 2 6 2 3" xfId="11593" xr:uid="{0E9A1149-C7E1-472C-B812-D64CE3DD2ABC}"/>
    <cellStyle name="Total 3 3 2 6 2 3 2" xfId="20582" xr:uid="{5B983CD2-6479-417E-A976-D7148CF944C2}"/>
    <cellStyle name="Total 3 3 2 6 2 3 2 2" xfId="33129" xr:uid="{E3DBC12F-947E-4736-85EC-1F5BEDF70159}"/>
    <cellStyle name="Total 3 3 2 6 2 3 3" xfId="40198" xr:uid="{569CC29D-B8E1-4CCC-A0CB-37EB166F01DA}"/>
    <cellStyle name="Total 3 3 2 6 2 4" xfId="15359" xr:uid="{9C55615A-1786-4998-9154-C0E7528A8E18}"/>
    <cellStyle name="Total 3 3 2 6 2 4 2" xfId="30452" xr:uid="{5C6E2A6B-E90C-48D9-8CD8-443556341DAD}"/>
    <cellStyle name="Total 3 3 2 6 2 5" xfId="35170" xr:uid="{B8FA275E-AA63-4A37-A915-EDFC303C38AB}"/>
    <cellStyle name="Total 3 3 2 6 3" xfId="4504" xr:uid="{C3F497B7-84A2-4F6E-8688-3D6D83CEE0D4}"/>
    <cellStyle name="Total 3 3 2 6 3 2" xfId="36926" xr:uid="{2ED4827E-41C4-4350-9AA7-1A3BFB287D9E}"/>
    <cellStyle name="Total 3 3 2 6 4" xfId="25986" xr:uid="{ABA929D1-D00D-4F37-8602-37134C9E353A}"/>
    <cellStyle name="Total 3 3 2 7" xfId="2877" xr:uid="{C2F19BD5-4956-4F56-AA3D-50405DA6DCC9}"/>
    <cellStyle name="Total 3 3 2 7 2" xfId="7027" xr:uid="{6D127C6B-C3BC-4396-B6A2-F12443470D44}"/>
    <cellStyle name="Total 3 3 2 7 2 2" xfId="12154" xr:uid="{4EB6221A-79A4-4B76-8A2F-C1B43ACCDFF3}"/>
    <cellStyle name="Total 3 3 2 7 2 2 2" xfId="21143" xr:uid="{04BFFA9F-74E6-410F-AC46-990EAC2CAF87}"/>
    <cellStyle name="Total 3 3 2 7 2 2 2 2" xfId="35624" xr:uid="{E4A9654A-3C1D-47C2-8CB5-A0F67C064C59}"/>
    <cellStyle name="Total 3 3 2 7 2 2 3" xfId="23827" xr:uid="{C107044F-0154-4C29-898D-91EC9D2384CA}"/>
    <cellStyle name="Total 3 3 2 7 2 3" xfId="12963" xr:uid="{87EC5AEB-0CB3-44E4-98FC-EE53CFB6F45F}"/>
    <cellStyle name="Total 3 3 2 7 2 3 2" xfId="21952" xr:uid="{36FFC253-9A49-4B4C-8C59-A4B697800789}"/>
    <cellStyle name="Total 3 3 2 7 2 3 2 2" xfId="39969" xr:uid="{29F1A5A3-F397-46AC-AADF-3AFAACA2535D}"/>
    <cellStyle name="Total 3 3 2 7 2 3 3" xfId="41347" xr:uid="{7D3F5A60-7C90-43CE-89C3-951C933ED7AA}"/>
    <cellStyle name="Total 3 3 2 7 2 4" xfId="16016" xr:uid="{45DC5E94-545E-4539-AC4E-7E399C4EF370}"/>
    <cellStyle name="Total 3 3 2 7 2 4 2" xfId="22604" xr:uid="{8C4A25AC-C95F-4304-91D9-89D97591BF2D}"/>
    <cellStyle name="Total 3 3 2 7 2 5" xfId="43714" xr:uid="{88099098-CFC6-498D-80BE-6DF93F2E9A3B}"/>
    <cellStyle name="Total 3 3 2 7 3" xfId="9590" xr:uid="{02C295A1-B2F8-4EC3-9616-6C6244BECA31}"/>
    <cellStyle name="Total 3 3 2 7 3 2" xfId="18579" xr:uid="{593A3CBD-3F09-48A7-983F-8E416C81541B}"/>
    <cellStyle name="Total 3 3 2 7 3 2 2" xfId="31786" xr:uid="{75389B07-7899-4F75-A547-117BCCC04C17}"/>
    <cellStyle name="Total 3 3 2 7 3 3" xfId="29904" xr:uid="{2093E43A-B0A7-4767-9B20-173727B835EF}"/>
    <cellStyle name="Total 3 3 2 7 4" xfId="27487" xr:uid="{720C54D4-1FBE-45A8-8469-27BE5E9EFBD9}"/>
    <cellStyle name="Total 3 3 2 8" xfId="4806" xr:uid="{44CEDE52-2213-4BAE-941D-BD66DDE6593D}"/>
    <cellStyle name="Total 3 3 2 8 2" xfId="7392" xr:uid="{532219C9-F8B5-4D32-AA7F-02097508AD63}"/>
    <cellStyle name="Total 3 3 2 8 2 2" xfId="16381" xr:uid="{3C793A91-6810-47B3-97D8-6AF8C9B3C2C8}"/>
    <cellStyle name="Total 3 3 2 8 2 2 2" xfId="38015" xr:uid="{8B0E6D6C-D84D-41B0-B3FB-49D74D1404E2}"/>
    <cellStyle name="Total 3 3 2 8 2 3" xfId="32695" xr:uid="{9ED01FB8-A62E-4162-AC70-79A840E9BBD1}"/>
    <cellStyle name="Total 3 3 2 8 3" xfId="10029" xr:uid="{2C5C3049-E10B-442E-AD91-1739DCE969A1}"/>
    <cellStyle name="Total 3 3 2 8 3 2" xfId="19018" xr:uid="{3FDAA68A-1123-4568-B14A-2E8080AFC66E}"/>
    <cellStyle name="Total 3 3 2 8 3 2 2" xfId="35276" xr:uid="{0BC4675B-B625-4DD3-8956-CF523882825F}"/>
    <cellStyle name="Total 3 3 2 8 3 3" xfId="26422" xr:uid="{04BB262F-E7A3-46E1-81C2-CE44EE85A2B3}"/>
    <cellStyle name="Total 3 3 2 8 4" xfId="13795" xr:uid="{2A897419-904B-4CD3-892D-BABE6FB77EDC}"/>
    <cellStyle name="Total 3 3 2 8 4 2" xfId="37030" xr:uid="{F367D39F-EF48-4D32-A67C-9480A2BA24FF}"/>
    <cellStyle name="Total 3 3 2 8 5" xfId="42120" xr:uid="{0DC7DEF5-2797-456E-A034-74251EBB223F}"/>
    <cellStyle name="Total 3 3 2 9" xfId="6712" xr:uid="{4E012EFF-AF02-4F0E-9D90-E04544ECFF71}"/>
    <cellStyle name="Total 3 3 2 9 2" xfId="11913" xr:uid="{4256CAC0-D05D-4206-A982-38D46E258EC2}"/>
    <cellStyle name="Total 3 3 2 9 2 2" xfId="20902" xr:uid="{91B151E2-8E7A-46E4-900D-40D429DC2242}"/>
    <cellStyle name="Total 3 3 2 9 2 2 2" xfId="31439" xr:uid="{E8CFB104-DA5E-4FBA-A6B3-FA684D34D2E2}"/>
    <cellStyle name="Total 3 3 2 9 2 3" xfId="35163" xr:uid="{40002A2C-0BF7-46FA-83C7-BD6D5E728077}"/>
    <cellStyle name="Total 3 3 2 9 3" xfId="15701" xr:uid="{CAF8DBAC-C9A5-4374-87D7-6D57A918D5A1}"/>
    <cellStyle name="Total 3 3 2 9 3 2" xfId="31923" xr:uid="{56FF6111-30C8-438E-ADEE-DB5DC027CB91}"/>
    <cellStyle name="Total 3 3 2 9 4" xfId="42701" xr:uid="{EB5A5CBD-399E-45B4-82D0-7A4C08582FA7}"/>
    <cellStyle name="Total 3 3 3" xfId="624" xr:uid="{B9B5F6F2-7A0C-474B-9FBB-FD5366BC34B4}"/>
    <cellStyle name="Total 3 3 3 2" xfId="5005" xr:uid="{B0149A85-E38C-4ADD-9D8A-E5E06615DDED}"/>
    <cellStyle name="Total 3 3 3 2 2" xfId="7591" xr:uid="{D0CA64E6-3963-4FC7-B911-763800E5ED2B}"/>
    <cellStyle name="Total 3 3 3 2 2 2" xfId="16580" xr:uid="{A31122D6-FE74-4811-A5E0-C203F933043A}"/>
    <cellStyle name="Total 3 3 3 2 2 2 2" xfId="22931" xr:uid="{26EFB71D-D136-47D7-AA75-588507872D11}"/>
    <cellStyle name="Total 3 3 3 2 2 3" xfId="28959" xr:uid="{60D63D85-EC1E-45C5-B997-0D1E7FCCD1B9}"/>
    <cellStyle name="Total 3 3 3 2 2 4" xfId="56747" xr:uid="{E07D1038-BAF4-487A-B7C6-99F8FFAE6687}"/>
    <cellStyle name="Total 3 3 3 2 3" xfId="10228" xr:uid="{52DBB57A-ADFA-4455-8118-54CFB9743337}"/>
    <cellStyle name="Total 3 3 3 2 3 2" xfId="19217" xr:uid="{2F5F84D2-62DF-4783-BA63-8D432E697E60}"/>
    <cellStyle name="Total 3 3 3 2 3 2 2" xfId="32155" xr:uid="{4AC742A7-C76A-49FF-91DB-0EF0985872BD}"/>
    <cellStyle name="Total 3 3 3 2 3 3" xfId="34378" xr:uid="{87C71C35-A4EC-4826-969A-4498D8FCAE52}"/>
    <cellStyle name="Total 3 3 3 2 4" xfId="13994" xr:uid="{4494AEFF-FF6C-454B-9F36-A0AC5C5BF969}"/>
    <cellStyle name="Total 3 3 3 2 4 2" xfId="28448" xr:uid="{11D7B8A1-FF60-461F-A9DB-64AF44ABB5A4}"/>
    <cellStyle name="Total 3 3 3 2 5" xfId="37916" xr:uid="{37693433-AE1F-4A86-84CD-F770C885B9AF}"/>
    <cellStyle name="Total 3 3 3 2 6" xfId="49965" xr:uid="{4CE0CF85-10C5-474B-870A-D6A0573C1642}"/>
    <cellStyle name="Total 3 3 3 3" xfId="3061" xr:uid="{A9B0077A-6F89-4183-8F56-ED6199529842}"/>
    <cellStyle name="Total 3 3 3 3 2" xfId="32014" xr:uid="{90106F63-2521-4655-9F25-CE0862710A1F}"/>
    <cellStyle name="Total 3 3 3 3 2 2" xfId="59150" xr:uid="{DE43AF20-93F9-4CD6-9A7F-356BCBC6C6C3}"/>
    <cellStyle name="Total 3 3 3 3 3" xfId="52369" xr:uid="{0A9839D9-825B-4FC9-951F-E385B89A89B8}"/>
    <cellStyle name="Total 3 3 3 4" xfId="36395" xr:uid="{5161BD04-6171-4868-91CF-B68059A19993}"/>
    <cellStyle name="Total 3 3 3 4 2" xfId="54874" xr:uid="{32C171F2-4178-4F08-8B20-6430B8A97103}"/>
    <cellStyle name="Total 3 3 3 4 3" xfId="48082" xr:uid="{89CD0486-8F4E-4BE4-A3A4-F07D2B7F50DF}"/>
    <cellStyle name="Total 3 3 3 5" xfId="53174" xr:uid="{DD1C4861-138D-4086-8420-E1876EA8A41A}"/>
    <cellStyle name="Total 3 3 3 6" xfId="46468" xr:uid="{8552C1F3-CE79-46B1-AB8F-F6F4C7568543}"/>
    <cellStyle name="Total 3 3 4" xfId="969" xr:uid="{DD8EE4A9-0567-4AC9-AB7B-A93B8B3E0330}"/>
    <cellStyle name="Total 3 3 4 2" xfId="5326" xr:uid="{19B83552-55F7-4D10-8900-F037A4341097}"/>
    <cellStyle name="Total 3 3 4 2 2" xfId="7912" xr:uid="{7B934266-1B5D-4C86-84B2-D682DA8C5BB6}"/>
    <cellStyle name="Total 3 3 4 2 2 2" xfId="16901" xr:uid="{1A28FFC0-6072-46FF-9FD2-43E1F155E8C2}"/>
    <cellStyle name="Total 3 3 4 2 2 2 2" xfId="22196" xr:uid="{331810DC-9B6D-4E5D-8626-99BCE6C411EC}"/>
    <cellStyle name="Total 3 3 4 2 2 3" xfId="36659" xr:uid="{C1776A23-448C-416F-ADE8-D14C032E318E}"/>
    <cellStyle name="Total 3 3 4 2 3" xfId="10549" xr:uid="{30E38479-ED56-4F9C-80BB-269C06F02AE4}"/>
    <cellStyle name="Total 3 3 4 2 3 2" xfId="19538" xr:uid="{4D7C0BEF-CE37-42BC-BCD1-0455F9CE3527}"/>
    <cellStyle name="Total 3 3 4 2 3 2 2" xfId="33339" xr:uid="{1E73CE1E-A890-4AA3-9319-2E81771DCF3A}"/>
    <cellStyle name="Total 3 3 4 2 3 3" xfId="34668" xr:uid="{66A8FC73-1B27-4F5A-A405-58C612A41061}"/>
    <cellStyle name="Total 3 3 4 2 4" xfId="14315" xr:uid="{10F58014-1A3E-4FA1-A4F5-16665C13A852}"/>
    <cellStyle name="Total 3 3 4 2 4 2" xfId="42182" xr:uid="{D63ED066-480F-4623-8594-851FE1DC9D2C}"/>
    <cellStyle name="Total 3 3 4 2 5" xfId="39019" xr:uid="{F2A402D0-9F09-4060-80E3-474D8169C7A4}"/>
    <cellStyle name="Total 3 3 4 2 6" xfId="55867" xr:uid="{FE82C264-A3C9-410B-93B4-49745E1A7603}"/>
    <cellStyle name="Total 3 3 4 3" xfId="3406" xr:uid="{71AABF34-F2F5-4379-9199-7C6179773AC2}"/>
    <cellStyle name="Total 3 3 4 3 2" xfId="38119" xr:uid="{37F5351F-2B36-4A0D-A130-A19FD4A0F80B}"/>
    <cellStyle name="Total 3 3 4 4" xfId="38041" xr:uid="{00E4064F-D640-41AF-8366-6638645EE3F6}"/>
    <cellStyle name="Total 3 3 4 5" xfId="49085" xr:uid="{F9CA5E24-5AFE-4878-A764-56E70665547E}"/>
    <cellStyle name="Total 3 3 5" xfId="1313" xr:uid="{DC7A909A-87C4-4DF3-84F9-E9002E78830E}"/>
    <cellStyle name="Total 3 3 5 2" xfId="5658" xr:uid="{1B3B3512-27C8-498B-A904-48AE20B51BE1}"/>
    <cellStyle name="Total 3 3 5 2 2" xfId="8244" xr:uid="{CF605DF6-5483-458B-A434-0B6673808192}"/>
    <cellStyle name="Total 3 3 5 2 2 2" xfId="17233" xr:uid="{E29BD2AC-A093-45F7-B756-4215A5EA588C}"/>
    <cellStyle name="Total 3 3 5 2 2 2 2" xfId="22573" xr:uid="{75431645-0DFC-4F0E-80E9-FEDB648DFEFE}"/>
    <cellStyle name="Total 3 3 5 2 2 3" xfId="29482" xr:uid="{DC5955C5-7EB0-4139-9E51-FC3C02A66A84}"/>
    <cellStyle name="Total 3 3 5 2 3" xfId="10881" xr:uid="{796D762D-2C72-4A41-9CA0-31348BCABA29}"/>
    <cellStyle name="Total 3 3 5 2 3 2" xfId="19870" xr:uid="{3DBD9059-A0E9-4BF5-A752-D471AE411C79}"/>
    <cellStyle name="Total 3 3 5 2 3 2 2" xfId="36097" xr:uid="{C86D9EA0-74F4-4431-98A3-889AA0ED06A8}"/>
    <cellStyle name="Total 3 3 5 2 3 3" xfId="31146" xr:uid="{C0343D59-6E70-4B96-BA80-7B826687EA54}"/>
    <cellStyle name="Total 3 3 5 2 4" xfId="14647" xr:uid="{39F074D9-DC32-4ABD-9FFB-309B099361C4}"/>
    <cellStyle name="Total 3 3 5 2 4 2" xfId="34113" xr:uid="{DEB04C3B-225F-4FEA-A95C-0D5993381378}"/>
    <cellStyle name="Total 3 3 5 2 5" xfId="39141" xr:uid="{ED0823FD-809B-4BC0-A200-F95046C3E9E3}"/>
    <cellStyle name="Total 3 3 5 2 6" xfId="59025" xr:uid="{156D9951-44ED-4A57-8956-4A05AD956CE1}"/>
    <cellStyle name="Total 3 3 5 3" xfId="3750" xr:uid="{9D055AFF-DEB9-4482-AF5D-3144EBC6B0D2}"/>
    <cellStyle name="Total 3 3 5 3 2" xfId="38384" xr:uid="{7C2F7131-65B1-47BF-BB94-B83720716E04}"/>
    <cellStyle name="Total 3 3 5 4" xfId="37070" xr:uid="{7CDB97E4-3379-41C6-A228-496834A1B99F}"/>
    <cellStyle name="Total 3 3 5 5" xfId="52244" xr:uid="{EDB225AE-0878-41E8-9A2F-DEEF10A26D6C}"/>
    <cellStyle name="Total 3 3 6" xfId="1682" xr:uid="{124322D3-CC3D-4BC4-9222-3666CF9B91F3}"/>
    <cellStyle name="Total 3 3 6 2" xfId="6009" xr:uid="{2B14206C-9E8D-4133-943B-3D54368E4045}"/>
    <cellStyle name="Total 3 3 6 2 2" xfId="8595" xr:uid="{40857892-8242-480F-8637-9F9F084193C0}"/>
    <cellStyle name="Total 3 3 6 2 2 2" xfId="17584" xr:uid="{5E11C4D7-2B2B-465D-9E3A-99710DC9180D}"/>
    <cellStyle name="Total 3 3 6 2 2 2 2" xfId="42311" xr:uid="{B6A459E7-86FB-48A0-8890-21921403C570}"/>
    <cellStyle name="Total 3 3 6 2 2 3" xfId="28036" xr:uid="{78E62AEF-766B-48BA-9F3C-F5A3FE9B6FB9}"/>
    <cellStyle name="Total 3 3 6 2 3" xfId="11232" xr:uid="{3544EE82-4AD8-4A23-8F1B-F1AF07E5A26F}"/>
    <cellStyle name="Total 3 3 6 2 3 2" xfId="20221" xr:uid="{98DD0F65-3A12-4650-A4BD-B5F521F4609B}"/>
    <cellStyle name="Total 3 3 6 2 3 2 2" xfId="27607" xr:uid="{082A7F3F-E19A-44F2-8513-A66FB085ED6C}"/>
    <cellStyle name="Total 3 3 6 2 3 3" xfId="44086" xr:uid="{BD845E8E-CAFC-4819-B859-C7F82967C6FD}"/>
    <cellStyle name="Total 3 3 6 2 4" xfId="14998" xr:uid="{22195865-46F9-4C9E-8F35-5055E865851F}"/>
    <cellStyle name="Total 3 3 6 2 4 2" xfId="32754" xr:uid="{6A282EC3-B512-48D3-A66B-A6A87E048E69}"/>
    <cellStyle name="Total 3 3 6 2 5" xfId="41384" xr:uid="{13B59287-30E1-48D4-83D3-77735BFFF5D3}"/>
    <cellStyle name="Total 3 3 6 2 6" xfId="54036" xr:uid="{1481CA0A-947E-4DAD-8468-A37468996829}"/>
    <cellStyle name="Total 3 3 6 3" xfId="4119" xr:uid="{C0917977-23BE-4669-B7AC-215E2580EE89}"/>
    <cellStyle name="Total 3 3 6 3 2" xfId="32146" xr:uid="{36F02B23-AA3E-4F0E-AAFE-1E603974DDC8}"/>
    <cellStyle name="Total 3 3 6 4" xfId="42607" xr:uid="{B1178EF7-9C00-43CB-A21B-A0FC826CFC94}"/>
    <cellStyle name="Total 3 3 6 5" xfId="47368" xr:uid="{E62A11DB-97F9-4876-989E-2809F7D744BB}"/>
    <cellStyle name="Total 3 3 7" xfId="1732" xr:uid="{44856E93-5810-404C-B426-DA58A24502E4}"/>
    <cellStyle name="Total 3 3 7 2" xfId="6058" xr:uid="{DE711987-7160-447C-AD84-9182CA722B2C}"/>
    <cellStyle name="Total 3 3 7 2 2" xfId="8644" xr:uid="{DE4EC66E-FB8B-411E-8266-F1A7783B4167}"/>
    <cellStyle name="Total 3 3 7 2 2 2" xfId="17633" xr:uid="{B84F62A8-C76A-4794-9B98-323607A2FF98}"/>
    <cellStyle name="Total 3 3 7 2 2 2 2" xfId="37653" xr:uid="{8911A910-B071-4EDC-B3EB-02A9E383BE72}"/>
    <cellStyle name="Total 3 3 7 2 2 3" xfId="38551" xr:uid="{E0A96F34-DC81-4666-A36D-E816C103C86B}"/>
    <cellStyle name="Total 3 3 7 2 3" xfId="11281" xr:uid="{74A39CA6-472C-4A59-BAF3-4D5F98FF7347}"/>
    <cellStyle name="Total 3 3 7 2 3 2" xfId="20270" xr:uid="{E0952B17-7199-4C2B-8058-D30636C2810C}"/>
    <cellStyle name="Total 3 3 7 2 3 2 2" xfId="39769" xr:uid="{D17B9985-DFF1-4E66-9BCA-5A9234880168}"/>
    <cellStyle name="Total 3 3 7 2 3 3" xfId="34732" xr:uid="{AB0CCD53-65E7-4706-8EA5-55EEB2526546}"/>
    <cellStyle name="Total 3 3 7 2 4" xfId="15047" xr:uid="{34413F99-D28E-43E6-BB81-950C3768B28F}"/>
    <cellStyle name="Total 3 3 7 2 4 2" xfId="28421" xr:uid="{DC03C495-386D-4730-9B35-566E7C176040}"/>
    <cellStyle name="Total 3 3 7 2 5" xfId="36931" xr:uid="{DE839A59-00B5-4B13-8701-7877C13B18A1}"/>
    <cellStyle name="Total 3 3 7 3" xfId="4169" xr:uid="{CF856BF2-A311-4F4F-A5A4-542181527079}"/>
    <cellStyle name="Total 3 3 7 3 2" xfId="33058" xr:uid="{718FB6A4-6A9F-4678-93FE-D39371D4FEF5}"/>
    <cellStyle name="Total 3 3 7 4" xfId="28889" xr:uid="{C18C64B6-DFC2-43F1-A336-78FF24ABB6AB}"/>
    <cellStyle name="Total 3 3 8" xfId="2743" xr:uid="{88374FF2-FDEF-4478-BC0D-945449A7724C}"/>
    <cellStyle name="Total 3 3 8 2" xfId="6924" xr:uid="{484BF4F3-7D0E-4BFC-9F4C-F8329E9FA217}"/>
    <cellStyle name="Total 3 3 8 2 2" xfId="12058" xr:uid="{D4EF1088-148B-417C-9DFE-1E498EBAF009}"/>
    <cellStyle name="Total 3 3 8 2 2 2" xfId="21047" xr:uid="{1D47B874-D913-4753-BAFA-489A252D79D1}"/>
    <cellStyle name="Total 3 3 8 2 2 2 2" xfId="40407" xr:uid="{B01C1CC6-EC77-4C5E-967E-66E586B9A92D}"/>
    <cellStyle name="Total 3 3 8 2 2 3" xfId="34500" xr:uid="{FB20B81C-DE3A-40E2-B956-F5A2998C8D0B}"/>
    <cellStyle name="Total 3 3 8 2 3" xfId="12882" xr:uid="{6FE09360-72FD-4354-9035-782168C74226}"/>
    <cellStyle name="Total 3 3 8 2 3 2" xfId="21871" xr:uid="{451B8EB5-1282-43B0-958A-1C61677EE5BC}"/>
    <cellStyle name="Total 3 3 8 2 3 2 2" xfId="42667" xr:uid="{5B8D7666-FEA0-430E-8801-7853CDC47128}"/>
    <cellStyle name="Total 3 3 8 2 3 3" xfId="41856" xr:uid="{71092F9F-2DD3-472F-9E66-D70352C9B8AE}"/>
    <cellStyle name="Total 3 3 8 2 4" xfId="15913" xr:uid="{E8544D90-CEB0-4E2E-8E45-B3CC54B5CDC1}"/>
    <cellStyle name="Total 3 3 8 2 4 2" xfId="39468" xr:uid="{2A20834E-F132-4FDC-AD6E-F603E92ED727}"/>
    <cellStyle name="Total 3 3 8 2 5" xfId="32042" xr:uid="{D0D4C97D-1119-450E-B05B-CD5553788E7E}"/>
    <cellStyle name="Total 3 3 8 3" xfId="9488" xr:uid="{4822D25D-E5EB-4D13-93AC-FD4F71ABDD5C}"/>
    <cellStyle name="Total 3 3 8 3 2" xfId="18477" xr:uid="{8948F2C0-3CC8-4EA4-8D83-3222E3834BB7}"/>
    <cellStyle name="Total 3 3 8 3 2 2" xfId="37721" xr:uid="{C096247A-29D9-4A12-85C6-B594D6793F2D}"/>
    <cellStyle name="Total 3 3 8 3 3" xfId="24802" xr:uid="{58F5DF8A-CEEF-4837-8D7C-7215D4BD7C54}"/>
    <cellStyle name="Total 3 3 8 4" xfId="28347" xr:uid="{274AA3E8-D443-4F68-8A94-B37F5ECD1CCB}"/>
    <cellStyle name="Total 3 3 9" xfId="4681" xr:uid="{AB1F3328-0E0E-448D-8BE3-D02592D1012E}"/>
    <cellStyle name="Total 3 3 9 2" xfId="7267" xr:uid="{01B063AA-6197-4ED2-9D1C-FB4F0D4D04A2}"/>
    <cellStyle name="Total 3 3 9 2 2" xfId="16256" xr:uid="{5CA0F2AE-0DFB-4D0E-9EDE-ACA6E66EEA39}"/>
    <cellStyle name="Total 3 3 9 2 2 2" xfId="42041" xr:uid="{25F059D8-3769-4497-8741-6540D0CC70D4}"/>
    <cellStyle name="Total 3 3 9 2 3" xfId="30257" xr:uid="{47FCAF51-B833-4BEA-9950-21E81B5C073D}"/>
    <cellStyle name="Total 3 3 9 3" xfId="9904" xr:uid="{6868331C-AA42-4B54-9CAC-44DC25F57283}"/>
    <cellStyle name="Total 3 3 9 3 2" xfId="18893" xr:uid="{1FAA51AD-2DA7-4759-93CD-93850EE82A0F}"/>
    <cellStyle name="Total 3 3 9 3 2 2" xfId="26919" xr:uid="{C7E2A946-33F9-48A1-BF87-6D287780FEE0}"/>
    <cellStyle name="Total 3 3 9 3 3" xfId="44055" xr:uid="{1CF159D5-9BF3-421F-A526-DC7DB3B8F676}"/>
    <cellStyle name="Total 3 3 9 4" xfId="13670" xr:uid="{32F41CFD-5774-46A3-B600-7F42E29649BD}"/>
    <cellStyle name="Total 3 3 9 4 2" xfId="30334" xr:uid="{2DBEEF86-BBEE-4455-8569-55A0E18F460E}"/>
    <cellStyle name="Total 3 3 9 5" xfId="39475" xr:uid="{F556E16B-9FAE-46E7-8A68-D283821795BF}"/>
    <cellStyle name="Total 3 30" xfId="45329" xr:uid="{62845388-47EF-4150-820A-3CAF5A665A1C}"/>
    <cellStyle name="Total 3 31" xfId="45303" xr:uid="{108F47E9-C8CB-489F-9155-D443DC6822B4}"/>
    <cellStyle name="Total 3 32" xfId="45340" xr:uid="{0DE17EDE-030E-4325-B741-1B6BC9B4ED71}"/>
    <cellStyle name="Total 3 33" xfId="45410" xr:uid="{1F92C2C0-01B9-4C71-92F2-56ECAD53CD56}"/>
    <cellStyle name="Total 3 34" xfId="44247" xr:uid="{782A822F-D5B5-4DF2-9542-4C62ACBC4581}"/>
    <cellStyle name="Total 3 35" xfId="44143" xr:uid="{32FE41D2-681D-4198-A4B7-C68FB50354D8}"/>
    <cellStyle name="Total 3 36" xfId="45476" xr:uid="{972B6E70-790C-4E3E-8EB9-8B3FC6EADCC8}"/>
    <cellStyle name="Total 3 4" xfId="336" xr:uid="{966B7CD1-8271-4DA0-9C6F-3B540CE35859}"/>
    <cellStyle name="Total 3 4 10" xfId="6638" xr:uid="{17578C02-9D17-4D67-B87B-AF3518931CED}"/>
    <cellStyle name="Total 3 4 10 2" xfId="11844" xr:uid="{D34C15EA-B895-43E3-BA12-AE2830EC5A31}"/>
    <cellStyle name="Total 3 4 10 2 2" xfId="20833" xr:uid="{43031E35-8693-446B-856E-2712249BE392}"/>
    <cellStyle name="Total 3 4 10 2 2 2" xfId="35640" xr:uid="{A9DE7ED2-FFBA-4C0F-ABAC-4FAACB18216B}"/>
    <cellStyle name="Total 3 4 10 2 3" xfId="44092" xr:uid="{CA747323-6EBE-49AE-83B2-0B32CB22D8DF}"/>
    <cellStyle name="Total 3 4 10 3" xfId="15627" xr:uid="{7C11AE14-0DF1-4F82-AECF-1944FF9EC734}"/>
    <cellStyle name="Total 3 4 10 3 2" xfId="25965" xr:uid="{5BDB2729-1842-4316-8113-D6DB1C82198E}"/>
    <cellStyle name="Total 3 4 10 4" xfId="39240" xr:uid="{B762EC68-AB9E-4A13-9BE0-72AB2C7FF427}"/>
    <cellStyle name="Total 3 4 11" xfId="9207" xr:uid="{432CBF25-ED15-4F06-B173-139CB27D890A}"/>
    <cellStyle name="Total 3 4 11 2" xfId="18196" xr:uid="{BA46F7C1-3DF4-4062-88C6-65BE7785AAF0}"/>
    <cellStyle name="Total 3 4 11 2 2" xfId="32375" xr:uid="{5130050B-2EA3-4372-A582-D7F75358B3CF}"/>
    <cellStyle name="Total 3 4 11 3" xfId="31587" xr:uid="{50C8B363-D8D1-40B1-8EDA-8831DA7B5E11}"/>
    <cellStyle name="Total 3 4 12" xfId="9700" xr:uid="{10ECC1A3-1A31-4E67-950F-BD479DCF07E5}"/>
    <cellStyle name="Total 3 4 12 2" xfId="18689" xr:uid="{1CF2CD0F-8093-4B60-9BC8-82D7F088A339}"/>
    <cellStyle name="Total 3 4 12 2 2" xfId="43225" xr:uid="{38D53BEC-3731-45D4-9BCB-6D7A2047E00D}"/>
    <cellStyle name="Total 3 4 12 3" xfId="40029" xr:uid="{BDB9C25C-19EE-4282-886E-3E320EE64320}"/>
    <cellStyle name="Total 3 4 13" xfId="2342" xr:uid="{CE8AD7EB-A389-4996-A48B-93314D4AAAA0}"/>
    <cellStyle name="Total 3 4 13 2" xfId="34613" xr:uid="{FE240357-786C-43C9-A509-758DAD3B7D90}"/>
    <cellStyle name="Total 3 4 14" xfId="13251" xr:uid="{94AA540E-3C77-4DA5-8AD3-6C60ADFCC321}"/>
    <cellStyle name="Total 3 4 14 2" xfId="33208" xr:uid="{EE2A5F29-EB3E-480D-88F3-40CC85285612}"/>
    <cellStyle name="Total 3 4 15" xfId="22954" xr:uid="{08B93938-6390-480D-BDC5-52656E20C099}"/>
    <cellStyle name="Total 3 4 16" xfId="44305" xr:uid="{9FAA5757-D055-4ED6-9905-0CBC62314862}"/>
    <cellStyle name="Total 3 4 17" xfId="45602" xr:uid="{B52F1FD0-CC35-43B9-8550-7CAAB3B4B74E}"/>
    <cellStyle name="Total 3 4 2" xfId="468" xr:uid="{739750F9-6A8E-494C-AA6E-D02340B07322}"/>
    <cellStyle name="Total 3 4 2 10" xfId="9332" xr:uid="{79321229-6C8D-4488-B4E9-9640A9417731}"/>
    <cellStyle name="Total 3 4 2 10 2" xfId="18321" xr:uid="{401E12FC-B744-4FE4-8944-44D433EDAAB3}"/>
    <cellStyle name="Total 3 4 2 10 2 2" xfId="26574" xr:uid="{7351A344-6CEF-42AE-80E6-E58DD9E25729}"/>
    <cellStyle name="Total 3 4 2 10 3" xfId="33726" xr:uid="{B4732DB6-6D21-49BD-8458-D761445D49DB}"/>
    <cellStyle name="Total 3 4 2 11" xfId="12480" xr:uid="{0870CBDB-9AE8-452A-B552-FB32A8C82D7B}"/>
    <cellStyle name="Total 3 4 2 11 2" xfId="21469" xr:uid="{4CD256A0-D789-4673-A427-787F077FF2D9}"/>
    <cellStyle name="Total 3 4 2 11 2 2" xfId="27788" xr:uid="{30EA851C-18A9-46C7-B6BC-C07BD01BDF41}"/>
    <cellStyle name="Total 3 4 2 11 3" xfId="38154" xr:uid="{19F36820-762A-4ADA-B84F-5722A1F898C5}"/>
    <cellStyle name="Total 3 4 2 12" xfId="2474" xr:uid="{D86A6B97-AEEB-4608-A5D4-34B24398DBDC}"/>
    <cellStyle name="Total 3 4 2 12 2" xfId="36634" xr:uid="{67616233-D66D-4349-B831-2AFA8207F20E}"/>
    <cellStyle name="Total 3 4 2 13" xfId="13383" xr:uid="{02E11A44-20C4-4648-95DE-95A818D903A2}"/>
    <cellStyle name="Total 3 4 2 13 2" xfId="40982" xr:uid="{2D12ADE8-7744-40C8-BE03-A937665DC7BE}"/>
    <cellStyle name="Total 3 4 2 14" xfId="43205" xr:uid="{7F960230-3FAC-4F30-A10E-DEB2F7D10CDA}"/>
    <cellStyle name="Total 3 4 2 15" xfId="46114" xr:uid="{38AAF4A8-EA48-442B-8FC9-0EE37A02086F}"/>
    <cellStyle name="Total 3 4 2 2" xfId="817" xr:uid="{6936AB5E-999B-43F1-82D4-5C3DDAE47971}"/>
    <cellStyle name="Total 3 4 2 2 2" xfId="5186" xr:uid="{907021CA-F023-4C82-B01A-CC69C1DE1FEB}"/>
    <cellStyle name="Total 3 4 2 2 2 2" xfId="7772" xr:uid="{4F4B0FBF-0FDD-4999-90B5-FB0B988D5BA6}"/>
    <cellStyle name="Total 3 4 2 2 2 2 2" xfId="16761" xr:uid="{E9DB70C9-2765-463C-972F-6BFE3CCD0320}"/>
    <cellStyle name="Total 3 4 2 2 2 2 2 2" xfId="23289" xr:uid="{6A33CA05-548C-48A7-BF88-573CCFDA6FED}"/>
    <cellStyle name="Total 3 4 2 2 2 2 3" xfId="39861" xr:uid="{A3809E94-1FC5-4B90-8BAB-8AE443E473B9}"/>
    <cellStyle name="Total 3 4 2 2 2 3" xfId="10409" xr:uid="{F088B086-347D-42D8-A613-CF0BE29FE23F}"/>
    <cellStyle name="Total 3 4 2 2 2 3 2" xfId="19398" xr:uid="{DFE747FD-6421-4C35-A335-F1D2A92045C6}"/>
    <cellStyle name="Total 3 4 2 2 2 3 2 2" xfId="40715" xr:uid="{F863C17A-B3B5-4A5A-9510-A969681BCA1D}"/>
    <cellStyle name="Total 3 4 2 2 2 3 3" xfId="43821" xr:uid="{BB913C6B-AA66-41C7-ABD3-74CBDCDBF897}"/>
    <cellStyle name="Total 3 4 2 2 2 4" xfId="14175" xr:uid="{404D2990-41D5-4A15-8EAF-BF1F6A7ECFD2}"/>
    <cellStyle name="Total 3 4 2 2 2 4 2" xfId="32949" xr:uid="{F5BF0D1D-86EC-4BCF-B798-CECBCA15DE8B}"/>
    <cellStyle name="Total 3 4 2 2 2 5" xfId="42522" xr:uid="{B2D7341A-C7B0-4242-AA6E-D40C0B996D86}"/>
    <cellStyle name="Total 3 4 2 2 2 6" xfId="56390" xr:uid="{1B753CA0-F57A-4767-A4BC-1CA65077D427}"/>
    <cellStyle name="Total 3 4 2 2 3" xfId="3254" xr:uid="{04211857-EAA5-4B47-8A7B-A1C6E8AC94B7}"/>
    <cellStyle name="Total 3 4 2 2 3 2" xfId="36907" xr:uid="{43B45847-0902-427C-AB7E-4A49F0E63CA7}"/>
    <cellStyle name="Total 3 4 2 2 4" xfId="39080" xr:uid="{103B10C5-B1DE-4DC2-83B7-B9161B72A0FF}"/>
    <cellStyle name="Total 3 4 2 2 5" xfId="49608" xr:uid="{673EE8B6-9E02-44EC-839F-A180F2175A59}"/>
    <cellStyle name="Total 3 4 2 3" xfId="1162" xr:uid="{9917D656-8522-4EFE-81DD-1A207C1F4ABF}"/>
    <cellStyle name="Total 3 4 2 3 2" xfId="5507" xr:uid="{691549B3-F214-44FC-AB50-6F9F33051D1F}"/>
    <cellStyle name="Total 3 4 2 3 2 2" xfId="8093" xr:uid="{BA7DC623-24DD-45C1-BAA0-722FF567B87E}"/>
    <cellStyle name="Total 3 4 2 3 2 2 2" xfId="17082" xr:uid="{8416A455-A0E0-44E5-8BE1-44E16EA89F71}"/>
    <cellStyle name="Total 3 4 2 3 2 2 2 2" xfId="41968" xr:uid="{2F02E784-11F8-4656-B2E6-A74341D27275}"/>
    <cellStyle name="Total 3 4 2 3 2 2 3" xfId="34793" xr:uid="{46E1249A-7C0D-4497-A22E-0395A9EFD0AB}"/>
    <cellStyle name="Total 3 4 2 3 2 3" xfId="10730" xr:uid="{8E255854-DF12-4221-9768-E3946E2682B4}"/>
    <cellStyle name="Total 3 4 2 3 2 3 2" xfId="19719" xr:uid="{0521ECD0-6F84-41E1-8A47-C8E5E35C3A1A}"/>
    <cellStyle name="Total 3 4 2 3 2 3 2 2" xfId="27885" xr:uid="{0F2F324E-6B53-4357-BFA6-D7A72B0E01BC}"/>
    <cellStyle name="Total 3 4 2 3 2 3 3" xfId="32215" xr:uid="{9B46E1E2-BC5B-41A8-9542-BA3F2BA9B271}"/>
    <cellStyle name="Total 3 4 2 3 2 4" xfId="14496" xr:uid="{A905EF88-397C-4448-A7BD-28F73EE38D67}"/>
    <cellStyle name="Total 3 4 2 3 2 4 2" xfId="29386" xr:uid="{4D419586-83BB-49CE-9B0C-DE9B675DBF3D}"/>
    <cellStyle name="Total 3 4 2 3 2 5" xfId="34930" xr:uid="{1B0B4DF4-0357-4FB9-93D5-5AC149521A28}"/>
    <cellStyle name="Total 3 4 2 3 2 6" xfId="57826" xr:uid="{907EF7A9-2458-4541-B404-FBC24FFE2C6D}"/>
    <cellStyle name="Total 3 4 2 3 3" xfId="3599" xr:uid="{2CAF1758-F51D-4A79-A9D0-35BE150E0B62}"/>
    <cellStyle name="Total 3 4 2 3 3 2" xfId="41107" xr:uid="{253119D6-3764-4475-AFCD-7BDD5615FA44}"/>
    <cellStyle name="Total 3 4 2 3 4" xfId="22301" xr:uid="{47E7F085-174A-4E2B-AA94-06B34C6F630D}"/>
    <cellStyle name="Total 3 4 2 3 5" xfId="51044" xr:uid="{4CFF384D-BB76-4425-919D-E8FAF59AA920}"/>
    <cellStyle name="Total 3 4 2 4" xfId="1506" xr:uid="{35C41B9C-B228-4CAD-A062-D27EE3FD9B9B}"/>
    <cellStyle name="Total 3 4 2 4 2" xfId="5851" xr:uid="{98A822FF-EC0D-4441-9EE9-6E9D709FE1FF}"/>
    <cellStyle name="Total 3 4 2 4 2 2" xfId="8437" xr:uid="{E00118C2-B516-4DDE-9687-7EA44EE8B70F}"/>
    <cellStyle name="Total 3 4 2 4 2 2 2" xfId="17426" xr:uid="{C534D111-E8EB-47D1-922A-C8B51D4974B5}"/>
    <cellStyle name="Total 3 4 2 4 2 2 2 2" xfId="41008" xr:uid="{58B5B501-2C3D-4466-BC97-233A7BB17F40}"/>
    <cellStyle name="Total 3 4 2 4 2 2 3" xfId="41961" xr:uid="{DFC82C0B-C265-4555-81B1-D407567D9DDD}"/>
    <cellStyle name="Total 3 4 2 4 2 3" xfId="11074" xr:uid="{B01B162D-B418-483E-9B73-35832B451787}"/>
    <cellStyle name="Total 3 4 2 4 2 3 2" xfId="20063" xr:uid="{7DD3FFEF-A759-40DC-8C09-7EBAEBB558C8}"/>
    <cellStyle name="Total 3 4 2 4 2 3 2 2" xfId="30388" xr:uid="{5D1B6D0D-9FF5-4EC2-8700-94E4AAFC106A}"/>
    <cellStyle name="Total 3 4 2 4 2 3 3" xfId="36599" xr:uid="{3C5F2991-22A9-4E83-9DD7-10B0D06DAA14}"/>
    <cellStyle name="Total 3 4 2 4 2 4" xfId="14840" xr:uid="{EBF15CD4-8429-464E-8DF4-DA6D4E2B96C8}"/>
    <cellStyle name="Total 3 4 2 4 2 4 2" xfId="24457" xr:uid="{8DCE76F3-6AF9-4565-962D-2E051CDEB0B7}"/>
    <cellStyle name="Total 3 4 2 4 2 5" xfId="42319" xr:uid="{D9A8E057-6900-4BEE-9F37-14630A88B59D}"/>
    <cellStyle name="Total 3 4 2 4 2 6" xfId="54532" xr:uid="{7BF00BD8-75A9-4783-993B-11B6B438D639}"/>
    <cellStyle name="Total 3 4 2 4 3" xfId="3943" xr:uid="{6EFF1C35-FEC5-41DC-9B2D-C667E48FFB49}"/>
    <cellStyle name="Total 3 4 2 4 3 2" xfId="22307" xr:uid="{841CF1B8-1AD6-48F1-A6AC-BB80F46F8045}"/>
    <cellStyle name="Total 3 4 2 4 4" xfId="43488" xr:uid="{75EE1913-19F1-4F10-A975-98757BD0D77D}"/>
    <cellStyle name="Total 3 4 2 4 5" xfId="47725" xr:uid="{988762BA-7858-4494-8870-210B15AC9B39}"/>
    <cellStyle name="Total 3 4 2 5" xfId="1897" xr:uid="{9573192C-E7CB-488D-A635-8F14F0346D19}"/>
    <cellStyle name="Total 3 4 2 5 2" xfId="6213" xr:uid="{088322A3-2AF9-40C6-9F92-B9F4270681DC}"/>
    <cellStyle name="Total 3 4 2 5 2 2" xfId="8799" xr:uid="{A7F2FC0E-28AB-4DE4-A0EA-416309F4CD4A}"/>
    <cellStyle name="Total 3 4 2 5 2 2 2" xfId="17788" xr:uid="{58AEE5D0-4035-4787-88C7-8885A077A73F}"/>
    <cellStyle name="Total 3 4 2 5 2 2 2 2" xfId="32136" xr:uid="{689A730B-B6CA-422F-9CB0-38501AAF1335}"/>
    <cellStyle name="Total 3 4 2 5 2 2 3" xfId="35631" xr:uid="{482D8EAA-BA5B-4BED-A8A2-4C2C0C44A9D5}"/>
    <cellStyle name="Total 3 4 2 5 2 3" xfId="11436" xr:uid="{D63AC3ED-8251-4256-9C79-9C55BE883B52}"/>
    <cellStyle name="Total 3 4 2 5 2 3 2" xfId="20425" xr:uid="{A8FE8114-EC8F-474C-A113-040271204F75}"/>
    <cellStyle name="Total 3 4 2 5 2 3 2 2" xfId="32376" xr:uid="{55A1E52C-5B63-49B2-82B4-504479EAFD87}"/>
    <cellStyle name="Total 3 4 2 5 2 3 3" xfId="33155" xr:uid="{51744931-07A5-4404-8083-56E1731DE274}"/>
    <cellStyle name="Total 3 4 2 5 2 4" xfId="15202" xr:uid="{1AD91C5E-4AB4-480F-B879-2DBB0BF6563C}"/>
    <cellStyle name="Total 3 4 2 5 2 4 2" xfId="34549" xr:uid="{15E20963-A1A9-428B-82A2-FC1AE4566462}"/>
    <cellStyle name="Total 3 4 2 5 2 5" xfId="43103" xr:uid="{32CE1171-22DE-4178-B18E-46A2BBC94FAF}"/>
    <cellStyle name="Total 3 4 2 5 3" xfId="4334" xr:uid="{137D8FF8-6F6B-4B31-947B-D2581461368F}"/>
    <cellStyle name="Total 3 4 2 5 3 2" xfId="43633" xr:uid="{3571B6B5-60E3-4C41-9D8C-562386016011}"/>
    <cellStyle name="Total 3 4 2 5 4" xfId="33758" xr:uid="{7301E4D6-0EF3-47D0-912B-A36E611D06B8}"/>
    <cellStyle name="Total 3 4 2 6" xfId="2125" xr:uid="{2A2C63F5-1EEA-4CC4-8F76-2407461DDDBF}"/>
    <cellStyle name="Total 3 4 2 6 2" xfId="6426" xr:uid="{79C3B2B0-A79A-4D74-A6E5-3EA43B51168B}"/>
    <cellStyle name="Total 3 4 2 6 2 2" xfId="9012" xr:uid="{9154330C-5293-4EB2-B25A-6EFE43E2D311}"/>
    <cellStyle name="Total 3 4 2 6 2 2 2" xfId="18001" xr:uid="{CAE4C03A-66DA-428D-A2ED-F1BBF5E60012}"/>
    <cellStyle name="Total 3 4 2 6 2 2 2 2" xfId="25172" xr:uid="{A5330B65-CE7D-4A7C-A5D7-E4634C6D44D9}"/>
    <cellStyle name="Total 3 4 2 6 2 2 3" xfId="30987" xr:uid="{B3256CE0-E0B8-41B3-8AE8-FC21FE67F925}"/>
    <cellStyle name="Total 3 4 2 6 2 3" xfId="11649" xr:uid="{46851F7D-346C-41A2-B44F-C664847A5EC5}"/>
    <cellStyle name="Total 3 4 2 6 2 3 2" xfId="20638" xr:uid="{E3F10D8D-9DB8-4EEB-977E-E83D434E88CD}"/>
    <cellStyle name="Total 3 4 2 6 2 3 2 2" xfId="42166" xr:uid="{0C215851-6A19-4559-B94C-BCA6BECC9DE3}"/>
    <cellStyle name="Total 3 4 2 6 2 3 3" xfId="41689" xr:uid="{668A5A04-5A68-47ED-BB70-3903E74F2DDA}"/>
    <cellStyle name="Total 3 4 2 6 2 4" xfId="15415" xr:uid="{8719963B-35C8-4B34-B4C9-34D0B6C5B388}"/>
    <cellStyle name="Total 3 4 2 6 2 4 2" xfId="22465" xr:uid="{6E52DA68-FBA6-4846-93C4-04902DA14B32}"/>
    <cellStyle name="Total 3 4 2 6 2 5" xfId="36664" xr:uid="{F0538616-123D-4100-8BA7-B5B938BBA129}"/>
    <cellStyle name="Total 3 4 2 6 3" xfId="4562" xr:uid="{48A58DC4-499F-47EB-A380-42CEF59FCB14}"/>
    <cellStyle name="Total 3 4 2 6 3 2" xfId="27444" xr:uid="{621978EC-61D5-4D51-A607-48535D1BBF22}"/>
    <cellStyle name="Total 3 4 2 6 4" xfId="42455" xr:uid="{18C703EA-1B04-4AE0-9272-0AC914B85819}"/>
    <cellStyle name="Total 3 4 2 7" xfId="2935" xr:uid="{E1ABA7FC-AEA7-4B27-8038-BDC21549A021}"/>
    <cellStyle name="Total 3 4 2 7 2" xfId="7085" xr:uid="{A4953E9D-2F90-4CEE-BD1E-CE597BFF9EFE}"/>
    <cellStyle name="Total 3 4 2 7 2 2" xfId="12211" xr:uid="{CB4E6CD2-95DA-412D-A05A-6713EB2DBA1E}"/>
    <cellStyle name="Total 3 4 2 7 2 2 2" xfId="21200" xr:uid="{97EF7965-CB85-4426-B84D-ED34271A2869}"/>
    <cellStyle name="Total 3 4 2 7 2 2 2 2" xfId="42984" xr:uid="{876E4D6B-EECE-46D1-A02D-A50F5E84C593}"/>
    <cellStyle name="Total 3 4 2 7 2 2 3" xfId="22160" xr:uid="{63828301-A6DE-481F-A0B4-FE84F15238F5}"/>
    <cellStyle name="Total 3 4 2 7 2 3" xfId="13005" xr:uid="{844B582D-CB49-41F2-8078-1E21ED4BDE72}"/>
    <cellStyle name="Total 3 4 2 7 2 3 2" xfId="21994" xr:uid="{5A0E01EE-4688-43D1-9ED7-185D651B41FB}"/>
    <cellStyle name="Total 3 4 2 7 2 3 2 2" xfId="23663" xr:uid="{55E425E3-B0F2-41C8-93F4-BD220FE89851}"/>
    <cellStyle name="Total 3 4 2 7 2 3 3" xfId="33589" xr:uid="{DE179B8C-4DE9-40D7-B0B4-6E241378F558}"/>
    <cellStyle name="Total 3 4 2 7 2 4" xfId="16074" xr:uid="{CB883E67-D1E9-462E-913B-CE1A725053D5}"/>
    <cellStyle name="Total 3 4 2 7 2 4 2" xfId="23780" xr:uid="{9B49258A-2C74-45E5-9774-E89272E8A016}"/>
    <cellStyle name="Total 3 4 2 7 2 5" xfId="43005" xr:uid="{4E2FCD48-1DC8-4632-9581-CD401D2A1D29}"/>
    <cellStyle name="Total 3 4 2 7 3" xfId="9648" xr:uid="{9B104DB9-7CAB-4BFE-B4BA-30CB50C31E0B}"/>
    <cellStyle name="Total 3 4 2 7 3 2" xfId="18637" xr:uid="{3C36C8EA-5176-474F-88ED-F3C733F0D679}"/>
    <cellStyle name="Total 3 4 2 7 3 2 2" xfId="27735" xr:uid="{DF597AEF-891C-420E-A96F-6FA654C3A60C}"/>
    <cellStyle name="Total 3 4 2 7 3 3" xfId="39570" xr:uid="{12F91779-9EF8-44B6-9753-858F2366BE24}"/>
    <cellStyle name="Total 3 4 2 7 4" xfId="31355" xr:uid="{773D386C-178B-4C02-AB98-51E051666E32}"/>
    <cellStyle name="Total 3 4 2 8" xfId="4862" xr:uid="{3B8336E2-BCB5-4810-8238-F8DB3C827B9D}"/>
    <cellStyle name="Total 3 4 2 8 2" xfId="7448" xr:uid="{63F2F3D7-29F4-4A80-9568-F13A799F8B54}"/>
    <cellStyle name="Total 3 4 2 8 2 2" xfId="16437" xr:uid="{5A491ED9-7735-4449-83ED-CF2FB384CDA4}"/>
    <cellStyle name="Total 3 4 2 8 2 2 2" xfId="29319" xr:uid="{7B03A2F2-4CFA-483E-8B17-C9033746452F}"/>
    <cellStyle name="Total 3 4 2 8 2 3" xfId="24083" xr:uid="{C8666128-6093-4CFD-9A04-6A7D8B675309}"/>
    <cellStyle name="Total 3 4 2 8 3" xfId="10085" xr:uid="{D41CF0C4-06B6-4AE7-BB46-83E92801F2BE}"/>
    <cellStyle name="Total 3 4 2 8 3 2" xfId="19074" xr:uid="{C9F3FAB0-8EF7-492B-B9BB-E2293B50268D}"/>
    <cellStyle name="Total 3 4 2 8 3 2 2" xfId="33217" xr:uid="{1403A46B-22C8-406D-B69F-2F585D26127E}"/>
    <cellStyle name="Total 3 4 2 8 3 3" xfId="42746" xr:uid="{89025396-8720-48A7-8F30-B1777538EA1F}"/>
    <cellStyle name="Total 3 4 2 8 4" xfId="13851" xr:uid="{80F72141-D89B-40E9-82B5-74F5F2B29D08}"/>
    <cellStyle name="Total 3 4 2 8 4 2" xfId="28401" xr:uid="{0BC6CA0B-03CE-46C4-A178-1E270561157C}"/>
    <cellStyle name="Total 3 4 2 8 5" xfId="26760" xr:uid="{8745B2ED-DF75-4B20-B3F4-C2D2302BEB9A}"/>
    <cellStyle name="Total 3 4 2 9" xfId="6770" xr:uid="{7CB37E82-E3A1-467C-8E8F-022BC875E061}"/>
    <cellStyle name="Total 3 4 2 9 2" xfId="11969" xr:uid="{111EDAB9-3A37-4131-96E0-21A311536AC2}"/>
    <cellStyle name="Total 3 4 2 9 2 2" xfId="20958" xr:uid="{24DD53BA-3F7A-4C64-B026-A508AC8FFD61}"/>
    <cellStyle name="Total 3 4 2 9 2 2 2" xfId="30418" xr:uid="{AC2E066F-3F32-4E53-9A8B-6FDA0E5551E4}"/>
    <cellStyle name="Total 3 4 2 9 2 3" xfId="34539" xr:uid="{E698B2A8-B280-4DE8-B4CF-1082E63D51A5}"/>
    <cellStyle name="Total 3 4 2 9 3" xfId="15759" xr:uid="{6EA92D05-9B72-4385-9D1F-F242A5309AD5}"/>
    <cellStyle name="Total 3 4 2 9 3 2" xfId="22814" xr:uid="{EBED87C0-C457-465F-B14B-1DB1434C2FB8}"/>
    <cellStyle name="Total 3 4 2 9 4" xfId="22231" xr:uid="{F8A75AF7-50C6-498B-B835-88DBAC00BEA2}"/>
    <cellStyle name="Total 3 4 3" xfId="685" xr:uid="{D4811E7A-4D69-4764-A8F2-9339527FAD4D}"/>
    <cellStyle name="Total 3 4 3 2" xfId="5061" xr:uid="{65A7FCB6-5B31-4CE8-8794-545E13069107}"/>
    <cellStyle name="Total 3 4 3 2 2" xfId="7647" xr:uid="{F80066AE-D510-48AE-904C-4FD9BC367DC2}"/>
    <cellStyle name="Total 3 4 3 2 2 2" xfId="16636" xr:uid="{25C47804-8EB1-4E07-A1C3-36145C50E7FE}"/>
    <cellStyle name="Total 3 4 3 2 2 2 2" xfId="42679" xr:uid="{195270BF-6FF4-42EB-BC90-6B1C552907ED}"/>
    <cellStyle name="Total 3 4 3 2 2 3" xfId="24388" xr:uid="{595564D5-D6BE-4954-8357-12A330F65E6B}"/>
    <cellStyle name="Total 3 4 3 2 2 4" xfId="56795" xr:uid="{14A607F1-19D2-44EC-BBE5-E105382553AB}"/>
    <cellStyle name="Total 3 4 3 2 3" xfId="10284" xr:uid="{3F125FFA-5174-4F90-A379-50B34D2880A4}"/>
    <cellStyle name="Total 3 4 3 2 3 2" xfId="19273" xr:uid="{19C8FAE9-7083-4243-946B-61B78C7D3744}"/>
    <cellStyle name="Total 3 4 3 2 3 2 2" xfId="23537" xr:uid="{3FF9990D-C469-487F-A10B-79698505B24F}"/>
    <cellStyle name="Total 3 4 3 2 3 3" xfId="26775" xr:uid="{DCD8FF29-F316-4559-BB1D-0D65DA74154F}"/>
    <cellStyle name="Total 3 4 3 2 4" xfId="14050" xr:uid="{A49FF09D-CE61-4401-85F5-E0FFD2463525}"/>
    <cellStyle name="Total 3 4 3 2 4 2" xfId="27837" xr:uid="{CACFEAC6-278C-4260-BB48-1CCC6B096CA6}"/>
    <cellStyle name="Total 3 4 3 2 5" xfId="36176" xr:uid="{16F27BB9-F920-4871-A6C3-A93982EF46C0}"/>
    <cellStyle name="Total 3 4 3 2 6" xfId="50013" xr:uid="{D77C7ACE-894A-487C-93A0-0EB5ED54B42B}"/>
    <cellStyle name="Total 3 4 3 3" xfId="3122" xr:uid="{B5A609C6-419D-47E5-9542-C4EDBEC6A37C}"/>
    <cellStyle name="Total 3 4 3 3 2" xfId="22936" xr:uid="{5F10EC62-DE03-4524-BAEF-664DECEFB185}"/>
    <cellStyle name="Total 3 4 3 3 2 2" xfId="57585" xr:uid="{D1581315-734C-4BA4-80DF-B9ADBD044D7D}"/>
    <cellStyle name="Total 3 4 3 3 3" xfId="50803" xr:uid="{78BFECB9-15BC-465C-AE21-5C415DB0C523}"/>
    <cellStyle name="Total 3 4 3 4" xfId="35960" xr:uid="{05151B93-19DA-43A4-B3F6-E208BFF2F73E}"/>
    <cellStyle name="Total 3 4 3 4 2" xfId="54922" xr:uid="{960938F1-7BE0-4B34-A939-39C236676693}"/>
    <cellStyle name="Total 3 4 3 4 3" xfId="48130" xr:uid="{E350BE71-341E-4AF2-81EB-333109A12480}"/>
    <cellStyle name="Total 3 4 3 5" xfId="53222" xr:uid="{DDC256FE-2E01-4697-84FC-B5390B68EB8E}"/>
    <cellStyle name="Total 3 4 3 6" xfId="46516" xr:uid="{84D64F88-1981-4922-9A05-772BF4C5F572}"/>
    <cellStyle name="Total 3 4 4" xfId="1030" xr:uid="{F24DA950-2B47-41C2-AAD0-95BCBF5CC46C}"/>
    <cellStyle name="Total 3 4 4 2" xfId="5382" xr:uid="{952E8BAC-7249-443C-A283-C8F6F1A24C68}"/>
    <cellStyle name="Total 3 4 4 2 2" xfId="7968" xr:uid="{AF13CA8C-66E2-4057-B246-9D9C528DAB03}"/>
    <cellStyle name="Total 3 4 4 2 2 2" xfId="16957" xr:uid="{91732011-B200-4806-8DFC-972C1A4386FB}"/>
    <cellStyle name="Total 3 4 4 2 2 2 2" xfId="24759" xr:uid="{0218B2F5-26F8-4B50-A129-2C1E9AB24F88}"/>
    <cellStyle name="Total 3 4 4 2 2 3" xfId="38081" xr:uid="{7C70155E-11DB-4FBF-A8CA-74DD2A3BADD7}"/>
    <cellStyle name="Total 3 4 4 2 3" xfId="10605" xr:uid="{804FE857-CFBD-4F1B-96F3-2A4F4F37E081}"/>
    <cellStyle name="Total 3 4 4 2 3 2" xfId="19594" xr:uid="{E078CFF5-F7EF-4A23-8247-630F15DC3168}"/>
    <cellStyle name="Total 3 4 4 2 3 2 2" xfId="31509" xr:uid="{9ABB96CD-8C20-4C93-962B-98F60E77A349}"/>
    <cellStyle name="Total 3 4 4 2 3 3" xfId="32029" xr:uid="{A8F9A111-9A04-437C-B7E8-660B786DC475}"/>
    <cellStyle name="Total 3 4 4 2 4" xfId="14371" xr:uid="{4F013CFC-95AB-4D60-9007-2779FC50FF36}"/>
    <cellStyle name="Total 3 4 4 2 4 2" xfId="34352" xr:uid="{503278EC-6C77-4B40-B452-C0DAAAA59BE8}"/>
    <cellStyle name="Total 3 4 4 2 5" xfId="32685" xr:uid="{3A2A89F8-A436-4C67-9290-EC7EA4469D01}"/>
    <cellStyle name="Total 3 4 4 2 6" xfId="55918" xr:uid="{0AF2B372-3C7B-432D-A44A-C731A6AA0C4E}"/>
    <cellStyle name="Total 3 4 4 3" xfId="3467" xr:uid="{194C656A-FDB9-4598-BDBC-FA16A2783A88}"/>
    <cellStyle name="Total 3 4 4 3 2" xfId="30408" xr:uid="{796D31EE-D69C-433F-BF56-8DC9E557450C}"/>
    <cellStyle name="Total 3 4 4 4" xfId="30337" xr:uid="{F7B298CA-0324-4E62-9780-28845C8889DD}"/>
    <cellStyle name="Total 3 4 4 5" xfId="49136" xr:uid="{4E85CDCD-F98B-4B85-A911-11BB0BC3377F}"/>
    <cellStyle name="Total 3 4 5" xfId="1374" xr:uid="{B4221078-F894-4D1C-B9FB-BC6161EC575B}"/>
    <cellStyle name="Total 3 4 5 2" xfId="5719" xr:uid="{54E8202D-4433-4994-9180-138285AD0F38}"/>
    <cellStyle name="Total 3 4 5 2 2" xfId="8305" xr:uid="{76959E6E-E890-445B-87C8-B8612490F9E6}"/>
    <cellStyle name="Total 3 4 5 2 2 2" xfId="17294" xr:uid="{32C69383-5577-4900-9088-09B09C1DF8FC}"/>
    <cellStyle name="Total 3 4 5 2 2 2 2" xfId="42345" xr:uid="{BFBB246C-8E72-4D8F-9AB4-8977331DD969}"/>
    <cellStyle name="Total 3 4 5 2 2 3" xfId="28027" xr:uid="{6AD51089-A216-4B78-A04C-194DE08460D3}"/>
    <cellStyle name="Total 3 4 5 2 3" xfId="10942" xr:uid="{8BAF93AB-BD9D-433A-B936-43770C94A214}"/>
    <cellStyle name="Total 3 4 5 2 3 2" xfId="19931" xr:uid="{9C6BC134-C70C-4070-8FB4-A62726FE2DA7}"/>
    <cellStyle name="Total 3 4 5 2 3 2 2" xfId="25012" xr:uid="{A11298B2-3620-4330-8AE3-C2CAA7750DC9}"/>
    <cellStyle name="Total 3 4 5 2 3 3" xfId="32197" xr:uid="{90FA54A5-89C4-4ED2-9C29-CFE89535A4F6}"/>
    <cellStyle name="Total 3 4 5 2 4" xfId="14708" xr:uid="{0BB76EF1-6771-4D55-B010-8331D85B24DE}"/>
    <cellStyle name="Total 3 4 5 2 4 2" xfId="24545" xr:uid="{E777D243-7F5F-4B76-8E27-CE06FDCFFD90}"/>
    <cellStyle name="Total 3 4 5 2 5" xfId="37313" xr:uid="{C2EB6F49-D7BA-4C1B-B5CF-15B2EE376FC9}"/>
    <cellStyle name="Total 3 4 5 2 6" xfId="58948" xr:uid="{0F536DBB-F614-424B-B172-4B6A04774DA0}"/>
    <cellStyle name="Total 3 4 5 3" xfId="3811" xr:uid="{0AE21913-178D-414F-94FB-B8A292DA0169}"/>
    <cellStyle name="Total 3 4 5 3 2" xfId="33448" xr:uid="{5577B819-117A-48EB-AF17-8B96FFD40CD8}"/>
    <cellStyle name="Total 3 4 5 4" xfId="22424" xr:uid="{EAF81EBD-64F7-463E-8E44-D343294170CE}"/>
    <cellStyle name="Total 3 4 5 5" xfId="52167" xr:uid="{9BA4DAFD-5ACC-4D20-AF24-0DD7CA8EE8C2}"/>
    <cellStyle name="Total 3 4 6" xfId="1674" xr:uid="{C4F01857-7D0C-459F-9AEA-81E5F434CBA5}"/>
    <cellStyle name="Total 3 4 6 2" xfId="6002" xr:uid="{7E7694FE-6D57-434F-940B-FB968828BDC9}"/>
    <cellStyle name="Total 3 4 6 2 2" xfId="8588" xr:uid="{CBDBFEA9-A9A1-4A3A-AC84-1277999C68D2}"/>
    <cellStyle name="Total 3 4 6 2 2 2" xfId="17577" xr:uid="{0A7740E8-A3FF-4F1B-B80E-7AA9BEFFC324}"/>
    <cellStyle name="Total 3 4 6 2 2 2 2" xfId="27308" xr:uid="{88D781E0-F47E-46E0-8804-1EF150A38C6B}"/>
    <cellStyle name="Total 3 4 6 2 2 3" xfId="25737" xr:uid="{38D61358-9ACB-4706-A54A-BCD2ABE26CB0}"/>
    <cellStyle name="Total 3 4 6 2 3" xfId="11225" xr:uid="{08E2BAEC-5FDA-441B-A30C-302D46BCCFB0}"/>
    <cellStyle name="Total 3 4 6 2 3 2" xfId="20214" xr:uid="{2E2A6256-462D-4347-A14B-8F1A672BCDA0}"/>
    <cellStyle name="Total 3 4 6 2 3 2 2" xfId="43469" xr:uid="{89E817E7-FA8D-4CBA-8971-4F1CDDA263FD}"/>
    <cellStyle name="Total 3 4 6 2 3 3" xfId="31101" xr:uid="{A7E8D09A-13B9-47FD-AA91-58F75E0753B2}"/>
    <cellStyle name="Total 3 4 6 2 4" xfId="14991" xr:uid="{64D8BA04-26F8-49A3-8E07-5C2DA0AFD095}"/>
    <cellStyle name="Total 3 4 6 2 4 2" xfId="37050" xr:uid="{48E1D176-7292-4C93-9370-9E3A7F659393}"/>
    <cellStyle name="Total 3 4 6 2 5" xfId="23988" xr:uid="{444EC728-631D-4449-A16D-72C6D3501E13}"/>
    <cellStyle name="Total 3 4 6 2 6" xfId="54084" xr:uid="{C2836A4A-FAB5-4AF7-801B-6E17A9FB6C6E}"/>
    <cellStyle name="Total 3 4 6 3" xfId="4111" xr:uid="{8F68ED8C-D0D7-4E0C-97EC-E359930BFF4F}"/>
    <cellStyle name="Total 3 4 6 3 2" xfId="41230" xr:uid="{0C9C983A-14F2-4BEB-A5F2-4F636B3824C8}"/>
    <cellStyle name="Total 3 4 6 4" xfId="30786" xr:uid="{88FBBD58-9A23-4818-9FC9-675032C5CA2C}"/>
    <cellStyle name="Total 3 4 6 5" xfId="47407" xr:uid="{C00C38C8-3057-44C6-810A-603783AD84B9}"/>
    <cellStyle name="Total 3 4 7" xfId="1993" xr:uid="{E20388F6-8EDC-47A6-9C0E-5F52D771AA60}"/>
    <cellStyle name="Total 3 4 7 2" xfId="6301" xr:uid="{6FCC0321-7B8A-488B-BEE5-13CD4775155C}"/>
    <cellStyle name="Total 3 4 7 2 2" xfId="8887" xr:uid="{9CC96352-9BEB-4DD8-8020-03F44F722165}"/>
    <cellStyle name="Total 3 4 7 2 2 2" xfId="17876" xr:uid="{2809EEC0-D079-409D-84A1-23BCC6C7FD0E}"/>
    <cellStyle name="Total 3 4 7 2 2 2 2" xfId="28209" xr:uid="{1A9988ED-1B7B-4B20-95F9-8BDB14E9FBD1}"/>
    <cellStyle name="Total 3 4 7 2 2 3" xfId="31563" xr:uid="{4EEA2315-47E2-4361-8D22-6E90335F8EFE}"/>
    <cellStyle name="Total 3 4 7 2 3" xfId="11524" xr:uid="{073A812D-76AE-4D46-A015-7E8FFAB56A5F}"/>
    <cellStyle name="Total 3 4 7 2 3 2" xfId="20513" xr:uid="{CB8E96E9-B5CC-4C5F-AF0B-A48BAB83CE04}"/>
    <cellStyle name="Total 3 4 7 2 3 2 2" xfId="34000" xr:uid="{D4321022-62A7-4FEC-B675-50E215E046EB}"/>
    <cellStyle name="Total 3 4 7 2 3 3" xfId="32271" xr:uid="{8A993E1A-ED1C-418D-87A4-4068B0A26CBD}"/>
    <cellStyle name="Total 3 4 7 2 4" xfId="15290" xr:uid="{7A668571-39E7-489B-AF25-089199EBBAFE}"/>
    <cellStyle name="Total 3 4 7 2 4 2" xfId="36076" xr:uid="{75F62A7B-E144-4D7A-80B9-DE210B5BD9BC}"/>
    <cellStyle name="Total 3 4 7 2 5" xfId="35911" xr:uid="{8F44B245-68D4-47E9-86C3-6BE697E87DBF}"/>
    <cellStyle name="Total 3 4 7 3" xfId="4430" xr:uid="{08130255-0B70-4663-91C8-B172E181540E}"/>
    <cellStyle name="Total 3 4 7 3 2" xfId="41182" xr:uid="{CCEB2EAC-2862-44E3-976F-17624C7394A3}"/>
    <cellStyle name="Total 3 4 7 4" xfId="29585" xr:uid="{06F91CD8-B6C4-456C-9493-7BC272F8DE16}"/>
    <cellStyle name="Total 3 4 8" xfId="2804" xr:uid="{70BFDE9B-BDAA-42BE-9054-E68D366EB1E4}"/>
    <cellStyle name="Total 3 4 8 2" xfId="6954" xr:uid="{4B706777-9D36-465E-ADAB-D3B8B404EF80}"/>
    <cellStyle name="Total 3 4 8 2 2" xfId="12083" xr:uid="{75C974BA-9130-415C-B3AC-E1C0D2E0EFBF}"/>
    <cellStyle name="Total 3 4 8 2 2 2" xfId="21072" xr:uid="{B4D73CAE-DE84-4250-935E-0ED9CC330249}"/>
    <cellStyle name="Total 3 4 8 2 2 2 2" xfId="42051" xr:uid="{E0BE47F2-6327-4D41-BB38-CE03B828C029}"/>
    <cellStyle name="Total 3 4 8 2 2 3" xfId="38736" xr:uid="{A2077D8E-464B-4C8B-891C-3707CB58D294}"/>
    <cellStyle name="Total 3 4 8 2 3" xfId="12905" xr:uid="{E7304A5E-4D1E-4C55-9254-59D8474F3E92}"/>
    <cellStyle name="Total 3 4 8 2 3 2" xfId="21894" xr:uid="{17B0ACB0-3B11-4CF0-A5F0-C842FFF119FA}"/>
    <cellStyle name="Total 3 4 8 2 3 2 2" xfId="33387" xr:uid="{7945D3A4-4028-4185-80B3-A4B6814C76EF}"/>
    <cellStyle name="Total 3 4 8 2 3 3" xfId="33689" xr:uid="{88D29D24-31C2-46E2-BB96-8775C9A9DADB}"/>
    <cellStyle name="Total 3 4 8 2 4" xfId="15943" xr:uid="{F213B026-8C28-4EFE-91DC-0CF9F8E13500}"/>
    <cellStyle name="Total 3 4 8 2 4 2" xfId="33033" xr:uid="{D78CD6C7-B84C-4AC4-B165-E56C31960190}"/>
    <cellStyle name="Total 3 4 8 2 5" xfId="25715" xr:uid="{DE072144-392D-47AF-9AD5-705AFC8442FD}"/>
    <cellStyle name="Total 3 4 8 3" xfId="9517" xr:uid="{8049581D-8A6D-49C7-A457-C1E4511D5EAC}"/>
    <cellStyle name="Total 3 4 8 3 2" xfId="18506" xr:uid="{2D1ACDA1-A45F-4D86-8B60-BE52021E7BF6}"/>
    <cellStyle name="Total 3 4 8 3 2 2" xfId="41429" xr:uid="{03510BAC-B0DD-4D06-A524-5B9B262047CB}"/>
    <cellStyle name="Total 3 4 8 3 3" xfId="31781" xr:uid="{A386D26E-9B6A-45FC-95E5-BB159E420ACF}"/>
    <cellStyle name="Total 3 4 8 4" xfId="22495" xr:uid="{DEC4E465-3B67-47EA-A995-0FD734C8A461}"/>
    <cellStyle name="Total 3 4 9" xfId="4737" xr:uid="{E7921666-8301-4359-9743-84D185FFA783}"/>
    <cellStyle name="Total 3 4 9 2" xfId="7323" xr:uid="{685166FB-2EBD-4A08-879F-AB3F34D7B87E}"/>
    <cellStyle name="Total 3 4 9 2 2" xfId="16312" xr:uid="{1DEFE8F3-00A0-4332-A2D6-E20C992456ED}"/>
    <cellStyle name="Total 3 4 9 2 2 2" xfId="33009" xr:uid="{5EAF45D0-AE3C-4193-B271-6CDFC3959B6F}"/>
    <cellStyle name="Total 3 4 9 2 3" xfId="29862" xr:uid="{C02D91B5-516D-4C72-95BD-2E4DF9837F50}"/>
    <cellStyle name="Total 3 4 9 3" xfId="9960" xr:uid="{A4F2B628-5650-4646-9F01-8AFBF0E84D83}"/>
    <cellStyle name="Total 3 4 9 3 2" xfId="18949" xr:uid="{7BE3D48D-39CD-4016-8AA9-2995095BE2FC}"/>
    <cellStyle name="Total 3 4 9 3 2 2" xfId="40648" xr:uid="{742400F3-1E1C-4427-AB48-85BDC0A349B5}"/>
    <cellStyle name="Total 3 4 9 3 3" xfId="41327" xr:uid="{F3234D40-E630-4589-8BD0-A339C105F1FB}"/>
    <cellStyle name="Total 3 4 9 4" xfId="13726" xr:uid="{09DC2BB9-6C41-4412-9485-EDDAD04D148B}"/>
    <cellStyle name="Total 3 4 9 4 2" xfId="25189" xr:uid="{06E2E089-C35B-46E3-819B-E15B21D912F5}"/>
    <cellStyle name="Total 3 4 9 5" xfId="39079" xr:uid="{D4081943-AE63-4467-818A-09CF3D8DFA53}"/>
    <cellStyle name="Total 3 5" xfId="231" xr:uid="{F748C11D-2846-40CD-AAA2-1709E461FA6F}"/>
    <cellStyle name="Total 3 5 10" xfId="9115" xr:uid="{26F112F9-7120-4D99-A8C0-778BF213E2BF}"/>
    <cellStyle name="Total 3 5 10 2" xfId="18104" xr:uid="{419E75D3-3810-4132-976E-A85F779CFF18}"/>
    <cellStyle name="Total 3 5 10 2 2" xfId="33746" xr:uid="{E1C6C2CE-B2E5-406F-9501-2C84E5690953}"/>
    <cellStyle name="Total 3 5 10 3" xfId="30700" xr:uid="{A9D1DA61-92EA-48BB-A044-CD6B60679C09}"/>
    <cellStyle name="Total 3 5 11" xfId="9763" xr:uid="{8D6E1286-2B0C-4DA9-B1FB-67E995C8431F}"/>
    <cellStyle name="Total 3 5 11 2" xfId="18752" xr:uid="{69152911-DDD7-467D-BE4C-FAE6BD37B10F}"/>
    <cellStyle name="Total 3 5 11 2 2" xfId="35837" xr:uid="{6722BDB8-1FBC-4E9A-BAF8-581752A54264}"/>
    <cellStyle name="Total 3 5 11 3" xfId="43920" xr:uid="{1DC6F7BB-7944-4466-93CC-58F223C1A8B7}"/>
    <cellStyle name="Total 3 5 12" xfId="2237" xr:uid="{C6C7A881-CC54-4426-943F-71314E005FA2}"/>
    <cellStyle name="Total 3 5 12 2" xfId="40402" xr:uid="{C0CECA40-8DEE-42DB-97F4-3439E8F6FDE4}"/>
    <cellStyle name="Total 3 5 13" xfId="13146" xr:uid="{0A9FB7B6-29A5-4670-99BB-1E9C50DF7B7C}"/>
    <cellStyle name="Total 3 5 13 2" xfId="25553" xr:uid="{01731CBF-BBEC-48B6-902B-1CC122E9C73C}"/>
    <cellStyle name="Total 3 5 14" xfId="38894" xr:uid="{02855677-BA38-412B-B66F-5B8A0E27CE29}"/>
    <cellStyle name="Total 3 5 15" xfId="44379" xr:uid="{098A1712-71E0-447F-BCC7-E63DDBDECB8D}"/>
    <cellStyle name="Total 3 5 16" xfId="45583" xr:uid="{B0486CFA-B69E-47C2-ACA0-B8752DED50B2}"/>
    <cellStyle name="Total 3 5 2" xfId="580" xr:uid="{5638DD6F-5463-4599-8E15-9926601089E3}"/>
    <cellStyle name="Total 3 5 2 2" xfId="4969" xr:uid="{8E177721-CECD-4EC3-A423-FD9D62EA70F7}"/>
    <cellStyle name="Total 3 5 2 2 2" xfId="7555" xr:uid="{D4C7DFC2-81B1-4780-A85F-F4954601DE8F}"/>
    <cellStyle name="Total 3 5 2 2 2 2" xfId="16544" xr:uid="{8496569D-E1C9-4996-B82D-9F4D10F4688A}"/>
    <cellStyle name="Total 3 5 2 2 2 2 2" xfId="24642" xr:uid="{5E3C1B7F-6B09-4ECF-84EC-AEB05274320A}"/>
    <cellStyle name="Total 3 5 2 2 2 3" xfId="25759" xr:uid="{60835969-29AC-4280-8A1A-0AD89B875E76}"/>
    <cellStyle name="Total 3 5 2 2 2 4" xfId="56371" xr:uid="{3041CCFD-C4AE-432A-9DD5-5B28FFAD5185}"/>
    <cellStyle name="Total 3 5 2 2 3" xfId="10192" xr:uid="{258A3109-5043-4928-B9D3-2B0FFB804A70}"/>
    <cellStyle name="Total 3 5 2 2 3 2" xfId="19181" xr:uid="{FA87E082-A9BC-4F97-9DC0-BF00C82E3EFE}"/>
    <cellStyle name="Total 3 5 2 2 3 2 2" xfId="28295" xr:uid="{2EED0009-6406-4733-850F-032CF8BFD7C3}"/>
    <cellStyle name="Total 3 5 2 2 3 3" xfId="33320" xr:uid="{E45C410C-7A01-4170-9355-1E81D74BDE7F}"/>
    <cellStyle name="Total 3 5 2 2 4" xfId="13958" xr:uid="{429ABCF2-3582-48AF-B0AB-0B260DE3DD0D}"/>
    <cellStyle name="Total 3 5 2 2 4 2" xfId="27408" xr:uid="{7159B61F-8D06-4E37-8F4D-7B7C4AAE0DB1}"/>
    <cellStyle name="Total 3 5 2 2 5" xfId="30459" xr:uid="{B2BDEE16-27F9-4B8C-A40D-CCE01AA6EDB0}"/>
    <cellStyle name="Total 3 5 2 2 6" xfId="49589" xr:uid="{7C199021-FC89-48C6-81F5-493F4869C2CE}"/>
    <cellStyle name="Total 3 5 2 3" xfId="3017" xr:uid="{F3D78D07-D030-4F5C-978C-C2853F74C24A}"/>
    <cellStyle name="Total 3 5 2 3 2" xfId="35593" xr:uid="{93AACFC1-2EA2-473C-9E57-9B275DE4B1D0}"/>
    <cellStyle name="Total 3 5 2 3 2 2" xfId="59109" xr:uid="{9E224251-6617-4961-A49E-117EC3BBA26E}"/>
    <cellStyle name="Total 3 5 2 3 3" xfId="52328" xr:uid="{62984A10-F090-4A07-A05A-29466A6FA798}"/>
    <cellStyle name="Total 3 5 2 4" xfId="39171" xr:uid="{F0D13616-A9AD-40B5-AAD2-BD276029AE73}"/>
    <cellStyle name="Total 3 5 2 4 2" xfId="54513" xr:uid="{A007696C-1623-4AE7-932F-AAD3CE53B594}"/>
    <cellStyle name="Total 3 5 2 4 3" xfId="47706" xr:uid="{DE0C5983-0E17-4E6F-A68B-9C7585AF511D}"/>
    <cellStyle name="Total 3 5 2 5" xfId="46095" xr:uid="{52CE5015-174D-4105-BAAE-8D1FE66F68F2}"/>
    <cellStyle name="Total 3 5 3" xfId="925" xr:uid="{9778F16A-37E6-4738-B124-29705A1238C9}"/>
    <cellStyle name="Total 3 5 3 2" xfId="5290" xr:uid="{CADBB608-3498-4D17-AF3B-BBA1C4F0466E}"/>
    <cellStyle name="Total 3 5 3 2 2" xfId="7876" xr:uid="{8318F170-DDE3-44EF-A544-4ABB41AB6117}"/>
    <cellStyle name="Total 3 5 3 2 2 2" xfId="16865" xr:uid="{9AB3431B-5ADC-4AD0-A728-60E3625DC716}"/>
    <cellStyle name="Total 3 5 3 2 2 2 2" xfId="30307" xr:uid="{0D5B6974-8B21-42F9-8998-9AC345DF537C}"/>
    <cellStyle name="Total 3 5 3 2 2 3" xfId="22971" xr:uid="{0EAC792C-0327-4CB8-82D7-0E8B3F845B66}"/>
    <cellStyle name="Total 3 5 3 2 2 4" xfId="56776" xr:uid="{5ADE6163-BBC7-4D2E-A0C1-2C87519E82DF}"/>
    <cellStyle name="Total 3 5 3 2 3" xfId="10513" xr:uid="{E07350E9-DCAC-4752-B443-029096C78FA9}"/>
    <cellStyle name="Total 3 5 3 2 3 2" xfId="19502" xr:uid="{90B28E0B-D2FB-4295-AEED-24DE47D5D4C9}"/>
    <cellStyle name="Total 3 5 3 2 3 2 2" xfId="31962" xr:uid="{B4262AF1-7EF0-48F7-AD08-580EAF6234D3}"/>
    <cellStyle name="Total 3 5 3 2 3 3" xfId="42765" xr:uid="{4CF228DD-26C1-4A3C-8F94-6697B1BF9997}"/>
    <cellStyle name="Total 3 5 3 2 4" xfId="14279" xr:uid="{DC662AC4-5953-4ED5-A4BC-65794D268CAE}"/>
    <cellStyle name="Total 3 5 3 2 4 2" xfId="38069" xr:uid="{0494C38F-A9C1-44F8-A390-4515ECD11B6F}"/>
    <cellStyle name="Total 3 5 3 2 5" xfId="37413" xr:uid="{4AEA7A68-D2ED-4826-98D1-1CCD102A80E3}"/>
    <cellStyle name="Total 3 5 3 2 6" xfId="49994" xr:uid="{A21B3D69-B432-4C72-9B5E-55E820F5A786}"/>
    <cellStyle name="Total 3 5 3 3" xfId="3362" xr:uid="{A5B92704-6488-499D-8C03-DFE2789FF85F}"/>
    <cellStyle name="Total 3 5 3 3 2" xfId="25473" xr:uid="{FE33EFCD-8EE3-4D31-9518-1F470EA21B0B}"/>
    <cellStyle name="Total 3 5 3 3 2 2" xfId="58133" xr:uid="{67F4814F-BAE2-4AAC-8C58-8EEDE7C1740A}"/>
    <cellStyle name="Total 3 5 3 3 3" xfId="51351" xr:uid="{B1B89D11-0B1B-456A-BE20-975CEAE09D6B}"/>
    <cellStyle name="Total 3 5 3 4" xfId="43588" xr:uid="{9957037C-E3B8-4349-9233-1309D654A66E}"/>
    <cellStyle name="Total 3 5 3 4 2" xfId="54903" xr:uid="{1E9E91E0-6B27-4E66-9B42-8BF8BF88C535}"/>
    <cellStyle name="Total 3 5 3 4 3" xfId="48111" xr:uid="{AA787337-BF4D-44C2-9158-7AF253810BF1}"/>
    <cellStyle name="Total 3 5 3 5" xfId="53203" xr:uid="{10AB2103-237F-4FEC-B2D0-983E25B0B92E}"/>
    <cellStyle name="Total 3 5 3 6" xfId="46497" xr:uid="{3FA35C44-6A93-4931-A837-CDF15D6E236E}"/>
    <cellStyle name="Total 3 5 4" xfId="1269" xr:uid="{E5718472-DF03-4B82-918E-D87A9DE469CC}"/>
    <cellStyle name="Total 3 5 4 2" xfId="5614" xr:uid="{A80E6A46-2EF1-4134-A78D-A4C4F1A9E1B4}"/>
    <cellStyle name="Total 3 5 4 2 2" xfId="8200" xr:uid="{641ACC15-86E3-47B5-ACA6-F31B86E24B9A}"/>
    <cellStyle name="Total 3 5 4 2 2 2" xfId="17189" xr:uid="{BF5B4298-BD93-4518-82A4-A12D892628E7}"/>
    <cellStyle name="Total 3 5 4 2 2 2 2" xfId="27725" xr:uid="{3F7DB4F7-F0E3-48F1-B209-66B4267CCC3A}"/>
    <cellStyle name="Total 3 5 4 2 2 3" xfId="38855" xr:uid="{22E1459B-A923-463D-AB16-EC6AE3E53C3C}"/>
    <cellStyle name="Total 3 5 4 2 3" xfId="10837" xr:uid="{FDC9B3E2-07DB-4972-8F5E-4B0CD3F85866}"/>
    <cellStyle name="Total 3 5 4 2 3 2" xfId="19826" xr:uid="{38F35854-A51B-4ED4-BDDA-33118F62EEB5}"/>
    <cellStyle name="Total 3 5 4 2 3 2 2" xfId="28753" xr:uid="{E9D9C5D5-7509-4120-BE39-23F33891CB77}"/>
    <cellStyle name="Total 3 5 4 2 3 3" xfId="41635" xr:uid="{A55427FB-1C6E-488E-B13F-2BB8A747F5EB}"/>
    <cellStyle name="Total 3 5 4 2 4" xfId="14603" xr:uid="{854A3E50-ABB5-472C-A7F7-BACD25B3F883}"/>
    <cellStyle name="Total 3 5 4 2 4 2" xfId="24773" xr:uid="{279E2D83-599B-4067-AFF7-1A680612C906}"/>
    <cellStyle name="Total 3 5 4 2 5" xfId="42570" xr:uid="{AFC272AF-F414-41DD-814D-19ACB487EB26}"/>
    <cellStyle name="Total 3 5 4 2 6" xfId="55899" xr:uid="{A337CC8D-1242-4993-92FD-5A1A1BAC7A76}"/>
    <cellStyle name="Total 3 5 4 3" xfId="3706" xr:uid="{9B95B38D-6520-4F12-A634-99D9C2697988}"/>
    <cellStyle name="Total 3 5 4 3 2" xfId="22672" xr:uid="{6A36B637-A3AB-48F3-87CB-3B462CE2A50B}"/>
    <cellStyle name="Total 3 5 4 4" xfId="26449" xr:uid="{31217D92-9BB5-4558-A2C9-9763094EF773}"/>
    <cellStyle name="Total 3 5 4 5" xfId="49117" xr:uid="{DF70E7B1-0D3B-4B73-AA60-0916833FFEC1}"/>
    <cellStyle name="Total 3 5 5" xfId="1720" xr:uid="{1F256306-55AF-4FC1-8B9F-B55E75D92865}"/>
    <cellStyle name="Total 3 5 5 2" xfId="6046" xr:uid="{764FBB4E-31F7-4E88-B6FA-30813352E32C}"/>
    <cellStyle name="Total 3 5 5 2 2" xfId="8632" xr:uid="{A70BF117-C69C-4834-87C2-CFBDE2EC210E}"/>
    <cellStyle name="Total 3 5 5 2 2 2" xfId="17621" xr:uid="{4AB2ED6E-3A3A-4544-AA68-CF62667B1D12}"/>
    <cellStyle name="Total 3 5 5 2 2 2 2" xfId="34279" xr:uid="{F9A46DD8-80D4-4C55-9A5E-FDB6F94A2885}"/>
    <cellStyle name="Total 3 5 5 2 2 3" xfId="41172" xr:uid="{CE275774-2360-48C4-9BE3-D71FA839C9CB}"/>
    <cellStyle name="Total 3 5 5 2 3" xfId="11269" xr:uid="{501B8C32-D38F-44E7-9DCA-4490198B9BBB}"/>
    <cellStyle name="Total 3 5 5 2 3 2" xfId="20258" xr:uid="{EB45E4AE-7176-4B63-A3A5-F52593C4582F}"/>
    <cellStyle name="Total 3 5 5 2 3 2 2" xfId="39948" xr:uid="{3339D5A3-998D-4D20-8534-6604D466C303}"/>
    <cellStyle name="Total 3 5 5 2 3 3" xfId="31955" xr:uid="{7B8EBAB1-F105-4D63-9CBD-D80AB38661F3}"/>
    <cellStyle name="Total 3 5 5 2 4" xfId="15035" xr:uid="{28BB694A-C844-4B2B-B276-0AFFB2DC48DC}"/>
    <cellStyle name="Total 3 5 5 2 4 2" xfId="25009" xr:uid="{104FD2D4-8394-4AEA-9375-6F3CD76BBA88}"/>
    <cellStyle name="Total 3 5 5 2 5" xfId="32500" xr:uid="{50662369-E90A-4198-B098-7252F023E264}"/>
    <cellStyle name="Total 3 5 5 2 6" xfId="58169" xr:uid="{811DCAD5-7B2E-4E07-B233-18F2E400E749}"/>
    <cellStyle name="Total 3 5 5 3" xfId="4157" xr:uid="{3E576D6A-8646-4BE2-A755-18EEDC37D95A}"/>
    <cellStyle name="Total 3 5 5 3 2" xfId="22121" xr:uid="{2E265886-912C-4245-B53B-7134250A3584}"/>
    <cellStyle name="Total 3 5 5 4" xfId="30734" xr:uid="{D76BFD95-9704-4A34-83E7-1B22FCA450E9}"/>
    <cellStyle name="Total 3 5 5 5" xfId="51387" xr:uid="{4B90C1E9-10AC-4067-BC59-EFCD9E592BB2}"/>
    <cellStyle name="Total 3 5 6" xfId="1800" xr:uid="{E5B357FE-5049-42F4-8830-92D977EE0BBF}"/>
    <cellStyle name="Total 3 5 6 2" xfId="6117" xr:uid="{C73FC948-BE90-4A54-B234-76263362D527}"/>
    <cellStyle name="Total 3 5 6 2 2" xfId="8703" xr:uid="{9ED69F6C-0C85-42DF-87BE-5400F2F33968}"/>
    <cellStyle name="Total 3 5 6 2 2 2" xfId="17692" xr:uid="{A096CD99-720F-42DB-9097-A5217A042693}"/>
    <cellStyle name="Total 3 5 6 2 2 2 2" xfId="39144" xr:uid="{F88AA35E-3272-4BEC-BF32-602E83D70FEE}"/>
    <cellStyle name="Total 3 5 6 2 2 3" xfId="37572" xr:uid="{C15C78B1-D87C-45A5-A1CF-78F14AA0748B}"/>
    <cellStyle name="Total 3 5 6 2 3" xfId="11340" xr:uid="{217D2CC9-E55C-4342-8E44-992504778D62}"/>
    <cellStyle name="Total 3 5 6 2 3 2" xfId="20329" xr:uid="{0E107C17-FDE1-4107-ACB4-982AA35E603B}"/>
    <cellStyle name="Total 3 5 6 2 3 2 2" xfId="42044" xr:uid="{0C7CC70B-09E2-4FFB-A0AC-9CCAE4C77B20}"/>
    <cellStyle name="Total 3 5 6 2 3 3" xfId="26724" xr:uid="{F091848B-858C-410B-8FAA-3A201F18861F}"/>
    <cellStyle name="Total 3 5 6 2 4" xfId="15106" xr:uid="{B7EC977E-DC1F-480A-ABEE-D2F3942E67B5}"/>
    <cellStyle name="Total 3 5 6 2 4 2" xfId="25564" xr:uid="{E3F9515F-F3EB-463F-93D2-2319801B7AAC}"/>
    <cellStyle name="Total 3 5 6 2 5" xfId="35840" xr:uid="{E4518747-4749-4849-9104-EDDECDE34000}"/>
    <cellStyle name="Total 3 5 6 2 6" xfId="54065" xr:uid="{70CFD2DD-AFA0-40B9-8D45-29A240EF3ACD}"/>
    <cellStyle name="Total 3 5 6 3" xfId="4237" xr:uid="{C56BC3B8-9056-496D-8C1C-E6BDD63FF8F5}"/>
    <cellStyle name="Total 3 5 6 3 2" xfId="22821" xr:uid="{9C248775-52C1-4097-916F-571ACFE5CF7A}"/>
    <cellStyle name="Total 3 5 6 4" xfId="27553" xr:uid="{9AA8FB02-9BFA-48FA-9BBB-7734E254034B}"/>
    <cellStyle name="Total 3 5 6 5" xfId="47392" xr:uid="{0C3B6511-7D72-4F57-8780-4CE1AA499DE5}"/>
    <cellStyle name="Total 3 5 7" xfId="2699" xr:uid="{BA2A9107-73C6-4693-831A-94BC28F45AAF}"/>
    <cellStyle name="Total 3 5 7 2" xfId="6889" xr:uid="{C18FF953-8B78-4CAA-9149-FB9E7A50034C}"/>
    <cellStyle name="Total 3 5 7 2 2" xfId="12030" xr:uid="{465B3FC2-7DEF-47DE-A022-98D91236CE8E}"/>
    <cellStyle name="Total 3 5 7 2 2 2" xfId="21019" xr:uid="{C4BBF8A7-882B-4105-9900-BB81242BECAA}"/>
    <cellStyle name="Total 3 5 7 2 2 2 2" xfId="33100" xr:uid="{F9554489-2E67-49B7-8F83-0757EA1FAC0D}"/>
    <cellStyle name="Total 3 5 7 2 2 3" xfId="34388" xr:uid="{6AD6FFE6-A242-4ED5-9413-A2CCECF08FA4}"/>
    <cellStyle name="Total 3 5 7 2 3" xfId="12852" xr:uid="{5B6CD307-1D37-4306-9A33-7E0CCBCDD41A}"/>
    <cellStyle name="Total 3 5 7 2 3 2" xfId="21841" xr:uid="{8DBD4F20-A9EB-4FB1-BB9E-CE4F2D6BDEC4}"/>
    <cellStyle name="Total 3 5 7 2 3 2 2" xfId="40038" xr:uid="{95F99D15-B6FC-48C9-A8C5-2EAC6221B9AC}"/>
    <cellStyle name="Total 3 5 7 2 3 3" xfId="31275" xr:uid="{73DFB2A2-6BAC-4920-96B2-59B8BF86AE54}"/>
    <cellStyle name="Total 3 5 7 2 4" xfId="15878" xr:uid="{F7D956E2-5534-4140-ADFD-0244FD8D98C5}"/>
    <cellStyle name="Total 3 5 7 2 4 2" xfId="27951" xr:uid="{3D1EE587-431C-4ED9-BBA0-3ED40DBAB086}"/>
    <cellStyle name="Total 3 5 7 2 5" xfId="34615" xr:uid="{A515DE40-2D0D-412D-B913-DBBB9CC166BC}"/>
    <cellStyle name="Total 3 5 7 3" xfId="9460" xr:uid="{503DD2A6-94E9-4FD5-8BBA-3B2A23F7ECDB}"/>
    <cellStyle name="Total 3 5 7 3 2" xfId="18449" xr:uid="{66D188F6-5F04-4BD0-AADB-76E0F534AA6C}"/>
    <cellStyle name="Total 3 5 7 3 2 2" xfId="38559" xr:uid="{0231F898-32FD-4A26-867C-5FF50B50AFB9}"/>
    <cellStyle name="Total 3 5 7 3 3" xfId="31391" xr:uid="{AFF7DBC4-4AB3-431D-B2B3-43D6F36E062E}"/>
    <cellStyle name="Total 3 5 7 4" xfId="33774" xr:uid="{7C3F391F-481D-4547-AF5C-E95F6B5334DC}"/>
    <cellStyle name="Total 3 5 8" xfId="4645" xr:uid="{0DFA7798-ED73-482B-908B-82508DF60886}"/>
    <cellStyle name="Total 3 5 8 2" xfId="7231" xr:uid="{02F2BA5C-195F-433B-9761-4C1538B53C28}"/>
    <cellStyle name="Total 3 5 8 2 2" xfId="16220" xr:uid="{E15F6123-8BEF-420B-8680-68055A091C16}"/>
    <cellStyle name="Total 3 5 8 2 2 2" xfId="42551" xr:uid="{DD6E299C-57D4-4C7A-96B0-ED9178997164}"/>
    <cellStyle name="Total 3 5 8 2 3" xfId="31390" xr:uid="{43FEAD78-8011-4887-9EAF-5B8E7454952A}"/>
    <cellStyle name="Total 3 5 8 3" xfId="9868" xr:uid="{6E287DEC-1526-416B-A0ED-341EB525241F}"/>
    <cellStyle name="Total 3 5 8 3 2" xfId="18857" xr:uid="{5138B13C-D030-471B-B531-B6E4582D480F}"/>
    <cellStyle name="Total 3 5 8 3 2 2" xfId="35189" xr:uid="{249FEA8B-C95D-4E39-81D0-A6E09DF2E405}"/>
    <cellStyle name="Total 3 5 8 3 3" xfId="43932" xr:uid="{9568A7F1-7FCE-40E7-95AA-C7932697C6EE}"/>
    <cellStyle name="Total 3 5 8 4" xfId="13634" xr:uid="{B8EB5D5C-B025-4DCF-B7F1-7CE4BD4DA4BD}"/>
    <cellStyle name="Total 3 5 8 4 2" xfId="31417" xr:uid="{ED23B44C-2CBA-46F6-BF60-50C186827FBF}"/>
    <cellStyle name="Total 3 5 8 5" xfId="40811" xr:uid="{EF202AC9-F86F-48EE-AC6C-1227BABA3CEA}"/>
    <cellStyle name="Total 3 5 9" xfId="6533" xr:uid="{AD028E57-01DD-4D19-9BCB-5E8EDB547564}"/>
    <cellStyle name="Total 3 5 9 2" xfId="11752" xr:uid="{0985D2EE-F6E9-4B56-B625-D3DCB04BD1EC}"/>
    <cellStyle name="Total 3 5 9 2 2" xfId="20741" xr:uid="{A2D8F99C-A52D-47D5-A5E5-02121CC65823}"/>
    <cellStyle name="Total 3 5 9 2 2 2" xfId="24542" xr:uid="{4D2778CA-3051-481B-8F1F-F28F6A52015D}"/>
    <cellStyle name="Total 3 5 9 2 3" xfId="24028" xr:uid="{BCDD5AFA-4852-4B33-8754-1D884CE30DBC}"/>
    <cellStyle name="Total 3 5 9 3" xfId="15522" xr:uid="{B18CD61F-CF09-4B18-B6D1-9B66900E5548}"/>
    <cellStyle name="Total 3 5 9 3 2" xfId="32096" xr:uid="{7690AFB4-7B71-4CDD-B123-4B6487B6FC0A}"/>
    <cellStyle name="Total 3 5 9 4" xfId="23025" xr:uid="{66D00E1E-E3D1-4DE3-AA52-80E6B0C050BA}"/>
    <cellStyle name="Total 3 6" xfId="369" xr:uid="{02B459F6-544E-4912-A9FF-0A128BFBD3FF}"/>
    <cellStyle name="Total 3 6 10" xfId="9240" xr:uid="{C267F947-8F7C-48B2-8B38-4E5BD1229B18}"/>
    <cellStyle name="Total 3 6 10 2" xfId="18229" xr:uid="{AFE06077-1C70-425D-95CB-69190588B427}"/>
    <cellStyle name="Total 3 6 10 2 2" xfId="29924" xr:uid="{2F013EF1-4562-4CF2-A64E-1E19333FDD58}"/>
    <cellStyle name="Total 3 6 10 3" xfId="26084" xr:uid="{6065993F-2E72-4D6B-A7F1-A702DE1D77A9}"/>
    <cellStyle name="Total 3 6 11" xfId="12447" xr:uid="{488EFF0A-72F5-4E0B-8213-F347F9B4EF0F}"/>
    <cellStyle name="Total 3 6 11 2" xfId="21436" xr:uid="{7C98D802-3755-4903-8127-74530F65DB36}"/>
    <cellStyle name="Total 3 6 11 2 2" xfId="26352" xr:uid="{F57C1832-0A75-4DE9-9EEA-CBF3DD87EAB2}"/>
    <cellStyle name="Total 3 6 11 3" xfId="34263" xr:uid="{75CE2B72-25B6-4BF2-AF0E-4EB7A0E492E5}"/>
    <cellStyle name="Total 3 6 12" xfId="2375" xr:uid="{332BF6EA-DC6D-4B6D-B55E-1B0E2829F49E}"/>
    <cellStyle name="Total 3 6 12 2" xfId="30616" xr:uid="{3F2228E4-32CB-428C-82AA-4190F8E87937}"/>
    <cellStyle name="Total 3 6 13" xfId="13284" xr:uid="{F9323DBB-851F-45F3-8666-4B904C32F58D}"/>
    <cellStyle name="Total 3 6 13 2" xfId="42471" xr:uid="{608BA967-CE21-4C9A-B128-C705DA42CD7C}"/>
    <cellStyle name="Total 3 6 14" xfId="28403" xr:uid="{EF7BF679-98F5-4B9D-A366-7BED5E9272BC}"/>
    <cellStyle name="Total 3 6 15" xfId="44384" xr:uid="{8243B7D3-FD06-46B2-A7E8-E5AE9EACCB2D}"/>
    <cellStyle name="Total 3 6 16" xfId="45665" xr:uid="{484907FB-FBFB-491E-B22C-F52C3CA303B1}"/>
    <cellStyle name="Total 3 6 2" xfId="718" xr:uid="{2BDE04DB-94A9-4897-9ABB-44CC7E879D75}"/>
    <cellStyle name="Total 3 6 2 2" xfId="5094" xr:uid="{8DEBB5C7-969B-48DD-A043-F5846139882D}"/>
    <cellStyle name="Total 3 6 2 2 2" xfId="7680" xr:uid="{065D9C40-9B02-4C48-81C2-AEA80CE4C6F0}"/>
    <cellStyle name="Total 3 6 2 2 2 2" xfId="16669" xr:uid="{19A17219-03C9-46CB-B525-5DC3DC25602C}"/>
    <cellStyle name="Total 3 6 2 2 2 2 2" xfId="32536" xr:uid="{95BEF975-13B1-480D-A1F3-800923F50531}"/>
    <cellStyle name="Total 3 6 2 2 2 3" xfId="42975" xr:uid="{4C138FE4-63FA-4890-A0BA-600922DA0108}"/>
    <cellStyle name="Total 3 6 2 2 2 4" xfId="56453" xr:uid="{510D9F01-B6F8-48F3-BA40-74C07CF42DE1}"/>
    <cellStyle name="Total 3 6 2 2 3" xfId="10317" xr:uid="{4855C3AF-ED1A-4322-9515-756775ADF851}"/>
    <cellStyle name="Total 3 6 2 2 3 2" xfId="19306" xr:uid="{32AD1C9F-F7F1-4B1E-BB15-44BDD413B387}"/>
    <cellStyle name="Total 3 6 2 2 3 2 2" xfId="37224" xr:uid="{FD025F22-7EB6-4526-A0F3-34AEB168AB73}"/>
    <cellStyle name="Total 3 6 2 2 3 3" xfId="25323" xr:uid="{52CA1C08-CE12-4F46-8266-8648DB36FF52}"/>
    <cellStyle name="Total 3 6 2 2 4" xfId="14083" xr:uid="{1F8D191B-8D9F-42D3-AFE1-41C670FCF2DA}"/>
    <cellStyle name="Total 3 6 2 2 4 2" xfId="33779" xr:uid="{DA579ECB-8BA1-4678-AC3C-2B1E95B4765D}"/>
    <cellStyle name="Total 3 6 2 2 5" xfId="31683" xr:uid="{B72F3A7A-0A38-422E-B72E-22078EA3D925}"/>
    <cellStyle name="Total 3 6 2 2 6" xfId="49671" xr:uid="{E571E390-9AE9-4FF7-AD1F-9124C42A0ABC}"/>
    <cellStyle name="Total 3 6 2 3" xfId="3155" xr:uid="{3CC6C6EA-0622-49A6-BA11-8D0B03AE874F}"/>
    <cellStyle name="Total 3 6 2 3 2" xfId="28288" xr:uid="{CF245B8E-6700-4EE5-B238-B9C4266B50B9}"/>
    <cellStyle name="Total 3 6 2 3 2 2" xfId="59002" xr:uid="{D9C4836F-56C4-4737-9B09-A7F9EA8C2421}"/>
    <cellStyle name="Total 3 6 2 3 3" xfId="52221" xr:uid="{DB7BF22B-63BB-4A55-BF59-AD8295640210}"/>
    <cellStyle name="Total 3 6 2 4" xfId="38097" xr:uid="{49AFC868-918E-406B-88FD-169D108CDE77}"/>
    <cellStyle name="Total 3 6 2 4 2" xfId="54592" xr:uid="{43A99CB9-44B7-4E1F-AC27-ADB5CBC9D69C}"/>
    <cellStyle name="Total 3 6 2 4 3" xfId="47788" xr:uid="{B8D63A46-3F7E-417D-944A-18DB4B2F199B}"/>
    <cellStyle name="Total 3 6 2 5" xfId="46174" xr:uid="{DD288EC9-D783-462F-8AB6-24F34EA62249}"/>
    <cellStyle name="Total 3 6 3" xfId="1063" xr:uid="{BA273CD7-3DBF-4E53-8606-F259AF8F0CB6}"/>
    <cellStyle name="Total 3 6 3 2" xfId="5415" xr:uid="{E54C27C7-1D3E-4FE6-8D62-1AA3C07F8C54}"/>
    <cellStyle name="Total 3 6 3 2 2" xfId="8001" xr:uid="{2312B7BA-E154-4278-AF79-8933A3052088}"/>
    <cellStyle name="Total 3 6 3 2 2 2" xfId="16990" xr:uid="{0D963064-A1DF-4FA0-AB06-0EC9F8ECB542}"/>
    <cellStyle name="Total 3 6 3 2 2 2 2" xfId="27448" xr:uid="{6FEEB9E4-9C38-458F-ADC8-AE59EBA99CF0}"/>
    <cellStyle name="Total 3 6 3 2 2 3" xfId="23667" xr:uid="{79FACE2A-A41E-41BA-92A5-2F71F03DB2E6}"/>
    <cellStyle name="Total 3 6 3 2 2 4" xfId="56855" xr:uid="{6F9B2EBE-0D02-4730-B140-89F8F751FFB6}"/>
    <cellStyle name="Total 3 6 3 2 3" xfId="10638" xr:uid="{3084FDCB-4159-4891-9B94-87DA212B32FE}"/>
    <cellStyle name="Total 3 6 3 2 3 2" xfId="19627" xr:uid="{DACB63C7-B714-44F1-AF1C-42E143537C02}"/>
    <cellStyle name="Total 3 6 3 2 3 2 2" xfId="26058" xr:uid="{7DAA91F4-DCA6-460A-BCDD-9008E2ED50A7}"/>
    <cellStyle name="Total 3 6 3 2 3 3" xfId="44047" xr:uid="{E8C6D6E8-E347-480B-BD7B-90E6AAFDD3B2}"/>
    <cellStyle name="Total 3 6 3 2 4" xfId="14404" xr:uid="{F39E9F76-B18C-45DD-A8B5-368CCC1AACE4}"/>
    <cellStyle name="Total 3 6 3 2 4 2" xfId="36808" xr:uid="{2AAB4183-6F99-46D9-9E0E-35599BF60284}"/>
    <cellStyle name="Total 3 6 3 2 5" xfId="36498" xr:uid="{98D96A88-EF07-4624-B1EB-1776D906E87A}"/>
    <cellStyle name="Total 3 6 3 2 6" xfId="50073" xr:uid="{B1C7DD7F-4E49-4BC6-8CC8-B66B9A7DFA29}"/>
    <cellStyle name="Total 3 6 3 3" xfId="3500" xr:uid="{662B49BA-17A4-473D-B5F8-8F218F9D3425}"/>
    <cellStyle name="Total 3 6 3 3 2" xfId="32297" xr:uid="{02B9F65D-5D73-495D-9CB4-1CE0DA81B5AD}"/>
    <cellStyle name="Total 3 6 3 3 2 2" xfId="58480" xr:uid="{0EA37332-05F9-4F7F-9476-265F350A5906}"/>
    <cellStyle name="Total 3 6 3 3 3" xfId="51699" xr:uid="{92811184-D2CE-4954-BB64-6C3847DD152D}"/>
    <cellStyle name="Total 3 6 3 4" xfId="30676" xr:uid="{526DA1A7-CCAB-482B-8F08-7E63E117BD98}"/>
    <cellStyle name="Total 3 6 3 4 2" xfId="54982" xr:uid="{989DB434-77B5-43ED-8DAB-9E82BA5A079A}"/>
    <cellStyle name="Total 3 6 3 4 3" xfId="48190" xr:uid="{6AAED386-0632-4CAE-9E1C-D5AC72E9D0EC}"/>
    <cellStyle name="Total 3 6 3 5" xfId="53282" xr:uid="{45DAE34E-275C-448D-94D1-A535DDB9AF5D}"/>
    <cellStyle name="Total 3 6 3 6" xfId="46576" xr:uid="{5B424A9B-A20D-4B5F-8255-560DBC2C45BC}"/>
    <cellStyle name="Total 3 6 4" xfId="1407" xr:uid="{7B2E2906-12C4-4FB3-AEFE-A18BB7BFE834}"/>
    <cellStyle name="Total 3 6 4 2" xfId="5752" xr:uid="{520B0FE5-5567-4084-88B9-4B34ABD90E69}"/>
    <cellStyle name="Total 3 6 4 2 2" xfId="8338" xr:uid="{B468E348-1F00-40BE-BDA8-0A2A48AD18E3}"/>
    <cellStyle name="Total 3 6 4 2 2 2" xfId="17327" xr:uid="{7777F3D6-9F05-42F7-BC15-CC8BB23628CA}"/>
    <cellStyle name="Total 3 6 4 2 2 2 2" xfId="35625" xr:uid="{43137E02-61B5-47B8-80DA-2EF815D0EDE0}"/>
    <cellStyle name="Total 3 6 4 2 2 3" xfId="43223" xr:uid="{6A51F356-5EE5-419D-A430-F45FB8C2FDB5}"/>
    <cellStyle name="Total 3 6 4 2 3" xfId="10975" xr:uid="{8DBF08D2-9052-4124-9ABC-8CBC18457C40}"/>
    <cellStyle name="Total 3 6 4 2 3 2" xfId="19964" xr:uid="{1C55A153-6D9D-46E0-9E1F-0A07F2531A98}"/>
    <cellStyle name="Total 3 6 4 2 3 2 2" xfId="25275" xr:uid="{25EACFEC-5702-40AB-A544-09052E104B4F}"/>
    <cellStyle name="Total 3 6 4 2 3 3" xfId="43908" xr:uid="{0DDDD58F-E472-4273-863A-8FE09B5EF7F5}"/>
    <cellStyle name="Total 3 6 4 2 4" xfId="14741" xr:uid="{258DC0ED-6C16-42FA-9142-BBD7EDC67492}"/>
    <cellStyle name="Total 3 6 4 2 4 2" xfId="27287" xr:uid="{26623084-347E-45B6-9EA3-D1B477B682DF}"/>
    <cellStyle name="Total 3 6 4 2 5" xfId="30819" xr:uid="{54004A13-99FF-4293-911C-9FA57B5354A9}"/>
    <cellStyle name="Total 3 6 4 2 6" xfId="55981" xr:uid="{D4CB30F4-282A-4F2D-A88E-0476177FF789}"/>
    <cellStyle name="Total 3 6 4 3" xfId="3844" xr:uid="{E4A5FB52-34CC-471E-B281-BA6ACE2DF32F}"/>
    <cellStyle name="Total 3 6 4 3 2" xfId="27949" xr:uid="{55D63ED7-3AE1-40E0-8D7D-3220C3257C81}"/>
    <cellStyle name="Total 3 6 4 4" xfId="31248" xr:uid="{42D901FE-4B35-4478-BA83-301FAB57B6F0}"/>
    <cellStyle name="Total 3 6 4 5" xfId="49199" xr:uid="{EA581D97-7AEE-434B-8D95-3E46424B020E}"/>
    <cellStyle name="Total 3 6 5" xfId="1607" xr:uid="{CF82B7DC-2360-4BEF-A867-54A3D0C37AC5}"/>
    <cellStyle name="Total 3 6 5 2" xfId="5951" xr:uid="{179996B0-8020-4746-A847-8E821FAFF257}"/>
    <cellStyle name="Total 3 6 5 2 2" xfId="8537" xr:uid="{8833A195-4BBA-47BB-B7CD-BF4AEB5D98BF}"/>
    <cellStyle name="Total 3 6 5 2 2 2" xfId="17526" xr:uid="{F7C5022B-E310-4F43-AEF7-8F3B1D248E05}"/>
    <cellStyle name="Total 3 6 5 2 2 2 2" xfId="32419" xr:uid="{0A27ACCD-990B-43F5-A303-7A781F4BF763}"/>
    <cellStyle name="Total 3 6 5 2 2 3" xfId="25419" xr:uid="{1564DFEE-C5F2-40E3-A201-F78A6AB5D5E3}"/>
    <cellStyle name="Total 3 6 5 2 3" xfId="11174" xr:uid="{F58F2485-751A-4E22-942E-4F974738C214}"/>
    <cellStyle name="Total 3 6 5 2 3 2" xfId="20163" xr:uid="{A2995C97-4470-43EA-B299-1CC961B1F3A5}"/>
    <cellStyle name="Total 3 6 5 2 3 2 2" xfId="27187" xr:uid="{BCF1884A-F31E-405F-B20C-6E8470AD6473}"/>
    <cellStyle name="Total 3 6 5 2 3 3" xfId="22344" xr:uid="{914FF42C-8E87-4674-AA1E-37BA827EEF55}"/>
    <cellStyle name="Total 3 6 5 2 4" xfId="14940" xr:uid="{D3933E8D-AA18-41CD-972C-E413320BD559}"/>
    <cellStyle name="Total 3 6 5 2 4 2" xfId="34807" xr:uid="{702E6CF4-C6F9-4844-8C67-F9969277024C}"/>
    <cellStyle name="Total 3 6 5 2 5" xfId="43337" xr:uid="{FC2FBDD8-7691-40D9-B0AC-4D99C4BF2ABF}"/>
    <cellStyle name="Total 3 6 5 2 6" xfId="58121" xr:uid="{6D978655-4D5F-4236-9652-D7BE5DC16C9B}"/>
    <cellStyle name="Total 3 6 5 3" xfId="4044" xr:uid="{534BD267-0ED2-46A4-9733-F28749D7C8B6}"/>
    <cellStyle name="Total 3 6 5 3 2" xfId="29368" xr:uid="{FCC7B55B-7ABC-4D7E-A385-02E269438BC2}"/>
    <cellStyle name="Total 3 6 5 4" xfId="22762" xr:uid="{2273FEDB-4631-4643-BAEE-FF0899B36E09}"/>
    <cellStyle name="Total 3 6 5 5" xfId="51339" xr:uid="{8BECBC2F-C65B-47F1-8948-C43CC98673BC}"/>
    <cellStyle name="Total 3 6 6" xfId="2026" xr:uid="{CA0AC9F5-8864-4924-9024-FFE5F1D3D55B}"/>
    <cellStyle name="Total 3 6 6 2" xfId="6334" xr:uid="{625F7902-AC2C-4376-A411-96055210101E}"/>
    <cellStyle name="Total 3 6 6 2 2" xfId="8920" xr:uid="{5C89B5EA-17F7-4DAA-9AF1-D2BCE69C1FE8}"/>
    <cellStyle name="Total 3 6 6 2 2 2" xfId="17909" xr:uid="{A76694A4-8B71-41E5-B65B-82F3C5B421A0}"/>
    <cellStyle name="Total 3 6 6 2 2 2 2" xfId="43547" xr:uid="{0592E085-76FC-400C-877C-57AFBD1F2D2D}"/>
    <cellStyle name="Total 3 6 6 2 2 3" xfId="38387" xr:uid="{7B9D776B-CC47-4130-9870-FFE5D0264651}"/>
    <cellStyle name="Total 3 6 6 2 3" xfId="11557" xr:uid="{A3CDEAC8-E280-42F2-923A-D38BA930CC12}"/>
    <cellStyle name="Total 3 6 6 2 3 2" xfId="20546" xr:uid="{65DF1866-8193-4FF9-99BD-0C74B043ED37}"/>
    <cellStyle name="Total 3 6 6 2 3 2 2" xfId="34300" xr:uid="{FC4F5B4B-F5FA-4A51-BF67-28A2A5BDE7C7}"/>
    <cellStyle name="Total 3 6 6 2 3 3" xfId="43927" xr:uid="{B957220B-08C2-4808-976C-9F8D0588499B}"/>
    <cellStyle name="Total 3 6 6 2 4" xfId="15323" xr:uid="{F6A1D57E-7D1A-46E4-A9AA-ED658AAE5043}"/>
    <cellStyle name="Total 3 6 6 2 4 2" xfId="31611" xr:uid="{ADD1D61B-7149-4181-8010-83404BBAAFA3}"/>
    <cellStyle name="Total 3 6 6 2 5" xfId="23367" xr:uid="{5E334D0B-B972-4211-9003-57E79CEB477E}"/>
    <cellStyle name="Total 3 6 6 2 6" xfId="54144" xr:uid="{4CE9D2FB-237E-4850-AEFA-B26C7D6AD9B4}"/>
    <cellStyle name="Total 3 6 6 3" xfId="4463" xr:uid="{49CFB046-95F8-4A83-BBC1-185932C4D701}"/>
    <cellStyle name="Total 3 6 6 3 2" xfId="37855" xr:uid="{1D4CBE6A-3FB2-413C-B448-F2CF8851EBFF}"/>
    <cellStyle name="Total 3 6 6 4" xfId="41948" xr:uid="{E97C64FC-2888-4D1B-96CD-97F1FAFE9C3E}"/>
    <cellStyle name="Total 3 6 6 5" xfId="47432" xr:uid="{88F1CB0D-D360-4CD8-B1E2-7034E0115AEC}"/>
    <cellStyle name="Total 3 6 7" xfId="2837" xr:uid="{54739CA2-1233-4065-8688-BDC34C37F043}"/>
    <cellStyle name="Total 3 6 7 2" xfId="6987" xr:uid="{08AD17A0-3166-47A1-98B0-30BD711A1F4F}"/>
    <cellStyle name="Total 3 6 7 2 2" xfId="12116" xr:uid="{FFEDE5CA-8DF6-4FBC-8954-3D8D06DD9309}"/>
    <cellStyle name="Total 3 6 7 2 2 2" xfId="21105" xr:uid="{6A54B6E2-E2B8-4B16-942E-72BE4CE3A251}"/>
    <cellStyle name="Total 3 6 7 2 2 2 2" xfId="35339" xr:uid="{558D0A59-5E13-4618-AB12-E615E669BE06}"/>
    <cellStyle name="Total 3 6 7 2 2 3" xfId="23555" xr:uid="{115A73AC-6A0A-4A73-8D2D-A88E431C32BC}"/>
    <cellStyle name="Total 3 6 7 2 3" xfId="12932" xr:uid="{4A97A245-5B09-468D-AC36-DB171F6F50A5}"/>
    <cellStyle name="Total 3 6 7 2 3 2" xfId="21921" xr:uid="{921BB3C9-09E6-4112-A248-2DC15F5A0B6C}"/>
    <cellStyle name="Total 3 6 7 2 3 2 2" xfId="42603" xr:uid="{F20FBDB8-BE61-4CC1-9226-3A5DF31ABC06}"/>
    <cellStyle name="Total 3 6 7 2 3 3" xfId="27340" xr:uid="{0EE36A21-DDFC-45DC-B345-F04870FEA7DA}"/>
    <cellStyle name="Total 3 6 7 2 4" xfId="15976" xr:uid="{995D0947-0663-4374-B1F5-963998D9F747}"/>
    <cellStyle name="Total 3 6 7 2 4 2" xfId="34908" xr:uid="{540B6960-D5A5-4D27-BF8C-7C7F32D55CE0}"/>
    <cellStyle name="Total 3 6 7 2 5" xfId="24879" xr:uid="{0531618C-F85C-48F3-B366-7325BF35D903}"/>
    <cellStyle name="Total 3 6 7 3" xfId="9550" xr:uid="{7299D591-4977-469C-BC3D-66F070ED97A2}"/>
    <cellStyle name="Total 3 6 7 3 2" xfId="18539" xr:uid="{81439C2F-E98E-4466-BA0E-AFA8DDFF7964}"/>
    <cellStyle name="Total 3 6 7 3 2 2" xfId="30127" xr:uid="{E25E69EB-8290-4F31-93A7-4D9E6883D8C8}"/>
    <cellStyle name="Total 3 6 7 3 3" xfId="33505" xr:uid="{0FD1B752-DC45-465E-BD96-076A1458AC98}"/>
    <cellStyle name="Total 3 6 7 4" xfId="27999" xr:uid="{5D8E5E57-8D49-4718-A3E9-8573CB0F2325}"/>
    <cellStyle name="Total 3 6 8" xfId="4770" xr:uid="{80407CE7-D441-4D10-B74D-E8E3C08AABD0}"/>
    <cellStyle name="Total 3 6 8 2" xfId="7356" xr:uid="{320CFEAC-DAC0-44D4-980C-A0683AC2528E}"/>
    <cellStyle name="Total 3 6 8 2 2" xfId="16345" xr:uid="{78F57753-2DC8-49AE-96DB-8A0584EDA3EA}"/>
    <cellStyle name="Total 3 6 8 2 2 2" xfId="33273" xr:uid="{952D58B4-F694-4DC6-B9CB-618F5F86031B}"/>
    <cellStyle name="Total 3 6 8 2 3" xfId="28855" xr:uid="{DDA39FB8-4FBF-4A96-9D75-7D4C2BCFE403}"/>
    <cellStyle name="Total 3 6 8 3" xfId="9993" xr:uid="{157E1AF3-278B-4345-A073-257553A412BE}"/>
    <cellStyle name="Total 3 6 8 3 2" xfId="18982" xr:uid="{9DA5A2F3-F4B9-4B6B-95EA-5EFD588817DA}"/>
    <cellStyle name="Total 3 6 8 3 2 2" xfId="23461" xr:uid="{702EFCE3-C1A1-48D6-A80C-58B68BA69A87}"/>
    <cellStyle name="Total 3 6 8 3 3" xfId="26474" xr:uid="{83BC0367-B447-46BB-99FB-B3A81FA54255}"/>
    <cellStyle name="Total 3 6 8 4" xfId="13759" xr:uid="{4EF1DD69-165B-431B-BC5A-7F7C82100324}"/>
    <cellStyle name="Total 3 6 8 4 2" xfId="40356" xr:uid="{1C35FC1F-0BC6-429E-BB23-A916757A5C0C}"/>
    <cellStyle name="Total 3 6 8 5" xfId="38008" xr:uid="{19247B9D-B730-42C0-AF6F-1E56B3A7E41D}"/>
    <cellStyle name="Total 3 6 9" xfId="6671" xr:uid="{8D4D7FC6-AFFE-44E1-A12E-B014CB30AE27}"/>
    <cellStyle name="Total 3 6 9 2" xfId="11877" xr:uid="{BF3A4660-9DDA-46E1-8C04-4B3993A015E5}"/>
    <cellStyle name="Total 3 6 9 2 2" xfId="20866" xr:uid="{45F25CA5-F53B-4D16-A848-B00C93CDCF41}"/>
    <cellStyle name="Total 3 6 9 2 2 2" xfId="27736" xr:uid="{526F14E4-8BE3-4816-A020-90D4DE3C193B}"/>
    <cellStyle name="Total 3 6 9 2 3" xfId="34855" xr:uid="{A85B98E9-E173-4069-BC61-54F90597628C}"/>
    <cellStyle name="Total 3 6 9 3" xfId="15660" xr:uid="{B5EE950D-50EF-4944-8291-604B88F7744D}"/>
    <cellStyle name="Total 3 6 9 3 2" xfId="26287" xr:uid="{D0876E12-491B-4950-9897-155260A10956}"/>
    <cellStyle name="Total 3 6 9 4" xfId="38407" xr:uid="{1960AF2D-6B7A-4420-A075-76CBDF4001D7}"/>
    <cellStyle name="Total 3 7" xfId="509" xr:uid="{9311AC4A-8335-47AB-B5E8-ADD8315AFDE4}"/>
    <cellStyle name="Total 3 7 10" xfId="44467" xr:uid="{A1E44638-317A-40F0-B23B-E95F3AF72699}"/>
    <cellStyle name="Total 3 7 11" xfId="45701" xr:uid="{29BCA16A-319C-4C0E-9AE1-8558CFDD2C56}"/>
    <cellStyle name="Total 3 7 2" xfId="858" xr:uid="{F910FB35-0E02-443E-A458-ED5303EB53B8}"/>
    <cellStyle name="Total 3 7 2 2" xfId="5227" xr:uid="{7FA37719-56DE-4E86-B500-937D26A89DF6}"/>
    <cellStyle name="Total 3 7 2 2 2" xfId="7813" xr:uid="{4D431962-39B8-4187-BF33-AAC66EEE3009}"/>
    <cellStyle name="Total 3 7 2 2 2 2" xfId="16802" xr:uid="{C4B9AB18-E752-4F07-9993-0E70AFEE3566}"/>
    <cellStyle name="Total 3 7 2 2 2 2 2" xfId="41857" xr:uid="{3C5FB766-14B1-4A0C-92B6-D7DCAB0A1829}"/>
    <cellStyle name="Total 3 7 2 2 2 3" xfId="38864" xr:uid="{4DD99D9F-B99E-4826-95C3-52D84462D2C2}"/>
    <cellStyle name="Total 3 7 2 2 2 4" xfId="56489" xr:uid="{5990EAD7-AFD7-412C-8E7B-E93A85307DA4}"/>
    <cellStyle name="Total 3 7 2 2 3" xfId="10450" xr:uid="{4B560FCA-102A-46C5-8CA9-C69A328D43AA}"/>
    <cellStyle name="Total 3 7 2 2 3 2" xfId="19439" xr:uid="{F678DCA7-28FE-4119-8812-B9C17C631B90}"/>
    <cellStyle name="Total 3 7 2 2 3 2 2" xfId="27326" xr:uid="{5D63339C-AA36-4F69-A296-F29A9589CA55}"/>
    <cellStyle name="Total 3 7 2 2 3 3" xfId="40512" xr:uid="{B86ACE41-DC85-4EF9-8601-791C09863D60}"/>
    <cellStyle name="Total 3 7 2 2 4" xfId="14216" xr:uid="{0A3A84DF-D62F-4806-BC3C-030F1188EF7C}"/>
    <cellStyle name="Total 3 7 2 2 4 2" xfId="25094" xr:uid="{3D969DC0-83F3-4E74-B0F7-7B3A1FCE7E0B}"/>
    <cellStyle name="Total 3 7 2 2 5" xfId="43126" xr:uid="{4E1BBA33-AA7B-4842-839D-3C1E24B25129}"/>
    <cellStyle name="Total 3 7 2 2 6" xfId="49707" xr:uid="{7A21CAB6-6980-407F-8C5E-064C7FC803A7}"/>
    <cellStyle name="Total 3 7 2 3" xfId="3295" xr:uid="{ACFBF8C1-444B-4BE5-92CF-0F9131024F4D}"/>
    <cellStyle name="Total 3 7 2 3 2" xfId="35303" xr:uid="{B51FCC04-70EE-4EED-A3D4-8A8D13DE6FA7}"/>
    <cellStyle name="Total 3 7 2 3 2 2" xfId="58531" xr:uid="{480C25C9-02C8-4F70-94F6-424852B08B6A}"/>
    <cellStyle name="Total 3 7 2 3 3" xfId="51750" xr:uid="{4E5E5B48-3054-4E91-AC0C-115720A633B3}"/>
    <cellStyle name="Total 3 7 2 4" xfId="27871" xr:uid="{07BA13FB-0D5D-4283-8D30-0372821152B8}"/>
    <cellStyle name="Total 3 7 2 4 2" xfId="54628" xr:uid="{49D008FB-7107-4789-8491-D1347B46060C}"/>
    <cellStyle name="Total 3 7 2 4 3" xfId="47824" xr:uid="{E5C1D066-1E74-4733-B970-8B32C603EBDD}"/>
    <cellStyle name="Total 3 7 2 5" xfId="46210" xr:uid="{3D9C7BC9-BF00-408A-AF3F-C97E07031615}"/>
    <cellStyle name="Total 3 7 3" xfId="1203" xr:uid="{DB6657E4-D1FE-4B50-9F0A-DE3AB894974F}"/>
    <cellStyle name="Total 3 7 3 2" xfId="5548" xr:uid="{0BFA2ADB-6C69-418A-ACB6-7B09AA548C3E}"/>
    <cellStyle name="Total 3 7 3 2 2" xfId="8134" xr:uid="{F8424054-2EA8-4A26-B849-95041D27B2A5}"/>
    <cellStyle name="Total 3 7 3 2 2 2" xfId="17123" xr:uid="{6CF1CBBA-B553-45C7-836D-CD582F6832B6}"/>
    <cellStyle name="Total 3 7 3 2 2 2 2" xfId="25985" xr:uid="{B98E989A-F97A-466C-BE5D-A05172B4BA4C}"/>
    <cellStyle name="Total 3 7 3 2 2 3" xfId="24706" xr:uid="{20897DE7-BC71-4FE1-A7B7-D0A79DA9E2BF}"/>
    <cellStyle name="Total 3 7 3 2 2 4" xfId="56891" xr:uid="{326D5B89-299C-451B-A2CA-2F6E2236A25C}"/>
    <cellStyle name="Total 3 7 3 2 3" xfId="10771" xr:uid="{50D0D650-09E8-491B-A8B2-5FE5532B3C97}"/>
    <cellStyle name="Total 3 7 3 2 3 2" xfId="19760" xr:uid="{DA35F7A8-9ED5-4D87-8BB1-A5C653CCB5C3}"/>
    <cellStyle name="Total 3 7 3 2 3 2 2" xfId="36359" xr:uid="{21CFA229-CE9B-4ECB-AC74-C46F3A9A614A}"/>
    <cellStyle name="Total 3 7 3 2 3 3" xfId="42726" xr:uid="{1D7F718E-89B8-4362-96DB-199F00D512F9}"/>
    <cellStyle name="Total 3 7 3 2 4" xfId="14537" xr:uid="{486FD8B9-F24C-42B7-932D-07FAF3A27DBA}"/>
    <cellStyle name="Total 3 7 3 2 4 2" xfId="37890" xr:uid="{03DAE9C3-D0A3-4084-8EE0-1F2CC6E9055D}"/>
    <cellStyle name="Total 3 7 3 2 5" xfId="24891" xr:uid="{9A6AB203-FFCE-4B8E-A5D6-1C3A95A25002}"/>
    <cellStyle name="Total 3 7 3 2 6" xfId="50109" xr:uid="{A2FAFA3B-5E30-41BC-AD90-1DB1FD949C14}"/>
    <cellStyle name="Total 3 7 3 3" xfId="3640" xr:uid="{17D3400D-282F-403C-8C7E-497ECB2753F7}"/>
    <cellStyle name="Total 3 7 3 3 2" xfId="25209" xr:uid="{879F859E-D774-460C-8A5B-512F49B19BFD}"/>
    <cellStyle name="Total 3 7 3 3 2 2" xfId="55709" xr:uid="{88C71613-1D65-47F5-B279-D8B818D9FE51}"/>
    <cellStyle name="Total 3 7 3 3 3" xfId="48926" xr:uid="{51509A36-7CEC-4CA0-BA8C-68A1749F9CA4}"/>
    <cellStyle name="Total 3 7 3 4" xfId="34289" xr:uid="{42FF935B-5225-448A-934B-2FC37B46DC5B}"/>
    <cellStyle name="Total 3 7 3 4 2" xfId="55018" xr:uid="{A0BDB9FB-139B-4D99-AA94-B8CC16CB9F42}"/>
    <cellStyle name="Total 3 7 3 4 3" xfId="48226" xr:uid="{F23DA4F5-4094-4EAF-9775-B652E6E7898E}"/>
    <cellStyle name="Total 3 7 3 5" xfId="53318" xr:uid="{0C3DF80E-1BCF-45E9-8DC0-1BA0B3D00F06}"/>
    <cellStyle name="Total 3 7 3 6" xfId="46612" xr:uid="{3E3C36BD-994B-4877-8C29-98F8B2B715A2}"/>
    <cellStyle name="Total 3 7 4" xfId="1547" xr:uid="{3CB53816-817A-4626-87ED-0BB71031CCF5}"/>
    <cellStyle name="Total 3 7 4 2" xfId="5892" xr:uid="{E8D91348-1334-44E5-8FC6-E322FA7C402A}"/>
    <cellStyle name="Total 3 7 4 2 2" xfId="8478" xr:uid="{EA96AA3C-5365-475A-8552-6F5CE25310D6}"/>
    <cellStyle name="Total 3 7 4 2 2 2" xfId="17467" xr:uid="{82F8E4D5-468F-48DC-8FC1-E88A5D16AF13}"/>
    <cellStyle name="Total 3 7 4 2 2 2 2" xfId="27634" xr:uid="{5698674C-1C5B-46B8-9DD0-E368B899A247}"/>
    <cellStyle name="Total 3 7 4 2 2 3" xfId="26010" xr:uid="{D8618A20-0D9B-4868-94D4-67A277E38502}"/>
    <cellStyle name="Total 3 7 4 2 3" xfId="11115" xr:uid="{7C6F3CEE-D0CD-497C-AD26-7E5A6F36D187}"/>
    <cellStyle name="Total 3 7 4 2 3 2" xfId="20104" xr:uid="{105F52E7-51B6-4882-B185-AA82CDDC2A9E}"/>
    <cellStyle name="Total 3 7 4 2 3 2 2" xfId="27825" xr:uid="{7C1CF463-830B-4F59-A0DC-16A073BFCB33}"/>
    <cellStyle name="Total 3 7 4 2 3 3" xfId="43825" xr:uid="{F606D9E5-4398-40FE-9788-5E94BECF227E}"/>
    <cellStyle name="Total 3 7 4 2 4" xfId="14881" xr:uid="{761F1E80-FCFF-464C-AC23-14424E4453EF}"/>
    <cellStyle name="Total 3 7 4 2 4 2" xfId="29131" xr:uid="{EBB00063-403A-4E08-8D06-324BEE0FD48A}"/>
    <cellStyle name="Total 3 7 4 2 5" xfId="33503" xr:uid="{650A07FB-0F60-4B4B-BBBF-A0B7C2B98936}"/>
    <cellStyle name="Total 3 7 4 2 6" xfId="56017" xr:uid="{B4FB3504-D416-497F-84B5-A3A34303CB23}"/>
    <cellStyle name="Total 3 7 4 3" xfId="3984" xr:uid="{CDAC955E-480E-4264-A8B4-1F36F2FC25B1}"/>
    <cellStyle name="Total 3 7 4 3 2" xfId="24554" xr:uid="{98B172D8-5E32-4051-8932-9BB729BBA2DA}"/>
    <cellStyle name="Total 3 7 4 4" xfId="29799" xr:uid="{3FE2C2A0-F965-4BF2-91D3-3DBD2B2C7448}"/>
    <cellStyle name="Total 3 7 4 5" xfId="49235" xr:uid="{B85A23EB-1E91-4F5D-ADED-D082940AA06B}"/>
    <cellStyle name="Total 3 7 5" xfId="1859" xr:uid="{265642ED-2B6E-4F9A-B75B-3BB070F19383}"/>
    <cellStyle name="Total 3 7 5 2" xfId="6175" xr:uid="{6F90E198-FE7C-443C-A83A-A1430D2C3109}"/>
    <cellStyle name="Total 3 7 5 2 2" xfId="8761" xr:uid="{708E2679-A880-4C1C-9FEE-68A34C12B343}"/>
    <cellStyle name="Total 3 7 5 2 2 2" xfId="17750" xr:uid="{3F701C6C-C318-4D9B-AAC6-CBDA451FF0B0}"/>
    <cellStyle name="Total 3 7 5 2 2 2 2" xfId="31701" xr:uid="{61717D0C-9BE0-4A82-9834-48C38F215D89}"/>
    <cellStyle name="Total 3 7 5 2 2 3" xfId="35346" xr:uid="{8638BD3B-67B7-47A6-8577-6E2BC705A213}"/>
    <cellStyle name="Total 3 7 5 2 3" xfId="11398" xr:uid="{3C922F99-A05D-4A1E-9FB6-74C969AB15C1}"/>
    <cellStyle name="Total 3 7 5 2 3 2" xfId="20387" xr:uid="{0A1807A0-8F81-4710-AFA5-86E9986084AE}"/>
    <cellStyle name="Total 3 7 5 2 3 2 2" xfId="29435" xr:uid="{C30C1DAC-7A1A-4BBF-8F93-D16F12BAE151}"/>
    <cellStyle name="Total 3 7 5 2 3 3" xfId="37772" xr:uid="{09089F90-44D6-4B59-BBE5-6F1E0BF6A280}"/>
    <cellStyle name="Total 3 7 5 2 4" xfId="15164" xr:uid="{5FFBE7C6-E80B-426F-B230-C82C91DB9567}"/>
    <cellStyle name="Total 3 7 5 2 4 2" xfId="33999" xr:uid="{1B418358-5336-4B62-9ED7-41FA7FDBBDDB}"/>
    <cellStyle name="Total 3 7 5 2 5" xfId="24046" xr:uid="{61C3F7D3-C3B3-4917-AD29-2F9BCCE9E0B3}"/>
    <cellStyle name="Total 3 7 5 2 6" xfId="57843" xr:uid="{7B920337-5BA2-46A5-A160-D0ABF9C76081}"/>
    <cellStyle name="Total 3 7 5 3" xfId="4296" xr:uid="{B54A6ADF-2392-4D2F-BD3B-705106E06E22}"/>
    <cellStyle name="Total 3 7 5 3 2" xfId="26330" xr:uid="{5B805F14-9AE7-4F2F-8FD7-406A8C7E50C3}"/>
    <cellStyle name="Total 3 7 5 4" xfId="24006" xr:uid="{4425CC50-3277-4317-A9CF-866361355A26}"/>
    <cellStyle name="Total 3 7 5 5" xfId="51061" xr:uid="{6E150CD2-9482-41C8-B028-4ED7DA760D5F}"/>
    <cellStyle name="Total 3 7 6" xfId="2166" xr:uid="{09BCC13F-F422-4644-8371-9BFEAF33DC0B}"/>
    <cellStyle name="Total 3 7 6 2" xfId="6467" xr:uid="{94F008A8-5C8A-4E13-95A7-0F65F5071619}"/>
    <cellStyle name="Total 3 7 6 2 2" xfId="9053" xr:uid="{1D6494D1-96C7-496E-B1AE-F1EBB6DDE4C6}"/>
    <cellStyle name="Total 3 7 6 2 2 2" xfId="18042" xr:uid="{C3255F23-E363-4183-8199-E133DDEF5C5F}"/>
    <cellStyle name="Total 3 7 6 2 2 2 2" xfId="31979" xr:uid="{AD10C1C0-12DB-4B26-8A21-316C4C18E8AA}"/>
    <cellStyle name="Total 3 7 6 2 2 3" xfId="22851" xr:uid="{089854B2-9D3C-4F52-A554-952D8CC271B5}"/>
    <cellStyle name="Total 3 7 6 2 3" xfId="11690" xr:uid="{5F149637-710A-44BC-8520-009B159C5DFB}"/>
    <cellStyle name="Total 3 7 6 2 3 2" xfId="20679" xr:uid="{8654947C-DEC0-4433-A4A9-8B957B7DA9C2}"/>
    <cellStyle name="Total 3 7 6 2 3 2 2" xfId="26123" xr:uid="{790B0186-37FD-47DC-8035-CCCA8549318A}"/>
    <cellStyle name="Total 3 7 6 2 3 3" xfId="33315" xr:uid="{37F64E6F-BC9E-418D-A180-A74162ED4858}"/>
    <cellStyle name="Total 3 7 6 2 4" xfId="15456" xr:uid="{8695B21E-CBC1-4A67-BAD4-3AA66C1254CC}"/>
    <cellStyle name="Total 3 7 6 2 4 2" xfId="32687" xr:uid="{4DD0A640-A164-41C4-B4F7-2137C57FD510}"/>
    <cellStyle name="Total 3 7 6 2 5" xfId="34237" xr:uid="{EB0A2EC7-9736-484A-90B0-889AE29BE41E}"/>
    <cellStyle name="Total 3 7 6 2 6" xfId="54180" xr:uid="{9BA454DA-0CEF-4187-91FA-87F67D1F6246}"/>
    <cellStyle name="Total 3 7 6 3" xfId="4603" xr:uid="{198C3DC5-0DD1-4D1C-A0C2-C9ED5CD820BD}"/>
    <cellStyle name="Total 3 7 6 3 2" xfId="29682" xr:uid="{E2D091AA-11CC-4513-AEF7-F0CA17ED4044}"/>
    <cellStyle name="Total 3 7 6 4" xfId="29591" xr:uid="{47D7A01A-9503-4ACA-903F-70A41E45F61B}"/>
    <cellStyle name="Total 3 7 6 5" xfId="47443" xr:uid="{04A6C90A-822A-4B58-92FE-67BA9130A35A}"/>
    <cellStyle name="Total 3 7 7" xfId="4903" xr:uid="{32340AB3-010B-47A9-A1D9-C2AD2BEF5DB1}"/>
    <cellStyle name="Total 3 7 7 2" xfId="7489" xr:uid="{F850D18A-F7A4-40A7-9D45-BC90810B81CB}"/>
    <cellStyle name="Total 3 7 7 2 2" xfId="16478" xr:uid="{E49B59B5-5407-4B2C-8792-4EA901438E8E}"/>
    <cellStyle name="Total 3 7 7 2 2 2" xfId="34558" xr:uid="{E8EEA3CD-9CA9-4549-8C50-1112FBB8AA09}"/>
    <cellStyle name="Total 3 7 7 2 3" xfId="26217" xr:uid="{7291282B-26AC-498A-8898-D288D63728AE}"/>
    <cellStyle name="Total 3 7 7 3" xfId="10126" xr:uid="{EA3D803B-8F86-4E89-A1DC-1878C573F0A8}"/>
    <cellStyle name="Total 3 7 7 3 2" xfId="19115" xr:uid="{D64DA0F5-E606-4FA4-BEEC-211E55D20F42}"/>
    <cellStyle name="Total 3 7 7 3 2 2" xfId="28909" xr:uid="{7B48BE71-E93E-4782-A0DB-4E45B4474178}"/>
    <cellStyle name="Total 3 7 7 3 3" xfId="40508" xr:uid="{C784479A-18D5-4A45-8270-D0C6396F7D98}"/>
    <cellStyle name="Total 3 7 7 4" xfId="13892" xr:uid="{845A5782-F4EF-45CE-A9B9-F36CBFD7C62F}"/>
    <cellStyle name="Total 3 7 7 4 2" xfId="36770" xr:uid="{86D7233D-1876-4DDE-8C1B-94A5BBD0B2A3}"/>
    <cellStyle name="Total 3 7 7 5" xfId="23494" xr:uid="{9C39F26C-94AB-4D85-8B21-48E0CF8F626B}"/>
    <cellStyle name="Total 3 7 8" xfId="2515" xr:uid="{58FC7BFB-3E3A-4484-985C-9C48BCC8568E}"/>
    <cellStyle name="Total 3 7 8 2" xfId="33133" xr:uid="{1CD50566-7182-43D1-9120-A89F55C32238}"/>
    <cellStyle name="Total 3 7 9" xfId="31755" xr:uid="{CE1F7692-2CF7-4DBA-9EBC-E5477D0F30FC}"/>
    <cellStyle name="Total 3 8" xfId="214" xr:uid="{073458E4-F624-4E1F-B315-117C1ED247AB}"/>
    <cellStyle name="Total 3 8 2" xfId="2557" xr:uid="{83A8608E-EE27-4216-8D9D-8BF8477E80A1}"/>
    <cellStyle name="Total 3 8 2 2" xfId="6798" xr:uid="{9DFCA9B5-F831-4401-A2AF-CA51BA7716C3}"/>
    <cellStyle name="Total 3 8 2 2 2" xfId="15787" xr:uid="{A8580FE4-111E-4E8E-9172-76347EB9A133}"/>
    <cellStyle name="Total 3 8 2 2 2 2" xfId="43393" xr:uid="{A42D4E9E-51D1-484E-BAC4-2A2AC2BE1F19}"/>
    <cellStyle name="Total 3 8 2 2 2 3" xfId="56536" xr:uid="{C710B26B-96EB-4C2F-91B3-C677EBA72E93}"/>
    <cellStyle name="Total 3 8 2 2 3" xfId="31378" xr:uid="{262311C3-DA1A-4161-81EF-83D5463FA8FF}"/>
    <cellStyle name="Total 3 8 2 2 4" xfId="49754" xr:uid="{087D6529-CF60-4DC5-B1F7-267B4FB7E565}"/>
    <cellStyle name="Total 3 8 2 3" xfId="9368" xr:uid="{0CABD758-3255-4E97-851A-7D1BC9E455F8}"/>
    <cellStyle name="Total 3 8 2 3 2" xfId="18357" xr:uid="{B310E14D-34D5-4C7B-A3C1-D1F68F54131B}"/>
    <cellStyle name="Total 3 8 2 3 2 2" xfId="25333" xr:uid="{AF19B2E5-A1BD-423A-9693-B92BD0A3780B}"/>
    <cellStyle name="Total 3 8 2 3 2 3" xfId="58108" xr:uid="{43B1A4E9-1E4D-4BBB-B3C2-F49ACD5DE8F5}"/>
    <cellStyle name="Total 3 8 2 3 3" xfId="38431" xr:uid="{91BF2D64-3226-429F-9931-255F02937AF6}"/>
    <cellStyle name="Total 3 8 2 3 4" xfId="51326" xr:uid="{9130E4E4-AA00-42EA-9CF8-031AA378888B}"/>
    <cellStyle name="Total 3 8 2 4" xfId="13411" xr:uid="{CFBE2C2B-978E-4D0E-B22F-1661126A0704}"/>
    <cellStyle name="Total 3 8 2 4 2" xfId="34319" xr:uid="{3D8A5073-0374-4048-84F1-59B16A657012}"/>
    <cellStyle name="Total 3 8 2 4 2 2" xfId="54672" xr:uid="{A72B7412-80DA-4EF5-92E9-1B2EC0D7D158}"/>
    <cellStyle name="Total 3 8 2 4 3" xfId="47871" xr:uid="{B035AFDE-1D6C-449D-A024-D3BE005540CB}"/>
    <cellStyle name="Total 3 8 2 5" xfId="43147" xr:uid="{F76BF440-720E-4498-9EFC-3AC9785A3B5B}"/>
    <cellStyle name="Total 3 8 2 6" xfId="46257" xr:uid="{B2969007-B162-42BD-985F-F8FF453221AB}"/>
    <cellStyle name="Total 3 8 3" xfId="2682" xr:uid="{4712CBF4-75C1-4B64-85C0-35C382BAE981}"/>
    <cellStyle name="Total 3 8 3 2" xfId="30002" xr:uid="{60E0C913-3C38-4366-8435-85B321D28797}"/>
    <cellStyle name="Total 3 8 3 2 2" xfId="56935" xr:uid="{661B579E-73E9-4ACB-9131-F6AEC917DE90}"/>
    <cellStyle name="Total 3 8 3 2 3" xfId="50153" xr:uid="{5CA99588-157F-46C6-9484-BF6C4A9A7D92}"/>
    <cellStyle name="Total 3 8 3 3" xfId="48915" xr:uid="{B477320B-9E1E-4881-AA35-F86CBBC6BE6D}"/>
    <cellStyle name="Total 3 8 3 3 2" xfId="55698" xr:uid="{62BEE9FA-908A-4966-AD08-CF53B24505A8}"/>
    <cellStyle name="Total 3 8 3 4" xfId="48270" xr:uid="{E1DD2961-F92B-43AC-9B9A-62250E3E1539}"/>
    <cellStyle name="Total 3 8 3 4 2" xfId="55062" xr:uid="{216B9361-2004-41ED-BEE0-48B012C7DC1A}"/>
    <cellStyle name="Total 3 8 3 5" xfId="53362" xr:uid="{03907C4E-6748-44CD-BB06-D4EB4761C89C}"/>
    <cellStyle name="Total 3 8 3 6" xfId="46656" xr:uid="{7FF53B01-5E00-439D-B83B-373103ECDCE2}"/>
    <cellStyle name="Total 3 8 4" xfId="34196" xr:uid="{961D9982-4449-4F59-A10B-16F004D67F5B}"/>
    <cellStyle name="Total 3 8 4 2" xfId="56064" xr:uid="{67C459E7-87BB-4FE8-A0AC-ED5B14ADD188}"/>
    <cellStyle name="Total 3 8 4 3" xfId="49282" xr:uid="{01503E35-F3B3-432E-BFEF-352F05EE7116}"/>
    <cellStyle name="Total 3 8 5" xfId="44485" xr:uid="{671B4AE9-39B0-457D-A491-9B7CE44F3448}"/>
    <cellStyle name="Total 3 8 5 2" xfId="58483" xr:uid="{DDFB90F2-26BB-497B-9F27-6CE6B4A6E41A}"/>
    <cellStyle name="Total 3 8 5 3" xfId="51702" xr:uid="{EC06A9BB-7B96-4406-A783-3752290CCB32}"/>
    <cellStyle name="Total 3 8 6" xfId="45748" xr:uid="{8BA83D89-FCE6-4521-8361-863D1A1B546B}"/>
    <cellStyle name="Total 3 8 6 2" xfId="54224" xr:uid="{54C7ED37-7AA2-4726-A7A3-5692E59FF559}"/>
    <cellStyle name="Total 3 9" xfId="563" xr:uid="{190AD524-2C62-48B6-8481-DBA57A73BEE9}"/>
    <cellStyle name="Total 3 9 2" xfId="4954" xr:uid="{4CB7A8E2-7CFC-461C-8E1A-0676F4FDD9A0}"/>
    <cellStyle name="Total 3 9 2 2" xfId="7540" xr:uid="{FE5F867F-868A-4A35-92AB-1DDB3414F846}"/>
    <cellStyle name="Total 3 9 2 2 2" xfId="16529" xr:uid="{BC9C213E-7067-44E0-A9F1-792008B622D9}"/>
    <cellStyle name="Total 3 9 2 2 2 2" xfId="38061" xr:uid="{EC26BB3B-A076-465F-8656-D4E961CA0B68}"/>
    <cellStyle name="Total 3 9 2 2 2 3" xfId="56577" xr:uid="{CDD805D3-095D-4E3B-9E04-5CB42E426B29}"/>
    <cellStyle name="Total 3 9 2 2 3" xfId="39178" xr:uid="{EE5A83DB-50E1-4F08-AE31-D4691609A021}"/>
    <cellStyle name="Total 3 9 2 2 4" xfId="49795" xr:uid="{70368B5E-8666-428B-8127-04C776A1D513}"/>
    <cellStyle name="Total 3 9 2 3" xfId="10177" xr:uid="{1AD8DEFF-244F-430D-8A22-DEFC26C3A52A}"/>
    <cellStyle name="Total 3 9 2 3 2" xfId="19166" xr:uid="{08AD1A49-5D15-44C6-93BF-526C450485BF}"/>
    <cellStyle name="Total 3 9 2 3 2 2" xfId="35314" xr:uid="{35D45FD7-18FB-49B9-896E-92DD8674F255}"/>
    <cellStyle name="Total 3 9 2 3 2 3" xfId="57748" xr:uid="{ADF1B50D-4E02-4504-9881-4BCF9784A48B}"/>
    <cellStyle name="Total 3 9 2 3 3" xfId="35690" xr:uid="{E94C6117-CF22-484C-9F22-D07C983DF3D0}"/>
    <cellStyle name="Total 3 9 2 3 4" xfId="50966" xr:uid="{FB513AC4-2028-4209-9656-256A3E51F3EA}"/>
    <cellStyle name="Total 3 9 2 4" xfId="13943" xr:uid="{C5F747AE-9546-47C5-B5CD-A20D0AAA1001}"/>
    <cellStyle name="Total 3 9 2 4 2" xfId="23664" xr:uid="{41F41054-CFE2-435F-AFE7-791B3CE1310B}"/>
    <cellStyle name="Total 3 9 2 4 2 2" xfId="54710" xr:uid="{064BCA60-8C76-457B-80C9-8BAFC64FDCB9}"/>
    <cellStyle name="Total 3 9 2 4 3" xfId="47912" xr:uid="{5259DFDC-3E28-4A90-9228-4D1EE51B75DD}"/>
    <cellStyle name="Total 3 9 2 5" xfId="28269" xr:uid="{DEFA73A2-7B85-4AFC-9E8E-67937EA3E1B9}"/>
    <cellStyle name="Total 3 9 2 6" xfId="46298" xr:uid="{30C6CC9E-D248-4E5E-B4F0-640F6C47FDEF}"/>
    <cellStyle name="Total 3 9 3" xfId="3000" xr:uid="{CB9976D1-84B2-4678-99E0-75AAA4A25F6B}"/>
    <cellStyle name="Total 3 9 3 2" xfId="23876" xr:uid="{926FCF58-406A-4006-89F0-1EB7E494AB7D}"/>
    <cellStyle name="Total 3 9 3 2 2" xfId="56973" xr:uid="{788CF363-39A3-444A-9A53-8F803A322B17}"/>
    <cellStyle name="Total 3 9 3 2 3" xfId="50191" xr:uid="{78646401-AA71-42C0-AB9A-9EF8BEEC3513}"/>
    <cellStyle name="Total 3 9 3 3" xfId="52215" xr:uid="{29F2E7D9-FD51-4229-B5A2-5416D8B3DD91}"/>
    <cellStyle name="Total 3 9 3 3 2" xfId="58996" xr:uid="{AEF9D4DF-596C-4ACF-965E-D2719D6352CE}"/>
    <cellStyle name="Total 3 9 3 4" xfId="48308" xr:uid="{D9F65945-E5DC-4E07-8F66-2E8CD8700170}"/>
    <cellStyle name="Total 3 9 3 4 2" xfId="55100" xr:uid="{1312BCB7-8C57-4FAC-AEBC-97A64615D91B}"/>
    <cellStyle name="Total 3 9 3 5" xfId="53400" xr:uid="{D582869A-4658-48BF-BFCB-121B3BB394E2}"/>
    <cellStyle name="Total 3 9 3 6" xfId="46694" xr:uid="{837362CD-72C9-4EC6-A533-463A62C691D1}"/>
    <cellStyle name="Total 3 9 4" xfId="39835" xr:uid="{3AEEA448-A4BB-43B3-BA83-F44B3CF7CAED}"/>
    <cellStyle name="Total 3 9 4 2" xfId="56105" xr:uid="{88AB3EE1-C367-4A08-A167-5C70B269DFDF}"/>
    <cellStyle name="Total 3 9 4 3" xfId="49323" xr:uid="{7E4CABA5-28E2-4656-A217-582ED4F4E024}"/>
    <cellStyle name="Total 3 9 5" xfId="44523" xr:uid="{F7AC30D7-B240-4B08-AD8C-EF73BCBE7E71}"/>
    <cellStyle name="Total 3 9 5 2" xfId="58128" xr:uid="{C4511BF1-D8C9-4DBF-8581-6669ECCCA2BD}"/>
    <cellStyle name="Total 3 9 5 3" xfId="51346" xr:uid="{E1E7B07C-4099-4D5B-ACCF-5763CBF352DE}"/>
    <cellStyle name="Total 3 9 6" xfId="45789" xr:uid="{E866DFAE-457D-4C3B-A55D-A8CB48176EF2}"/>
    <cellStyle name="Total 3 9 6 2" xfId="54262" xr:uid="{069D97B8-0237-4F46-903B-83C60F871FE7}"/>
    <cellStyle name="Total 4" xfId="128" xr:uid="{55143CDB-6E6D-401F-8FC3-7DCECDEAD572}"/>
    <cellStyle name="Total 4 10" xfId="910" xr:uid="{2685A97A-2730-443A-836A-A11AD4F4B816}"/>
    <cellStyle name="Total 4 10 2" xfId="5277" xr:uid="{0C1C11D7-F8F3-4404-934F-91D3295724BE}"/>
    <cellStyle name="Total 4 10 2 2" xfId="7863" xr:uid="{7CAD00CB-4AD8-43AE-B8EB-0BEA77B957F6}"/>
    <cellStyle name="Total 4 10 2 2 2" xfId="16852" xr:uid="{50877C9A-359A-4579-975E-41C55D6D6607}"/>
    <cellStyle name="Total 4 10 2 2 2 2" xfId="27341" xr:uid="{5471348B-C701-45C2-A669-9D7BF33BD998}"/>
    <cellStyle name="Total 4 10 2 2 2 3" xfId="56614" xr:uid="{0707AF80-2691-4329-9332-8D3346223F0A}"/>
    <cellStyle name="Total 4 10 2 2 3" xfId="38309" xr:uid="{8DCEE14C-84FA-4A78-8E03-4CF9152ED25D}"/>
    <cellStyle name="Total 4 10 2 2 4" xfId="49832" xr:uid="{298B1FBE-667A-40FD-B402-2573AA9A8661}"/>
    <cellStyle name="Total 4 10 2 3" xfId="10500" xr:uid="{AC3DB7CB-7098-449A-8DE0-F0F2BDDFF705}"/>
    <cellStyle name="Total 4 10 2 3 2" xfId="19489" xr:uid="{AE660409-0E73-46A4-921A-17FB2E8C9876}"/>
    <cellStyle name="Total 4 10 2 3 2 2" xfId="42706" xr:uid="{5949E9D3-A45E-41E7-9621-0BC018BE31FB}"/>
    <cellStyle name="Total 4 10 2 3 2 3" xfId="57887" xr:uid="{328AFBA0-69D1-4D72-BAD6-55097309A784}"/>
    <cellStyle name="Total 4 10 2 3 3" xfId="26774" xr:uid="{6EB1D419-BB5A-43C2-A4DD-CA99AF0D3866}"/>
    <cellStyle name="Total 4 10 2 3 4" xfId="51105" xr:uid="{890D3741-E0AF-4718-899A-1E3EE3C8CD4C}"/>
    <cellStyle name="Total 4 10 2 4" xfId="14266" xr:uid="{90E7E773-2099-4D5D-946B-5770F497DD4E}"/>
    <cellStyle name="Total 4 10 2 4 2" xfId="29723" xr:uid="{364AFA68-4628-4D3F-8CD5-654EF57B6536}"/>
    <cellStyle name="Total 4 10 2 4 2 2" xfId="54747" xr:uid="{911BCE36-7EA8-4E7E-BB85-6B39B161F7EF}"/>
    <cellStyle name="Total 4 10 2 4 3" xfId="47949" xr:uid="{C597DC6E-38BB-4A33-8BF9-F86737C257B8}"/>
    <cellStyle name="Total 4 10 2 5" xfId="24994" xr:uid="{57533DA3-5EFD-4BF7-A4FA-1E43720E9CC2}"/>
    <cellStyle name="Total 4 10 2 6" xfId="46335" xr:uid="{1923A904-31B2-43C6-ACD6-6AE9BA886898}"/>
    <cellStyle name="Total 4 10 3" xfId="3347" xr:uid="{E1AA81C6-2247-44DB-80BF-1644178901DF}"/>
    <cellStyle name="Total 4 10 3 2" xfId="41552" xr:uid="{42928018-932C-4C2C-9BE3-F28F6DD6D21D}"/>
    <cellStyle name="Total 4 10 3 2 2" xfId="57010" xr:uid="{44130567-7D5B-43DB-BD10-FAC420D47E67}"/>
    <cellStyle name="Total 4 10 3 2 3" xfId="50228" xr:uid="{75EF2879-F342-4895-A925-DE8235664903}"/>
    <cellStyle name="Total 4 10 3 3" xfId="51264" xr:uid="{7C2ADEE5-DBA3-44B5-9497-2407372822C6}"/>
    <cellStyle name="Total 4 10 3 3 2" xfId="58046" xr:uid="{FC16E7E7-FD8F-4F07-BA03-0D620DDD6BD9}"/>
    <cellStyle name="Total 4 10 3 4" xfId="48345" xr:uid="{602CBBE8-486D-44BA-874B-A328532701A0}"/>
    <cellStyle name="Total 4 10 3 4 2" xfId="55137" xr:uid="{B3FD1EC6-5184-4FD6-AF86-687C8C8C1921}"/>
    <cellStyle name="Total 4 10 3 5" xfId="53435" xr:uid="{48AD236C-F869-4E38-BC23-547ADC2C9AD4}"/>
    <cellStyle name="Total 4 10 3 6" xfId="46731" xr:uid="{C222ECEF-65DF-4B26-89B6-12E5276231A2}"/>
    <cellStyle name="Total 4 10 4" xfId="43345" xr:uid="{CC965AC7-7070-4C20-B223-FC812B45F7FF}"/>
    <cellStyle name="Total 4 10 4 2" xfId="56142" xr:uid="{070777D6-8EFA-402A-9968-9C46060D56F9}"/>
    <cellStyle name="Total 4 10 4 3" xfId="49360" xr:uid="{095D7AA4-3CC5-4A6E-85F5-43B37EB0F2F3}"/>
    <cellStyle name="Total 4 10 5" xfId="44550" xr:uid="{2E095214-16F0-4866-B499-D679622D8F71}"/>
    <cellStyle name="Total 4 10 5 2" xfId="58069" xr:uid="{27C4DF8D-0AE4-4A07-BC52-863E8F3E897F}"/>
    <cellStyle name="Total 4 10 5 3" xfId="51287" xr:uid="{C2602BDE-FEC7-4284-B50D-AB6ED46A3D7C}"/>
    <cellStyle name="Total 4 10 6" xfId="47480" xr:uid="{19F65486-3CFA-4F18-97E6-5F40012B3D4B}"/>
    <cellStyle name="Total 4 10 6 2" xfId="54299" xr:uid="{7C6E1065-4D85-4533-A390-12FCF1733A50}"/>
    <cellStyle name="Total 4 10 7" xfId="45872" xr:uid="{DDE987A0-9CA0-4626-9956-2ED73A38485F}"/>
    <cellStyle name="Total 4 11" xfId="1254" xr:uid="{DA8355C6-3A7A-4EAC-841B-6C3E14B302C4}"/>
    <cellStyle name="Total 4 11 2" xfId="5599" xr:uid="{F61D4A26-8DD0-4276-918D-7C484F5D7DD9}"/>
    <cellStyle name="Total 4 11 2 2" xfId="8185" xr:uid="{48368FD5-E722-46CB-8B20-E9DA4EB39F88}"/>
    <cellStyle name="Total 4 11 2 2 2" xfId="17174" xr:uid="{877EDE0D-B99A-474D-B3BE-7091B27949F6}"/>
    <cellStyle name="Total 4 11 2 2 2 2" xfId="38773" xr:uid="{FB7917B8-2165-4966-987F-7C43D86B2EBD}"/>
    <cellStyle name="Total 4 11 2 2 2 3" xfId="56653" xr:uid="{5BF935EF-9E03-4A02-ADC4-94CD9E3BCBA6}"/>
    <cellStyle name="Total 4 11 2 2 3" xfId="28236" xr:uid="{CD403DDD-E50F-4D01-A01C-45267B84B313}"/>
    <cellStyle name="Total 4 11 2 2 4" xfId="49871" xr:uid="{0290E377-C8F2-4671-9C8D-94F65189DE53}"/>
    <cellStyle name="Total 4 11 2 3" xfId="10822" xr:uid="{4CDD73E6-8B0B-4CE0-9FA3-ACF6AE5CFD71}"/>
    <cellStyle name="Total 4 11 2 3 2" xfId="19811" xr:uid="{C63B8DFD-CE54-4CDB-92AD-C94EC11E4D5E}"/>
    <cellStyle name="Total 4 11 2 3 2 2" xfId="40129" xr:uid="{01603AC7-B803-4ECD-90D3-FDB4813F7DFD}"/>
    <cellStyle name="Total 4 11 2 3 2 3" xfId="58334" xr:uid="{F90AE53E-D680-4482-A38E-E9A6C42F2245}"/>
    <cellStyle name="Total 4 11 2 3 3" xfId="34409" xr:uid="{F3FC7584-B236-482A-921E-EC50A3E7C233}"/>
    <cellStyle name="Total 4 11 2 3 4" xfId="51552" xr:uid="{57056F8B-C6A9-4A64-96BA-8B375CA2BC1E}"/>
    <cellStyle name="Total 4 11 2 4" xfId="14588" xr:uid="{04906926-A916-47C0-81F4-411E5E7416B0}"/>
    <cellStyle name="Total 4 11 2 4 2" xfId="38186" xr:uid="{FC308FAC-9579-4D82-8657-85753B13D844}"/>
    <cellStyle name="Total 4 11 2 4 2 2" xfId="54783" xr:uid="{4B35C19A-E628-47B5-925F-FFAEED8B5D89}"/>
    <cellStyle name="Total 4 11 2 4 3" xfId="47988" xr:uid="{53C45026-FFBC-4CEE-877B-D3534CE6D91D}"/>
    <cellStyle name="Total 4 11 2 5" xfId="37649" xr:uid="{58A5D7D4-5C31-4BEC-8A8B-FF24C4B94ACB}"/>
    <cellStyle name="Total 4 11 2 6" xfId="46374" xr:uid="{C428778F-8385-4795-ACCA-D327D0F6A4D6}"/>
    <cellStyle name="Total 4 11 3" xfId="3691" xr:uid="{F5773522-9285-4DF7-ACEB-E4FF74281FFF}"/>
    <cellStyle name="Total 4 11 3 2" xfId="41874" xr:uid="{B10074FE-BC37-490A-B7A8-0D84ADD1A315}"/>
    <cellStyle name="Total 4 11 3 2 2" xfId="57046" xr:uid="{58694048-F1D5-49F1-94A2-F3D217A7B0FA}"/>
    <cellStyle name="Total 4 11 3 2 3" xfId="50264" xr:uid="{8BD3BDD0-F429-48FE-9757-E919A6CCFE9B}"/>
    <cellStyle name="Total 4 11 3 3" xfId="51654" xr:uid="{78B53F66-97D6-443F-8788-AD5F5D117FF0}"/>
    <cellStyle name="Total 4 11 3 3 2" xfId="58435" xr:uid="{CA604C7A-CABE-4630-A934-35FD2E754E24}"/>
    <cellStyle name="Total 4 11 3 4" xfId="48381" xr:uid="{34DBF05A-05C2-4BE1-9AB6-770BDFA6A8B2}"/>
    <cellStyle name="Total 4 11 3 4 2" xfId="55173" xr:uid="{5EA92452-54E8-4A10-8D37-9E8EFFB6099B}"/>
    <cellStyle name="Total 4 11 3 5" xfId="46767" xr:uid="{14C3873A-B7FF-46C6-AD6F-C66D43988861}"/>
    <cellStyle name="Total 4 11 4" xfId="33360" xr:uid="{BDEEE2DB-8605-4FF2-B9B2-C014AC725730}"/>
    <cellStyle name="Total 4 11 4 2" xfId="56181" xr:uid="{9AA7D3CC-2EF8-4024-881D-6AC6C573ADA4}"/>
    <cellStyle name="Total 4 11 4 3" xfId="49399" xr:uid="{14E15388-AFCF-4C5A-8ACC-9F9A8C3699DF}"/>
    <cellStyle name="Total 4 11 5" xfId="44609" xr:uid="{E64F8DAF-8C8B-4D1A-B999-BE850D5B1036}"/>
    <cellStyle name="Total 4 11 5 2" xfId="57920" xr:uid="{67290BA6-9913-4E50-9E68-C5FA32B9A939}"/>
    <cellStyle name="Total 4 11 5 3" xfId="51138" xr:uid="{9DB8A580-E1F9-4803-BBE3-318D084BEEF3}"/>
    <cellStyle name="Total 4 11 6" xfId="47519" xr:uid="{A8573C79-8CC1-4E42-9958-51DC42566917}"/>
    <cellStyle name="Total 4 11 6 2" xfId="54335" xr:uid="{A8169F95-4AAA-4625-AB43-F67BAE6908A6}"/>
    <cellStyle name="Total 4 11 7" xfId="45908" xr:uid="{372FD720-2BF8-4A28-ACD3-985B62A92A77}"/>
    <cellStyle name="Total 4 12" xfId="1798" xr:uid="{1307E21A-74EE-49EE-B516-05622E0620F0}"/>
    <cellStyle name="Total 4 12 2" xfId="6115" xr:uid="{0FE841FA-FA0F-4D7F-8B88-73E199BE26CB}"/>
    <cellStyle name="Total 4 12 2 2" xfId="8701" xr:uid="{41A65A4E-90BA-4F54-AC66-26E4BC3CC4A7}"/>
    <cellStyle name="Total 4 12 2 2 2" xfId="17690" xr:uid="{D009CB05-07E9-45D1-B70A-C14063820A36}"/>
    <cellStyle name="Total 4 12 2 2 2 2" xfId="42991" xr:uid="{C124A2FE-9F24-4C41-9BFC-E64E3540281D}"/>
    <cellStyle name="Total 4 12 2 2 3" xfId="41418" xr:uid="{5BE17ACC-217C-4519-B40C-36C17B85D2F3}"/>
    <cellStyle name="Total 4 12 2 2 4" xfId="56246" xr:uid="{18B7ACCE-13AB-43B9-9B5F-B9B2FD292CAF}"/>
    <cellStyle name="Total 4 12 2 3" xfId="11338" xr:uid="{6C3DA766-FBB5-4BDB-9DC1-EB984980101C}"/>
    <cellStyle name="Total 4 12 2 3 2" xfId="20327" xr:uid="{A15FDF8F-8AA6-4061-AF44-B7A469C5F5DE}"/>
    <cellStyle name="Total 4 12 2 3 2 2" xfId="24649" xr:uid="{2A9155B5-3A14-407E-8FAA-8D1DED6E3366}"/>
    <cellStyle name="Total 4 12 2 3 3" xfId="23120" xr:uid="{C068A25B-D6CD-49F0-BDF0-AADBD9580E6B}"/>
    <cellStyle name="Total 4 12 2 4" xfId="15104" xr:uid="{66CA2BB9-3B9F-4445-831F-52C3E5B47337}"/>
    <cellStyle name="Total 4 12 2 4 2" xfId="28860" xr:uid="{BBC466A5-3F9F-409E-84CF-6C5DCABA9418}"/>
    <cellStyle name="Total 4 12 2 5" xfId="35831" xr:uid="{6AD6ACF3-C195-4EE8-B051-FF37B5CE3BE7}"/>
    <cellStyle name="Total 4 12 2 6" xfId="49464" xr:uid="{33C92AF9-CC6A-4554-A26A-7FC39CCFE73B}"/>
    <cellStyle name="Total 4 12 3" xfId="4235" xr:uid="{4359EF65-F2B1-4BC6-AEC0-A14D1922AC2B}"/>
    <cellStyle name="Total 4 12 3 2" xfId="36226" xr:uid="{058E716B-D755-4895-84D6-1D8CD6BCBF00}"/>
    <cellStyle name="Total 4 12 3 2 2" xfId="58137" xr:uid="{BB7002A4-707C-44A9-8D15-EC2285C5CBA3}"/>
    <cellStyle name="Total 4 12 3 3" xfId="51355" xr:uid="{A018B05B-49D1-48C6-950C-7B7F0BDFD84D}"/>
    <cellStyle name="Total 4 12 4" xfId="28324" xr:uid="{791B3EC8-3B2A-43D8-8621-8B3D217D5E26}"/>
    <cellStyle name="Total 4 12 4 2" xfId="54394" xr:uid="{D406A80F-6EB7-42C8-B478-9348EBB4C9B0}"/>
    <cellStyle name="Total 4 12 4 3" xfId="47582" xr:uid="{6F140B8F-787C-4ECA-A2A6-6B94284A5B69}"/>
    <cellStyle name="Total 4 12 5" xfId="44635" xr:uid="{5672D724-2607-403C-9770-0F5084EB0D7F}"/>
    <cellStyle name="Total 4 12 6" xfId="45973" xr:uid="{0D451309-4343-4275-B6E4-812110355287}"/>
    <cellStyle name="Total 4 13" xfId="1807" xr:uid="{AD02C82B-2DEB-48D0-8FB7-968FBDB7FE74}"/>
    <cellStyle name="Total 4 13 2" xfId="6124" xr:uid="{857BDE40-8A8A-4276-860A-6B6931EF721C}"/>
    <cellStyle name="Total 4 13 2 2" xfId="8710" xr:uid="{5D269C7A-E023-4E4D-9249-883179DC865C}"/>
    <cellStyle name="Total 4 13 2 2 2" xfId="17699" xr:uid="{9DB01583-A030-4DFA-89C6-8455F1E359A7}"/>
    <cellStyle name="Total 4 13 2 2 2 2" xfId="34998" xr:uid="{97CCC812-2206-4114-A874-3C71CCAE5003}"/>
    <cellStyle name="Total 4 13 2 2 3" xfId="28941" xr:uid="{E970E4A5-7EFC-4F57-8E2D-3AE8F817C091}"/>
    <cellStyle name="Total 4 13 2 2 4" xfId="56286" xr:uid="{C0526770-3C0F-4401-ABEF-DBEEE279D0F4}"/>
    <cellStyle name="Total 4 13 2 3" xfId="11347" xr:uid="{14C24C35-EE64-4AFD-80FB-22648347973F}"/>
    <cellStyle name="Total 4 13 2 3 2" xfId="20336" xr:uid="{4D5D7CBB-541F-4310-972F-923153E057F2}"/>
    <cellStyle name="Total 4 13 2 3 2 2" xfId="39310" xr:uid="{2702C1A4-D981-4A30-805F-427A88138142}"/>
    <cellStyle name="Total 4 13 2 3 3" xfId="26472" xr:uid="{ECCEE0EB-C407-4F87-9BFE-299922DF0142}"/>
    <cellStyle name="Total 4 13 2 4" xfId="15113" xr:uid="{CB00D8A0-2CBB-46C7-9DAF-CE6BEBFF0688}"/>
    <cellStyle name="Total 4 13 2 4 2" xfId="27863" xr:uid="{9928C522-EF69-4D3F-86A1-670B86EB7BF4}"/>
    <cellStyle name="Total 4 13 2 5" xfId="29430" xr:uid="{B7C75B6C-CE67-44CA-9ACA-28EB96091793}"/>
    <cellStyle name="Total 4 13 2 6" xfId="49504" xr:uid="{DE7D09B2-AFA7-4735-AB21-607732A54B1B}"/>
    <cellStyle name="Total 4 13 3" xfId="4244" xr:uid="{78F7EE07-AADA-4257-AABF-2456906E2B98}"/>
    <cellStyle name="Total 4 13 3 2" xfId="25863" xr:uid="{AA77A65A-4565-43E9-BEC4-8EC61032CBF4}"/>
    <cellStyle name="Total 4 13 3 2 2" xfId="58235" xr:uid="{6C3904F4-D1BB-4204-89D9-C8CE6199115B}"/>
    <cellStyle name="Total 4 13 3 3" xfId="51453" xr:uid="{56856C67-2D0E-42DE-9C57-8AFC42127E7E}"/>
    <cellStyle name="Total 4 13 4" xfId="42384" xr:uid="{446F6C31-2895-4D2F-9ECA-CCC058926C00}"/>
    <cellStyle name="Total 4 13 4 2" xfId="54431" xr:uid="{A59707C6-0AFF-4E32-9102-91DF585A3510}"/>
    <cellStyle name="Total 4 13 4 3" xfId="47621" xr:uid="{2F4AD886-21B4-42C5-BA35-AEF5F11AF042}"/>
    <cellStyle name="Total 4 13 5" xfId="44638" xr:uid="{76916301-3BA2-4791-8AE2-6E9DE080CEC9}"/>
    <cellStyle name="Total 4 13 6" xfId="46013" xr:uid="{634F6DF2-B161-4EBF-B178-AC331267650D}"/>
    <cellStyle name="Total 4 14" xfId="2603" xr:uid="{2B8E31C1-4DCB-4284-85F8-F771D593B86D}"/>
    <cellStyle name="Total 4 14 2" xfId="6844" xr:uid="{A32A67EB-F827-4743-98A5-F02770C27CD8}"/>
    <cellStyle name="Total 4 14 2 2" xfId="15833" xr:uid="{6B6E7782-35BE-447B-879C-95335C16D4F0}"/>
    <cellStyle name="Total 4 14 2 2 2" xfId="33232" xr:uid="{CD8E4652-787A-4445-B8D8-0FBF6A733E33}"/>
    <cellStyle name="Total 4 14 2 2 3" xfId="57100" xr:uid="{1223BC4B-6BBC-4C38-A8FC-01E8F790700C}"/>
    <cellStyle name="Total 4 14 2 3" xfId="23814" xr:uid="{66968761-8908-4A6D-A0A5-7B70ECC9EB84}"/>
    <cellStyle name="Total 4 14 2 4" xfId="50318" xr:uid="{8E624EC2-D75B-4DC2-9653-13337E88E842}"/>
    <cellStyle name="Total 4 14 3" xfId="9414" xr:uid="{6D1E47EE-3528-49E2-B548-758449D5F774}"/>
    <cellStyle name="Total 4 14 3 2" xfId="18403" xr:uid="{3CD5936E-5DC8-4874-ACEA-C67A123D5148}"/>
    <cellStyle name="Total 4 14 3 2 2" xfId="36249" xr:uid="{26630639-3586-41BB-BB1E-0396CD312C78}"/>
    <cellStyle name="Total 4 14 3 2 3" xfId="57587" xr:uid="{F807942A-881F-4B5D-AC7C-2C073FB28108}"/>
    <cellStyle name="Total 4 14 3 3" xfId="28667" xr:uid="{FC4A6E65-FACC-4A7F-89F9-EE227746DFBF}"/>
    <cellStyle name="Total 4 14 3 4" xfId="50805" xr:uid="{462F7914-9CEE-43C4-AEB7-4E5351E25FFD}"/>
    <cellStyle name="Total 4 14 4" xfId="13457" xr:uid="{72B625F4-CE87-4042-8E34-88E102F6ECA3}"/>
    <cellStyle name="Total 4 14 4 2" xfId="24438" xr:uid="{7FB118FE-1E90-4404-94E7-83147E1143F6}"/>
    <cellStyle name="Total 4 14 4 2 2" xfId="55227" xr:uid="{7B4D3C6D-6097-4941-8183-AAE5DCFA5889}"/>
    <cellStyle name="Total 4 14 4 3" xfId="48435" xr:uid="{86FCFB65-F0E8-4C96-855F-5BC2CD358A86}"/>
    <cellStyle name="Total 4 14 5" xfId="36516" xr:uid="{A06892FF-BDF6-4D03-965E-9EC2EBE2E97B}"/>
    <cellStyle name="Total 4 14 5 2" xfId="53513" xr:uid="{AB6538A8-9BC2-44A1-9ECF-EE0E5683166E}"/>
    <cellStyle name="Total 4 14 6" xfId="44719" xr:uid="{A3A02001-7259-4DE2-901D-DB42EECE7F78}"/>
    <cellStyle name="Total 4 14 7" xfId="46821" xr:uid="{E112788C-1E77-4BD4-840B-BF5E8A472822}"/>
    <cellStyle name="Total 4 15" xfId="6518" xr:uid="{68F8AE17-CBE4-424E-A6DB-0E178EA3960F}"/>
    <cellStyle name="Total 4 15 2" xfId="11739" xr:uid="{E4F76AAF-1865-44B6-86B0-F938C963D276}"/>
    <cellStyle name="Total 4 15 2 2" xfId="20728" xr:uid="{420375DA-6084-426B-B6C3-51C66FDD3245}"/>
    <cellStyle name="Total 4 15 2 2 2" xfId="24034" xr:uid="{920DE866-6AD5-4E4F-A381-DF2D66E48932}"/>
    <cellStyle name="Total 4 15 2 2 3" xfId="57148" xr:uid="{072505FC-6E4C-42F4-9293-41F3B260F6EB}"/>
    <cellStyle name="Total 4 15 2 3" xfId="40271" xr:uid="{EF4DCA7C-A8E0-43A5-83F1-7E0166A07900}"/>
    <cellStyle name="Total 4 15 2 4" xfId="50366" xr:uid="{0847AD79-2AA2-4728-85A2-ECA6A57D3E18}"/>
    <cellStyle name="Total 4 15 3" xfId="15507" xr:uid="{40660CF6-309D-499C-931E-9EE1CC6B0AD6}"/>
    <cellStyle name="Total 4 15 3 2" xfId="27596" xr:uid="{3044796D-B73F-4ABF-9A01-FC64941E8A8F}"/>
    <cellStyle name="Total 4 15 3 2 2" xfId="58749" xr:uid="{6B0B8602-CA19-4EE2-9AEE-0E3CCD7A0AAD}"/>
    <cellStyle name="Total 4 15 3 3" xfId="51968" xr:uid="{488C168D-9B6A-4088-90B6-2D8B5B24B91B}"/>
    <cellStyle name="Total 4 15 4" xfId="42199" xr:uid="{28304D11-BF2D-4374-A097-CF4F29DAD29A}"/>
    <cellStyle name="Total 4 15 4 2" xfId="59132" xr:uid="{DCDA2AB8-1EAA-4805-8F10-EB628CDCE84C}"/>
    <cellStyle name="Total 4 15 4 3" xfId="52351" xr:uid="{9D0255BE-1744-47FB-A07E-1688962A5D33}"/>
    <cellStyle name="Total 4 15 5" xfId="44725" xr:uid="{68D94998-CBC9-4D9A-9D14-5E7A82BECA3D}"/>
    <cellStyle name="Total 4 15 5 2" xfId="55275" xr:uid="{440517AC-7852-48A1-B1DE-B716F1B201E6}"/>
    <cellStyle name="Total 4 15 5 3" xfId="48483" xr:uid="{E41F2F71-90B3-496A-856B-29A7477F5FCC}"/>
    <cellStyle name="Total 4 15 6" xfId="53561" xr:uid="{009B1B4B-C8B3-48A5-BFD9-5FA17E543D44}"/>
    <cellStyle name="Total 4 15 7" xfId="46869" xr:uid="{C91730D3-73C7-4E17-B170-E387AA62125F}"/>
    <cellStyle name="Total 4 16" xfId="9102" xr:uid="{F084E624-118C-4E00-9226-1A2E9CD392D9}"/>
    <cellStyle name="Total 4 16 2" xfId="18091" xr:uid="{AA488722-304A-4258-ABAB-9F9D0C44D1CE}"/>
    <cellStyle name="Total 4 16 2 2" xfId="27929" xr:uid="{C31C1608-F42C-4C83-9C28-93451C80C2A2}"/>
    <cellStyle name="Total 4 16 2 2 2" xfId="57190" xr:uid="{604F7BBA-7E11-44A1-928B-90ED396C4296}"/>
    <cellStyle name="Total 4 16 2 3" xfId="50408" xr:uid="{7D3A5D74-5C00-45F6-BFB1-132C86FCC14A}"/>
    <cellStyle name="Total 4 16 3" xfId="39684" xr:uid="{42FEA8B0-0105-4710-9903-B9E74C2D7686}"/>
    <cellStyle name="Total 4 16 3 2" xfId="58791" xr:uid="{708D9418-BCC3-4FFE-B3BC-3F51750F3F52}"/>
    <cellStyle name="Total 4 16 3 3" xfId="52010" xr:uid="{2887B00E-EDB0-4D91-A584-161D67DC629C}"/>
    <cellStyle name="Total 4 16 4" xfId="44786" xr:uid="{182EC86A-60F2-41D2-83CB-AE0E1F60B115}"/>
    <cellStyle name="Total 4 16 4 2" xfId="59038" xr:uid="{1D49AF27-5790-4DA8-A42C-FF870746C2BD}"/>
    <cellStyle name="Total 4 16 4 3" xfId="52257" xr:uid="{64E7C5FE-C811-4479-AFFE-E6D0A3717C00}"/>
    <cellStyle name="Total 4 16 5" xfId="48525" xr:uid="{B27969EB-56B6-452D-A929-A4013B4F6D69}"/>
    <cellStyle name="Total 4 16 5 2" xfId="55314" xr:uid="{F441B27F-B9E3-4F77-B0EE-D33E26BC6F42}"/>
    <cellStyle name="Total 4 16 6" xfId="53600" xr:uid="{9B5FB41D-DA19-4869-A5F5-4B752E95F769}"/>
    <cellStyle name="Total 4 16 7" xfId="46911" xr:uid="{7834C342-65E1-4B00-BDF1-FDAA994037CA}"/>
    <cellStyle name="Total 4 17" xfId="9770" xr:uid="{7B512908-358B-4129-9D3C-61CE63CFB580}"/>
    <cellStyle name="Total 4 17 2" xfId="18759" xr:uid="{5B75F522-D34E-4852-A3E4-676936ED1E5E}"/>
    <cellStyle name="Total 4 17 2 2" xfId="31952" xr:uid="{4BAC2858-F741-48E5-83EF-2C06FF71BD8C}"/>
    <cellStyle name="Total 4 17 2 2 2" xfId="57157" xr:uid="{36E52D3B-CD2A-4D5F-9350-EF1FC9EC30A1}"/>
    <cellStyle name="Total 4 17 2 3" xfId="50375" xr:uid="{1D028DF0-A6E4-40CB-9AAD-AB07614DE689}"/>
    <cellStyle name="Total 4 17 3" xfId="43809" xr:uid="{3B5979E5-7C4E-4AE8-8201-7C1CBB25904F}"/>
    <cellStyle name="Total 4 17 3 2" xfId="58758" xr:uid="{DA088847-116F-49F7-9EB2-0A4ED7755A3F}"/>
    <cellStyle name="Total 4 17 3 3" xfId="51977" xr:uid="{82254137-609A-4BB1-ABBC-D397B7666DF2}"/>
    <cellStyle name="Total 4 17 4" xfId="44843" xr:uid="{3AF4E31B-393F-47A1-809C-123BB3174B37}"/>
    <cellStyle name="Total 4 17 4 2" xfId="58337" xr:uid="{D754C37B-DA94-4176-B27A-41DDCE03D02E}"/>
    <cellStyle name="Total 4 17 4 3" xfId="51555" xr:uid="{8F967E71-E696-4BAB-94D5-5E464DDC74AD}"/>
    <cellStyle name="Total 4 17 5" xfId="48492" xr:uid="{E4326DA3-F556-4B71-988E-8D14CFC0244D}"/>
    <cellStyle name="Total 4 17 5 2" xfId="55284" xr:uid="{CA26FA13-D606-430B-A4BE-71F807A653E4}"/>
    <cellStyle name="Total 4 17 6" xfId="53570" xr:uid="{944F649E-93CC-41C9-A4C2-BC7242BBFAFD}"/>
    <cellStyle name="Total 4 17 7" xfId="46878" xr:uid="{E4458CE5-DCD3-48B8-8C50-35ADF302EA95}"/>
    <cellStyle name="Total 4 18" xfId="2222" xr:uid="{D467A8C0-E7CF-44DA-B7B1-A59FADB860A8}"/>
    <cellStyle name="Total 4 18 2" xfId="34831" xr:uid="{E580FFEF-BB67-46D1-B79E-5203AC47BC29}"/>
    <cellStyle name="Total 4 18 2 2" xfId="57188" xr:uid="{779E8916-8E4E-4F0D-BF9C-08ADAC2BDFEF}"/>
    <cellStyle name="Total 4 18 2 3" xfId="50406" xr:uid="{B4E5C481-506C-4F68-AE15-92D321F0DBA6}"/>
    <cellStyle name="Total 4 18 3" xfId="44875" xr:uid="{5C9E4623-329C-469F-9DCD-7FAF0C02440B}"/>
    <cellStyle name="Total 4 18 3 2" xfId="58789" xr:uid="{C3C4AB70-FCB6-466A-BD25-62036552FF97}"/>
    <cellStyle name="Total 4 18 3 3" xfId="52008" xr:uid="{00AD4BB3-5EEE-4D59-9256-D73B9796DBA5}"/>
    <cellStyle name="Total 4 18 4" xfId="52347" xr:uid="{B7449A12-7FD0-4E5D-8F9D-593BAAAF7DFD}"/>
    <cellStyle name="Total 4 18 4 2" xfId="59128" xr:uid="{A6D22C7B-145D-4517-9470-601DC23FF4B1}"/>
    <cellStyle name="Total 4 18 5" xfId="48523" xr:uid="{C0E6C903-D0D7-463C-B09A-720A763C2193}"/>
    <cellStyle name="Total 4 18 5 2" xfId="55312" xr:uid="{88BA0CBC-EE54-43E3-BE8D-F40FA42C4F57}"/>
    <cellStyle name="Total 4 18 6" xfId="53598" xr:uid="{B2E2F2BD-7970-4870-8537-C4AE9DB1AEF2}"/>
    <cellStyle name="Total 4 18 7" xfId="46909" xr:uid="{B3464EC1-BA0C-4FD5-AC27-2C4351CF3D35}"/>
    <cellStyle name="Total 4 19" xfId="13131" xr:uid="{B071567A-89DE-4735-9810-66CA7FA0C15B}"/>
    <cellStyle name="Total 4 19 2" xfId="34229" xr:uid="{9F208971-98D9-4A1B-8126-424AA7AABEBC}"/>
    <cellStyle name="Total 4 19 2 2" xfId="57258" xr:uid="{5224B2EB-FF42-4060-9550-E2F2DE31F01F}"/>
    <cellStyle name="Total 4 19 2 3" xfId="50476" xr:uid="{FE55477E-11EA-4B00-8819-148B0708A84D}"/>
    <cellStyle name="Total 4 19 3" xfId="44953" xr:uid="{2B23D90B-A85E-4FE0-A0FE-0167AE3C425F}"/>
    <cellStyle name="Total 4 19 3 2" xfId="58859" xr:uid="{7B7F43AD-C207-40DB-8144-8DD8D1001BB1}"/>
    <cellStyle name="Total 4 19 3 3" xfId="52078" xr:uid="{D8A55F80-24DF-44A8-9F0B-47D31A5078C0}"/>
    <cellStyle name="Total 4 19 4" xfId="51839" xr:uid="{F5DB6F29-B6BC-488C-B0A4-56737ACF6A07}"/>
    <cellStyle name="Total 4 19 4 2" xfId="58620" xr:uid="{987F94E6-C6B4-4FF3-9681-2438354C944C}"/>
    <cellStyle name="Total 4 19 5" xfId="48593" xr:uid="{CD90CFDA-071F-4C34-A3EC-C6424AFABE1F}"/>
    <cellStyle name="Total 4 19 5 2" xfId="55382" xr:uid="{B1827093-DC94-40D7-88C8-3179E06FA8BC}"/>
    <cellStyle name="Total 4 19 6" xfId="53668" xr:uid="{651D7A59-46FF-420F-B8D4-A9189E3738C8}"/>
    <cellStyle name="Total 4 19 7" xfId="46979" xr:uid="{9F1D64DC-6B3C-4BA0-9489-FE005ECAB6BD}"/>
    <cellStyle name="Total 4 2" xfId="160" xr:uid="{D74F658F-85C3-45A5-89C8-ED21B0FD726B}"/>
    <cellStyle name="Total 4 2 10" xfId="1971" xr:uid="{E3237EBA-CCE6-4758-A3CE-B3F505F731BA}"/>
    <cellStyle name="Total 4 2 10 2" xfId="6279" xr:uid="{0585B243-A850-4A80-AE68-CD10D40B5A9B}"/>
    <cellStyle name="Total 4 2 10 2 2" xfId="8865" xr:uid="{9F79B897-C04F-44E2-B6B2-0844B4079E16}"/>
    <cellStyle name="Total 4 2 10 2 2 2" xfId="17854" xr:uid="{BC30636C-2952-4D96-9184-A46F943113F4}"/>
    <cellStyle name="Total 4 2 10 2 2 2 2" xfId="39322" xr:uid="{AF292731-0972-4688-AF0A-C33ADAF813C8}"/>
    <cellStyle name="Total 4 2 10 2 2 3" xfId="43084" xr:uid="{23CF0276-9CFA-4974-8AD1-DB4D63562673}"/>
    <cellStyle name="Total 4 2 10 2 3" xfId="11502" xr:uid="{2B19E41A-1686-40FF-BE8C-E36FCFD306F2}"/>
    <cellStyle name="Total 4 2 10 2 3 2" xfId="20491" xr:uid="{8CB11BD4-4E5F-4CA2-A44E-9AA0686FFAE6}"/>
    <cellStyle name="Total 4 2 10 2 3 2 2" xfId="29144" xr:uid="{5C88F16E-10CD-4777-B8D0-B978AB0EF7B4}"/>
    <cellStyle name="Total 4 2 10 2 3 3" xfId="26681" xr:uid="{BEB1DC40-272F-4FCB-883B-B965E56E53CD}"/>
    <cellStyle name="Total 4 2 10 2 4" xfId="15268" xr:uid="{982839ED-0A67-4042-8FB5-A4876C0A8642}"/>
    <cellStyle name="Total 4 2 10 2 4 2" xfId="26816" xr:uid="{B7ABBFAE-723B-4FFB-92A9-CB6F98C02BF0}"/>
    <cellStyle name="Total 4 2 10 2 5" xfId="35555" xr:uid="{159AB5C7-562B-45C4-B188-3489443E1026}"/>
    <cellStyle name="Total 4 2 10 3" xfId="4408" xr:uid="{F227866D-B53D-48C9-988B-A11681C6A98C}"/>
    <cellStyle name="Total 4 2 10 3 2" xfId="30342" xr:uid="{33274719-4005-4811-81C0-4CD554543BAC}"/>
    <cellStyle name="Total 4 2 10 4" xfId="25513" xr:uid="{CD1D2AD0-7845-40DA-B51F-00ADDEB21876}"/>
    <cellStyle name="Total 4 2 11" xfId="2624" xr:uid="{B8605246-3AB0-465C-A91B-5D9C2CF68080}"/>
    <cellStyle name="Total 4 2 11 2" xfId="6865" xr:uid="{4437D6D9-EA92-4604-8262-D246A254DFB1}"/>
    <cellStyle name="Total 4 2 11 2 2" xfId="15854" xr:uid="{6BEA8AFC-E989-48A5-B26E-CAE0B9A70BDE}"/>
    <cellStyle name="Total 4 2 11 2 2 2" xfId="26229" xr:uid="{025B685B-7C54-4CAB-B1CE-EE6F85305E78}"/>
    <cellStyle name="Total 4 2 11 2 3" xfId="33016" xr:uid="{F53CA040-C1A1-4AD0-AD1A-DF524E2AF9DB}"/>
    <cellStyle name="Total 4 2 11 3" xfId="9435" xr:uid="{F2A08A03-CD8B-41A5-993C-2D6962411160}"/>
    <cellStyle name="Total 4 2 11 3 2" xfId="18424" xr:uid="{C7274F48-5E3B-4B09-97C4-06FDCB41AAF7}"/>
    <cellStyle name="Total 4 2 11 3 2 2" xfId="22303" xr:uid="{2E5C0F87-2F98-4F71-96BE-507850D2648A}"/>
    <cellStyle name="Total 4 2 11 3 3" xfId="27780" xr:uid="{98182E25-5585-4FC4-9176-87DAD79AB055}"/>
    <cellStyle name="Total 4 2 11 4" xfId="13478" xr:uid="{CA1B410B-D4AD-4F5D-99AE-E351C2D66DC9}"/>
    <cellStyle name="Total 4 2 11 4 2" xfId="41963" xr:uid="{13317031-4250-4D44-AD08-8682EA3CA8E4}"/>
    <cellStyle name="Total 4 2 11 5" xfId="22410" xr:uid="{B8C0C7FD-758A-41E2-B998-F7E984C29A45}"/>
    <cellStyle name="Total 4 2 12" xfId="6616" xr:uid="{DBE73047-7A26-4F09-8AFD-59B5B780A8AE}"/>
    <cellStyle name="Total 4 2 12 2" xfId="11822" xr:uid="{E59CA3A6-7F47-42FC-944C-AEA23410EACE}"/>
    <cellStyle name="Total 4 2 12 2 2" xfId="20811" xr:uid="{AE6E9825-88ED-4AF1-A808-03CA93EE09C7}"/>
    <cellStyle name="Total 4 2 12 2 2 2" xfId="37350" xr:uid="{8B7DF517-0ED6-4319-A176-62BC5CFE2F33}"/>
    <cellStyle name="Total 4 2 12 2 3" xfId="22908" xr:uid="{ADFE6508-C19B-461F-ACEB-14F89905B98B}"/>
    <cellStyle name="Total 4 2 12 3" xfId="15605" xr:uid="{4E253AE6-323E-498A-BFAD-D32C2FDEC6C6}"/>
    <cellStyle name="Total 4 2 12 3 2" xfId="42085" xr:uid="{7B47B600-2E7A-4F2F-8D0A-B66A4EB28C07}"/>
    <cellStyle name="Total 4 2 12 4" xfId="33547" xr:uid="{E2942115-B2D2-4C9F-A411-4EDBB5A2B236}"/>
    <cellStyle name="Total 4 2 13" xfId="9185" xr:uid="{FFDCB311-DA2E-40F0-94F4-6D5298D5623C}"/>
    <cellStyle name="Total 4 2 13 2" xfId="18174" xr:uid="{CE60E0D1-07F3-425A-9C07-393CD117D766}"/>
    <cellStyle name="Total 4 2 13 2 2" xfId="26364" xr:uid="{CDD10BA7-7F7F-463D-B4F2-306FF2FADA5C}"/>
    <cellStyle name="Total 4 2 13 3" xfId="43104" xr:uid="{C6C86C6C-3721-4463-A32B-C4E69B7FB963}"/>
    <cellStyle name="Total 4 2 14" xfId="9707" xr:uid="{46E8EFCD-98B0-4C6C-9814-FA550EC652C8}"/>
    <cellStyle name="Total 4 2 14 2" xfId="18696" xr:uid="{BF6B4B54-7B32-417D-9873-047787D61AC2}"/>
    <cellStyle name="Total 4 2 14 2 2" xfId="27329" xr:uid="{BAC057D1-B5A0-4901-A683-3A27C5867925}"/>
    <cellStyle name="Total 4 2 14 3" xfId="24251" xr:uid="{5626431F-AD08-4547-80C6-2048453AA250}"/>
    <cellStyle name="Total 4 2 15" xfId="2320" xr:uid="{43A504F8-89C0-418A-9DDA-090FF3FDCD3E}"/>
    <cellStyle name="Total 4 2 15 2" xfId="29437" xr:uid="{73A0A9D0-4737-4041-9FB0-B22979B49DFD}"/>
    <cellStyle name="Total 4 2 16" xfId="13229" xr:uid="{7C9CC882-62DA-4D4C-9C7C-B73810FBDF82}"/>
    <cellStyle name="Total 4 2 16 2" xfId="28366" xr:uid="{725DCBB2-3E8C-47DD-BAB3-6F93916B6D29}"/>
    <cellStyle name="Total 4 2 17" xfId="41326" xr:uid="{98CC01BA-F557-4B4B-808A-BC70AD361F82}"/>
    <cellStyle name="Total 4 2 18" xfId="44293" xr:uid="{08419A1C-CD1C-406B-A253-16C8CB0EE19A}"/>
    <cellStyle name="Total 4 2 19" xfId="45528" xr:uid="{883E61DD-759B-4B57-A818-2E5BBC5E38ED}"/>
    <cellStyle name="Total 4 2 2" xfId="320" xr:uid="{9A7DF1FB-978B-47EC-A8EC-9B7332F2C3C4}"/>
    <cellStyle name="Total 4 2 2 10" xfId="6622" xr:uid="{31D97B07-7E35-4A86-9734-2F08DC3BB7E1}"/>
    <cellStyle name="Total 4 2 2 10 2" xfId="11828" xr:uid="{3CE49CD9-2515-49F0-A12F-EC35095CAA12}"/>
    <cellStyle name="Total 4 2 2 10 2 2" xfId="20817" xr:uid="{BFD26AAC-5424-4576-9064-834C59D33EAE}"/>
    <cellStyle name="Total 4 2 2 10 2 2 2" xfId="25049" xr:uid="{9CFC6761-FA27-47B7-8095-A3A0669D7809}"/>
    <cellStyle name="Total 4 2 2 10 2 3" xfId="32250" xr:uid="{AF4B9B81-3CA9-4AE0-9ACB-6D17B62924D8}"/>
    <cellStyle name="Total 4 2 2 10 3" xfId="15611" xr:uid="{E5C2FECD-22FA-4D42-9F7E-3CF3F38C9192}"/>
    <cellStyle name="Total 4 2 2 10 3 2" xfId="30145" xr:uid="{2A74D7CD-B7AA-4A91-BCBF-258930682EFD}"/>
    <cellStyle name="Total 4 2 2 10 4" xfId="27860" xr:uid="{25158F39-A41C-4E81-A690-6113CDE78948}"/>
    <cellStyle name="Total 4 2 2 11" xfId="9191" xr:uid="{91347D59-843F-4751-8F87-DDE8C95BF73D}"/>
    <cellStyle name="Total 4 2 2 11 2" xfId="18180" xr:uid="{96AEE4D6-2DEF-4E81-A4FE-1082303CD8E0}"/>
    <cellStyle name="Total 4 2 2 11 2 2" xfId="34610" xr:uid="{5EA8F242-7CDD-4461-91BF-D66EE2260A1A}"/>
    <cellStyle name="Total 4 2 2 11 3" xfId="37013" xr:uid="{4664849E-A5ED-4C4F-95EB-42911219ABE7}"/>
    <cellStyle name="Total 4 2 2 12" xfId="12620" xr:uid="{A4B44C70-DC00-45C5-AE40-17FE04A2B1EC}"/>
    <cellStyle name="Total 4 2 2 12 2" xfId="21609" xr:uid="{444A26D0-7653-42D3-9D45-9FAF700A9B8F}"/>
    <cellStyle name="Total 4 2 2 12 2 2" xfId="27738" xr:uid="{FB7474B4-9726-4469-A155-F7B0805E78A2}"/>
    <cellStyle name="Total 4 2 2 12 3" xfId="36105" xr:uid="{8AE2B72B-34F8-4CF8-94D2-03F781F87447}"/>
    <cellStyle name="Total 4 2 2 13" xfId="2326" xr:uid="{113A7C04-AB6E-4D6B-BBD1-60548228AD00}"/>
    <cellStyle name="Total 4 2 2 13 2" xfId="39690" xr:uid="{CD1F692F-550D-4A34-AE9F-1C73E04157A2}"/>
    <cellStyle name="Total 4 2 2 14" xfId="13235" xr:uid="{C61A70EA-4645-4DDD-8521-6DEB7D768295}"/>
    <cellStyle name="Total 4 2 2 14 2" xfId="24112" xr:uid="{7E4D82D2-3BEA-455A-9934-BAE62BFBD1AF}"/>
    <cellStyle name="Total 4 2 2 15" xfId="32736" xr:uid="{A9A46423-025C-459F-99EA-E922E730AAB9}"/>
    <cellStyle name="Total 4 2 2 16" xfId="46043" xr:uid="{72AAAFC8-931F-4483-840C-BC80BF463385}"/>
    <cellStyle name="Total 4 2 2 2" xfId="452" xr:uid="{B0E24FC5-4B61-4A0F-9218-2B8B78F38976}"/>
    <cellStyle name="Total 4 2 2 2 10" xfId="9316" xr:uid="{AA59165D-DF20-4C6B-B0C5-908CC3AF13E6}"/>
    <cellStyle name="Total 4 2 2 2 10 2" xfId="18305" xr:uid="{E592145C-264B-49F9-A1D8-81BDFC4BEA3F}"/>
    <cellStyle name="Total 4 2 2 2 10 2 2" xfId="30431" xr:uid="{6585F492-D3A0-4F4A-8C41-2AAB384E0739}"/>
    <cellStyle name="Total 4 2 2 2 10 3" xfId="39159" xr:uid="{CC92E95D-796F-4F70-8C0A-01AC8375C1C9}"/>
    <cellStyle name="Total 4 2 2 2 11" xfId="12708" xr:uid="{97CE1048-BCF1-41B1-80A4-6CBBAB1A5EE2}"/>
    <cellStyle name="Total 4 2 2 2 11 2" xfId="21697" xr:uid="{A158D8EE-7204-4D0D-84AC-DB9874FB88AA}"/>
    <cellStyle name="Total 4 2 2 2 11 2 2" xfId="34410" xr:uid="{E3CB3786-981E-4547-8020-37F25A9852B1}"/>
    <cellStyle name="Total 4 2 2 2 11 3" xfId="30850" xr:uid="{92CFA5E3-F2E2-4066-8EE1-5C2795298157}"/>
    <cellStyle name="Total 4 2 2 2 12" xfId="2458" xr:uid="{D9FAE276-CAF5-47B3-8C38-78CE067BC3CC}"/>
    <cellStyle name="Total 4 2 2 2 12 2" xfId="23847" xr:uid="{8D65F087-A194-45FB-937E-1807C05F2BC9}"/>
    <cellStyle name="Total 4 2 2 2 13" xfId="13367" xr:uid="{DC14225D-2E79-4FC4-8B86-7DBDF69C4C8B}"/>
    <cellStyle name="Total 4 2 2 2 13 2" xfId="27367" xr:uid="{277E0F29-E007-4667-BC12-E2F7830CA0FE}"/>
    <cellStyle name="Total 4 2 2 2 14" xfId="31419" xr:uid="{6C762252-2CDF-43D8-BE4B-E2A36C73BCA5}"/>
    <cellStyle name="Total 4 2 2 2 15" xfId="49534" xr:uid="{F0180433-1591-41AF-925D-DC8A44DB5B08}"/>
    <cellStyle name="Total 4 2 2 2 2" xfId="801" xr:uid="{675F3622-4E73-4187-B8F8-440F719513ED}"/>
    <cellStyle name="Total 4 2 2 2 2 2" xfId="5170" xr:uid="{D7F2664D-097A-49DA-9223-D66949276FD4}"/>
    <cellStyle name="Total 4 2 2 2 2 2 2" xfId="7756" xr:uid="{67A7DD60-3609-4107-9527-2FC1850DD1F5}"/>
    <cellStyle name="Total 4 2 2 2 2 2 2 2" xfId="16745" xr:uid="{3FB6DA97-5688-44E3-8800-AA510D4678EC}"/>
    <cellStyle name="Total 4 2 2 2 2 2 2 2 2" xfId="33043" xr:uid="{F871B10E-F7E9-4D69-A085-08582DCD88C6}"/>
    <cellStyle name="Total 4 2 2 2 2 2 2 3" xfId="43483" xr:uid="{25815278-AD82-4DD0-9ACC-5637F1C40535}"/>
    <cellStyle name="Total 4 2 2 2 2 2 3" xfId="10393" xr:uid="{A0C2BFAE-E2C2-4D91-A4FB-E98E9B584126}"/>
    <cellStyle name="Total 4 2 2 2 2 2 3 2" xfId="19382" xr:uid="{7554A875-1C54-41B6-B4CF-8D93A8BC4EF1}"/>
    <cellStyle name="Total 4 2 2 2 2 2 3 2 2" xfId="26949" xr:uid="{0402A588-C3C5-45BB-925B-3F7E398C3819}"/>
    <cellStyle name="Total 4 2 2 2 2 2 3 3" xfId="35687" xr:uid="{A992FE99-C9AF-4BBC-96AA-A80CA74D69D5}"/>
    <cellStyle name="Total 4 2 2 2 2 2 4" xfId="14159" xr:uid="{70F0244A-FB9B-4C8E-85AA-110A7D95B384}"/>
    <cellStyle name="Total 4 2 2 2 2 2 4 2" xfId="42454" xr:uid="{31C58D93-F522-4FD7-B348-FB96998628A2}"/>
    <cellStyle name="Total 4 2 2 2 2 2 5" xfId="42470" xr:uid="{A77B6C53-55FD-4CD6-A660-BD723E4B5213}"/>
    <cellStyle name="Total 4 2 2 2 2 3" xfId="3238" xr:uid="{47C36055-A0E6-44D3-8BA5-93330CC4DA07}"/>
    <cellStyle name="Total 4 2 2 2 2 3 2" xfId="34851" xr:uid="{01015BF0-8554-4000-B615-964FC16F0D32}"/>
    <cellStyle name="Total 4 2 2 2 2 4" xfId="41320" xr:uid="{3B2C1042-76ED-4B70-A5A4-5EB1A32870E0}"/>
    <cellStyle name="Total 4 2 2 2 2 5" xfId="56316" xr:uid="{21C45133-AF52-4D3E-95E8-1F1DFAA8EB42}"/>
    <cellStyle name="Total 4 2 2 2 3" xfId="1146" xr:uid="{A21CD505-C089-4C87-B904-68DC31E283E4}"/>
    <cellStyle name="Total 4 2 2 2 3 2" xfId="5491" xr:uid="{0A64EA50-3234-4847-9692-C2A9B0280883}"/>
    <cellStyle name="Total 4 2 2 2 3 2 2" xfId="8077" xr:uid="{90804CBB-A707-4A87-9B51-44062A255E60}"/>
    <cellStyle name="Total 4 2 2 2 3 2 2 2" xfId="17066" xr:uid="{1C48FF1F-4644-4623-8C69-7D0A2AF812FD}"/>
    <cellStyle name="Total 4 2 2 2 3 2 2 2 2" xfId="25555" xr:uid="{C9BBDB6C-D263-4379-AFFE-BA71E40937F6}"/>
    <cellStyle name="Total 4 2 2 2 3 2 2 3" xfId="24315" xr:uid="{2BF9444A-D0F8-4C64-A5E4-FB85A302B134}"/>
    <cellStyle name="Total 4 2 2 2 3 2 3" xfId="10714" xr:uid="{B5ED840D-7D2C-4E68-A9D1-13356D320F49}"/>
    <cellStyle name="Total 4 2 2 2 3 2 3 2" xfId="19703" xr:uid="{5B62997A-ED79-4095-B0D8-8D4EC0C24925}"/>
    <cellStyle name="Total 4 2 2 2 3 2 3 2 2" xfId="28575" xr:uid="{D5EEC85A-9938-4B68-ACBD-5908A678A677}"/>
    <cellStyle name="Total 4 2 2 2 3 2 3 3" xfId="25324" xr:uid="{127CB144-AFBC-43F1-BF62-D99519BF81E1}"/>
    <cellStyle name="Total 4 2 2 2 3 2 4" xfId="14480" xr:uid="{1FA48A3F-5A34-4991-B527-F5973821549B}"/>
    <cellStyle name="Total 4 2 2 2 3 2 4 2" xfId="33933" xr:uid="{FA71D134-5C14-4D69-B552-835F3518AA75}"/>
    <cellStyle name="Total 4 2 2 2 3 2 5" xfId="24430" xr:uid="{5141D8DF-10A4-4CCF-A47F-C4FF2989C4FE}"/>
    <cellStyle name="Total 4 2 2 2 3 3" xfId="3583" xr:uid="{28C27567-AAC1-4EE1-BCCC-EB2704148CD9}"/>
    <cellStyle name="Total 4 2 2 2 3 3 2" xfId="27303" xr:uid="{E596E99D-5DD5-47BC-A117-60D57EC88B7D}"/>
    <cellStyle name="Total 4 2 2 2 3 4" xfId="32690" xr:uid="{07A5D38B-D6A1-4322-8AA7-998BEC60C800}"/>
    <cellStyle name="Total 4 2 2 2 4" xfId="1490" xr:uid="{E6D333FF-2968-4C24-9A35-145D2524B47A}"/>
    <cellStyle name="Total 4 2 2 2 4 2" xfId="5835" xr:uid="{BEA835CB-2F1B-421F-AE41-2CEEABF1FFB4}"/>
    <cellStyle name="Total 4 2 2 2 4 2 2" xfId="8421" xr:uid="{7C393ED6-AA3D-4630-A666-B21CF91DECE4}"/>
    <cellStyle name="Total 4 2 2 2 4 2 2 2" xfId="17410" xr:uid="{AF1E2907-5139-4091-B366-877691770C51}"/>
    <cellStyle name="Total 4 2 2 2 4 2 2 2 2" xfId="27212" xr:uid="{B7AE017A-F494-4703-9AAD-FE4F7A98A424}"/>
    <cellStyle name="Total 4 2 2 2 4 2 2 3" xfId="25548" xr:uid="{8DDF7E57-B16B-45E4-A512-A46C502D3892}"/>
    <cellStyle name="Total 4 2 2 2 4 2 3" xfId="11058" xr:uid="{6BA28695-F7E6-448E-8D07-622285E29153}"/>
    <cellStyle name="Total 4 2 2 2 4 2 3 2" xfId="20047" xr:uid="{6C9B82F4-FFE1-440D-AE8D-E0903A89D619}"/>
    <cellStyle name="Total 4 2 2 2 4 2 3 2 2" xfId="41074" xr:uid="{96BC40DE-8BDC-4583-A011-0EFC499E75BB}"/>
    <cellStyle name="Total 4 2 2 2 4 2 3 3" xfId="40443" xr:uid="{EACC6042-EABB-4A18-9E78-7E87D0467595}"/>
    <cellStyle name="Total 4 2 2 2 4 2 4" xfId="14824" xr:uid="{D790B6CF-53C2-4D55-8485-4E2ED1990CAC}"/>
    <cellStyle name="Total 4 2 2 2 4 2 4 2" xfId="28736" xr:uid="{CD631BA5-681E-46E3-868A-1C99884FD9A3}"/>
    <cellStyle name="Total 4 2 2 2 4 2 5" xfId="25912" xr:uid="{74D737AB-91B2-423E-9C17-5BFFA781F63F}"/>
    <cellStyle name="Total 4 2 2 2 4 3" xfId="3927" xr:uid="{4C5E4137-A0FA-4A5F-BAFA-6876167ACA12}"/>
    <cellStyle name="Total 4 2 2 2 4 3 2" xfId="32395" xr:uid="{343495BE-3386-49E9-AFEE-E373030E5F5B}"/>
    <cellStyle name="Total 4 2 2 2 4 4" xfId="31723" xr:uid="{E7E4C47E-441E-4638-AF31-D87B0B3A3792}"/>
    <cellStyle name="Total 4 2 2 2 5" xfId="166" xr:uid="{F97396D6-81C9-431D-9BFF-6DA506865CC0}"/>
    <cellStyle name="Total 4 2 2 2 5 2" xfId="2604" xr:uid="{93DDD18F-7768-42E6-A0CC-622C00CF316D}"/>
    <cellStyle name="Total 4 2 2 2 5 2 2" xfId="6845" xr:uid="{F0DDCABB-09F0-46E0-8892-6C67200FDEB3}"/>
    <cellStyle name="Total 4 2 2 2 5 2 2 2" xfId="15834" xr:uid="{73C12CC4-CA1A-414B-8802-CC2E3E1296C8}"/>
    <cellStyle name="Total 4 2 2 2 5 2 2 2 2" xfId="42642" xr:uid="{07FC5FD5-5B4F-4AF5-910F-1E2644BCDB11}"/>
    <cellStyle name="Total 4 2 2 2 5 2 2 3" xfId="24945" xr:uid="{9F3CC6DE-98C9-4FDB-B62F-16165705F149}"/>
    <cellStyle name="Total 4 2 2 2 5 2 3" xfId="9415" xr:uid="{2174DC0D-F53D-419D-A214-F4145296873A}"/>
    <cellStyle name="Total 4 2 2 2 5 2 3 2" xfId="18404" xr:uid="{6D100EE2-A3F7-43CD-8141-F11120922E89}"/>
    <cellStyle name="Total 4 2 2 2 5 2 3 2 2" xfId="35177" xr:uid="{937A7A94-4003-42E6-B9A6-D2AFAB6264BB}"/>
    <cellStyle name="Total 4 2 2 2 5 2 3 3" xfId="37715" xr:uid="{8340CC0C-11A3-4F3F-8221-58BE4479F129}"/>
    <cellStyle name="Total 4 2 2 2 5 2 4" xfId="13458" xr:uid="{3D6FBE02-4550-40C5-A602-88AC0CA4818D}"/>
    <cellStyle name="Total 4 2 2 2 5 2 4 2" xfId="32424" xr:uid="{C262A050-533F-47F2-9C6B-5488BE161B8E}"/>
    <cellStyle name="Total 4 2 2 2 5 2 5" xfId="35444" xr:uid="{E803E665-9D02-4721-AE72-A4CEA4C5E94D}"/>
    <cellStyle name="Total 4 2 2 2 5 3" xfId="2634" xr:uid="{5FC1578C-FA29-4E38-B2C6-8E84BB534EB1}"/>
    <cellStyle name="Total 4 2 2 2 5 3 2" xfId="30847" xr:uid="{6C6F5ADB-34A6-4A8E-8FEC-6F9DC9453817}"/>
    <cellStyle name="Total 4 2 2 2 5 4" xfId="29470" xr:uid="{EE6AF728-1C9E-4142-AD2A-D78BBE9B0095}"/>
    <cellStyle name="Total 4 2 2 2 6" xfId="2109" xr:uid="{57EED67F-5592-47A4-B23D-CAA96AF65D65}"/>
    <cellStyle name="Total 4 2 2 2 6 2" xfId="6410" xr:uid="{8D161394-8D16-4318-AC1B-B0B5CA3ECE75}"/>
    <cellStyle name="Total 4 2 2 2 6 2 2" xfId="8996" xr:uid="{09615165-1E56-4DF4-BCE8-7A7715EFB164}"/>
    <cellStyle name="Total 4 2 2 2 6 2 2 2" xfId="17985" xr:uid="{62F3FD4F-5553-4B59-BB92-282E67F025E5}"/>
    <cellStyle name="Total 4 2 2 2 6 2 2 2 2" xfId="43353" xr:uid="{93533933-B6A1-4410-BB19-30F1AFC201F1}"/>
    <cellStyle name="Total 4 2 2 2 6 2 2 3" xfId="30929" xr:uid="{AD11FD85-9CDC-4C70-BE2D-56E4EAA9719C}"/>
    <cellStyle name="Total 4 2 2 2 6 2 3" xfId="11633" xr:uid="{F5C18432-7587-449D-BF15-127009F9F227}"/>
    <cellStyle name="Total 4 2 2 2 6 2 3 2" xfId="20622" xr:uid="{A5E660A3-9067-4938-8C2E-24EFE85985FA}"/>
    <cellStyle name="Total 4 2 2 2 6 2 3 2 2" xfId="25746" xr:uid="{9E22F93C-47CE-409B-816B-8C73773B6DB6}"/>
    <cellStyle name="Total 4 2 2 2 6 2 3 3" xfId="26452" xr:uid="{21BA9B7D-866F-44A2-BDAD-14B71E5EB8B2}"/>
    <cellStyle name="Total 4 2 2 2 6 2 4" xfId="15399" xr:uid="{4AA5E7C6-6041-424B-9054-5DA5A63DBF2B}"/>
    <cellStyle name="Total 4 2 2 2 6 2 4 2" xfId="29816" xr:uid="{1F79CD47-1961-4624-BBD7-0553BF4CF90D}"/>
    <cellStyle name="Total 4 2 2 2 6 2 5" xfId="23875" xr:uid="{A10533EC-63F7-4381-A97D-97D5F1C77336}"/>
    <cellStyle name="Total 4 2 2 2 6 3" xfId="4546" xr:uid="{312B7532-AB46-40B5-8460-70E739A38815}"/>
    <cellStyle name="Total 4 2 2 2 6 3 2" xfId="22901" xr:uid="{92CCCDA0-365C-4B28-9AA0-43C3579C1FC3}"/>
    <cellStyle name="Total 4 2 2 2 6 4" xfId="31024" xr:uid="{50B30B52-87F3-4FCE-9E35-C791B984CC9E}"/>
    <cellStyle name="Total 4 2 2 2 7" xfId="2919" xr:uid="{3A6D6663-97F0-4E43-9651-5CD526F5E48D}"/>
    <cellStyle name="Total 4 2 2 2 7 2" xfId="7069" xr:uid="{E597D9F4-4FBB-4775-A91F-B4C8E2D4CD9E}"/>
    <cellStyle name="Total 4 2 2 2 7 2 2" xfId="12195" xr:uid="{B01C4659-BF23-4BF5-A3A0-4BB9253095FA}"/>
    <cellStyle name="Total 4 2 2 2 7 2 2 2" xfId="21184" xr:uid="{29D32490-7DB6-4E91-9EBB-741F145EEA91}"/>
    <cellStyle name="Total 4 2 2 2 7 2 2 2 2" xfId="43674" xr:uid="{9D11FB1E-5A58-4569-B50D-60201ED1E4CA}"/>
    <cellStyle name="Total 4 2 2 2 7 2 2 3" xfId="28474" xr:uid="{1B4EB0AC-FA6A-4AAC-AB81-1B61AAA40C30}"/>
    <cellStyle name="Total 4 2 2 2 7 2 3" xfId="12992" xr:uid="{CA18B771-C866-4956-9DA5-978E47ED1395}"/>
    <cellStyle name="Total 4 2 2 2 7 2 3 2" xfId="21981" xr:uid="{79BE8479-5357-4EDC-9A32-C6D7E648F746}"/>
    <cellStyle name="Total 4 2 2 2 7 2 3 2 2" xfId="25770" xr:uid="{EE8F5485-1178-4913-9457-A35B42F68C3B}"/>
    <cellStyle name="Total 4 2 2 2 7 2 3 3" xfId="26818" xr:uid="{6785D44C-E467-4ED2-96C6-7C62634348C7}"/>
    <cellStyle name="Total 4 2 2 2 7 2 4" xfId="16058" xr:uid="{306FDE2E-5497-4E18-AC8A-64B531F0412C}"/>
    <cellStyle name="Total 4 2 2 2 7 2 4 2" xfId="41602" xr:uid="{C5732C7C-A076-4673-9D69-096B14D3F15F}"/>
    <cellStyle name="Total 4 2 2 2 7 2 5" xfId="30726" xr:uid="{B0DF76C8-69DD-47B6-933A-9EF436B61E83}"/>
    <cellStyle name="Total 4 2 2 2 7 3" xfId="9632" xr:uid="{AF1ABE70-96D8-41BD-889D-02FB620191C2}"/>
    <cellStyle name="Total 4 2 2 2 7 3 2" xfId="18621" xr:uid="{5C4ECBAF-CC59-4A2C-AD3E-81695FAF9D91}"/>
    <cellStyle name="Total 4 2 2 2 7 3 2 2" xfId="35797" xr:uid="{101DEECC-7312-453C-81FA-CD3F28F42C0F}"/>
    <cellStyle name="Total 4 2 2 2 7 3 3" xfId="28122" xr:uid="{DF7F2974-8F9A-4C28-ABAB-9338FB0F47B3}"/>
    <cellStyle name="Total 4 2 2 2 7 4" xfId="35751" xr:uid="{163FA065-18D4-4DFF-B39E-EA1BA414AD02}"/>
    <cellStyle name="Total 4 2 2 2 8" xfId="4846" xr:uid="{55E0FB4B-E9AA-4960-BAC3-68562B5F3EBA}"/>
    <cellStyle name="Total 4 2 2 2 8 2" xfId="7432" xr:uid="{BE31B9D6-61B7-4C3E-905A-4E516ECEDBF8}"/>
    <cellStyle name="Total 4 2 2 2 8 2 2" xfId="16421" xr:uid="{9619F4AA-AFF6-4556-885B-02BB1AF5C7BA}"/>
    <cellStyle name="Total 4 2 2 2 8 2 2 2" xfId="33831" xr:uid="{39B69D68-3654-4D40-BEB6-03FA71FDB57D}"/>
    <cellStyle name="Total 4 2 2 2 8 2 3" xfId="42235" xr:uid="{05F18968-6012-40BE-BF78-E5F3E37D8F61}"/>
    <cellStyle name="Total 4 2 2 2 8 3" xfId="10069" xr:uid="{9E6F98A8-DF03-4FFB-A5E7-B35DE6163C2E}"/>
    <cellStyle name="Total 4 2 2 2 8 3 2" xfId="19058" xr:uid="{833E26F5-B953-49CC-AE91-767ED6A01C77}"/>
    <cellStyle name="Total 4 2 2 2 8 3 2 2" xfId="24130" xr:uid="{A037FE2B-6623-4F6D-B7C5-03C2B149F8A5}"/>
    <cellStyle name="Total 4 2 2 2 8 3 3" xfId="35691" xr:uid="{468CB3B3-C236-4037-ACF4-597254F5B24A}"/>
    <cellStyle name="Total 4 2 2 2 8 4" xfId="13835" xr:uid="{9F1FA8AA-D2C0-457B-A535-CA30DA3B4C70}"/>
    <cellStyle name="Total 4 2 2 2 8 4 2" xfId="36499" xr:uid="{694599F0-07E6-4E00-8320-D4D26337871F}"/>
    <cellStyle name="Total 4 2 2 2 8 5" xfId="30539" xr:uid="{BCEF449F-4284-4AA3-8B28-B5B09D043DA8}"/>
    <cellStyle name="Total 4 2 2 2 9" xfId="6754" xr:uid="{E1BC1BE1-A347-4596-91CF-D2E79F74F3F5}"/>
    <cellStyle name="Total 4 2 2 2 9 2" xfId="11953" xr:uid="{F6630FB1-4FCC-48C9-9DB2-701372AC6BA4}"/>
    <cellStyle name="Total 4 2 2 2 9 2 2" xfId="20942" xr:uid="{DE06D3AD-0D48-4809-9F9D-536864854D3D}"/>
    <cellStyle name="Total 4 2 2 2 9 2 2 2" xfId="28299" xr:uid="{6CB1E4D6-E0A4-4BA8-8C51-82EE1E5EABAB}"/>
    <cellStyle name="Total 4 2 2 2 9 2 3" xfId="43923" xr:uid="{B262C641-630B-4F8F-9805-7EFA5DAC9319}"/>
    <cellStyle name="Total 4 2 2 2 9 3" xfId="15743" xr:uid="{6DCD15C5-517A-4F89-9500-FD06F443409C}"/>
    <cellStyle name="Total 4 2 2 2 9 3 2" xfId="32594" xr:uid="{BFEC3EE0-B606-4C85-A703-9C5BF2A58293}"/>
    <cellStyle name="Total 4 2 2 2 9 4" xfId="37547" xr:uid="{326C4108-675F-41AB-8599-7C0ED40A4824}"/>
    <cellStyle name="Total 4 2 2 3" xfId="669" xr:uid="{47D7C1C4-DBC7-4FB6-A8F0-826307D546AA}"/>
    <cellStyle name="Total 4 2 2 3 2" xfId="5045" xr:uid="{91E716D3-CF21-4C36-96B4-1B6BBB679E72}"/>
    <cellStyle name="Total 4 2 2 3 2 2" xfId="7631" xr:uid="{D0A37BD2-3999-4B57-AA29-D7B428E3BD03}"/>
    <cellStyle name="Total 4 2 2 3 2 2 2" xfId="16620" xr:uid="{89F8A924-2A71-4597-B088-9E2788CE8AED}"/>
    <cellStyle name="Total 4 2 2 3 2 2 2 2" xfId="26358" xr:uid="{9443DA6F-D62F-4846-9AAA-DBEC7255EC0E}"/>
    <cellStyle name="Total 4 2 2 3 2 2 3" xfId="26623" xr:uid="{5F840E2D-A918-4909-81CE-A72392A3614D}"/>
    <cellStyle name="Total 4 2 2 3 2 3" xfId="10268" xr:uid="{21C0FE9A-B7F2-4280-A771-8BABFFEC1A27}"/>
    <cellStyle name="Total 4 2 2 3 2 3 2" xfId="19257" xr:uid="{ABF9379E-D67A-4596-AD7E-E1E871999330}"/>
    <cellStyle name="Total 4 2 2 3 2 3 2 2" xfId="41934" xr:uid="{41307BE5-8601-47EC-866F-2F0D91F70239}"/>
    <cellStyle name="Total 4 2 2 3 2 3 3" xfId="36612" xr:uid="{C1DDE9CA-E486-4A7F-9DDF-21E1529E2F18}"/>
    <cellStyle name="Total 4 2 2 3 2 4" xfId="14034" xr:uid="{17074F26-F62F-45CB-8BA2-A5E51A03EE32}"/>
    <cellStyle name="Total 4 2 2 3 2 4 2" xfId="35860" xr:uid="{1BA369C2-B396-4472-BEAE-739D58FFBE7B}"/>
    <cellStyle name="Total 4 2 2 3 2 5" xfId="23444" xr:uid="{AF625B30-DF82-4CF6-8471-0CAC21320ED0}"/>
    <cellStyle name="Total 4 2 2 3 2 6" xfId="58418" xr:uid="{28A8934F-15F8-432E-8FD9-54D364793581}"/>
    <cellStyle name="Total 4 2 2 3 3" xfId="3106" xr:uid="{C5B846D9-A40D-4C49-B147-1074754B8C7B}"/>
    <cellStyle name="Total 4 2 2 3 3 2" xfId="32698" xr:uid="{3AAA1F46-F827-4A7E-9E56-6DC89A8E4C1A}"/>
    <cellStyle name="Total 4 2 2 3 4" xfId="30695" xr:uid="{E2CE47CF-1531-4AF0-AFD2-C7FC15A8F6F3}"/>
    <cellStyle name="Total 4 2 2 3 5" xfId="51637" xr:uid="{23C2F91A-A5F0-4318-B77F-A52FFF2B0562}"/>
    <cellStyle name="Total 4 2 2 4" xfId="1014" xr:uid="{80EFFCFA-CCF1-4A0C-8475-5861812FD976}"/>
    <cellStyle name="Total 4 2 2 4 2" xfId="5366" xr:uid="{D932D2ED-84B2-4B84-A6CF-1E764D5CCD83}"/>
    <cellStyle name="Total 4 2 2 4 2 2" xfId="7952" xr:uid="{EEC5E031-F8A0-4123-86AA-016DB96085BB}"/>
    <cellStyle name="Total 4 2 2 4 2 2 2" xfId="16941" xr:uid="{FE05C6BA-0CB2-4AB4-BF39-BB6A2255BC6D}"/>
    <cellStyle name="Total 4 2 2 4 2 2 2 2" xfId="29031" xr:uid="{EF083340-9F30-4938-B8A8-6D4ABD86CE00}"/>
    <cellStyle name="Total 4 2 2 4 2 2 3" xfId="26245" xr:uid="{6928A94A-F62A-4A45-BDE0-0DEBCA798122}"/>
    <cellStyle name="Total 4 2 2 4 2 3" xfId="10589" xr:uid="{DB65D9EB-1A17-4171-B917-CE09E220E9AC}"/>
    <cellStyle name="Total 4 2 2 4 2 3 2" xfId="19578" xr:uid="{28E62A41-644E-420A-B073-5D97B6B717A4}"/>
    <cellStyle name="Total 4 2 2 4 2 3 2 2" xfId="36941" xr:uid="{BDECE576-29FE-4484-8CE1-F982B1A27BAA}"/>
    <cellStyle name="Total 4 2 2 4 2 3 3" xfId="41698" xr:uid="{CEB940CB-4635-47DE-8335-2F1199B39FCD}"/>
    <cellStyle name="Total 4 2 2 4 2 4" xfId="14355" xr:uid="{814D9CEC-86DE-462C-818C-8B8579954B4E}"/>
    <cellStyle name="Total 4 2 2 4 2 4 2" xfId="38576" xr:uid="{5A7F1CE1-89D6-46E4-919E-FCFEF589758D}"/>
    <cellStyle name="Total 4 2 2 4 2 5" xfId="38116" xr:uid="{E273EE37-BCCD-44F9-B0CE-5D51059875E9}"/>
    <cellStyle name="Total 4 2 2 4 2 6" xfId="54461" xr:uid="{C4715364-C233-4B32-AF53-3660050757D8}"/>
    <cellStyle name="Total 4 2 2 4 3" xfId="3451" xr:uid="{1362BCAF-B6A8-476D-A68C-1C78DBA692A5}"/>
    <cellStyle name="Total 4 2 2 4 3 2" xfId="41178" xr:uid="{F36E531D-11E0-4213-ADF2-960DDE7C56A9}"/>
    <cellStyle name="Total 4 2 2 4 4" xfId="41023" xr:uid="{2E743F8D-931A-4604-8579-23B877105FA8}"/>
    <cellStyle name="Total 4 2 2 4 5" xfId="47651" xr:uid="{B49F5B6B-289D-49F2-8208-09F750A800A0}"/>
    <cellStyle name="Total 4 2 2 5" xfId="1358" xr:uid="{425F355B-CEBB-4F38-BFBC-035A4A3ADFB6}"/>
    <cellStyle name="Total 4 2 2 5 2" xfId="5703" xr:uid="{F275EDD4-7E7E-462E-B142-36430CB71D45}"/>
    <cellStyle name="Total 4 2 2 5 2 2" xfId="8289" xr:uid="{BA871AAE-D41C-4BD9-A010-89E552AA95B3}"/>
    <cellStyle name="Total 4 2 2 5 2 2 2" xfId="17278" xr:uid="{A3F943DB-7ECB-4ED2-932D-8ED5636C25BD}"/>
    <cellStyle name="Total 4 2 2 5 2 2 2 2" xfId="25905" xr:uid="{11A2FCE7-AC7D-4938-93D9-07B19ADECF1D}"/>
    <cellStyle name="Total 4 2 2 5 2 2 3" xfId="36073" xr:uid="{4423CF52-C128-476F-9FA6-6C93A9CE80EA}"/>
    <cellStyle name="Total 4 2 2 5 2 3" xfId="10926" xr:uid="{58E375C3-4E9D-4DAA-8CD4-08B644304506}"/>
    <cellStyle name="Total 4 2 2 5 2 3 2" xfId="19915" xr:uid="{04A780AE-FFC6-4A5F-A2D7-B940AF22FF86}"/>
    <cellStyle name="Total 4 2 2 5 2 3 2 2" xfId="29281" xr:uid="{AAC1016C-E55C-4DD5-A765-14074EB4ACF6}"/>
    <cellStyle name="Total 4 2 2 5 2 3 3" xfId="37788" xr:uid="{15D0F6DF-1626-425A-B0BD-A58A99387909}"/>
    <cellStyle name="Total 4 2 2 5 2 4" xfId="14692" xr:uid="{9EB25B83-C8DA-4E44-823C-0518AD90B323}"/>
    <cellStyle name="Total 4 2 2 5 2 4 2" xfId="40642" xr:uid="{11C4C89E-C122-46CE-AF0F-79CAB0E3AE0B}"/>
    <cellStyle name="Total 4 2 2 5 2 5" xfId="35293" xr:uid="{F3ED9108-ABF2-4228-9C99-A83AC2FD8D36}"/>
    <cellStyle name="Total 4 2 2 5 3" xfId="3795" xr:uid="{3E9BE415-B55D-4B53-926D-2FB0AE1615D7}"/>
    <cellStyle name="Total 4 2 2 5 3 2" xfId="41541" xr:uid="{857047B9-151D-4918-9627-897618B3E8D4}"/>
    <cellStyle name="Total 4 2 2 5 4" xfId="33015" xr:uid="{9B9765DF-8424-411D-85E6-F3DE37E233C1}"/>
    <cellStyle name="Total 4 2 2 6" xfId="1340" xr:uid="{90DC50D0-B5FD-4E29-B7F0-D10F1ED864DF}"/>
    <cellStyle name="Total 4 2 2 6 2" xfId="5685" xr:uid="{39079D95-6E02-4307-A541-7241C1A54D56}"/>
    <cellStyle name="Total 4 2 2 6 2 2" xfId="8271" xr:uid="{4F7F87E8-418A-4AFB-A0F1-DF0298E57F58}"/>
    <cellStyle name="Total 4 2 2 6 2 2 2" xfId="17260" xr:uid="{6ECAAB34-43F1-4CA8-8C30-CD7056707775}"/>
    <cellStyle name="Total 4 2 2 6 2 2 2 2" xfId="33755" xr:uid="{56159407-7387-4471-A3F5-5B439D03C202}"/>
    <cellStyle name="Total 4 2 2 6 2 2 3" xfId="34847" xr:uid="{0B3465E9-ABE5-4034-B331-A3477C06F1ED}"/>
    <cellStyle name="Total 4 2 2 6 2 3" xfId="10908" xr:uid="{99E51B81-1AFD-4F43-A5E1-C0CDB0275B4E}"/>
    <cellStyle name="Total 4 2 2 6 2 3 2" xfId="19897" xr:uid="{7B650E2B-721C-4621-BD79-5144083AF76A}"/>
    <cellStyle name="Total 4 2 2 6 2 3 2 2" xfId="38320" xr:uid="{52266477-86FE-41E1-9591-3D73F858CD30}"/>
    <cellStyle name="Total 4 2 2 6 2 3 3" xfId="37764" xr:uid="{380BCF72-BB63-4A64-89EE-5A09CE9BAEAA}"/>
    <cellStyle name="Total 4 2 2 6 2 4" xfId="14674" xr:uid="{551F64A9-A48B-43B5-87AE-269FD9B8F9E0}"/>
    <cellStyle name="Total 4 2 2 6 2 4 2" xfId="25278" xr:uid="{843D53BD-957F-4015-9918-3C02E7F7D9D5}"/>
    <cellStyle name="Total 4 2 2 6 2 5" xfId="22816" xr:uid="{6BBBC3F6-8DAD-4052-9B39-C5411B0A6C9D}"/>
    <cellStyle name="Total 4 2 2 6 3" xfId="3777" xr:uid="{697164A2-5021-473E-AD6C-97B7C2EA1A68}"/>
    <cellStyle name="Total 4 2 2 6 3 2" xfId="28398" xr:uid="{5A672D85-6AF3-47F8-A6D0-D6FC1E7F1234}"/>
    <cellStyle name="Total 4 2 2 6 4" xfId="42340" xr:uid="{E76D4F16-EA0F-4CC3-BB3D-8112715CA562}"/>
    <cellStyle name="Total 4 2 2 7" xfId="1977" xr:uid="{5F7550FC-2462-44A0-BF7F-931E7BD6DCB9}"/>
    <cellStyle name="Total 4 2 2 7 2" xfId="6285" xr:uid="{47C1F324-5D3A-43D1-9605-67D4FDBD46C1}"/>
    <cellStyle name="Total 4 2 2 7 2 2" xfId="8871" xr:uid="{6C88A2A7-B44B-42DB-AF00-BEDC43BEE37D}"/>
    <cellStyle name="Total 4 2 2 7 2 2 2" xfId="17860" xr:uid="{B8D877D9-9786-45E2-AA75-C8B3D9856CAE}"/>
    <cellStyle name="Total 4 2 2 7 2 2 2 2" xfId="36279" xr:uid="{E566FD78-656F-4591-A9CC-AF3866A7986E}"/>
    <cellStyle name="Total 4 2 2 7 2 2 3" xfId="36993" xr:uid="{63D54E21-2CF0-4D6D-985E-1EC000CFCB59}"/>
    <cellStyle name="Total 4 2 2 7 2 3" xfId="11508" xr:uid="{945018B5-F190-4207-8732-540DA524F8AD}"/>
    <cellStyle name="Total 4 2 2 7 2 3 2" xfId="20497" xr:uid="{1680B426-695A-4746-AABF-A6E12844170E}"/>
    <cellStyle name="Total 4 2 2 7 2 3 2 2" xfId="39397" xr:uid="{FBE065B4-8759-4648-8552-83C16545AF18}"/>
    <cellStyle name="Total 4 2 2 7 2 3 3" xfId="37807" xr:uid="{CDF869B1-F405-434C-9100-74EA0CF758F7}"/>
    <cellStyle name="Total 4 2 2 7 2 4" xfId="15274" xr:uid="{FB55670E-21A2-4558-8A4D-0A2418BADF25}"/>
    <cellStyle name="Total 4 2 2 7 2 4 2" xfId="23357" xr:uid="{2758E685-D2FA-438E-928F-FA79EF288AEB}"/>
    <cellStyle name="Total 4 2 2 7 2 5" xfId="30648" xr:uid="{ED7FE1C1-5653-41EB-9C43-980C43969592}"/>
    <cellStyle name="Total 4 2 2 7 3" xfId="4414" xr:uid="{51018463-306E-480C-922C-96CCD7909929}"/>
    <cellStyle name="Total 4 2 2 7 3 2" xfId="27523" xr:uid="{26875D30-D65E-4A3B-A7E1-05D408F75E05}"/>
    <cellStyle name="Total 4 2 2 7 4" xfId="40665" xr:uid="{6DF6FD07-D6B0-4E38-890B-A33CE46517AF}"/>
    <cellStyle name="Total 4 2 2 8" xfId="2788" xr:uid="{92223A10-5F75-466E-B71A-29ED5D8F45C4}"/>
    <cellStyle name="Total 4 2 2 8 2" xfId="6938" xr:uid="{A6D9BB8D-1032-417B-9950-EECC738CBA31}"/>
    <cellStyle name="Total 4 2 2 8 2 2" xfId="12067" xr:uid="{E5C2D89C-2358-4257-832A-14F166D277A8}"/>
    <cellStyle name="Total 4 2 2 8 2 2 2" xfId="21056" xr:uid="{FDAB54C9-21B4-486A-812A-B348D2B5A6AA}"/>
    <cellStyle name="Total 4 2 2 8 2 2 2 2" xfId="25638" xr:uid="{ED028E25-6D95-414C-81D6-D5FD0BADB0EE}"/>
    <cellStyle name="Total 4 2 2 8 2 2 3" xfId="38887" xr:uid="{D5BD7D60-D7D3-46F4-A268-6CEA963AF479}"/>
    <cellStyle name="Total 4 2 2 8 2 3" xfId="12892" xr:uid="{6EDEA969-4896-4E69-A3EC-23B5B6A69697}"/>
    <cellStyle name="Total 4 2 2 8 2 3 2" xfId="21881" xr:uid="{9065EC9E-24B8-487E-A084-9D0CABAE5A25}"/>
    <cellStyle name="Total 4 2 2 8 2 3 2 2" xfId="43609" xr:uid="{8B8D3D07-54E4-4B5E-A246-FC5F1865E0BD}"/>
    <cellStyle name="Total 4 2 2 8 2 3 3" xfId="27872" xr:uid="{E0C6927E-D992-4379-9D05-65D86F20C675}"/>
    <cellStyle name="Total 4 2 2 8 2 4" xfId="15927" xr:uid="{4FDC0EA4-74D3-4D14-9FB9-6B216931D6C5}"/>
    <cellStyle name="Total 4 2 2 8 2 4 2" xfId="38478" xr:uid="{9D9ECB73-6C2D-4AA4-BDF9-A048B7BA9C65}"/>
    <cellStyle name="Total 4 2 2 8 2 5" xfId="29929" xr:uid="{ED7638CE-5C9C-4519-ABCC-36C587D049A0}"/>
    <cellStyle name="Total 4 2 2 8 3" xfId="9501" xr:uid="{EED80B1B-8E9B-4291-B6D7-41063C17883B}"/>
    <cellStyle name="Total 4 2 2 8 3 2" xfId="18490" xr:uid="{852E40F7-5AF8-4966-A1C8-BC3EB7008CC4}"/>
    <cellStyle name="Total 4 2 2 8 3 2 2" xfId="25486" xr:uid="{1F928B7A-7346-43D0-B061-C758413FD4FC}"/>
    <cellStyle name="Total 4 2 2 8 3 3" xfId="37221" xr:uid="{EBC5F7C4-FF5A-4461-A382-ECAD50921058}"/>
    <cellStyle name="Total 4 2 2 8 4" xfId="32315" xr:uid="{C5489181-387B-4279-B892-D7FAB8B97F6B}"/>
    <cellStyle name="Total 4 2 2 9" xfId="4721" xr:uid="{E872A1F8-4DD7-4EC6-B2C4-2CE604440117}"/>
    <cellStyle name="Total 4 2 2 9 2" xfId="7307" xr:uid="{7AC04BA9-429E-4920-B5CB-F5595EC11F35}"/>
    <cellStyle name="Total 4 2 2 9 2 2" xfId="16296" xr:uid="{1458E9E2-F00A-4A65-867B-BCF6BA771184}"/>
    <cellStyle name="Total 4 2 2 9 2 2 2" xfId="37621" xr:uid="{18CD6A24-203B-45A9-B57D-BFF0FFA89AD0}"/>
    <cellStyle name="Total 4 2 2 9 2 3" xfId="31898" xr:uid="{585F29CA-2BFA-40CE-9A80-106C37479780}"/>
    <cellStyle name="Total 4 2 2 9 3" xfId="9944" xr:uid="{B2B4E645-D1E0-49A1-9E69-19E0CAD4FF30}"/>
    <cellStyle name="Total 4 2 2 9 3 2" xfId="18933" xr:uid="{200398A7-50FB-49B4-8B0F-A75CDED0DDD2}"/>
    <cellStyle name="Total 4 2 2 9 3 2 2" xfId="42680" xr:uid="{AFEBCAF1-3425-4D2F-810C-0B04F1396C05}"/>
    <cellStyle name="Total 4 2 2 9 3 3" xfId="37839" xr:uid="{BF4C19EE-9BA3-4484-83C4-59F667CAF57E}"/>
    <cellStyle name="Total 4 2 2 9 4" xfId="13710" xr:uid="{7B0E4787-C05E-4F3A-B60C-571A70A2E6DF}"/>
    <cellStyle name="Total 4 2 2 9 4 2" xfId="32089" xr:uid="{0FDEF557-5303-4836-822D-A1B954F2B37A}"/>
    <cellStyle name="Total 4 2 2 9 5" xfId="41319" xr:uid="{AE54C153-57D3-4DAA-B76F-01C00BD2ED08}"/>
    <cellStyle name="Total 4 2 3" xfId="446" xr:uid="{27F48997-4926-4253-B74E-10FFA3A78592}"/>
    <cellStyle name="Total 4 2 3 10" xfId="9310" xr:uid="{C5BA7DB0-D19E-48E7-9603-C980870032EC}"/>
    <cellStyle name="Total 4 2 3 10 2" xfId="18299" xr:uid="{DAED6C38-077E-47DE-8671-CDD593F2453B}"/>
    <cellStyle name="Total 4 2 3 10 2 2" xfId="42371" xr:uid="{EECEFDA5-E781-4432-9039-92392F2BECD6}"/>
    <cellStyle name="Total 4 2 3 10 3" xfId="28906" xr:uid="{5D33DDA1-9305-4B1C-88D5-ADDD59FC88CF}"/>
    <cellStyle name="Total 4 2 3 11" xfId="9694" xr:uid="{E1A3F6C5-1626-477B-9B63-F4F62E056E58}"/>
    <cellStyle name="Total 4 2 3 11 2" xfId="18683" xr:uid="{3374E0B4-0F37-413D-A334-658E75498C9A}"/>
    <cellStyle name="Total 4 2 3 11 2 2" xfId="32702" xr:uid="{0290E6A3-EDB0-4656-A4F5-FE8167A0DC5B}"/>
    <cellStyle name="Total 4 2 3 11 3" xfId="32213" xr:uid="{607EA8A3-41C4-4BE4-A2E7-8AF4D81296B5}"/>
    <cellStyle name="Total 4 2 3 12" xfId="2452" xr:uid="{E16C927A-62E9-46CD-868F-793212D2686C}"/>
    <cellStyle name="Total 4 2 3 12 2" xfId="28280" xr:uid="{BD985952-D239-42BF-85F5-2353EE259BA2}"/>
    <cellStyle name="Total 4 2 3 13" xfId="13361" xr:uid="{839EDB05-5441-4BBE-94FD-B79FF588F6AA}"/>
    <cellStyle name="Total 4 2 3 13 2" xfId="30210" xr:uid="{8EB909C8-79EA-4B84-8A47-AC51B56FC305}"/>
    <cellStyle name="Total 4 2 3 14" xfId="38113" xr:uid="{1B670F76-D4E4-4588-8E33-68C64DAD3E12}"/>
    <cellStyle name="Total 4 2 3 15" xfId="46445" xr:uid="{3E66C805-6913-4E2C-98DB-84DC9231597A}"/>
    <cellStyle name="Total 4 2 3 2" xfId="795" xr:uid="{FCFA3589-EF27-41C1-8D70-C62A54D57017}"/>
    <cellStyle name="Total 4 2 3 2 2" xfId="5164" xr:uid="{49B2DBB8-2889-4868-B7E4-82E892E711A7}"/>
    <cellStyle name="Total 4 2 3 2 2 2" xfId="7750" xr:uid="{E7C1F4DE-4ACE-4352-9DF7-447C5B68587A}"/>
    <cellStyle name="Total 4 2 3 2 2 2 2" xfId="16739" xr:uid="{230CA97E-6979-49DF-AB7B-BBE9B95DCD48}"/>
    <cellStyle name="Total 4 2 3 2 2 2 2 2" xfId="27581" xr:uid="{E4483188-E42E-4325-BB66-F5F473DD1DB4}"/>
    <cellStyle name="Total 4 2 3 2 2 2 3" xfId="32960" xr:uid="{8B01977B-8073-4060-ACEE-90253DF89BF5}"/>
    <cellStyle name="Total 4 2 3 2 2 3" xfId="10387" xr:uid="{7B3B0D65-0CDE-4127-AACF-D285D621E806}"/>
    <cellStyle name="Total 4 2 3 2 2 3 2" xfId="19376" xr:uid="{025C21FB-7D5B-4502-8E44-DD8A9BD5D426}"/>
    <cellStyle name="Total 4 2 3 2 2 3 2 2" xfId="29778" xr:uid="{0644805F-984E-43DF-9B6D-6A94A6A9A947}"/>
    <cellStyle name="Total 4 2 3 2 2 3 3" xfId="37513" xr:uid="{1DA60440-7268-460E-9D18-D84B8C5248FD}"/>
    <cellStyle name="Total 4 2 3 2 2 4" xfId="14153" xr:uid="{CF2F426A-AD82-4DF4-8030-A041456E2A59}"/>
    <cellStyle name="Total 4 2 3 2 2 4 2" xfId="31914" xr:uid="{20591A47-2549-417C-9505-9376F417EA4F}"/>
    <cellStyle name="Total 4 2 3 2 2 5" xfId="31934" xr:uid="{F78CCF36-02F8-4B00-B6CB-219D2AF6FCBF}"/>
    <cellStyle name="Total 4 2 3 2 2 6" xfId="56724" xr:uid="{7A4B2B77-4177-47B3-9AED-0984FCE70A25}"/>
    <cellStyle name="Total 4 2 3 2 3" xfId="3232" xr:uid="{FDA11AC1-B4C4-4F23-9F80-2A7FDD7B0794}"/>
    <cellStyle name="Total 4 2 3 2 3 2" xfId="30733" xr:uid="{D67D29B2-EDD5-4FDC-8AA7-27CAA4F5F6D6}"/>
    <cellStyle name="Total 4 2 3 2 4" xfId="26167" xr:uid="{7B340482-37AA-40AF-818B-AEB3D4CA59DE}"/>
    <cellStyle name="Total 4 2 3 2 5" xfId="49942" xr:uid="{0991A164-2904-4402-A86B-D47904A0767F}"/>
    <cellStyle name="Total 4 2 3 3" xfId="1140" xr:uid="{91414A91-5ADE-4A77-A20E-8DE100038BB5}"/>
    <cellStyle name="Total 4 2 3 3 2" xfId="5485" xr:uid="{513153AB-7682-48AB-AB7F-A17BB09E7DD9}"/>
    <cellStyle name="Total 4 2 3 3 2 2" xfId="8071" xr:uid="{45E1B300-0C47-485D-BAAF-2FBB5AB88418}"/>
    <cellStyle name="Total 4 2 3 3 2 2 2" xfId="17060" xr:uid="{05B9C584-CBFE-43D8-A309-F464951A8EE2}"/>
    <cellStyle name="Total 4 2 3 3 2 2 2 2" xfId="23311" xr:uid="{1EEA94FE-7249-4A82-BDBC-AC9E4FE4F8E0}"/>
    <cellStyle name="Total 4 2 3 3 2 2 3" xfId="36820" xr:uid="{C37A9A04-1A1C-4D46-A78E-95C4A6B5B9CE}"/>
    <cellStyle name="Total 4 2 3 3 2 3" xfId="10708" xr:uid="{C258CDD0-5F6B-4468-8E82-B7892AC37E5E}"/>
    <cellStyle name="Total 4 2 3 3 2 3 2" xfId="19697" xr:uid="{B20D00B3-88AC-44BA-95BC-71146176BF86}"/>
    <cellStyle name="Total 4 2 3 3 2 3 2 2" xfId="34262" xr:uid="{9EDE1BF5-26CC-4548-A9B7-16DF0CFA2412}"/>
    <cellStyle name="Total 4 2 3 3 2 3 3" xfId="34511" xr:uid="{72ABD716-59D6-4039-9B03-7041DF097F2F}"/>
    <cellStyle name="Total 4 2 3 3 2 4" xfId="14474" xr:uid="{0F0532D6-8903-4422-B5E2-2306735AAF73}"/>
    <cellStyle name="Total 4 2 3 3 2 4 2" xfId="24834" xr:uid="{0F1ACB14-C75A-4F69-9513-E4BE4269A060}"/>
    <cellStyle name="Total 4 2 3 3 2 5" xfId="35662" xr:uid="{8C0F3E4A-AEE9-49C2-9E64-27D2506ED448}"/>
    <cellStyle name="Total 4 2 3 3 2 6" xfId="57789" xr:uid="{7824D0EE-D0A8-491E-90CD-738D42E2595D}"/>
    <cellStyle name="Total 4 2 3 3 3" xfId="3577" xr:uid="{A8FA97A5-C388-4C78-A3ED-E47086360485}"/>
    <cellStyle name="Total 4 2 3 3 3 2" xfId="30146" xr:uid="{9F49C07A-6A60-44B0-82A4-2F2CB0E277A3}"/>
    <cellStyle name="Total 4 2 3 3 4" xfId="27165" xr:uid="{01E70642-4462-40E5-8054-569A380B5C2C}"/>
    <cellStyle name="Total 4 2 3 3 5" xfId="51007" xr:uid="{6AB9F184-4DCB-475B-A96A-12E6B2F7954A}"/>
    <cellStyle name="Total 4 2 3 4" xfId="1484" xr:uid="{9611C1DF-BA0E-40E2-A63D-48B3DC6D4210}"/>
    <cellStyle name="Total 4 2 3 4 2" xfId="5829" xr:uid="{D9F6A966-41F3-4CDE-A2FF-4EC57493D981}"/>
    <cellStyle name="Total 4 2 3 4 2 2" xfId="8415" xr:uid="{4D48A55A-875C-42AC-B0B3-8D8DF03A600C}"/>
    <cellStyle name="Total 4 2 3 4 2 2 2" xfId="17404" xr:uid="{11B29DDC-48BC-4A8E-926C-34276FA7DC13}"/>
    <cellStyle name="Total 4 2 3 4 2 2 2 2" xfId="30063" xr:uid="{0C8FB27E-2F99-421D-8CA3-3A87019D9869}"/>
    <cellStyle name="Total 4 2 3 4 2 2 3" xfId="23304" xr:uid="{D3F6D0D0-BB8C-402D-BB48-EA1E847CFCC9}"/>
    <cellStyle name="Total 4 2 3 4 2 3" xfId="11052" xr:uid="{0FDA31CD-07BF-4486-9EF9-B69B6BE5B67C}"/>
    <cellStyle name="Total 4 2 3 4 2 3 2" xfId="20041" xr:uid="{527332E2-86BC-4BF4-AAAE-9A7674D55496}"/>
    <cellStyle name="Total 4 2 3 4 2 3 2 2" xfId="25921" xr:uid="{40B7D660-89EB-427B-B4F3-A0DA17DA70FA}"/>
    <cellStyle name="Total 4 2 3 4 2 3 3" xfId="33397" xr:uid="{E4F5F5C2-E0D0-47D5-B823-6AA1C586282F}"/>
    <cellStyle name="Total 4 2 3 4 2 4" xfId="14818" xr:uid="{F6545C4C-1562-48B5-ADE9-3BCFD9CFE55E}"/>
    <cellStyle name="Total 4 2 3 4 2 4 2" xfId="34913" xr:uid="{A9B5D146-DCCD-49F9-8AC3-134E366EAFEA}"/>
    <cellStyle name="Total 4 2 3 4 2 5" xfId="23669" xr:uid="{8FCF6E50-1491-4017-B237-C91CAD2C170F}"/>
    <cellStyle name="Total 4 2 3 4 2 6" xfId="54851" xr:uid="{915AA8D7-2A06-4BDC-BC69-427F0495B865}"/>
    <cellStyle name="Total 4 2 3 4 3" xfId="3921" xr:uid="{052125FB-5468-4E69-BB21-C1B66A86D2B0}"/>
    <cellStyle name="Total 4 2 3 4 3 2" xfId="37464" xr:uid="{33D4F795-B627-4148-8EA7-06BD70005CB4}"/>
    <cellStyle name="Total 4 2 3 4 4" xfId="38416" xr:uid="{CFC21976-6FBD-4931-9AA0-C3E99CDFD5FC}"/>
    <cellStyle name="Total 4 2 3 4 5" xfId="48059" xr:uid="{E85E4FC8-BC6A-4C19-85BA-00CA74E7D0B1}"/>
    <cellStyle name="Total 4 2 3 5" xfId="1302" xr:uid="{E7186E07-6FF5-465C-B9B4-58B4FD213EDA}"/>
    <cellStyle name="Total 4 2 3 5 2" xfId="5647" xr:uid="{C82C3473-A971-49DE-9F88-B31EDE69BE76}"/>
    <cellStyle name="Total 4 2 3 5 2 2" xfId="8233" xr:uid="{3F3B0803-56BC-4A9A-B897-3AF83E0670E1}"/>
    <cellStyle name="Total 4 2 3 5 2 2 2" xfId="17222" xr:uid="{6B43DE0F-5D4F-4C30-9A93-25B51C437E70}"/>
    <cellStyle name="Total 4 2 3 5 2 2 2 2" xfId="38715" xr:uid="{48798363-E455-4F3A-AA73-75D97BF593F6}"/>
    <cellStyle name="Total 4 2 3 5 2 2 3" xfId="34172" xr:uid="{88AFE171-17AD-4976-B3D5-C4FE853DFA1A}"/>
    <cellStyle name="Total 4 2 3 5 2 3" xfId="10870" xr:uid="{34CC298D-2F7B-4723-A1C5-AA59899F6AA9}"/>
    <cellStyle name="Total 4 2 3 5 2 3 2" xfId="19859" xr:uid="{7124B80F-BF39-425F-B71E-7D50450CD105}"/>
    <cellStyle name="Total 4 2 3 5 2 3 2 2" xfId="38054" xr:uid="{F38578FB-9F75-427A-A129-0BE817D66A71}"/>
    <cellStyle name="Total 4 2 3 5 2 3 3" xfId="44110" xr:uid="{5941D822-7765-4ECB-93D1-F6CE81B762FD}"/>
    <cellStyle name="Total 4 2 3 5 2 4" xfId="14636" xr:uid="{94109D03-653B-4848-86F8-749F4BD10377}"/>
    <cellStyle name="Total 4 2 3 5 2 4 2" xfId="27495" xr:uid="{2B6215DB-8895-4F99-B90F-DA7F988B0834}"/>
    <cellStyle name="Total 4 2 3 5 2 5" xfId="22519" xr:uid="{0E9397CF-A31A-41FF-94F6-68C22019F491}"/>
    <cellStyle name="Total 4 2 3 5 3" xfId="3739" xr:uid="{AE36243E-2BAD-404C-B430-9CE1A3891D3B}"/>
    <cellStyle name="Total 4 2 3 5 3 2" xfId="28157" xr:uid="{329FC3CD-B5DB-48F6-8809-167BDF5266BD}"/>
    <cellStyle name="Total 4 2 3 5 4" xfId="42047" xr:uid="{DD3677F1-B0BA-4BAD-9F96-97FFA307A76A}"/>
    <cellStyle name="Total 4 2 3 5 5" xfId="53151" xr:uid="{206B95F3-9B6F-47D8-B370-006BC9FA4766}"/>
    <cellStyle name="Total 4 2 3 6" xfId="2103" xr:uid="{362CD7C4-178E-45B2-9601-70AAC41B4B9D}"/>
    <cellStyle name="Total 4 2 3 6 2" xfId="6404" xr:uid="{C2A1FB70-0780-4A66-933B-535986737374}"/>
    <cellStyle name="Total 4 2 3 6 2 2" xfId="8990" xr:uid="{D81CA490-32EE-4787-A89C-20FE35EDEDA6}"/>
    <cellStyle name="Total 4 2 3 6 2 2 2" xfId="17979" xr:uid="{E8B166AD-2B18-4F5D-A0F9-7DA37CBE7934}"/>
    <cellStyle name="Total 4 2 3 6 2 2 2 2" xfId="32830" xr:uid="{B8272884-2EC8-4F86-9B5C-696929791ABD}"/>
    <cellStyle name="Total 4 2 3 6 2 2 3" xfId="34427" xr:uid="{B4B68A0B-3506-4B07-93C8-B3771177EEB3}"/>
    <cellStyle name="Total 4 2 3 6 2 3" xfId="11627" xr:uid="{6E5E16B7-70E7-4B2B-BC84-6DFBA7CB837A}"/>
    <cellStyle name="Total 4 2 3 6 2 3 2" xfId="20616" xr:uid="{82396014-9B98-4BC0-831A-19C704136E75}"/>
    <cellStyle name="Total 4 2 3 6 2 3 2 2" xfId="23502" xr:uid="{C549AC81-7477-49C2-AA8A-EE26A5B96AF5}"/>
    <cellStyle name="Total 4 2 3 6 2 3 3" xfId="34680" xr:uid="{AEED1AB8-631E-423D-AF7A-1760F63C5A6C}"/>
    <cellStyle name="Total 4 2 3 6 2 4" xfId="15393" xr:uid="{FC118ADF-6B38-4BF9-8AE1-6E6ED56E85F0}"/>
    <cellStyle name="Total 4 2 3 6 2 4 2" xfId="41755" xr:uid="{A80D2FBF-455D-48FF-BBE2-B16D2A39BD9D}"/>
    <cellStyle name="Total 4 2 3 6 2 5" xfId="28326" xr:uid="{06FBD02E-8111-4C54-B58D-B1F2DEE31A09}"/>
    <cellStyle name="Total 4 2 3 6 3" xfId="4540" xr:uid="{4FF114B1-5785-4878-9FCB-1C1048B2B6EA}"/>
    <cellStyle name="Total 4 2 3 6 3 2" xfId="41040" xr:uid="{CC34561E-E076-4977-8467-A157C05DB324}"/>
    <cellStyle name="Total 4 2 3 6 4" xfId="37633" xr:uid="{56B849EB-CA44-4613-8817-F68ABA01E37A}"/>
    <cellStyle name="Total 4 2 3 7" xfId="2913" xr:uid="{4B0FF75D-74AB-417D-8EBA-9DE965B62D2B}"/>
    <cellStyle name="Total 4 2 3 7 2" xfId="7063" xr:uid="{916AD57B-F094-4246-A0C3-20C395AB52BF}"/>
    <cellStyle name="Total 4 2 3 7 2 2" xfId="12189" xr:uid="{370F3834-1985-4041-9F2D-EBED99CF680D}"/>
    <cellStyle name="Total 4 2 3 7 2 2 2" xfId="21178" xr:uid="{0FFCD605-C046-45FF-BAB3-213319242227}"/>
    <cellStyle name="Total 4 2 3 7 2 2 2 2" xfId="40661" xr:uid="{5E47AFF1-7B2A-43C4-ABFC-FC70F195D8C6}"/>
    <cellStyle name="Total 4 2 3 7 2 2 3" xfId="34161" xr:uid="{37FB94DC-DC0F-4395-986A-7F80037E72D6}"/>
    <cellStyle name="Total 4 2 3 7 2 3" xfId="12989" xr:uid="{A287D7A3-B7EF-474D-8FEE-B5D2636DBBDC}"/>
    <cellStyle name="Total 4 2 3 7 2 3 2" xfId="21978" xr:uid="{D9DA6D81-CB25-4B6F-ABAD-34BE3D464B75}"/>
    <cellStyle name="Total 4 2 3 7 2 3 2 2" xfId="42053" xr:uid="{CFF332A2-F08E-4894-B94C-F0AE72589B04}"/>
    <cellStyle name="Total 4 2 3 7 2 3 3" xfId="43872" xr:uid="{E326CF1D-509A-4246-A921-EF96CC39AB29}"/>
    <cellStyle name="Total 4 2 3 7 2 4" xfId="16052" xr:uid="{E0C25878-D85B-4ACA-A95F-13EC8CABF7A4}"/>
    <cellStyle name="Total 4 2 3 7 2 4 2" xfId="36306" xr:uid="{04CCAD4F-C830-482E-9614-9D40C0DFED9A}"/>
    <cellStyle name="Total 4 2 3 7 2 5" xfId="42532" xr:uid="{40B9C011-AD6C-4FDA-9C8C-0F9B593248B9}"/>
    <cellStyle name="Total 4 2 3 7 3" xfId="9626" xr:uid="{B87C5C98-81D3-44AF-87E7-BF2C25921F01}"/>
    <cellStyle name="Total 4 2 3 7 3 2" xfId="18615" xr:uid="{0DAD951C-4FF2-4CE9-B718-7E391B202250}"/>
    <cellStyle name="Total 4 2 3 7 3 2 2" xfId="39073" xr:uid="{165FB2D5-D495-4FD9-AF2E-A93A1C7F825F}"/>
    <cellStyle name="Total 4 2 3 7 3 3" xfId="33809" xr:uid="{069F2413-988C-49CB-8226-9D7972389BC4}"/>
    <cellStyle name="Total 4 2 3 7 4" xfId="26482" xr:uid="{C7B62335-C522-4FD9-B388-55E4C85F01D0}"/>
    <cellStyle name="Total 4 2 3 8" xfId="4840" xr:uid="{569BF45C-90DD-4D68-B5DA-C8B874AF9F1E}"/>
    <cellStyle name="Total 4 2 3 8 2" xfId="7426" xr:uid="{ED6DE6A4-5E10-416C-AD04-1A77CE9E7257}"/>
    <cellStyle name="Total 4 2 3 8 2 2" xfId="16415" xr:uid="{C58B0399-D668-4425-8D6D-368C0AAF6AE7}"/>
    <cellStyle name="Total 4 2 3 8 2 2 2" xfId="24732" xr:uid="{054D3A10-AD5C-47E7-ACB5-FC608D132378}"/>
    <cellStyle name="Total 4 2 3 8 2 3" xfId="35471" xr:uid="{DE241993-662B-44EF-8D26-2D97A174D1F3}"/>
    <cellStyle name="Total 4 2 3 8 3" xfId="10063" xr:uid="{A8DD05B9-C3A5-42BE-B6C1-7DB55836EFB9}"/>
    <cellStyle name="Total 4 2 3 8 3 2" xfId="19052" xr:uid="{D5D822FC-0D82-4EA3-ACDF-A51D21F0D30C}"/>
    <cellStyle name="Total 4 2 3 8 3 2 2" xfId="28382" xr:uid="{21FACD6E-5E33-44C8-A80C-515BF7D6FD26}"/>
    <cellStyle name="Total 4 2 3 8 3 3" xfId="37517" xr:uid="{6A795833-8566-4276-B9B8-10CCAE7AAC97}"/>
    <cellStyle name="Total 4 2 3 8 4" xfId="13829" xr:uid="{2F076C79-2DA1-459A-A630-748A86A1B397}"/>
    <cellStyle name="Total 4 2 3 8 4 2" xfId="39523" xr:uid="{DB44027B-1A70-40E9-A0B6-85A2D38C4017}"/>
    <cellStyle name="Total 4 2 3 8 5" xfId="34721" xr:uid="{480B7688-04C5-47B0-A6FC-DE299F1431DE}"/>
    <cellStyle name="Total 4 2 3 9" xfId="6748" xr:uid="{9D745507-8789-483C-AC96-7C17B48A7FED}"/>
    <cellStyle name="Total 4 2 3 9 2" xfId="11947" xr:uid="{05041D7A-F584-45F4-8759-50CFD68A4DCE}"/>
    <cellStyle name="Total 4 2 3 9 2 2" xfId="20936" xr:uid="{7452C61D-BD3D-440C-8672-BDA7D87BAA3B}"/>
    <cellStyle name="Total 4 2 3 9 2 2 2" xfId="33986" xr:uid="{263C9EDA-0308-45B1-B829-0BEF4992AE88}"/>
    <cellStyle name="Total 4 2 3 9 2 3" xfId="31153" xr:uid="{B6486A4C-A624-4A8D-A5B4-12226958190B}"/>
    <cellStyle name="Total 4 2 3 9 3" xfId="15737" xr:uid="{6D293A30-339B-4EE4-BAA2-C42CACB17385}"/>
    <cellStyle name="Total 4 2 3 9 3 2" xfId="27058" xr:uid="{51FA8071-5C52-4800-8F63-4D7D88E9B9F3}"/>
    <cellStyle name="Total 4 2 3 9 4" xfId="43620" xr:uid="{46F4FB59-292C-402C-870D-B03BEDA7C0DB}"/>
    <cellStyle name="Total 4 2 4" xfId="543" xr:uid="{153CE781-94A1-4C8C-A98A-50E70C08C5CF}"/>
    <cellStyle name="Total 4 2 4 10" xfId="49062" xr:uid="{A5B61DAD-22F3-4510-B458-E53721E55994}"/>
    <cellStyle name="Total 4 2 4 2" xfId="892" xr:uid="{D4C3DA2C-5DFB-4B07-B9A0-B6B49ABA2DFB}"/>
    <cellStyle name="Total 4 2 4 2 2" xfId="5261" xr:uid="{E38E6A69-3888-4FB6-8152-F5E49ED111D6}"/>
    <cellStyle name="Total 4 2 4 2 2 2" xfId="7847" xr:uid="{61507E1D-32CF-4754-AFC0-113DE7BEDB6F}"/>
    <cellStyle name="Total 4 2 4 2 2 2 2" xfId="16836" xr:uid="{A633EDD4-D7C2-4974-8786-AB7E1030FB37}"/>
    <cellStyle name="Total 4 2 4 2 2 2 2 2" xfId="22798" xr:uid="{B62CBD92-E5B0-4F47-B94D-441A43B89CA3}"/>
    <cellStyle name="Total 4 2 4 2 2 2 3" xfId="43133" xr:uid="{126B119C-795B-4D4C-8CD7-A5E9C658FE49}"/>
    <cellStyle name="Total 4 2 4 2 2 3" xfId="10484" xr:uid="{8D9CAAF9-7937-46AF-A6F1-D334005E9E86}"/>
    <cellStyle name="Total 4 2 4 2 2 3 2" xfId="19473" xr:uid="{853A9A80-F7FA-45D9-9179-89AD93CC9C4D}"/>
    <cellStyle name="Total 4 2 4 2 2 3 2 2" xfId="39623" xr:uid="{BA703C48-936E-4B76-8A41-C9601EAB7F3D}"/>
    <cellStyle name="Total 4 2 4 2 2 3 3" xfId="36611" xr:uid="{26948FC2-ED13-48A6-A547-29B040C5E00F}"/>
    <cellStyle name="Total 4 2 4 2 2 4" xfId="14250" xr:uid="{272CCFB7-A95D-40D5-9AB7-8D604B3F5A97}"/>
    <cellStyle name="Total 4 2 4 2 2 4 2" xfId="30716" xr:uid="{9C996309-1191-4FFE-87FF-3D2322FCC40F}"/>
    <cellStyle name="Total 4 2 4 2 2 5" xfId="29127" xr:uid="{931E26BE-82E6-41AB-A710-8E38B5926334}"/>
    <cellStyle name="Total 4 2 4 2 3" xfId="3329" xr:uid="{7CFDA4F5-4BB4-4CBB-8C9B-D67F9FEB1112}"/>
    <cellStyle name="Total 4 2 4 2 3 2" xfId="28409" xr:uid="{E1E28596-106E-45C8-8106-1E2D81DD0D35}"/>
    <cellStyle name="Total 4 2 4 2 4" xfId="30181" xr:uid="{64A9B3B4-54DF-4FAC-9DDE-863DA390EDFE}"/>
    <cellStyle name="Total 4 2 4 2 5" xfId="55844" xr:uid="{B52DCE98-97DE-4B0F-9CA7-55DC2B6E4646}"/>
    <cellStyle name="Total 4 2 4 3" xfId="1237" xr:uid="{355D48F7-3D5E-40A1-9DF3-527A4EB6CB7F}"/>
    <cellStyle name="Total 4 2 4 3 2" xfId="5582" xr:uid="{4E80CFCA-4C12-4BD5-9321-6955FD481C6D}"/>
    <cellStyle name="Total 4 2 4 3 2 2" xfId="8168" xr:uid="{488AA3F6-48A2-4BBF-ACF5-FA2CBAC873FE}"/>
    <cellStyle name="Total 4 2 4 3 2 2 2" xfId="17157" xr:uid="{97DDE548-1EA3-430C-B69B-95388D60B570}"/>
    <cellStyle name="Total 4 2 4 3 2 2 2 2" xfId="34290" xr:uid="{EFE9C8E2-864A-4857-AF77-1A8224E3EBA4}"/>
    <cellStyle name="Total 4 2 4 3 2 2 3" xfId="36445" xr:uid="{0E323EA2-707C-470A-ABC5-1FAC544D0682}"/>
    <cellStyle name="Total 4 2 4 3 2 3" xfId="10805" xr:uid="{D3781103-5F8F-41D4-B8F7-A152045A71BE}"/>
    <cellStyle name="Total 4 2 4 3 2 3 2" xfId="19794" xr:uid="{5A4D07F9-4D24-4A16-90C7-E6FB909682A3}"/>
    <cellStyle name="Total 4 2 4 3 2 3 2 2" xfId="41246" xr:uid="{6F7C0A48-1CA9-41B0-9ABF-CD9448E9A7BF}"/>
    <cellStyle name="Total 4 2 4 3 2 3 3" xfId="33371" xr:uid="{F6A799FA-979C-4BEF-BFB2-006DE77F7594}"/>
    <cellStyle name="Total 4 2 4 3 2 4" xfId="14571" xr:uid="{85CB786C-C5DB-4B74-9504-2EDEFE944D96}"/>
    <cellStyle name="Total 4 2 4 3 2 4 2" xfId="33605" xr:uid="{2F689DA9-2274-48FD-8F47-A405630C1263}"/>
    <cellStyle name="Total 4 2 4 3 2 5" xfId="36550" xr:uid="{9D3E147D-7309-4802-BB88-A6865E0AD465}"/>
    <cellStyle name="Total 4 2 4 3 3" xfId="3674" xr:uid="{019A98EE-1D69-4427-BBA6-645CC07134B1}"/>
    <cellStyle name="Total 4 2 4 3 3 2" xfId="42514" xr:uid="{83B611A5-B3CA-47D4-876B-66A223099780}"/>
    <cellStyle name="Total 4 2 4 3 4" xfId="22172" xr:uid="{A1205AED-CDB4-45FD-82D6-1923F03E79FE}"/>
    <cellStyle name="Total 4 2 4 4" xfId="1581" xr:uid="{C5E58841-6238-4141-A83C-BC2EE78974C7}"/>
    <cellStyle name="Total 4 2 4 4 2" xfId="5926" xr:uid="{582B6E89-A1DA-41F1-96D3-9447136107BB}"/>
    <cellStyle name="Total 4 2 4 4 2 2" xfId="8512" xr:uid="{79406BE5-9BA0-4040-ACB4-75F06625D6D1}"/>
    <cellStyle name="Total 4 2 4 4 2 2 2" xfId="17501" xr:uid="{6A8F9A4D-F854-48BE-A560-5715C322FAE6}"/>
    <cellStyle name="Total 4 2 4 4 2 2 2 2" xfId="29804" xr:uid="{19FEA66D-0F4A-4CB2-BC64-969ED2BA6271}"/>
    <cellStyle name="Total 4 2 4 4 2 2 3" xfId="34282" xr:uid="{F25C254F-7F54-4073-87D0-CA825D027ABB}"/>
    <cellStyle name="Total 4 2 4 4 2 3" xfId="11149" xr:uid="{BEB36146-D74E-4A93-987F-C358E445657C}"/>
    <cellStyle name="Total 4 2 4 4 2 3 2" xfId="20138" xr:uid="{A918DD1A-58F4-4165-9EF6-8B40A6546D5B}"/>
    <cellStyle name="Total 4 2 4 4 2 3 2 2" xfId="29911" xr:uid="{8BAC6CEA-E3B5-42D5-AD6D-2767A3A42E8A}"/>
    <cellStyle name="Total 4 2 4 4 2 3 3" xfId="25405" xr:uid="{AC4EE9E5-6CB4-47A8-9990-AD9EA2232A47}"/>
    <cellStyle name="Total 4 2 4 4 2 4" xfId="14915" xr:uid="{DDC22282-503C-4921-A459-6E1B0A11B65A}"/>
    <cellStyle name="Total 4 2 4 4 2 4 2" xfId="22146" xr:uid="{C4FB0D80-5A98-40F6-8705-E092412A8C49}"/>
    <cellStyle name="Total 4 2 4 4 2 5" xfId="41819" xr:uid="{C4B974AF-DA46-4F32-A95D-837812AEF775}"/>
    <cellStyle name="Total 4 2 4 4 3" xfId="4018" xr:uid="{1371F58E-CA49-4BBC-A728-13B4B7363743}"/>
    <cellStyle name="Total 4 2 4 4 3 2" xfId="36301" xr:uid="{8083436D-C02E-4737-9F26-AE9E1A004ED4}"/>
    <cellStyle name="Total 4 2 4 4 4" xfId="31286" xr:uid="{C7FDD1FB-06B8-4DD5-A50D-EE7A605C625D}"/>
    <cellStyle name="Total 4 2 4 5" xfId="1893" xr:uid="{C7DBDD1B-E8F5-4F24-AF0E-64AA0C094B84}"/>
    <cellStyle name="Total 4 2 4 5 2" xfId="6209" xr:uid="{7E1AC34F-F7D1-42EC-B47B-AA897904675E}"/>
    <cellStyle name="Total 4 2 4 5 2 2" xfId="8795" xr:uid="{5EAA58E0-6393-4F25-BAD9-41F55473AB3F}"/>
    <cellStyle name="Total 4 2 4 5 2 2 2" xfId="17784" xr:uid="{3583A4BA-F9C6-402B-8F8A-79BBFCB9260F}"/>
    <cellStyle name="Total 4 2 4 5 2 2 2 2" xfId="34575" xr:uid="{76F676A2-D061-4366-8214-927FE4AD438A}"/>
    <cellStyle name="Total 4 2 4 5 2 2 3" xfId="28452" xr:uid="{F3148C11-C5ED-4C7C-AD7A-0F24ACDFC7B9}"/>
    <cellStyle name="Total 4 2 4 5 2 3" xfId="11432" xr:uid="{91331BF5-2C45-4C83-9CCF-FB4018B020BB}"/>
    <cellStyle name="Total 4 2 4 5 2 3 2" xfId="20421" xr:uid="{77F75C39-72A6-4668-AA74-77DCF7EFCD1B}"/>
    <cellStyle name="Total 4 2 4 5 2 3 2 2" xfId="38839" xr:uid="{E25DD57D-2156-4C2E-B262-BED3764F0A70}"/>
    <cellStyle name="Total 4 2 4 5 2 3 3" xfId="32254" xr:uid="{149BF682-1736-4568-A8C4-EBABF706BE8C}"/>
    <cellStyle name="Total 4 2 4 5 2 4" xfId="15198" xr:uid="{9E7BFE52-BC66-416F-BCDC-48B8AAF718DF}"/>
    <cellStyle name="Total 4 2 4 5 2 4 2" xfId="43703" xr:uid="{3341FBC4-5CB9-4406-B83B-93E3983BE6F4}"/>
    <cellStyle name="Total 4 2 4 5 2 5" xfId="29002" xr:uid="{6D6E53F4-9730-455E-8FE6-15EE4AB43BA8}"/>
    <cellStyle name="Total 4 2 4 5 3" xfId="4330" xr:uid="{AC7CCA0B-0E75-4273-ADF6-F73E3A258215}"/>
    <cellStyle name="Total 4 2 4 5 3 2" xfId="36773" xr:uid="{6645971C-48FB-4A3E-B956-9D338D10DF09}"/>
    <cellStyle name="Total 4 2 4 5 4" xfId="42055" xr:uid="{FBB54471-2ACE-493F-BD15-FEDC45FD3AA9}"/>
    <cellStyle name="Total 4 2 4 6" xfId="2200" xr:uid="{A57B7170-E70C-43BD-9C9F-C8C7732407ED}"/>
    <cellStyle name="Total 4 2 4 6 2" xfId="6501" xr:uid="{D4A4E0E0-CFF5-498D-B60E-9947E3C23D5C}"/>
    <cellStyle name="Total 4 2 4 6 2 2" xfId="9087" xr:uid="{A093AA58-FE7A-499B-87E0-95DFD4C2BF77}"/>
    <cellStyle name="Total 4 2 4 6 2 2 2" xfId="18076" xr:uid="{0E088912-44E5-481D-B1B4-CCD3E2FBF17E}"/>
    <cellStyle name="Total 4 2 4 6 2 2 2 2" xfId="34886" xr:uid="{72F1F38E-12ED-4B16-911E-DCDB060D6F85}"/>
    <cellStyle name="Total 4 2 4 6 2 2 3" xfId="35828" xr:uid="{993F8E5D-3514-452C-8DAE-1B8D262E2EA5}"/>
    <cellStyle name="Total 4 2 4 6 2 3" xfId="11724" xr:uid="{BBC92BEC-1F8D-45D7-9933-2A22176D6C43}"/>
    <cellStyle name="Total 4 2 4 6 2 3 2" xfId="20713" xr:uid="{E2A59EC1-17F0-439B-AB2B-C85C03B4C2C4}"/>
    <cellStyle name="Total 4 2 4 6 2 3 2 2" xfId="23243" xr:uid="{E627DB56-7B06-4D9A-829B-12F2B2B0CDB2}"/>
    <cellStyle name="Total 4 2 4 6 2 3 3" xfId="37830" xr:uid="{E2E2F149-E1DD-497E-A956-CBD11F1A4C33}"/>
    <cellStyle name="Total 4 2 4 6 2 4" xfId="15490" xr:uid="{5C115D51-4F8F-45AC-A3E4-1AB27E65C2AD}"/>
    <cellStyle name="Total 4 2 4 6 2 4 2" xfId="35364" xr:uid="{FB5751DE-29BC-47BF-838C-815301DAB315}"/>
    <cellStyle name="Total 4 2 4 6 2 5" xfId="38216" xr:uid="{8B3B8DB4-70F1-47A3-9639-432838E23382}"/>
    <cellStyle name="Total 4 2 4 6 3" xfId="4637" xr:uid="{DC79E8D5-6E61-489A-A9ED-D5858624DD44}"/>
    <cellStyle name="Total 4 2 4 6 3 2" xfId="28955" xr:uid="{866FD6E7-A051-4AA5-A4C1-8817EE7A68DF}"/>
    <cellStyle name="Total 4 2 4 6 4" xfId="34208" xr:uid="{064EC73D-53B3-4CB7-8790-B75FBC6E8E48}"/>
    <cellStyle name="Total 4 2 4 7" xfId="4937" xr:uid="{42B1BD1A-F6DB-40AF-B01E-72F8C3CF185F}"/>
    <cellStyle name="Total 4 2 4 7 2" xfId="7523" xr:uid="{F6EE88C0-4490-4EFB-B929-CAD2DFC057F2}"/>
    <cellStyle name="Total 4 2 4 7 2 2" xfId="16512" xr:uid="{E359A429-FB95-42FF-A79A-4CB17020A055}"/>
    <cellStyle name="Total 4 2 4 7 2 2 2" xfId="38700" xr:uid="{7F4B7306-59ED-4ACF-A8E4-51A5AE501735}"/>
    <cellStyle name="Total 4 2 4 7 2 3" xfId="40041" xr:uid="{D0E6A56E-404C-400D-8C32-6280F3888687}"/>
    <cellStyle name="Total 4 2 4 7 3" xfId="10160" xr:uid="{448685DE-8279-4805-888B-4B6FFF1CF2ED}"/>
    <cellStyle name="Total 4 2 4 7 3 2" xfId="19149" xr:uid="{4B07C9C8-7F1B-4770-99A6-F91278ADB45E}"/>
    <cellStyle name="Total 4 2 4 7 3 2 2" xfId="23636" xr:uid="{CB869606-2C1C-4107-B93B-AA6DFBCAF6A6}"/>
    <cellStyle name="Total 4 2 4 7 3 3" xfId="36564" xr:uid="{C3DE3598-C3E7-4973-9806-BD0F5C8E6885}"/>
    <cellStyle name="Total 4 2 4 7 4" xfId="13926" xr:uid="{4D2233D9-7A27-413D-8C50-ABEC92A4E3C6}"/>
    <cellStyle name="Total 4 2 4 7 4 2" xfId="32645" xr:uid="{00D8049A-7FA1-4191-99DA-E4DDB2F92777}"/>
    <cellStyle name="Total 4 2 4 7 5" xfId="27375" xr:uid="{D0D39ADD-0766-41C6-8C39-C42187E36D88}"/>
    <cellStyle name="Total 4 2 4 8" xfId="2549" xr:uid="{8E79641A-A95F-4928-872F-F0E920A1614C}"/>
    <cellStyle name="Total 4 2 4 8 2" xfId="23506" xr:uid="{608A218F-76B2-4EA1-A60F-7D9DB4F9A1A5}"/>
    <cellStyle name="Total 4 2 4 9" xfId="37854" xr:uid="{C239C6CE-30C5-4FF2-A968-741E22C5928A}"/>
    <cellStyle name="Total 4 2 5" xfId="314" xr:uid="{AC1697B8-48DE-4D2E-AA3D-2AABCEB2B24A}"/>
    <cellStyle name="Total 4 2 5 2" xfId="4715" xr:uid="{7C20B242-472F-47F1-B84F-3BF0453BD208}"/>
    <cellStyle name="Total 4 2 5 2 2" xfId="7301" xr:uid="{9CF2B897-E56D-4518-B98F-15854DC33854}"/>
    <cellStyle name="Total 4 2 5 2 2 2" xfId="16290" xr:uid="{CF6266EE-89B6-43B5-AA11-D5C87B32DAB9}"/>
    <cellStyle name="Total 4 2 5 2 2 2 2" xfId="22305" xr:uid="{E4D8C9A4-56F9-4BA0-AC0F-745E1162AC87}"/>
    <cellStyle name="Total 4 2 5 2 2 3" xfId="38591" xr:uid="{32135D24-39EF-43B8-8494-9B8D76A84E53}"/>
    <cellStyle name="Total 4 2 5 2 3" xfId="9938" xr:uid="{A2F4BA06-F688-48EC-A044-4F8B2A2EC204}"/>
    <cellStyle name="Total 4 2 5 2 3 2" xfId="18927" xr:uid="{C35CEE50-E896-4F96-B178-AA1468974E56}"/>
    <cellStyle name="Total 4 2 5 2 3 2 2" xfId="32169" xr:uid="{3383B82C-F512-408C-BC24-BB444956AB4E}"/>
    <cellStyle name="Total 4 2 5 2 3 3" xfId="26713" xr:uid="{CF0536B8-0858-4BF8-92D2-A27118312E85}"/>
    <cellStyle name="Total 4 2 5 2 4" xfId="13704" xr:uid="{DA85C0F3-B30A-4350-9F26-B6E3E4426982}"/>
    <cellStyle name="Total 4 2 5 2 4 2" xfId="39841" xr:uid="{3831A00E-DD2C-430B-AD5A-A2C36B020C75}"/>
    <cellStyle name="Total 4 2 5 2 5" xfId="26166" xr:uid="{22234D84-34C8-4644-94FC-66D073BD3B34}"/>
    <cellStyle name="Total 4 2 5 2 6" xfId="57835" xr:uid="{8248DF0D-1105-4D3D-BCA2-A156A3A59323}"/>
    <cellStyle name="Total 4 2 5 3" xfId="2782" xr:uid="{2F51F3F5-BBB5-412A-8440-3824AFE03812}"/>
    <cellStyle name="Total 4 2 5 3 2" xfId="26880" xr:uid="{1E62D917-8911-4E9F-9496-A5AE58A70EBF}"/>
    <cellStyle name="Total 4 2 5 4" xfId="27219" xr:uid="{2EDDA4FE-50E7-4663-8062-C51FD12A65F6}"/>
    <cellStyle name="Total 4 2 5 5" xfId="51053" xr:uid="{00D79BB0-3930-4F9A-9F49-96E6360DF530}"/>
    <cellStyle name="Total 4 2 6" xfId="663" xr:uid="{71E7A3B8-A0D7-4C46-BA22-D52D48744768}"/>
    <cellStyle name="Total 4 2 6 2" xfId="5039" xr:uid="{FE0D1D86-3147-4016-B04D-E9C1F4689757}"/>
    <cellStyle name="Total 4 2 6 2 2" xfId="7625" xr:uid="{C70C0316-B4D7-46BA-951B-BFC980E8E41A}"/>
    <cellStyle name="Total 4 2 6 2 2 2" xfId="16614" xr:uid="{E32DE361-B0BA-476A-A222-D32BD5EC5310}"/>
    <cellStyle name="Total 4 2 6 2 2 2 2" xfId="37438" xr:uid="{A6414A4A-A621-4027-8209-6D3ECA855AD9}"/>
    <cellStyle name="Total 4 2 6 2 2 3" xfId="24187" xr:uid="{CE2C5E46-2E28-4819-9417-73648DD5E0B4}"/>
    <cellStyle name="Total 4 2 6 2 3" xfId="10262" xr:uid="{04C5B840-E2E3-47FA-9CBB-A3C7E466D43E}"/>
    <cellStyle name="Total 4 2 6 2 3 2" xfId="19251" xr:uid="{0D2364BD-DFAC-4D20-AE94-7CE6C49F50F9}"/>
    <cellStyle name="Total 4 2 6 2 3 2 2" xfId="37579" xr:uid="{5762D99D-137F-4AB8-BF96-65E3545EBABA}"/>
    <cellStyle name="Total 4 2 6 2 3 3" xfId="37842" xr:uid="{753C07E3-057E-4321-A86B-3E8894709379}"/>
    <cellStyle name="Total 4 2 6 2 4" xfId="14028" xr:uid="{A730999A-7A8C-47FC-870C-7D74E7D2128D}"/>
    <cellStyle name="Total 4 2 6 2 4 2" xfId="38727" xr:uid="{AF747079-2602-4DB8-983A-4A2097098BCF}"/>
    <cellStyle name="Total 4 2 6 2 5" xfId="27857" xr:uid="{5ED3CCEF-58A7-4EA7-95C3-9A6A2F6F0721}"/>
    <cellStyle name="Total 4 2 6 2 6" xfId="54013" xr:uid="{44F9A2CF-52D1-4243-B4D0-40A55195AE68}"/>
    <cellStyle name="Total 4 2 6 3" xfId="3100" xr:uid="{63A1A705-4F5E-407C-9F73-B9664717B928}"/>
    <cellStyle name="Total 4 2 6 3 2" xfId="27174" xr:uid="{02672B17-2B40-4AC5-BF2B-F1FD8B198D51}"/>
    <cellStyle name="Total 4 2 6 4" xfId="35607" xr:uid="{E14F4620-14F2-4137-BA21-004FD828313A}"/>
    <cellStyle name="Total 4 2 6 5" xfId="47345" xr:uid="{D3C6BC7F-7697-45AF-84A9-D98ED046F045}"/>
    <cellStyle name="Total 4 2 7" xfId="1008" xr:uid="{6AA54702-B8BE-4E06-8F53-279D3542493D}"/>
    <cellStyle name="Total 4 2 7 2" xfId="5360" xr:uid="{E0981FCD-85FC-4A25-9404-60D566155221}"/>
    <cellStyle name="Total 4 2 7 2 2" xfId="7946" xr:uid="{1B2B8DCB-4B2E-4411-BD9C-479F353AF2AA}"/>
    <cellStyle name="Total 4 2 7 2 2 2" xfId="16935" xr:uid="{2FB6F715-C7CE-4AB7-B494-723674E060B3}"/>
    <cellStyle name="Total 4 2 7 2 2 2 2" xfId="35010" xr:uid="{79491778-C3B0-450B-A12C-45CE6C8517B1}"/>
    <cellStyle name="Total 4 2 7 2 2 3" xfId="39026" xr:uid="{198AC65B-99D9-496B-83FA-94F1D7A98751}"/>
    <cellStyle name="Total 4 2 7 2 3" xfId="10583" xr:uid="{009B2BD7-C6DB-41CE-9EA4-422EA942A54C}"/>
    <cellStyle name="Total 4 2 7 2 3 2" xfId="19572" xr:uid="{E4A15FC4-22A9-44D3-9132-4A1E10340DE0}"/>
    <cellStyle name="Total 4 2 7 2 3 2 2" xfId="43032" xr:uid="{B7681440-74F9-4F24-A0A6-B4CF58F7D422}"/>
    <cellStyle name="Total 4 2 7 2 3 3" xfId="24303" xr:uid="{0600ADAD-60BE-4B82-87D4-6D932BA6FF06}"/>
    <cellStyle name="Total 4 2 7 2 4" xfId="14349" xr:uid="{75337268-BDCD-4F9B-9BA2-8B9CC130A366}"/>
    <cellStyle name="Total 4 2 7 2 4 2" xfId="23141" xr:uid="{3E24F237-463F-45C3-B0AE-3418066F2F2E}"/>
    <cellStyle name="Total 4 2 7 2 5" xfId="22617" xr:uid="{E4EAC331-37A3-45AB-9E05-9806BEA000FC}"/>
    <cellStyle name="Total 4 2 7 3" xfId="3445" xr:uid="{9D02F94D-5182-4971-BCCF-A3A475F4078C}"/>
    <cellStyle name="Total 4 2 7 3 2" xfId="26025" xr:uid="{F628119B-FDA7-44E2-BDD5-D4322AB44935}"/>
    <cellStyle name="Total 4 2 7 4" xfId="25870" xr:uid="{20B0CD37-89DB-4FC8-AEB6-6019260F3077}"/>
    <cellStyle name="Total 4 2 8" xfId="1352" xr:uid="{2CA24E7F-8D16-4E25-B103-D072AB163A7E}"/>
    <cellStyle name="Total 4 2 8 2" xfId="5697" xr:uid="{ECBB5B39-26FA-4893-9968-9B5D1A956607}"/>
    <cellStyle name="Total 4 2 8 2 2" xfId="8283" xr:uid="{D22932D8-7E13-452D-B57C-2B33F56A3495}"/>
    <cellStyle name="Total 4 2 8 2 2 2" xfId="17272" xr:uid="{A3C86BB4-BB18-4FAB-ACCE-9548DAB9CEE8}"/>
    <cellStyle name="Total 4 2 8 2 2 2 2" xfId="23662" xr:uid="{7DF1D498-C884-4CA1-9AEF-1782787D3EC5}"/>
    <cellStyle name="Total 4 2 8 2 2 3" xfId="39147" xr:uid="{B2768572-B3F0-4053-9D6D-C85FE532E2F3}"/>
    <cellStyle name="Total 4 2 8 2 3" xfId="10920" xr:uid="{EE298BF6-C510-47D7-A451-EE8C1394FB63}"/>
    <cellStyle name="Total 4 2 8 2 3 2" xfId="19909" xr:uid="{2280EEBB-A206-4AC3-A2A3-15263551E0E0}"/>
    <cellStyle name="Total 4 2 8 2 3 2 2" xfId="35318" xr:uid="{FBBF16EE-3FB4-4D29-9C07-922B27115F55}"/>
    <cellStyle name="Total 4 2 8 2 3 3" xfId="26662" xr:uid="{1EAFF174-F8B6-447F-AD08-B9F5B41D3527}"/>
    <cellStyle name="Total 4 2 8 2 4" xfId="14686" xr:uid="{3422808C-9DD6-4891-AAFF-F5F360890E1C}"/>
    <cellStyle name="Total 4 2 8 2 4 2" xfId="25490" xr:uid="{FF0A4C80-BEFD-43D3-8856-5EEC16CBA78C}"/>
    <cellStyle name="Total 4 2 8 2 5" xfId="31602" xr:uid="{053F30B3-3B06-4BD5-A210-5E3FC6FD8F58}"/>
    <cellStyle name="Total 4 2 8 3" xfId="3789" xr:uid="{751EE11F-A0A3-4184-80F8-58204E5AEC60}"/>
    <cellStyle name="Total 4 2 8 3 2" xfId="26585" xr:uid="{905ED8C0-C087-4211-AEA9-DB27C8EE06FD}"/>
    <cellStyle name="Total 4 2 8 4" xfId="27586" xr:uid="{4D7C4000-243D-4C9E-B6A6-1EDC36E808BD}"/>
    <cellStyle name="Total 4 2 9" xfId="1837" xr:uid="{916B0CFF-1E2E-459E-BC24-F903A7D71B5F}"/>
    <cellStyle name="Total 4 2 9 2" xfId="6153" xr:uid="{474AB5B6-915F-4E9B-8697-66B85CE8B30D}"/>
    <cellStyle name="Total 4 2 9 2 2" xfId="8739" xr:uid="{027C9924-81A7-4792-8ED9-27689B973481}"/>
    <cellStyle name="Total 4 2 9 2 2 2" xfId="17728" xr:uid="{825C8682-D217-47C7-AF46-7A8A10A138D1}"/>
    <cellStyle name="Total 4 2 9 2 2 2 2" xfId="43258" xr:uid="{91B4F8BD-70A7-4449-A72B-483547DC99E8}"/>
    <cellStyle name="Total 4 2 9 2 2 3" xfId="37081" xr:uid="{EE528D8A-825B-483D-9695-B75F5429914D}"/>
    <cellStyle name="Total 4 2 9 2 3" xfId="11376" xr:uid="{2BFA2E14-2CEE-4023-A53F-FDC97FEF30CA}"/>
    <cellStyle name="Total 4 2 9 2 3 2" xfId="20365" xr:uid="{8FD788BF-A05E-4D87-BFD5-0BCFE7AB67FA}"/>
    <cellStyle name="Total 4 2 9 2 3 2 2" xfId="24941" xr:uid="{E8782EE6-FDCB-470F-BCB7-65501ACE0222}"/>
    <cellStyle name="Total 4 2 9 2 3 3" xfId="43958" xr:uid="{B88718F5-B740-4DC9-B96B-84AABD761EDC}"/>
    <cellStyle name="Total 4 2 9 2 4" xfId="15142" xr:uid="{C041F4FD-8927-4553-A0DA-50BCE331DDAE}"/>
    <cellStyle name="Total 4 2 9 2 4 2" xfId="29124" xr:uid="{DBBA65FB-3474-4994-9973-79CAD9D37E1E}"/>
    <cellStyle name="Total 4 2 9 2 5" xfId="37733" xr:uid="{86A05456-6948-4792-AF80-74D3BF5C3F1B}"/>
    <cellStyle name="Total 4 2 9 3" xfId="4274" xr:uid="{827EBD8C-AC04-4530-9A4E-561487825870}"/>
    <cellStyle name="Total 4 2 9 3 2" xfId="35411" xr:uid="{B9331168-994D-4692-9AF9-50E93B1BE396}"/>
    <cellStyle name="Total 4 2 9 4" xfId="37697" xr:uid="{73AA9E46-1A35-4E9E-A335-40B63F7500BE}"/>
    <cellStyle name="Total 4 20" xfId="43464" xr:uid="{EC4E8E53-D7E4-40DD-855A-2A4B33F44874}"/>
    <cellStyle name="Total 4 20 2" xfId="44955" xr:uid="{EB0B1008-E5CF-4570-8B49-6B97D5871834}"/>
    <cellStyle name="Total 4 20 2 2" xfId="57334" xr:uid="{D00D5C87-7CFE-4EEE-AD09-D04E5822DE3B}"/>
    <cellStyle name="Total 4 20 2 3" xfId="50552" xr:uid="{1461F4CA-A5E0-4F0D-9B7C-A0D26872B0CA}"/>
    <cellStyle name="Total 4 20 3" xfId="52154" xr:uid="{A9CBF594-EA13-4819-876E-8A7CBB0E3BD1}"/>
    <cellStyle name="Total 4 20 3 2" xfId="58935" xr:uid="{827FF357-32ED-4C7F-B029-1C67E444C552}"/>
    <cellStyle name="Total 4 20 4" xfId="48953" xr:uid="{BBD31A60-FAC3-492B-AA7C-7E77FCAD1582}"/>
    <cellStyle name="Total 4 20 4 2" xfId="55736" xr:uid="{79B8C8D2-BC9F-4CA2-98C3-60A5F7AC4B19}"/>
    <cellStyle name="Total 4 20 5" xfId="48669" xr:uid="{0C7DEC72-E584-43AE-A693-54FBF60730DE}"/>
    <cellStyle name="Total 4 20 5 2" xfId="55458" xr:uid="{B68BD9B2-0182-46DE-9654-BB03216FE6B7}"/>
    <cellStyle name="Total 4 20 6" xfId="53744" xr:uid="{C23C1C3B-7D3A-4C93-98C7-4C1632D613E3}"/>
    <cellStyle name="Total 4 20 7" xfId="47055" xr:uid="{70043960-A268-47CF-96CF-7A6D74DB1832}"/>
    <cellStyle name="Total 4 21" xfId="44986" xr:uid="{1ECC0283-1946-416F-AFBA-07F9907ABE8A}"/>
    <cellStyle name="Total 4 21 2" xfId="50583" xr:uid="{1C6BCD24-86A7-4926-B2B9-8EC90C3EB1CC}"/>
    <cellStyle name="Total 4 21 2 2" xfId="57365" xr:uid="{5D7D7B1D-9AF8-4F6B-B17C-BAD0B3AEADF3}"/>
    <cellStyle name="Total 4 21 3" xfId="52397" xr:uid="{5C08B9BE-43BC-41F2-A684-89B3B845E011}"/>
    <cellStyle name="Total 4 21 3 2" xfId="59178" xr:uid="{C0B067BD-6F5A-4252-AA7C-A5CA66F24CDD}"/>
    <cellStyle name="Total 4 21 4" xfId="48700" xr:uid="{0CF82176-9E0A-4523-801A-ED0E4A29C1EF}"/>
    <cellStyle name="Total 4 21 4 2" xfId="55489" xr:uid="{BE47BFD9-B45F-4748-94B0-52BB85B17DA5}"/>
    <cellStyle name="Total 4 21 5" xfId="53775" xr:uid="{A40A5FB7-511E-464F-80A3-8A50BE429B15}"/>
    <cellStyle name="Total 4 21 6" xfId="47086" xr:uid="{435709A6-1B87-4B2C-A54C-0A5337123D19}"/>
    <cellStyle name="Total 4 22" xfId="45031" xr:uid="{A12C1FDE-A990-4DB3-AFE1-F37EE41975D2}"/>
    <cellStyle name="Total 4 22 2" xfId="50617" xr:uid="{652DB02C-10EA-4ED9-90CB-19942EA742DC}"/>
    <cellStyle name="Total 4 22 2 2" xfId="57399" xr:uid="{3B9B3A31-70E8-499C-B2F5-ABC0E9ED87F6}"/>
    <cellStyle name="Total 4 22 3" xfId="52431" xr:uid="{A3E78EB6-1A6A-449A-9C30-BEA1B12775B5}"/>
    <cellStyle name="Total 4 22 3 2" xfId="59212" xr:uid="{3AC09B27-D65F-4C19-BA5F-16F2D966F08A}"/>
    <cellStyle name="Total 4 22 4" xfId="48734" xr:uid="{CAB2870F-3643-4060-91F7-637DAEF71C0A}"/>
    <cellStyle name="Total 4 22 4 2" xfId="55523" xr:uid="{DABC808C-D825-4BB2-8ECD-A3F0ADE285F6}"/>
    <cellStyle name="Total 4 22 5" xfId="53809" xr:uid="{250AF8A8-1764-406F-81C5-48670F63A92E}"/>
    <cellStyle name="Total 4 22 6" xfId="47120" xr:uid="{EBF3B378-9A0D-4F8B-8DCF-48847C62D800}"/>
    <cellStyle name="Total 4 23" xfId="45067" xr:uid="{43F91AC4-1D10-4FBE-BF72-70514106D929}"/>
    <cellStyle name="Total 4 23 2" xfId="50602" xr:uid="{39DE2379-5843-43C6-BAD5-1076B0D35DD4}"/>
    <cellStyle name="Total 4 23 2 2" xfId="57384" xr:uid="{AF403BEA-EF0E-43C8-992D-1BEA8C5B64C6}"/>
    <cellStyle name="Total 4 23 3" xfId="52416" xr:uid="{DCF7947B-A904-4D68-9176-E7383E0B3481}"/>
    <cellStyle name="Total 4 23 3 2" xfId="59197" xr:uid="{5277CFBB-33FF-4B88-9D58-DC611445455C}"/>
    <cellStyle name="Total 4 23 4" xfId="48719" xr:uid="{D2ED7024-1644-46DF-9791-6A4F7B3B7137}"/>
    <cellStyle name="Total 4 23 4 2" xfId="55508" xr:uid="{D5A6B697-12FC-4D4F-97FD-F53F23E538FB}"/>
    <cellStyle name="Total 4 23 5" xfId="53794" xr:uid="{E53E26AE-20AD-4225-9C47-7A873524B37A}"/>
    <cellStyle name="Total 4 23 6" xfId="47105" xr:uid="{55AF0231-7CCD-4807-A0AC-68B1DB2B6127}"/>
    <cellStyle name="Total 4 24" xfId="45084" xr:uid="{A8D892F8-913F-4B7E-B194-D26482F40646}"/>
    <cellStyle name="Total 4 24 2" xfId="50707" xr:uid="{37893EB2-6467-489D-9525-C59DB9CF4216}"/>
    <cellStyle name="Total 4 24 2 2" xfId="57489" xr:uid="{154D670B-7712-4413-B7AC-77C461A7DCCA}"/>
    <cellStyle name="Total 4 24 3" xfId="52518" xr:uid="{1D3D5173-3D7F-41A1-9214-43388DCC25EF}"/>
    <cellStyle name="Total 4 24 3 2" xfId="59299" xr:uid="{DC8C1EBB-3723-4EAA-B1C6-7D1F3FABA076}"/>
    <cellStyle name="Total 4 24 4" xfId="48819" xr:uid="{76EA0810-6982-4337-8EB2-D80100C4FD40}"/>
    <cellStyle name="Total 4 24 4 2" xfId="55605" xr:uid="{EE26F4EB-7364-4C13-8D06-84CBD1361612}"/>
    <cellStyle name="Total 4 24 5" xfId="53896" xr:uid="{E7C1052B-21D9-4B34-ADE2-A9FB0BAD9A91}"/>
    <cellStyle name="Total 4 24 6" xfId="47210" xr:uid="{13B020CD-A017-4D40-9A9A-CE9F05775CF0}"/>
    <cellStyle name="Total 4 25" xfId="45138" xr:uid="{EF9D5E19-1256-411E-A297-4BEE1951B6CA}"/>
    <cellStyle name="Total 4 25 2" xfId="50714" xr:uid="{13F400F8-9CC6-4D47-8F87-0DD3D7A16944}"/>
    <cellStyle name="Total 4 25 2 2" xfId="57496" xr:uid="{4A071EE8-4BBF-408E-B95F-0BF86ECEDBC1}"/>
    <cellStyle name="Total 4 25 3" xfId="52525" xr:uid="{40F71E80-9BCD-433B-8DC7-E10DC49615FB}"/>
    <cellStyle name="Total 4 25 3 2" xfId="59306" xr:uid="{094DE975-259E-4CA3-A188-C3493991FEA4}"/>
    <cellStyle name="Total 4 25 4" xfId="48826" xr:uid="{7C913CD8-D7BD-4A5A-B7E1-6EF1FA75FBA3}"/>
    <cellStyle name="Total 4 25 4 2" xfId="55611" xr:uid="{5AFFC24D-B06D-424B-9056-F76165FC5871}"/>
    <cellStyle name="Total 4 25 5" xfId="53903" xr:uid="{94A397CE-3A63-4888-97FD-6DB84EF24FA1}"/>
    <cellStyle name="Total 4 25 6" xfId="47217" xr:uid="{122FE3D8-0059-4FBF-8524-012EA48BC368}"/>
    <cellStyle name="Total 4 26" xfId="45177" xr:uid="{565D8DB5-1280-4F65-B825-86F743A07272}"/>
    <cellStyle name="Total 4 26 2" xfId="50757" xr:uid="{A779C94A-70C3-4EDC-A23B-AD782393E703}"/>
    <cellStyle name="Total 4 26 2 2" xfId="57539" xr:uid="{5244978A-2E30-4738-A328-68AD991F9E12}"/>
    <cellStyle name="Total 4 26 3" xfId="52566" xr:uid="{56AEB2D2-555C-4C0F-A8A5-AA94C989AF87}"/>
    <cellStyle name="Total 4 26 3 2" xfId="59347" xr:uid="{7B1AB6B2-2A15-43A8-9985-26ABE4553C7B}"/>
    <cellStyle name="Total 4 26 4" xfId="53944" xr:uid="{3308ED3E-9EDD-44C0-8C47-4FDA7361D125}"/>
    <cellStyle name="Total 4 26 5" xfId="47261" xr:uid="{800C767D-F2E9-4A31-B6D6-831FA522D8AF}"/>
    <cellStyle name="Total 4 27" xfId="45202" xr:uid="{F6BC7CFE-BFEB-4C2F-98ED-F3E83A612972}"/>
    <cellStyle name="Total 4 27 2" xfId="55733" xr:uid="{6636DC22-4192-4ABA-9CAB-D143C25D7629}"/>
    <cellStyle name="Total 4 27 3" xfId="48950" xr:uid="{EBC877FF-40A3-49DF-8D6E-ED7CB003C0CD}"/>
    <cellStyle name="Total 4 28" xfId="45279" xr:uid="{53DBD19E-4017-4788-85B7-6B6A648CFF99}"/>
    <cellStyle name="Total 4 28 2" xfId="58010" xr:uid="{47D61D2F-D47F-4697-9F97-DDAA12D73A1F}"/>
    <cellStyle name="Total 4 28 3" xfId="51228" xr:uid="{61C45862-CC02-4FB3-9CC6-CA6A8BDA51E3}"/>
    <cellStyle name="Total 4 29" xfId="45231" xr:uid="{C3DC4908-D1B2-4F2F-956D-EF22EB7D868F}"/>
    <cellStyle name="Total 4 29 2" xfId="52611" xr:uid="{83CBF758-33CB-4180-82FD-9346B8312FFB}"/>
    <cellStyle name="Total 4 3" xfId="282" xr:uid="{7E6B79BE-3A69-420D-9644-EF3F57CC1365}"/>
    <cellStyle name="Total 4 3 10" xfId="6584" xr:uid="{EAE4F235-4644-472E-9822-3ACCEC1A98C0}"/>
    <cellStyle name="Total 4 3 10 2" xfId="11793" xr:uid="{11775D67-97B8-485E-8D29-1385146EFC5C}"/>
    <cellStyle name="Total 4 3 10 2 2" xfId="20782" xr:uid="{EAC57767-E3D6-48CE-B222-D67A162F6E53}"/>
    <cellStyle name="Total 4 3 10 2 2 2" xfId="29217" xr:uid="{C40FD203-1179-4B09-AF64-92D47C004ECB}"/>
    <cellStyle name="Total 4 3 10 2 3" xfId="41614" xr:uid="{BA128CF7-070E-4441-A18F-4E5AAF9CAC70}"/>
    <cellStyle name="Total 4 3 10 3" xfId="15573" xr:uid="{E7A300DB-5D8C-45A5-B8A9-123D36A1FD96}"/>
    <cellStyle name="Total 4 3 10 3 2" xfId="29884" xr:uid="{5E216E9C-8664-4E02-99E1-1DADD1E6C995}"/>
    <cellStyle name="Total 4 3 10 4" xfId="27819" xr:uid="{FA1BC6B9-A69E-42A0-9615-EC8E226566BF}"/>
    <cellStyle name="Total 4 3 11" xfId="9156" xr:uid="{331E96AF-E1BB-456B-9E1B-F6840C02A469}"/>
    <cellStyle name="Total 4 3 11 2" xfId="18145" xr:uid="{BD4034C3-55B0-408A-A345-F3151F6AF9DD}"/>
    <cellStyle name="Total 4 3 11 2 2" xfId="39602" xr:uid="{CE3A4F2D-24B3-4267-8F2A-0BCA35CD5AD2}"/>
    <cellStyle name="Total 4 3 11 3" xfId="37597" xr:uid="{89CE3CD7-B4A2-4638-93A7-0CE62F925E95}"/>
    <cellStyle name="Total 4 3 12" xfId="12805" xr:uid="{A8FBE5FD-74DD-429F-9397-B4EB148659C3}"/>
    <cellStyle name="Total 4 3 12 2" xfId="21794" xr:uid="{A83B0AA8-6226-48DC-8A82-020EF7455F4D}"/>
    <cellStyle name="Total 4 3 12 2 2" xfId="30625" xr:uid="{872E951E-A6A4-4174-938F-38D34A96C53D}"/>
    <cellStyle name="Total 4 3 12 3" xfId="24938" xr:uid="{0B7FFF37-CFFC-466E-92FC-2D6B7F30090C}"/>
    <cellStyle name="Total 4 3 13" xfId="2288" xr:uid="{3869ECD2-CDD6-4044-8162-4BA1A2D4EDDF}"/>
    <cellStyle name="Total 4 3 13 2" xfId="39449" xr:uid="{3ADAF3AB-1275-4716-959B-AFACA4161EB3}"/>
    <cellStyle name="Total 4 3 14" xfId="13197" xr:uid="{35BA3CE9-0FC9-4A8B-8EC6-265E8FD56ADD}"/>
    <cellStyle name="Total 4 3 14 2" xfId="23778" xr:uid="{5D4CD6F6-3FD2-40FE-B3AC-3695C92BA77A}"/>
    <cellStyle name="Total 4 3 15" xfId="32470" xr:uid="{835747B9-E6AE-400C-9235-022C4844343C}"/>
    <cellStyle name="Total 4 3 16" xfId="44311" xr:uid="{15AF82C1-EF66-42AE-B160-33AC1E422694}"/>
    <cellStyle name="Total 4 3 17" xfId="45549" xr:uid="{C9592C6E-C199-40D2-94E4-D9DAF152C1EA}"/>
    <cellStyle name="Total 4 3 2" xfId="415" xr:uid="{5C2D733F-4601-4FB7-A194-234D97A4B2E2}"/>
    <cellStyle name="Total 4 3 2 10" xfId="9281" xr:uid="{75C65127-6B6E-405F-BE35-FC62044AC924}"/>
    <cellStyle name="Total 4 3 2 10 2" xfId="18270" xr:uid="{C35E9D8E-7FD9-4F7F-8867-7231855C6B92}"/>
    <cellStyle name="Total 4 3 2 10 2 2" xfId="40999" xr:uid="{748622E9-B90E-436C-826C-6235C46F119B}"/>
    <cellStyle name="Total 4 3 2 10 3" xfId="33434" xr:uid="{A9CBC35E-AFD3-4D9F-A911-3A3527250EEF}"/>
    <cellStyle name="Total 4 3 2 11" xfId="9781" xr:uid="{24D1CF98-38AF-4659-9107-41CAE0CD2E55}"/>
    <cellStyle name="Total 4 3 2 11 2" xfId="18770" xr:uid="{BED2A816-378B-4B6C-B72F-043EB77B61A5}"/>
    <cellStyle name="Total 4 3 2 11 2 2" xfId="42743" xr:uid="{C979FB2F-2CC5-4EE4-B803-CD4C373C5B9B}"/>
    <cellStyle name="Total 4 3 2 11 3" xfId="40186" xr:uid="{5B4A1304-B59E-4214-9E82-2218024F334A}"/>
    <cellStyle name="Total 4 3 2 12" xfId="2421" xr:uid="{05B80814-5670-4464-8B1B-1178CCCEE2AD}"/>
    <cellStyle name="Total 4 3 2 12 2" xfId="24737" xr:uid="{2BC38051-8C67-4B34-8676-32E251806EFF}"/>
    <cellStyle name="Total 4 3 2 13" xfId="13330" xr:uid="{AB89DB7D-69D9-41C7-8562-7039250C9582}"/>
    <cellStyle name="Total 4 3 2 13 2" xfId="36075" xr:uid="{75E6B285-5EA4-435F-ABC3-76070D1D8B14}"/>
    <cellStyle name="Total 4 3 2 14" xfId="30579" xr:uid="{03B75E2C-30FA-4373-B6DB-B68E9C316E9B}"/>
    <cellStyle name="Total 4 3 2 15" xfId="46064" xr:uid="{D7E0BDFA-5846-426D-9B57-ACE9F43EA598}"/>
    <cellStyle name="Total 4 3 2 2" xfId="764" xr:uid="{6607A507-29E7-467F-8582-D1F3E671994B}"/>
    <cellStyle name="Total 4 3 2 2 2" xfId="5135" xr:uid="{37093717-CAEA-4D84-A23D-59001824966B}"/>
    <cellStyle name="Total 4 3 2 2 2 2" xfId="7721" xr:uid="{8871A296-6FA7-4A04-8EE7-8CEA5BD59DD7}"/>
    <cellStyle name="Total 4 3 2 2 2 2 2" xfId="16710" xr:uid="{7E7AFF36-7F9B-422A-99D5-70DC11042118}"/>
    <cellStyle name="Total 4 3 2 2 2 2 2 2" xfId="38365" xr:uid="{674EA240-DA68-444B-8CEA-4FDB114AA0A8}"/>
    <cellStyle name="Total 4 3 2 2 2 2 3" xfId="31589" xr:uid="{370B74F7-6C65-4A2B-8939-93760DCA8322}"/>
    <cellStyle name="Total 4 3 2 2 2 3" xfId="10358" xr:uid="{5031ECFB-0D81-4322-AFF3-7FB29D8F5480}"/>
    <cellStyle name="Total 4 3 2 2 2 3 2" xfId="19347" xr:uid="{F4318175-46C8-4A03-9376-E8254263059C}"/>
    <cellStyle name="Total 4 3 2 2 2 3 2 2" xfId="35637" xr:uid="{A9CD8D67-82CA-4E02-8B7E-D4C7C79B27F8}"/>
    <cellStyle name="Total 4 3 2 2 2 3 3" xfId="36456" xr:uid="{B4945F26-B51E-47D2-A8BE-5980A1A70FB1}"/>
    <cellStyle name="Total 4 3 2 2 2 4" xfId="14124" xr:uid="{B99AC02A-586E-4BF5-8DBA-C856A6D0C6EE}"/>
    <cellStyle name="Total 4 3 2 2 2 4 2" xfId="39618" xr:uid="{C78B679A-C16F-4548-8233-F690F6EB7AF6}"/>
    <cellStyle name="Total 4 3 2 2 2 5" xfId="37665" xr:uid="{D1235F8E-BD92-41AF-AA31-BA557CDF0AEA}"/>
    <cellStyle name="Total 4 3 2 2 2 6" xfId="56337" xr:uid="{5DDB34FB-1F36-412D-8976-B07BFFE8714A}"/>
    <cellStyle name="Total 4 3 2 2 3" xfId="3201" xr:uid="{20A0F17E-C632-45B6-9526-BF9178ADAD9F}"/>
    <cellStyle name="Total 4 3 2 2 3 2" xfId="43586" xr:uid="{F46A2554-96EA-465D-86E6-356F3024F272}"/>
    <cellStyle name="Total 4 3 2 2 4" xfId="28226" xr:uid="{6A0519BD-7877-4C4A-9410-32E1772CEBD0}"/>
    <cellStyle name="Total 4 3 2 2 5" xfId="49555" xr:uid="{253643EB-797B-4C93-ADFF-0E9743918603}"/>
    <cellStyle name="Total 4 3 2 3" xfId="1109" xr:uid="{2287F593-0A2A-44E4-BCE6-EBE0FA7976DA}"/>
    <cellStyle name="Total 4 3 2 3 2" xfId="5456" xr:uid="{235FF24D-15B6-40D7-A9A4-80CFD58839B7}"/>
    <cellStyle name="Total 4 3 2 3 2 2" xfId="8042" xr:uid="{411E09B8-25D0-497F-BD49-2448D3B2BAB2}"/>
    <cellStyle name="Total 4 3 2 3 2 2 2" xfId="17031" xr:uid="{0C6D811A-BACF-4363-B431-5AD2B2F006A5}"/>
    <cellStyle name="Total 4 3 2 3 2 2 2 2" xfId="29664" xr:uid="{453E6E4B-94CA-4F02-BCBB-9C236978B885}"/>
    <cellStyle name="Total 4 3 2 3 2 2 3" xfId="42435" xr:uid="{5E1042EB-3418-4DCB-8FFB-1C780C8CDF3F}"/>
    <cellStyle name="Total 4 3 2 3 2 3" xfId="10679" xr:uid="{08ADEB9B-C317-44E7-9D6C-5505D357F9C2}"/>
    <cellStyle name="Total 4 3 2 3 2 3 2" xfId="19668" xr:uid="{5D7449E6-9530-4F0D-BBE0-AC81AC76CED5}"/>
    <cellStyle name="Total 4 3 2 3 2 3 2 2" xfId="30863" xr:uid="{1DA00990-4C8A-40A3-A1C9-FB04BF5D917A}"/>
    <cellStyle name="Total 4 3 2 3 2 3 3" xfId="25326" xr:uid="{2B4379A4-BA3A-42A5-A753-0B3791EED684}"/>
    <cellStyle name="Total 4 3 2 3 2 4" xfId="14445" xr:uid="{850EC63C-DFE3-489B-A656-3BA65A72A620}"/>
    <cellStyle name="Total 4 3 2 3 2 4 2" xfId="39261" xr:uid="{B06BA588-5915-48D2-AFE4-602F2E05DE17}"/>
    <cellStyle name="Total 4 3 2 3 2 5" xfId="38767" xr:uid="{89E333FE-D8BC-413F-8941-81904A69CC91}"/>
    <cellStyle name="Total 4 3 2 3 2 6" xfId="57944" xr:uid="{C0471C29-63B7-446D-802F-1ECB4DBA0370}"/>
    <cellStyle name="Total 4 3 2 3 3" xfId="3546" xr:uid="{2F3B3977-84D1-480D-9160-7ACBD2C282C0}"/>
    <cellStyle name="Total 4 3 2 3 3 2" xfId="36001" xr:uid="{2AD91BED-D2B6-44DE-A54D-48B3EDAEC18D}"/>
    <cellStyle name="Total 4 3 2 3 4" xfId="41837" xr:uid="{2AFDE8A6-F365-4365-AC7C-7ED7D66F1748}"/>
    <cellStyle name="Total 4 3 2 3 5" xfId="51162" xr:uid="{1E888770-DD2E-414B-A7A7-3FC75981A2D8}"/>
    <cellStyle name="Total 4 3 2 4" xfId="1453" xr:uid="{BEC293A7-D477-45A9-8EB3-06E13217AA88}"/>
    <cellStyle name="Total 4 3 2 4 2" xfId="5798" xr:uid="{131B508E-D142-48EA-8473-D72A91DB5112}"/>
    <cellStyle name="Total 4 3 2 4 2 2" xfId="8384" xr:uid="{5BAE22FC-5A81-43D6-AAEE-3ED5D5F7CA96}"/>
    <cellStyle name="Total 4 3 2 4 2 2 2" xfId="17373" xr:uid="{03C10F01-0D53-46DA-8977-728178C06BBD}"/>
    <cellStyle name="Total 4 3 2 4 2 2 2 2" xfId="28578" xr:uid="{08CFB20A-1B61-4743-AA4B-F4FD72ECD9D8}"/>
    <cellStyle name="Total 4 3 2 4 2 2 3" xfId="33240" xr:uid="{258A9977-698B-4490-AF61-CAF506E0ED57}"/>
    <cellStyle name="Total 4 3 2 4 2 3" xfId="11021" xr:uid="{D409449F-3478-462C-8069-BD9D0C119048}"/>
    <cellStyle name="Total 4 3 2 4 2 3 2" xfId="20010" xr:uid="{53E8DF58-2B43-4001-81A3-893CFDB53607}"/>
    <cellStyle name="Total 4 3 2 4 2 3 2 2" xfId="27954" xr:uid="{9C59F41A-7E87-4E10-A832-90861FF296AD}"/>
    <cellStyle name="Total 4 3 2 4 2 3 3" xfId="31068" xr:uid="{57B15C48-B101-4D0F-A42C-C870D9BD1647}"/>
    <cellStyle name="Total 4 3 2 4 2 4" xfId="14787" xr:uid="{6DB37BA3-0A3B-4A71-95B3-3AE1BDAEDEED}"/>
    <cellStyle name="Total 4 3 2 4 2 4 2" xfId="29461" xr:uid="{F684945D-1FC2-46DD-92C0-DC049FC7CB75}"/>
    <cellStyle name="Total 4 3 2 4 2 5" xfId="33632" xr:uid="{B4442567-F88E-4970-8936-5373D6267EE2}"/>
    <cellStyle name="Total 4 3 2 4 2 6" xfId="54482" xr:uid="{7F5DD7DD-4F75-4CF9-ACBA-7872830FCF7E}"/>
    <cellStyle name="Total 4 3 2 4 3" xfId="3890" xr:uid="{0EAD024F-3199-4271-970C-8EA30EFE82B4}"/>
    <cellStyle name="Total 4 3 2 4 3 2" xfId="32913" xr:uid="{5E4A73A7-56DF-4A2F-88CB-95927E7E2CA2}"/>
    <cellStyle name="Total 4 3 2 4 4" xfId="40866" xr:uid="{F0F18C1F-A4CC-43EE-BF3F-9A5DBB9F4B03}"/>
    <cellStyle name="Total 4 3 2 4 5" xfId="47672" xr:uid="{5579737C-8BA6-4D54-9967-D5D60F8A863A}"/>
    <cellStyle name="Total 4 3 2 5" xfId="1657" xr:uid="{DA53D773-D03D-4676-BE2D-73EBE8CF1128}"/>
    <cellStyle name="Total 4 3 2 5 2" xfId="5987" xr:uid="{8BA994E8-1E63-4A5F-AFD7-13979A0C2FC2}"/>
    <cellStyle name="Total 4 3 2 5 2 2" xfId="8573" xr:uid="{E51474E4-2B0C-42BF-A7B9-C04261325272}"/>
    <cellStyle name="Total 4 3 2 5 2 2 2" xfId="17562" xr:uid="{5387F0EB-7638-443E-9D57-7A6830749F2C}"/>
    <cellStyle name="Total 4 3 2 5 2 2 2 2" xfId="23564" xr:uid="{0CC8D8F7-BDCA-471D-85D0-528609AF6B99}"/>
    <cellStyle name="Total 4 3 2 5 2 2 3" xfId="39156" xr:uid="{C455B156-E2C4-4F2E-A7D1-2B98859A698C}"/>
    <cellStyle name="Total 4 3 2 5 2 3" xfId="11210" xr:uid="{44160291-CBE6-4B4A-B833-A2C7D244453E}"/>
    <cellStyle name="Total 4 3 2 5 2 3 2" xfId="20199" xr:uid="{034D582E-D8AF-4D4D-9117-B181DAAD7491}"/>
    <cellStyle name="Total 4 3 2 5 2 3 2 2" xfId="28231" xr:uid="{D457BEA5-BB0C-4A6A-BEC5-D520614E6045}"/>
    <cellStyle name="Total 4 3 2 5 2 3 3" xfId="22638" xr:uid="{2497E2D7-FB26-4C0C-82EF-E2C64C76DB5B}"/>
    <cellStyle name="Total 4 3 2 5 2 4" xfId="14976" xr:uid="{A51060BE-A225-465A-9A16-56C7029D6207}"/>
    <cellStyle name="Total 4 3 2 5 2 4 2" xfId="22700" xr:uid="{EDAF9781-8654-4411-BFC4-CBBF0E45129C}"/>
    <cellStyle name="Total 4 3 2 5 2 5" xfId="33072" xr:uid="{78B132CA-876B-4D9C-BF97-D450AE8D7F1B}"/>
    <cellStyle name="Total 4 3 2 5 3" xfId="4094" xr:uid="{569A3DD6-BB18-4E22-B85B-E7BB289774EF}"/>
    <cellStyle name="Total 4 3 2 5 3 2" xfId="35653" xr:uid="{68100DD4-B480-4138-8967-8A815B9C1D20}"/>
    <cellStyle name="Total 4 3 2 5 4" xfId="31699" xr:uid="{F63489DF-299E-43F9-A4C5-8C12473642A5}"/>
    <cellStyle name="Total 4 3 2 6" xfId="2072" xr:uid="{D709B966-D9A4-403E-B0B8-964B46A95E2A}"/>
    <cellStyle name="Total 4 3 2 6 2" xfId="6375" xr:uid="{76E85F4F-4A0D-48A0-A983-D72EC32E0A13}"/>
    <cellStyle name="Total 4 3 2 6 2 2" xfId="8961" xr:uid="{65EAD404-A32C-4879-B4D2-44ED8FE3C3FA}"/>
    <cellStyle name="Total 4 3 2 6 2 2 2" xfId="17950" xr:uid="{779007D2-60E7-471F-B5AA-BB18B9B1CFAC}"/>
    <cellStyle name="Total 4 3 2 6 2 2 2 2" xfId="40415" xr:uid="{BC5B23DC-A912-4737-8D6C-38C1463E6ABF}"/>
    <cellStyle name="Total 4 3 2 6 2 2 3" xfId="29494" xr:uid="{57C16E37-7731-442E-8AEA-450FE26F2589}"/>
    <cellStyle name="Total 4 3 2 6 2 3" xfId="11598" xr:uid="{DBEBEC2A-4FCA-4BA3-8B6E-328D08F0AD90}"/>
    <cellStyle name="Total 4 3 2 6 2 3 2" xfId="20587" xr:uid="{AA62983F-1B4E-415F-B895-BD8E1996CF4B}"/>
    <cellStyle name="Total 4 3 2 6 2 3 2 2" xfId="34442" xr:uid="{90FEEAE3-00BC-4C44-8B99-44358190667A}"/>
    <cellStyle name="Total 4 3 2 6 2 3 3" xfId="34472" xr:uid="{80FE0747-41D2-4616-AA72-1EA18DB607D2}"/>
    <cellStyle name="Total 4 3 2 6 2 4" xfId="15364" xr:uid="{7AEC37FB-C767-4A08-92B0-D45F558946BB}"/>
    <cellStyle name="Total 4 3 2 6 2 4 2" xfId="37415" xr:uid="{7D886E19-1B66-46BF-80C1-A26BB3697D71}"/>
    <cellStyle name="Total 4 3 2 6 2 5" xfId="42161" xr:uid="{67F1DB5A-2DE9-49E5-82EC-94BE37B5F7B6}"/>
    <cellStyle name="Total 4 3 2 6 3" xfId="4509" xr:uid="{CEDA8E92-F6C3-4447-9FF7-580F42A11228}"/>
    <cellStyle name="Total 4 3 2 6 3 2" xfId="23507" xr:uid="{C849077A-41BA-4572-BF2E-8101301312F5}"/>
    <cellStyle name="Total 4 3 2 6 4" xfId="31730" xr:uid="{C136BB13-09D7-4E80-8F4E-FB0B9C26480A}"/>
    <cellStyle name="Total 4 3 2 7" xfId="2882" xr:uid="{DAF1A7CE-F571-4548-BC36-4FA187E828E2}"/>
    <cellStyle name="Total 4 3 2 7 2" xfId="7032" xr:uid="{FD7B7BCE-DEBA-4AD5-8405-EB9E4C7839A0}"/>
    <cellStyle name="Total 4 3 2 7 2 2" xfId="12159" xr:uid="{7ABD7DFC-D187-4D1D-81C5-CA2C1D838CF6}"/>
    <cellStyle name="Total 4 3 2 7 2 2 2" xfId="21148" xr:uid="{52394487-0E6D-4812-8775-40123C87D4DF}"/>
    <cellStyle name="Total 4 3 2 7 2 2 2 2" xfId="43768" xr:uid="{97058D97-923C-4FC2-B3A1-96BD62AC886F}"/>
    <cellStyle name="Total 4 3 2 7 2 2 3" xfId="38507" xr:uid="{C143AEE2-9022-4357-9B57-B602976D692D}"/>
    <cellStyle name="Total 4 3 2 7 2 3" xfId="12967" xr:uid="{C2716E30-0887-4DAB-B5FC-EE65DC27E79E}"/>
    <cellStyle name="Total 4 3 2 7 2 3 2" xfId="21956" xr:uid="{9008A44E-6080-49EE-AEBF-E5DBA44B620F}"/>
    <cellStyle name="Total 4 3 2 7 2 3 2 2" xfId="38077" xr:uid="{F507FDC6-CDD8-4642-A438-558094F0E9DC}"/>
    <cellStyle name="Total 4 3 2 7 2 3 3" xfId="33064" xr:uid="{980863C4-9FCC-4380-ACAE-B47161CDF6F4}"/>
    <cellStyle name="Total 4 3 2 7 2 4" xfId="16021" xr:uid="{97AAADE0-C193-4EC7-9D8A-DD4A11A3273E}"/>
    <cellStyle name="Total 4 3 2 7 2 4 2" xfId="28964" xr:uid="{6EA856A8-3B3C-4D8D-A746-32FC1D5F6021}"/>
    <cellStyle name="Total 4 3 2 7 2 5" xfId="43975" xr:uid="{1168C6D6-F785-4F25-8420-6DA30825D113}"/>
    <cellStyle name="Total 4 3 2 7 3" xfId="9595" xr:uid="{25A91F44-9427-466E-A229-3C960B43FD93}"/>
    <cellStyle name="Total 4 3 2 7 3 2" xfId="18584" xr:uid="{DABC6E59-0BFA-4CD8-AE93-F2072E7749D1}"/>
    <cellStyle name="Total 4 3 2 7 3 2 2" xfId="36578" xr:uid="{FDBBB988-D754-4B54-AF70-2F3FFFE476E0}"/>
    <cellStyle name="Total 4 3 2 7 3 3" xfId="36865" xr:uid="{BBFFB565-C2E8-4CD7-A367-001702D31B81}"/>
    <cellStyle name="Total 4 3 2 7 4" xfId="23962" xr:uid="{3A58AB15-460A-472B-8DBB-FEC9CBECF220}"/>
    <cellStyle name="Total 4 3 2 8" xfId="4811" xr:uid="{73AB4180-4848-4D2A-ADC3-C2C021FD03B2}"/>
    <cellStyle name="Total 4 3 2 8 2" xfId="7397" xr:uid="{6F34CE4B-FAB7-47C8-B6F4-BB594633C8F3}"/>
    <cellStyle name="Total 4 3 2 8 2 2" xfId="16386" xr:uid="{9006E5F9-63A1-4FF0-80EB-F920FC38FC19}"/>
    <cellStyle name="Total 4 3 2 8 2 2 2" xfId="39127" xr:uid="{77FE60C3-D162-40CB-8252-22D50765CA2E}"/>
    <cellStyle name="Total 4 3 2 8 2 3" xfId="33808" xr:uid="{B3E195D5-F82C-4541-9BF8-E3093E86318F}"/>
    <cellStyle name="Total 4 3 2 8 3" xfId="10034" xr:uid="{B899D1EE-6FB3-419D-9298-445008CBF5E3}"/>
    <cellStyle name="Total 4 3 2 8 3 2" xfId="19023" xr:uid="{5A7E4E32-3022-4F18-9DDB-2BE4A39AFD92}"/>
    <cellStyle name="Total 4 3 2 8 3 2 2" xfId="42080" xr:uid="{70D5D27C-6E89-4E28-9152-4803F200E148}"/>
    <cellStyle name="Total 4 3 2 8 3 3" xfId="36460" xr:uid="{7E43369A-72B4-40A7-8E02-F8C3E13D579B}"/>
    <cellStyle name="Total 4 3 2 8 4" xfId="13800" xr:uid="{D4F720A1-A2B5-4615-ABAA-1D9757640B56}"/>
    <cellStyle name="Total 4 3 2 8 4 2" xfId="23617" xr:uid="{C5B9AFF4-8D60-4E59-B890-9D87726E84F3}"/>
    <cellStyle name="Total 4 3 2 8 5" xfId="43233" xr:uid="{E4473997-74E9-4141-99E5-BBF0540BD867}"/>
    <cellStyle name="Total 4 3 2 9" xfId="6717" xr:uid="{93D65427-1A7B-4DCA-AC5A-3A0F6646281E}"/>
    <cellStyle name="Total 4 3 2 9 2" xfId="11918" xr:uid="{3C370F76-3F40-4681-8340-CD9997A3BC98}"/>
    <cellStyle name="Total 4 3 2 9 2 2" xfId="20907" xr:uid="{25334A77-28F9-4178-B28E-4AF2C5DEFEFD}"/>
    <cellStyle name="Total 4 3 2 9 2 2 2" xfId="36192" xr:uid="{71FC22C0-3524-4821-84F4-7A7EACE52292}"/>
    <cellStyle name="Total 4 3 2 9 2 3" xfId="44099" xr:uid="{59946051-6A35-4E25-983C-AC761174B3BA}"/>
    <cellStyle name="Total 4 3 2 9 3" xfId="15706" xr:uid="{706711E4-F765-4A2F-802C-09A710E11E4B}"/>
    <cellStyle name="Total 4 3 2 9 3 2" xfId="25117" xr:uid="{29F0384E-478C-4E2C-9698-24FBE0C21EBC}"/>
    <cellStyle name="Total 4 3 2 9 4" xfId="26977" xr:uid="{D33D9A09-3751-4A85-AA88-712D06FDF295}"/>
    <cellStyle name="Total 4 3 3" xfId="631" xr:uid="{9DAFC569-D7C5-4706-8733-6EA672ED7B67}"/>
    <cellStyle name="Total 4 3 3 2" xfId="5010" xr:uid="{8B66AA85-648F-4ECF-8AC8-798B8066BF04}"/>
    <cellStyle name="Total 4 3 3 2 2" xfId="7596" xr:uid="{C9854CFA-1C37-4279-AE89-3C8553110595}"/>
    <cellStyle name="Total 4 3 3 2 2 2" xfId="16585" xr:uid="{DA85A478-A698-4B30-9AFE-8FB56483A8FA}"/>
    <cellStyle name="Total 4 3 3 2 2 2 2" xfId="29255" xr:uid="{4AAF9986-06D5-4AE2-9D3A-CBDA02497E7F}"/>
    <cellStyle name="Total 4 3 3 2 2 3" xfId="30007" xr:uid="{93731BF1-EC50-46EB-AA46-FA2D24F9494D}"/>
    <cellStyle name="Total 4 3 3 2 2 4" xfId="56745" xr:uid="{1F3374CB-1A88-408B-A764-DA211EB95933}"/>
    <cellStyle name="Total 4 3 3 2 3" xfId="10233" xr:uid="{DD6A2A26-2E9B-4971-A096-FCF125953B2A}"/>
    <cellStyle name="Total 4 3 3 2 3 2" xfId="19222" xr:uid="{0FD9B28F-8937-42FE-92D6-01A4D01AA769}"/>
    <cellStyle name="Total 4 3 3 2 3 2 2" xfId="33256" xr:uid="{2E7980A2-864F-42E3-A790-7744FF4EC4AC}"/>
    <cellStyle name="Total 4 3 3 2 3 3" xfId="31104" xr:uid="{4DAD3B32-1E60-4021-9931-6A6CA9E43D89}"/>
    <cellStyle name="Total 4 3 3 2 4" xfId="13999" xr:uid="{2B7468D4-1787-4F33-A583-F863670ACBFD}"/>
    <cellStyle name="Total 4 3 3 2 4 2" xfId="23268" xr:uid="{52BEC693-64C8-483B-817F-BC0956A51665}"/>
    <cellStyle name="Total 4 3 3 2 5" xfId="39028" xr:uid="{46D6D03D-F898-480C-893F-96F1BA877DC6}"/>
    <cellStyle name="Total 4 3 3 2 6" xfId="49963" xr:uid="{98576845-FABD-43D5-9F51-E102BB59C2A1}"/>
    <cellStyle name="Total 4 3 3 3" xfId="3068" xr:uid="{937552E9-7F22-4D58-BB79-2AE0BAECBDC3}"/>
    <cellStyle name="Total 4 3 3 3 2" xfId="32436" xr:uid="{828AAFF3-3548-42E4-BCAB-E2B2B6911813}"/>
    <cellStyle name="Total 4 3 3 3 2 2" xfId="58047" xr:uid="{86897E3F-82F1-4751-B056-699143791458}"/>
    <cellStyle name="Total 4 3 3 3 3" xfId="51265" xr:uid="{15552F3C-3E0D-4909-8FB2-F2FF1409C403}"/>
    <cellStyle name="Total 4 3 3 4" xfId="29304" xr:uid="{D3B942B3-1874-4D59-B6FF-AD1701FCAFC5}"/>
    <cellStyle name="Total 4 3 3 4 2" xfId="54872" xr:uid="{9B4F76CD-1072-438C-91DC-CC7ED9B88B45}"/>
    <cellStyle name="Total 4 3 3 4 3" xfId="48080" xr:uid="{DABBFD53-C860-4704-B7B0-8BC519181496}"/>
    <cellStyle name="Total 4 3 3 5" xfId="53172" xr:uid="{7D53A415-9DBF-4915-8581-3A347A09F77A}"/>
    <cellStyle name="Total 4 3 3 6" xfId="46466" xr:uid="{887CFB91-1EAB-4CF5-ACEB-AEF5A87C6E7A}"/>
    <cellStyle name="Total 4 3 4" xfId="976" xr:uid="{ACD547D5-87A1-4951-84F2-861FEFE3737C}"/>
    <cellStyle name="Total 4 3 4 2" xfId="5331" xr:uid="{713F3841-CD98-4FE5-8143-840CE63908F6}"/>
    <cellStyle name="Total 4 3 4 2 2" xfId="7917" xr:uid="{9C081AF7-CAD9-43E2-B8CE-E5B5EB6805ED}"/>
    <cellStyle name="Total 4 3 4 2 2 2" xfId="16906" xr:uid="{B660F1E1-837A-41C9-B005-962A15D6B427}"/>
    <cellStyle name="Total 4 3 4 2 2 2 2" xfId="38681" xr:uid="{33CE3019-1BEB-44BF-838D-93BEFA757073}"/>
    <cellStyle name="Total 4 3 4 2 2 3" xfId="34325" xr:uid="{0269A6BA-9B0A-4206-B509-A85827C9A9AC}"/>
    <cellStyle name="Total 4 3 4 2 3" xfId="10554" xr:uid="{879CB37C-79A5-4323-B29C-F00094D505B4}"/>
    <cellStyle name="Total 4 3 4 2 3 2" xfId="19543" xr:uid="{A2D4CE5D-50CC-432F-BB85-97605438F6B2}"/>
    <cellStyle name="Total 4 3 4 2 3 2 2" xfId="35722" xr:uid="{94583401-3AEC-4707-9AD4-2FC942A251BD}"/>
    <cellStyle name="Total 4 3 4 2 3 3" xfId="37808" xr:uid="{C8CB9F30-0B27-4319-91AA-9A9A8FAFB8C5}"/>
    <cellStyle name="Total 4 3 4 2 4" xfId="14320" xr:uid="{1139BA97-FAD0-429A-877D-C4E63410D4F8}"/>
    <cellStyle name="Total 4 3 4 2 4 2" xfId="43295" xr:uid="{8813D0F1-2170-4556-ABD5-B30F72C3DE16}"/>
    <cellStyle name="Total 4 3 4 2 5" xfId="24012" xr:uid="{FC63EF74-5CA1-4233-9B80-C63299876080}"/>
    <cellStyle name="Total 4 3 4 2 6" xfId="55865" xr:uid="{F8BB4FD2-B08F-4F2F-B4BC-D42365E382D7}"/>
    <cellStyle name="Total 4 3 4 3" xfId="3413" xr:uid="{ABA11CBD-7ECF-4630-BD43-24620C20CBB2}"/>
    <cellStyle name="Total 4 3 4 3 2" xfId="40834" xr:uid="{EB1C4E43-6809-4A9C-94C2-8FDFE68FC9D3}"/>
    <cellStyle name="Total 4 3 4 4" xfId="40756" xr:uid="{13359FBC-CAD0-4218-A4F6-E996C76D0E1A}"/>
    <cellStyle name="Total 4 3 4 5" xfId="49083" xr:uid="{BCFB791C-9D30-49C7-80CA-F7BDB9E57935}"/>
    <cellStyle name="Total 4 3 5" xfId="1320" xr:uid="{9BA9E11A-C819-467C-98F8-10215A08E417}"/>
    <cellStyle name="Total 4 3 5 2" xfId="5665" xr:uid="{BA9DBA87-6454-46EF-A879-13BDDF92329D}"/>
    <cellStyle name="Total 4 3 5 2 2" xfId="8251" xr:uid="{7F11BB67-1419-44F0-A225-8FC34558F65D}"/>
    <cellStyle name="Total 4 3 5 2 2 2" xfId="17240" xr:uid="{EE334716-507D-420F-A999-3709B201441E}"/>
    <cellStyle name="Total 4 3 5 2 2 2 2" xfId="25639" xr:uid="{A27F25D8-8DC1-4097-B071-518F70619A5D}"/>
    <cellStyle name="Total 4 3 5 2 2 3" xfId="26748" xr:uid="{C680AB13-F9EF-443B-A64A-B3560EE6230B}"/>
    <cellStyle name="Total 4 3 5 2 3" xfId="10888" xr:uid="{DA5B7EFE-B05D-4EF2-868B-40E53EB15455}"/>
    <cellStyle name="Total 4 3 5 2 3 2" xfId="19877" xr:uid="{AD214B5F-CF22-49D7-9231-AC2D8FA40C56}"/>
    <cellStyle name="Total 4 3 5 2 3 2 2" xfId="29043" xr:uid="{3D2CB158-6D77-44FE-804C-63F68FB6F451}"/>
    <cellStyle name="Total 4 3 5 2 3 3" xfId="40062" xr:uid="{83E13152-B2E9-43C5-84A8-1660B3766BEA}"/>
    <cellStyle name="Total 4 3 5 2 4" xfId="14654" xr:uid="{D8945321-D28D-41B6-A1BE-7E0F69D51381}"/>
    <cellStyle name="Total 4 3 5 2 4 2" xfId="37433" xr:uid="{BD12A4B9-DAD6-4546-89E1-88CB4155DC06}"/>
    <cellStyle name="Total 4 3 5 2 5" xfId="34995" xr:uid="{4C0651FA-8387-466A-8E01-8B47D370C86C}"/>
    <cellStyle name="Total 4 3 5 2 6" xfId="59089" xr:uid="{4CF30723-6E6A-4943-87CB-D262EEA015FB}"/>
    <cellStyle name="Total 4 3 5 3" xfId="3757" xr:uid="{EAD4FBEF-F6E2-435F-AB34-C6B551505B38}"/>
    <cellStyle name="Total 4 3 5 3 2" xfId="41100" xr:uid="{20F7A817-4D63-4E43-96E0-0D4040B1E694}"/>
    <cellStyle name="Total 4 3 5 4" xfId="32774" xr:uid="{296EF133-86FB-4421-835E-DF453C6C88D8}"/>
    <cellStyle name="Total 4 3 5 5" xfId="52308" xr:uid="{446833B3-F6C8-4A98-9A0E-634509136282}"/>
    <cellStyle name="Total 4 3 6" xfId="1802" xr:uid="{51282711-2045-4DB3-BDF7-361CD7FA7072}"/>
    <cellStyle name="Total 4 3 6 2" xfId="6119" xr:uid="{BED8540E-9BC4-4AD1-8E3B-BDDB356B2A97}"/>
    <cellStyle name="Total 4 3 6 2 2" xfId="8705" xr:uid="{D069EBA3-B215-4368-9EAC-8729A67B3E53}"/>
    <cellStyle name="Total 4 3 6 2 2 2" xfId="17694" xr:uid="{36CA1C26-D60C-4E25-AA7D-E7A09F0D5A6F}"/>
    <cellStyle name="Total 4 3 6 2 2 2 2" xfId="40747" xr:uid="{16A968A9-FEDF-462E-BF1B-5F3C27D204C1}"/>
    <cellStyle name="Total 4 3 6 2 2 3" xfId="22579" xr:uid="{588BB78A-7D97-4BFE-BC92-934F63240928}"/>
    <cellStyle name="Total 4 3 6 2 3" xfId="11342" xr:uid="{7C9B12DD-59C5-479B-AE82-1C3B83DC410F}"/>
    <cellStyle name="Total 4 3 6 2 3 2" xfId="20331" xr:uid="{4D4E40DB-DBD8-4CD4-87A3-4273EF0FF337}"/>
    <cellStyle name="Total 4 3 6 2 3 2 2" xfId="38198" xr:uid="{E381450E-7276-492C-A466-DD66ACBEC83E}"/>
    <cellStyle name="Total 4 3 6 2 3 3" xfId="44120" xr:uid="{1960D90C-3B2E-4F60-B14E-91E35379E7E7}"/>
    <cellStyle name="Total 4 3 6 2 4" xfId="15108" xr:uid="{74A34644-60A1-489C-BE74-7253741BB982}"/>
    <cellStyle name="Total 4 3 6 2 4 2" xfId="42960" xr:uid="{DC2CFE21-0014-4C6F-865F-4F18271F98F3}"/>
    <cellStyle name="Total 4 3 6 2 5" xfId="23135" xr:uid="{970ACE8E-187A-4B89-9A20-98F6EBB638B2}"/>
    <cellStyle name="Total 4 3 6 2 6" xfId="54034" xr:uid="{176A33B3-7233-489B-AE57-721EFF96096C}"/>
    <cellStyle name="Total 4 3 6 3" xfId="4239" xr:uid="{9E2231E7-C5F6-497D-ACA1-1A4EF5113EEA}"/>
    <cellStyle name="Total 4 3 6 3 2" xfId="24751" xr:uid="{74D4AF93-E06A-4E7F-A065-147A872EB3B1}"/>
    <cellStyle name="Total 4 3 6 4" xfId="35487" xr:uid="{41CAAB62-B0A0-4B26-913B-A12E71ED8FEF}"/>
    <cellStyle name="Total 4 3 6 5" xfId="47366" xr:uid="{D5560EB8-2175-4967-8D90-A47F2C6A5B51}"/>
    <cellStyle name="Total 4 3 7" xfId="1939" xr:uid="{A217E0AF-FAC8-4066-9D5D-84EEAAD3D872}"/>
    <cellStyle name="Total 4 3 7 2" xfId="6250" xr:uid="{44D2574B-F69E-496A-8EAF-79E035E1D623}"/>
    <cellStyle name="Total 4 3 7 2 2" xfId="8836" xr:uid="{F96EE87D-2B01-4041-A637-302C6D88DC3A}"/>
    <cellStyle name="Total 4 3 7 2 2 2" xfId="17825" xr:uid="{6642DB26-0AF8-453B-B106-DBBBC9A1BED9}"/>
    <cellStyle name="Total 4 3 7 2 2 2 2" xfId="23399" xr:uid="{FDC04590-9E29-4971-9412-476A38CFDB08}"/>
    <cellStyle name="Total 4 3 7 2 2 3" xfId="34794" xr:uid="{BCE56351-F694-474B-B5ED-0C1DD067BC77}"/>
    <cellStyle name="Total 4 3 7 2 3" xfId="11473" xr:uid="{87CE0E15-0848-4CAF-9890-0061DCD6411F}"/>
    <cellStyle name="Total 4 3 7 2 3 2" xfId="20462" xr:uid="{4E2415B3-7085-48B1-A947-A43E97DC4D7A}"/>
    <cellStyle name="Total 4 3 7 2 3 2 2" xfId="27880" xr:uid="{1847A68F-B539-4BFF-827D-0A80851F4DE1}"/>
    <cellStyle name="Total 4 3 7 2 3 3" xfId="40037" xr:uid="{AB709A1E-8450-47F5-8B31-50D077DF30CB}"/>
    <cellStyle name="Total 4 3 7 2 4" xfId="15239" xr:uid="{78DD0E17-0FDA-43E9-A53A-23F3D23119B3}"/>
    <cellStyle name="Total 4 3 7 2 4 2" xfId="41345" xr:uid="{160FE6D7-3E03-4896-BD6C-2245142EC3E5}"/>
    <cellStyle name="Total 4 3 7 2 5" xfId="33792" xr:uid="{CC130149-75B0-4229-8A05-CD1F0C4F2829}"/>
    <cellStyle name="Total 4 3 7 3" xfId="4376" xr:uid="{DD88209C-183D-45E1-A56D-F497BC50168B}"/>
    <cellStyle name="Total 4 3 7 3 2" xfId="27157" xr:uid="{14C751AD-6E77-40CD-AD40-5FB8D30930BA}"/>
    <cellStyle name="Total 4 3 7 4" xfId="31775" xr:uid="{7DD3DE18-2E76-4D85-B25F-8F9D3070BC04}"/>
    <cellStyle name="Total 4 3 8" xfId="2750" xr:uid="{B08CB6B4-5995-4206-A58C-B36FD1F3FBBE}"/>
    <cellStyle name="Total 4 3 8 2" xfId="6929" xr:uid="{05A47D4E-ADCD-4F76-A499-2C8161CB0B02}"/>
    <cellStyle name="Total 4 3 8 2 2" xfId="12061" xr:uid="{515195F1-334B-4A20-9B9F-E9FFDEF25829}"/>
    <cellStyle name="Total 4 3 8 2 2 2" xfId="21050" xr:uid="{732AA312-B3DE-40B4-903B-770F72B632F7}"/>
    <cellStyle name="Total 4 3 8 2 2 2 2" xfId="23394" xr:uid="{3CA576D9-7B30-4A02-AC7D-C9BC2267F16A}"/>
    <cellStyle name="Total 4 3 8 2 2 3" xfId="31941" xr:uid="{556A6256-FB65-4C08-8C6F-73E75480C3C2}"/>
    <cellStyle name="Total 4 3 8 2 3" xfId="12886" xr:uid="{C3D89158-E8A2-43B2-AD1C-71CA4B9FB7A2}"/>
    <cellStyle name="Total 4 3 8 2 3 2" xfId="21875" xr:uid="{DD04BEB5-EA01-4306-91F6-AF65EB10D9C6}"/>
    <cellStyle name="Total 4 3 8 2 3 2 2" xfId="40461" xr:uid="{4862C0FA-4FE9-4959-BCC0-FB53FF8E244F}"/>
    <cellStyle name="Total 4 3 8 2 3 3" xfId="33559" xr:uid="{66F1DB29-C0EB-4756-AFA8-001CB1149F52}"/>
    <cellStyle name="Total 4 3 8 2 4" xfId="15918" xr:uid="{FB3A7C3E-5C7B-4759-B91B-53B655B9D015}"/>
    <cellStyle name="Total 4 3 8 2 4 2" xfId="27419" xr:uid="{C4C24E82-642B-4775-A892-04D2EAD2E3BA}"/>
    <cellStyle name="Total 4 3 8 2 5" xfId="23341" xr:uid="{7798E26B-735F-472C-A4AD-2D1796AE46C8}"/>
    <cellStyle name="Total 4 3 8 3" xfId="9491" xr:uid="{CF7966E6-CCB0-4271-9FA5-FE2110EFEF63}"/>
    <cellStyle name="Total 4 3 8 3 2" xfId="18480" xr:uid="{5217AE1E-6699-4B24-9891-6B43AA27D1C1}"/>
    <cellStyle name="Total 4 3 8 3 2 2" xfId="42669" xr:uid="{4A378DBC-027B-4B5B-AC10-264E2C1DA53A}"/>
    <cellStyle name="Total 4 3 8 3 3" xfId="29211" xr:uid="{12085482-51C7-435F-BCEA-0E199C8AF6D1}"/>
    <cellStyle name="Total 4 3 8 4" xfId="25053" xr:uid="{AC88901A-2FEE-4429-A888-D3B53BA75C13}"/>
    <cellStyle name="Total 4 3 9" xfId="4686" xr:uid="{D36D3FCD-B5CE-4800-BB5C-D8E1BB488F71}"/>
    <cellStyle name="Total 4 3 9 2" xfId="7272" xr:uid="{B7476FC6-B236-4A25-8D65-B9BFBE39E063}"/>
    <cellStyle name="Total 4 3 9 2 2" xfId="16261" xr:uid="{CA99444D-3725-419C-9D5A-600E62F8198C}"/>
    <cellStyle name="Total 4 3 9 2 2 2" xfId="43155" xr:uid="{69A5CBF7-2290-4176-AADC-AF6A57A86CDD}"/>
    <cellStyle name="Total 4 3 9 2 3" xfId="37220" xr:uid="{13456BFB-9581-48F4-B898-691D97BB6453}"/>
    <cellStyle name="Total 4 3 9 3" xfId="9909" xr:uid="{78AD4539-6950-45CA-B2E5-98852ED1291B}"/>
    <cellStyle name="Total 4 3 9 3 2" xfId="18898" xr:uid="{337709AD-0670-43EE-85C1-4F78F5169420}"/>
    <cellStyle name="Total 4 3 9 3 2 2" xfId="25020" xr:uid="{2BE523F4-119F-44CC-B2FE-490E3FFFF93E}"/>
    <cellStyle name="Total 4 3 9 3 3" xfId="25386" xr:uid="{EB730AA0-FFA6-49EB-B188-1D1664CDBEA5}"/>
    <cellStyle name="Total 4 3 9 4" xfId="13675" xr:uid="{01FEF646-DE81-43EA-B881-386EE903A914}"/>
    <cellStyle name="Total 4 3 9 4 2" xfId="37297" xr:uid="{F1336C48-C408-478C-8F28-463F4E90FB82}"/>
    <cellStyle name="Total 4 3 9 5" xfId="27426" xr:uid="{45D4DF71-85B7-48EF-9AE9-18E341A5658E}"/>
    <cellStyle name="Total 4 30" xfId="45327" xr:uid="{7BB4A914-669D-4E88-AAC7-FE22190C136F}"/>
    <cellStyle name="Total 4 31" xfId="45347" xr:uid="{6CCB0718-7FB1-457F-BC92-19058A4A171B}"/>
    <cellStyle name="Total 4 32" xfId="45296" xr:uid="{2886F119-FCDA-4B57-8D9D-0C42B791ABF4}"/>
    <cellStyle name="Total 4 33" xfId="45326" xr:uid="{B9EE83AD-ACF1-4454-94F9-4D7781B4598E}"/>
    <cellStyle name="Total 4 34" xfId="44245" xr:uid="{67E6A65F-4A8C-47A1-92D0-324F8C54F50B}"/>
    <cellStyle name="Total 4 35" xfId="44141" xr:uid="{D3BBB73B-C127-45DB-A881-5BB16D85BCD2}"/>
    <cellStyle name="Total 4 36" xfId="45471" xr:uid="{9400B396-6076-446F-8A43-5F08C1906CE9}"/>
    <cellStyle name="Total 4 4" xfId="323" xr:uid="{D08B105D-6D7B-4F19-8FFE-751A5994750D}"/>
    <cellStyle name="Total 4 4 10" xfId="6625" xr:uid="{10FE16B0-AC94-4136-80F4-AE9AE520B5EA}"/>
    <cellStyle name="Total 4 4 10 2" xfId="11831" xr:uid="{7653C4D7-3392-4AC4-B4BF-D2E8FED201AF}"/>
    <cellStyle name="Total 4 4 10 2 2" xfId="20820" xr:uid="{85344672-C478-4334-A194-7024806E3D98}"/>
    <cellStyle name="Total 4 4 10 2 2 2" xfId="29458" xr:uid="{9534F614-7A1A-4C70-A25C-867362C7F3B4}"/>
    <cellStyle name="Total 4 4 10 2 3" xfId="25373" xr:uid="{73EBBE2A-0915-4D7B-B523-56E2E1479C95}"/>
    <cellStyle name="Total 4 4 10 3" xfId="15614" xr:uid="{27EE9577-B52B-49FB-A54F-9C732A8AB0FE}"/>
    <cellStyle name="Total 4 4 10 3 2" xfId="40954" xr:uid="{E3F4C4B6-FA00-418A-99B9-EBA5A32A5A0E}"/>
    <cellStyle name="Total 4 4 10 4" xfId="36025" xr:uid="{FF1DD5CD-C107-42E6-B846-03177F246AFB}"/>
    <cellStyle name="Total 4 4 11" xfId="9194" xr:uid="{545AECBC-2FCB-4247-8E10-79BFE70A0E7C}"/>
    <cellStyle name="Total 4 4 11 2" xfId="18183" xr:uid="{B59A6BBB-65BC-4DC2-BBB8-E717D65BF368}"/>
    <cellStyle name="Total 4 4 11 2 2" xfId="40173" xr:uid="{10C78A01-F995-4DA8-AAB5-82F27673C905}"/>
    <cellStyle name="Total 4 4 11 3" xfId="35134" xr:uid="{28F3B37E-2484-4D44-AB56-75FCDFEDAF9E}"/>
    <cellStyle name="Total 4 4 12" xfId="9756" xr:uid="{7518B40F-5852-429A-BB52-3BAD6822FBFB}"/>
    <cellStyle name="Total 4 4 12 2" xfId="18745" xr:uid="{F9298024-19B1-4639-8903-F9C1AF80A3AB}"/>
    <cellStyle name="Total 4 4 12 2 2" xfId="33188" xr:uid="{A6F6F3EA-EE1E-4148-A8BE-7790F285CD1E}"/>
    <cellStyle name="Total 4 4 12 3" xfId="36621" xr:uid="{705F5F7F-BEFE-4AE6-8F58-FC235A64A961}"/>
    <cellStyle name="Total 4 4 13" xfId="2329" xr:uid="{AF0ECF95-19CB-4D9C-A9CC-2D9442D43DC4}"/>
    <cellStyle name="Total 4 4 13 2" xfId="28440" xr:uid="{C52840CD-F18A-4750-A5DE-CF84D1B1BD2B}"/>
    <cellStyle name="Total 4 4 14" xfId="13238" xr:uid="{2C1CD196-69F7-4D5A-9CDE-1D2C9672C869}"/>
    <cellStyle name="Total 4 4 14 2" xfId="43697" xr:uid="{C811EB35-B68A-4B94-B34D-C6444A9225FB}"/>
    <cellStyle name="Total 4 4 15" xfId="38299" xr:uid="{823C8B05-009D-47C9-A5C8-E26DBA8B5957}"/>
    <cellStyle name="Total 4 4 16" xfId="44319" xr:uid="{7BB04A4E-FAE7-4511-82D2-70B6D4A756BB}"/>
    <cellStyle name="Total 4 4 17" xfId="45600" xr:uid="{F0DBE0E4-E794-4F8C-B473-46048FDBEF86}"/>
    <cellStyle name="Total 4 4 2" xfId="455" xr:uid="{C13E99CC-9EEE-4FF3-A2A0-9D3B37D5D8F0}"/>
    <cellStyle name="Total 4 4 2 10" xfId="9319" xr:uid="{B0AF6B07-E340-435A-A965-56A50080E7D6}"/>
    <cellStyle name="Total 4 4 2 10 2" xfId="18308" xr:uid="{062C54CD-5C18-4F27-AC55-237E019DBA77}"/>
    <cellStyle name="Total 4 4 2 10 2 2" xfId="41240" xr:uid="{A28E92FC-33EB-4370-97EE-19BB405F9195}"/>
    <cellStyle name="Total 4 4 2 10 3" xfId="27909" xr:uid="{DBDDE758-DF29-48BF-9A29-D25DA10256E2}"/>
    <cellStyle name="Total 4 4 2 11" xfId="9790" xr:uid="{85BE6864-0BDE-4586-8B5C-DBC8E82E430E}"/>
    <cellStyle name="Total 4 4 2 11 2" xfId="18779" xr:uid="{D58AE4AF-F029-4726-AB6D-E8ACA050656B}"/>
    <cellStyle name="Total 4 4 2 11 2 2" xfId="23987" xr:uid="{2FB7E498-374A-4535-8D83-8A8F970C8E16}"/>
    <cellStyle name="Total 4 4 2 11 3" xfId="36004" xr:uid="{06C2D6AC-2799-4A31-A94B-9B864AA1F1BA}"/>
    <cellStyle name="Total 4 4 2 12" xfId="2461" xr:uid="{8C48290F-C24D-4836-8EA6-078D2082BB61}"/>
    <cellStyle name="Total 4 4 2 12 2" xfId="42374" xr:uid="{B8F574E9-6775-49C3-8488-3E8BF7185319}"/>
    <cellStyle name="Total 4 4 2 13" xfId="13370" xr:uid="{940A303E-23F2-4E93-BCE3-5C431BAB31F7}"/>
    <cellStyle name="Total 4 4 2 13 2" xfId="22787" xr:uid="{7F74B33B-AF89-49F6-830E-FE7525E1FA01}"/>
    <cellStyle name="Total 4 4 2 14" xfId="36982" xr:uid="{089875D2-E834-4CEB-A8B9-28CAE16AA39C}"/>
    <cellStyle name="Total 4 4 2 15" xfId="46112" xr:uid="{F5B24092-7A86-43CC-9440-F6FBF6BBC2C4}"/>
    <cellStyle name="Total 4 4 2 2" xfId="804" xr:uid="{EA86F96A-EB39-43E1-B648-0ECE38C22EA6}"/>
    <cellStyle name="Total 4 4 2 2 2" xfId="5173" xr:uid="{2B49EDD0-F356-4D44-8CDC-5FD2D759E9BD}"/>
    <cellStyle name="Total 4 4 2 2 2 2" xfId="7759" xr:uid="{1E7C881B-7BEB-4A0B-A1F4-2C321FB0CCB7}"/>
    <cellStyle name="Total 4 4 2 2 2 2 2" xfId="16748" xr:uid="{A92E54BC-064D-4819-9B33-26E7D881024C}"/>
    <cellStyle name="Total 4 4 2 2 2 2 2 2" xfId="38606" xr:uid="{65B17916-51F1-4A0F-8DD4-9A2FA6834D78}"/>
    <cellStyle name="Total 4 4 2 2 2 2 3" xfId="31830" xr:uid="{45476DD1-8E42-4E4D-A1CB-5E42C70000E0}"/>
    <cellStyle name="Total 4 4 2 2 2 3" xfId="10396" xr:uid="{81A366D8-16A8-485D-885C-700AD2FBF24F}"/>
    <cellStyle name="Total 4 4 2 2 2 3 2" xfId="19385" xr:uid="{4E4604BA-E75F-4E66-8001-424E611B179B}"/>
    <cellStyle name="Total 4 4 2 2 2 3 2 2" xfId="22481" xr:uid="{8D3378CB-A24A-4CAF-BD00-95A8F674EE24}"/>
    <cellStyle name="Total 4 4 2 2 2 3 3" xfId="40321" xr:uid="{5102A248-DF0E-4900-B35D-748EE0055A4A}"/>
    <cellStyle name="Total 4 4 2 2 2 4" xfId="14162" xr:uid="{9B057979-9A5C-438E-AC25-732C2CB59201}"/>
    <cellStyle name="Total 4 4 2 2 2 4 2" xfId="26501" xr:uid="{60F3AD9E-0922-43E3-9073-FBFE0F096D9D}"/>
    <cellStyle name="Total 4 4 2 2 2 5" xfId="25380" xr:uid="{55C7EB41-1B86-40BD-9601-D04117470322}"/>
    <cellStyle name="Total 4 4 2 2 2 6" xfId="56388" xr:uid="{83624CA9-AA40-42AE-BE01-9410954C70E9}"/>
    <cellStyle name="Total 4 4 2 2 3" xfId="3241" xr:uid="{C1CB653F-8E76-4E1E-9BFB-07D35AA6E6FB}"/>
    <cellStyle name="Total 4 4 2 2 3 2" xfId="24490" xr:uid="{0C4BE4A0-963B-4A92-B5B7-50AC7DC6097F}"/>
    <cellStyle name="Total 4 4 2 2 4" xfId="27712" xr:uid="{BD4DED1F-562D-4AAB-970D-E1BDF8656ACD}"/>
    <cellStyle name="Total 4 4 2 2 5" xfId="49606" xr:uid="{C6B65F7B-0659-4B04-A4AF-334EF6BFF624}"/>
    <cellStyle name="Total 4 4 2 3" xfId="1149" xr:uid="{81D14E2E-92C7-4C8B-8A1F-A3DAFE1D116D}"/>
    <cellStyle name="Total 4 4 2 3 2" xfId="5494" xr:uid="{111E50CB-D385-4927-8857-649F3DC3856D}"/>
    <cellStyle name="Total 4 4 2 3 2 2" xfId="8080" xr:uid="{E8AB5E43-33CD-49D3-8040-20AD02AE0672}"/>
    <cellStyle name="Total 4 4 2 3 2 2 2" xfId="17069" xr:uid="{569E72E1-9A57-492F-AF43-B918CCA7FE0D}"/>
    <cellStyle name="Total 4 4 2 3 2 2 2 2" xfId="29899" xr:uid="{9D1ABFFC-D21C-4014-ACA8-17720124596E}"/>
    <cellStyle name="Total 4 4 2 3 2 2 3" xfId="28723" xr:uid="{DBEC89F8-6D70-4FC2-8C3E-1A6431DFF330}"/>
    <cellStyle name="Total 4 4 2 3 2 3" xfId="10717" xr:uid="{BEB7E944-8635-4E74-9E32-6613C34E82D3}"/>
    <cellStyle name="Total 4 4 2 3 2 3 2" xfId="19706" xr:uid="{4363565D-1715-49C8-8FF1-3B17C8E1DE6F}"/>
    <cellStyle name="Total 4 4 2 3 2 3 2 2" xfId="23342" xr:uid="{58508587-7180-4815-AF93-1D4EF6266AFF}"/>
    <cellStyle name="Total 4 4 2 3 2 3 3" xfId="38873" xr:uid="{A83FF8DC-AB51-420D-B3BE-1390694D34B8}"/>
    <cellStyle name="Total 4 4 2 3 2 4" xfId="14483" xr:uid="{9CF1654C-D23D-4477-8E87-60EEABEDB401}"/>
    <cellStyle name="Total 4 4 2 3 2 4 2" xfId="39496" xr:uid="{D761C663-F541-4243-A6B2-AA68CE034405}"/>
    <cellStyle name="Total 4 4 2 3 2 5" xfId="28838" xr:uid="{A2753231-8374-4F8C-ACC2-151E16B1329F}"/>
    <cellStyle name="Total 4 4 2 3 2 6" xfId="58593" xr:uid="{7E589525-0400-4401-907C-2DC4FE421B75}"/>
    <cellStyle name="Total 4 4 2 3 3" xfId="3586" xr:uid="{05638B4A-D1A7-4FC7-88B7-7AC4C90AE9E8}"/>
    <cellStyle name="Total 4 4 2 3 3 2" xfId="22924" xr:uid="{850C3509-F836-418C-A0B8-FDA8560BDA6C}"/>
    <cellStyle name="Total 4 4 2 3 4" xfId="38253" xr:uid="{63F7A84D-BA75-459E-9817-02C1466AD927}"/>
    <cellStyle name="Total 4 4 2 3 5" xfId="51812" xr:uid="{6971EBE5-2552-47F6-A68A-0EDA7289D271}"/>
    <cellStyle name="Total 4 4 2 4" xfId="1493" xr:uid="{4673E3F1-5D95-4DA1-A374-1AD208E1616E}"/>
    <cellStyle name="Total 4 4 2 4 2" xfId="5838" xr:uid="{7023EFB3-8FE3-446F-A7D4-D44CC4F74B83}"/>
    <cellStyle name="Total 4 4 2 4 2 2" xfId="8424" xr:uid="{E57C4EFE-FDDA-49CB-BDF2-794CA9262FF9}"/>
    <cellStyle name="Total 4 4 2 4 2 2 2" xfId="17413" xr:uid="{91981A6D-567C-4E6B-ACD8-AB4CB51ABB7A}"/>
    <cellStyle name="Total 4 4 2 4 2 2 2 2" xfId="22813" xr:uid="{F6CA487F-E49A-4AE1-864D-EF18F82B3665}"/>
    <cellStyle name="Total 4 4 2 4 2 2 3" xfId="29892" xr:uid="{483700ED-CAA7-44FA-BA7A-961CD4CBC25D}"/>
    <cellStyle name="Total 4 4 2 4 2 3" xfId="11061" xr:uid="{162809C5-AC80-45B4-95A0-983F5D4D40AB}"/>
    <cellStyle name="Total 4 4 2 4 2 3 2" xfId="20050" xr:uid="{35D20EFF-63C3-45C1-B2AB-E555B21D539A}"/>
    <cellStyle name="Total 4 4 2 4 2 3 2 2" xfId="27422" xr:uid="{219C2944-298E-4C80-9D1E-17D124667929}"/>
    <cellStyle name="Total 4 4 2 4 2 3 3" xfId="24289" xr:uid="{47D79FD1-2B7C-47CA-B7A1-F5BA577AC6A6}"/>
    <cellStyle name="Total 4 4 2 4 2 4" xfId="14827" xr:uid="{0BBE2814-4CD1-4C3A-9AEB-25D2BE0159DC}"/>
    <cellStyle name="Total 4 4 2 4 2 4 2" xfId="33426" xr:uid="{995B7A2F-6D98-422E-A4A6-10CCE5AFBB4B}"/>
    <cellStyle name="Total 4 4 2 4 2 5" xfId="30256" xr:uid="{7D0EC88B-B966-4FDD-99AC-ED9145F2630C}"/>
    <cellStyle name="Total 4 4 2 4 2 6" xfId="54530" xr:uid="{44DFF5F6-B14B-46EC-BA21-602AE362435E}"/>
    <cellStyle name="Total 4 4 2 4 3" xfId="3930" xr:uid="{39F7B7AD-0475-49A0-8E34-9D27A2FB569F}"/>
    <cellStyle name="Total 4 4 2 4 3 2" xfId="37958" xr:uid="{94EBFB1C-B047-4ED7-95C4-6C06AEB0C366}"/>
    <cellStyle name="Total 4 4 2 4 4" xfId="37286" xr:uid="{77A9690A-006F-41FA-86C6-A23CCD652D85}"/>
    <cellStyle name="Total 4 4 2 4 5" xfId="47723" xr:uid="{48391E78-8ABB-4A40-BAA5-CC79D77C5681}"/>
    <cellStyle name="Total 4 4 2 5" xfId="163" xr:uid="{802A4D83-3021-4420-98A5-20FD03C0F10C}"/>
    <cellStyle name="Total 4 4 2 5 2" xfId="2612" xr:uid="{68D458EB-8EE3-43CD-89BA-C8E48C0F43A5}"/>
    <cellStyle name="Total 4 4 2 5 2 2" xfId="6853" xr:uid="{E715F570-0AF8-418C-9250-B424B794EC7E}"/>
    <cellStyle name="Total 4 4 2 5 2 2 2" xfId="15842" xr:uid="{D6F2D28E-406F-4E4D-9B9C-28E77F5B7EDE}"/>
    <cellStyle name="Total 4 4 2 5 2 2 2 2" xfId="28757" xr:uid="{36F7BA3E-67A8-42BB-BE98-B583FCAED430}"/>
    <cellStyle name="Total 4 4 2 5 2 2 3" xfId="30401" xr:uid="{DA7C7977-EF8E-41B0-BBEA-4C5620B7A837}"/>
    <cellStyle name="Total 4 4 2 5 2 3" xfId="9423" xr:uid="{AE461EEE-5B02-4304-A1BD-B59985308D49}"/>
    <cellStyle name="Total 4 4 2 5 2 3 2" xfId="18412" xr:uid="{D4408378-F7D8-470B-AEC9-CCDB9427512F}"/>
    <cellStyle name="Total 4 4 2 5 2 3 2 2" xfId="25881" xr:uid="{2D02B410-FF65-4FC8-B5BA-3AD07C9E5B41}"/>
    <cellStyle name="Total 4 4 2 5 2 3 3" xfId="24369" xr:uid="{85C3CD1D-1782-4162-86E2-D8085D8077DF}"/>
    <cellStyle name="Total 4 4 2 5 2 4" xfId="13466" xr:uid="{ABA015B0-C68F-48B5-86EE-443E0991F819}"/>
    <cellStyle name="Total 4 4 2 5 2 4 2" xfId="39099" xr:uid="{D9FD21FC-C209-4039-98AE-372028792104}"/>
    <cellStyle name="Total 4 4 2 5 2 5" xfId="26127" xr:uid="{C1C96AFD-398F-41A0-B7F6-949EBD785335}"/>
    <cellStyle name="Total 4 4 2 5 3" xfId="2631" xr:uid="{0A0F1DC6-F2CB-48F7-BC57-6476144384E6}"/>
    <cellStyle name="Total 4 4 2 5 3 2" xfId="26614" xr:uid="{2B09A9E2-3380-4A2F-AB3A-A2B6301747BA}"/>
    <cellStyle name="Total 4 4 2 5 4" xfId="25061" xr:uid="{9365AE3A-6980-44E1-B6A8-B4ABF0DCD654}"/>
    <cellStyle name="Total 4 4 2 6" xfId="2112" xr:uid="{CDF35634-CCBA-4439-9624-8B12E119A67F}"/>
    <cellStyle name="Total 4 4 2 6 2" xfId="6413" xr:uid="{98954E18-22E3-4752-BFAB-CC590F54FE12}"/>
    <cellStyle name="Total 4 4 2 6 2 2" xfId="8999" xr:uid="{A16D7E44-3E38-4F7B-8E3A-A177BF9A974B}"/>
    <cellStyle name="Total 4 4 2 6 2 2 2" xfId="17988" xr:uid="{32B8F9B9-FB69-4798-A3A4-893A416BA27E}"/>
    <cellStyle name="Total 4 4 2 6 2 2 2 2" xfId="31700" xr:uid="{286843D0-7F8F-4662-BC7F-8B9C211CB639}"/>
    <cellStyle name="Total 4 4 2 6 2 2 3" xfId="22223" xr:uid="{54A0CD71-8A12-4DB1-94C8-9B9F932B0364}"/>
    <cellStyle name="Total 4 4 2 6 2 3" xfId="11636" xr:uid="{565FBCA9-3AA8-49DD-B996-43E26AA3CC9C}"/>
    <cellStyle name="Total 4 4 2 6 2 3 2" xfId="20625" xr:uid="{08B286AF-B495-4760-80AA-5642A82D2F0E}"/>
    <cellStyle name="Total 4 4 2 6 2 3 2 2" xfId="30090" xr:uid="{8188A509-484A-4AA3-9C28-B5C21000AB58}"/>
    <cellStyle name="Total 4 4 2 6 2 3 3" xfId="40001" xr:uid="{088868E1-5912-4B05-9825-2E3B93FA0D35}"/>
    <cellStyle name="Total 4 4 2 6 2 4" xfId="15402" xr:uid="{1B40368A-92DD-4781-ABD2-5B5F778205DF}"/>
    <cellStyle name="Total 4 4 2 6 2 4 2" xfId="40624" xr:uid="{1BA31BDF-1136-4B04-B37E-B2FBCBF591C3}"/>
    <cellStyle name="Total 4 4 2 6 2 5" xfId="42402" xr:uid="{E3CC1EF6-0589-4703-9BC7-EABB09071068}"/>
    <cellStyle name="Total 4 4 2 6 3" xfId="4549" xr:uid="{2D18E3F8-F7A9-4CC1-9459-7A68FF8DAC3F}"/>
    <cellStyle name="Total 4 4 2 6 3 2" xfId="32815" xr:uid="{8AAF6A02-45F5-457A-B055-F71AAADC6D86}"/>
    <cellStyle name="Total 4 4 2 6 4" xfId="35830" xr:uid="{437B08D2-39EA-41E2-9B44-9A819D0DF925}"/>
    <cellStyle name="Total 4 4 2 7" xfId="2922" xr:uid="{468C3996-8C16-402B-A764-5F97B82B865E}"/>
    <cellStyle name="Total 4 4 2 7 2" xfId="7072" xr:uid="{9AA2256F-85E7-4AE4-9C52-A19F05329C9B}"/>
    <cellStyle name="Total 4 4 2 7 2 2" xfId="12198" xr:uid="{A9F3796D-04DB-4FF8-9873-32D4DAB3F9D2}"/>
    <cellStyle name="Total 4 4 2 7 2 2 2" xfId="21187" xr:uid="{08946A8B-8524-4B53-80FF-F97176FF19C1}"/>
    <cellStyle name="Total 4 4 2 7 2 2 2 2" xfId="32045" xr:uid="{C75BDF35-EF60-44AD-A82C-A39FDE193298}"/>
    <cellStyle name="Total 4 4 2 7 2 2 3" xfId="33048" xr:uid="{3EAB973A-668F-4837-B0A8-FCF6E6657503}"/>
    <cellStyle name="Total 4 4 2 7 2 3" xfId="12995" xr:uid="{CAA106AE-1276-41E4-907E-7C257726EAB5}"/>
    <cellStyle name="Total 4 4 2 7 2 3 2" xfId="21984" xr:uid="{DA1E9DA7-D220-4BD4-9BF2-9B3B410D922D}"/>
    <cellStyle name="Total 4 4 2 7 2 3 2 2" xfId="30114" xr:uid="{A8DA884F-A9DC-43C3-A27D-E66F67824F33}"/>
    <cellStyle name="Total 4 4 2 7 2 3 3" xfId="40365" xr:uid="{C78C9BCF-7713-4B0B-BF53-E6C30078C868}"/>
    <cellStyle name="Total 4 4 2 7 2 4" xfId="16061" xr:uid="{E9EBF391-C68F-48B7-B89A-1F200778E70C}"/>
    <cellStyle name="Total 4 4 2 7 2 4 2" xfId="25308" xr:uid="{50678F85-ABB6-4880-9192-327AA1F67FAB}"/>
    <cellStyle name="Total 4 4 2 7 2 5" xfId="35748" xr:uid="{A57F6339-90F8-4ADB-86BD-D8EF3108CF8D}"/>
    <cellStyle name="Total 4 4 2 7 3" xfId="9635" xr:uid="{9CB68671-31CA-4A11-9AD8-F435914CB2E1}"/>
    <cellStyle name="Total 4 4 2 7 3 2" xfId="18624" xr:uid="{8AF7D577-7D93-4FA6-93E0-B285BEAEEF91}"/>
    <cellStyle name="Total 4 4 2 7 3 2 2" xfId="23192" xr:uid="{3AF0F6B5-DBCF-4609-9C5B-9CFA4EB71F4C}"/>
    <cellStyle name="Total 4 4 2 7 3 3" xfId="36329" xr:uid="{69D3ECEB-061E-486C-93AD-62FA4D813E3A}"/>
    <cellStyle name="Total 4 4 2 7 4" xfId="34863" xr:uid="{E44D054D-C8F8-46D4-819D-3B7681F4C5AE}"/>
    <cellStyle name="Total 4 4 2 8" xfId="4849" xr:uid="{33424461-99DE-4DE2-867B-EC4C1A071EB6}"/>
    <cellStyle name="Total 4 4 2 8 2" xfId="7435" xr:uid="{094F951C-5B39-4111-A9F0-377540E614E8}"/>
    <cellStyle name="Total 4 4 2 8 2 2" xfId="16424" xr:uid="{627E2241-C920-4CE1-A900-684BBCE7FBE0}"/>
    <cellStyle name="Total 4 4 2 8 2 2 2" xfId="39394" xr:uid="{45A288B1-B917-4BB3-BF72-B25A591D3C5B}"/>
    <cellStyle name="Total 4 4 2 8 2 3" xfId="25951" xr:uid="{D0E1E907-1876-4EC6-BC36-C4F8A718DD82}"/>
    <cellStyle name="Total 4 4 2 8 3" xfId="10072" xr:uid="{E664B17E-610C-49C9-9C6C-DB44A84B5BE7}"/>
    <cellStyle name="Total 4 4 2 8 3 2" xfId="19061" xr:uid="{C568A1CD-FFFA-4322-BD8C-0F8CA7F07730}"/>
    <cellStyle name="Total 4 4 2 8 3 2 2" xfId="43704" xr:uid="{9176862A-2064-4E6E-BD3A-D4787B485652}"/>
    <cellStyle name="Total 4 4 2 8 3 3" xfId="40315" xr:uid="{93506157-643A-41D7-B25C-E5E95991EFDC}"/>
    <cellStyle name="Total 4 4 2 8 4" xfId="13838" xr:uid="{31D66EA0-0399-492E-98CD-1E7AB5274554}"/>
    <cellStyle name="Total 4 4 2 8 4 2" xfId="23858" xr:uid="{67CEF336-61E7-4E79-A566-2D2B74EBAC39}"/>
    <cellStyle name="Total 4 4 2 8 5" xfId="41354" xr:uid="{66D4696E-80AC-41AD-A436-EF055BBA7AFB}"/>
    <cellStyle name="Total 4 4 2 9" xfId="6757" xr:uid="{5275D96D-7FDF-4E13-A1BE-E13F66668E97}"/>
    <cellStyle name="Total 4 4 2 9 2" xfId="11956" xr:uid="{A14EECBB-3BAD-49F8-B13A-A141576A754C}"/>
    <cellStyle name="Total 4 4 2 9 2 2" xfId="20945" xr:uid="{F198AB0F-C6BA-477C-9EBE-B6C512161DBB}"/>
    <cellStyle name="Total 4 4 2 9 2 2 2" xfId="36531" xr:uid="{0EA6C35D-3C7B-4DE9-ABC4-D6BFF1AE1995}"/>
    <cellStyle name="Total 4 4 2 9 2 3" xfId="41415" xr:uid="{4890BC95-F2CE-42D1-BA34-34F5C16CD0F2}"/>
    <cellStyle name="Total 4 4 2 9 3" xfId="15746" xr:uid="{D3781C71-B7A1-4BA0-B26F-10094BEBDEB5}"/>
    <cellStyle name="Total 4 4 2 9 3 2" xfId="38157" xr:uid="{9E2937BD-9FE1-4120-96D6-CAC5CB156526}"/>
    <cellStyle name="Total 4 4 2 9 4" xfId="42507" xr:uid="{A2568261-854E-47C0-9EB6-6D62801C431A}"/>
    <cellStyle name="Total 4 4 3" xfId="672" xr:uid="{BF6A8557-CFE5-43C9-AACF-0A8DF1C0B9A1}"/>
    <cellStyle name="Total 4 4 3 2" xfId="5048" xr:uid="{CD1DDE43-00B2-4191-B580-59BB7BBDC984}"/>
    <cellStyle name="Total 4 4 3 2 2" xfId="7634" xr:uid="{3D796ADD-97FC-49B5-A88E-2DCCCA072542}"/>
    <cellStyle name="Total 4 4 3 2 2 2" xfId="16623" xr:uid="{E83DF782-5FC5-42E3-AC7D-9EDB0E288483}"/>
    <cellStyle name="Total 4 4 3 2 2 2 2" xfId="30697" xr:uid="{AFBF13BF-20BC-4158-93E1-8292A10939C1}"/>
    <cellStyle name="Total 4 4 3 2 2 3" xfId="30856" xr:uid="{144E6C7F-97E1-43EA-9436-705EB22643AD}"/>
    <cellStyle name="Total 4 4 3 2 2 4" xfId="56793" xr:uid="{C4F5CE23-86FA-4A71-B62A-6D5FA9335504}"/>
    <cellStyle name="Total 4 4 3 2 3" xfId="10271" xr:uid="{467A380E-7BC9-4244-AB93-D093021CC3F6}"/>
    <cellStyle name="Total 4 4 3 2 3 2" xfId="19260" xr:uid="{5EE78AF9-CC1A-49E9-BDB9-931586A658C8}"/>
    <cellStyle name="Total 4 4 3 2 3 2 2" xfId="25651" xr:uid="{81A406DE-7710-477D-8031-D2A0E1AFE535}"/>
    <cellStyle name="Total 4 4 3 2 3 3" xfId="35540" xr:uid="{7850DA29-7AF5-4343-955E-1180AA4332F4}"/>
    <cellStyle name="Total 4 4 3 2 4" xfId="14037" xr:uid="{FDAF451C-688E-45B3-BCA1-7EAAB690562F}"/>
    <cellStyle name="Total 4 4 3 2 4 2" xfId="23294" xr:uid="{C9050E9B-2A3F-4631-8411-BE5DCC42E022}"/>
    <cellStyle name="Total 4 4 3 2 5" xfId="41971" xr:uid="{2BE83B1C-7898-4269-9462-BE6DF8CC05CF}"/>
    <cellStyle name="Total 4 4 3 2 6" xfId="50011" xr:uid="{2592038B-6BCE-40DB-A4EA-DD7AB2296929}"/>
    <cellStyle name="Total 4 4 3 3" xfId="3109" xr:uid="{5C68996B-849A-4472-AA5A-B511E427EBF1}"/>
    <cellStyle name="Total 4 4 3 3 2" xfId="38261" xr:uid="{70B7BE80-4E5C-447F-B9F7-DDC6B6E4D0BB}"/>
    <cellStyle name="Total 4 4 3 3 2 2" xfId="58365" xr:uid="{E7EDD51E-394F-46A1-ABE6-15FE142293B8}"/>
    <cellStyle name="Total 4 4 3 3 3" xfId="51583" xr:uid="{FCBFC327-B8E4-44AB-B775-7F88D847E7F0}"/>
    <cellStyle name="Total 4 4 3 4" xfId="34602" xr:uid="{C2D56230-27F4-4423-8060-DD2BA30D0899}"/>
    <cellStyle name="Total 4 4 3 4 2" xfId="54920" xr:uid="{66D29BCF-C7DE-41D0-B40B-F0F011E8FDDE}"/>
    <cellStyle name="Total 4 4 3 4 3" xfId="48128" xr:uid="{9360276A-57D4-4BC8-91CC-EAF7CE4C3780}"/>
    <cellStyle name="Total 4 4 3 5" xfId="53220" xr:uid="{F184EC1F-2B21-4E60-BC65-BBA501DB1A71}"/>
    <cellStyle name="Total 4 4 3 6" xfId="46514" xr:uid="{9CBBE1C5-E59B-4AFF-ABEF-A159B0918F65}"/>
    <cellStyle name="Total 4 4 4" xfId="1017" xr:uid="{313910DB-8F1B-43B1-8073-9EFCB0974C05}"/>
    <cellStyle name="Total 4 4 4 2" xfId="5369" xr:uid="{C0835A58-39FD-44A4-9BD2-CF7FF1E5CE02}"/>
    <cellStyle name="Total 4 4 4 2 2" xfId="7955" xr:uid="{D97C5CE3-B7CF-490C-9D14-3119D2F065C9}"/>
    <cellStyle name="Total 4 4 4 2 2 2" xfId="16944" xr:uid="{B9D36DAE-C2C9-4E36-ABFD-9B7F1A3042FD}"/>
    <cellStyle name="Total 4 4 4 2 2 2 2" xfId="33721" xr:uid="{1724F0B8-D61F-4D6E-8980-9E3795417EA4}"/>
    <cellStyle name="Total 4 4 4 2 2 3" xfId="30589" xr:uid="{060B1E32-32BD-41E2-A9F6-CAEA27E8709F}"/>
    <cellStyle name="Total 4 4 4 2 3" xfId="10592" xr:uid="{8D1ED81E-82F5-459B-95BA-DA63DECE8F98}"/>
    <cellStyle name="Total 4 4 4 2 3 2" xfId="19581" xr:uid="{3E19AC18-8C8D-4454-9AC8-232C04275955}"/>
    <cellStyle name="Total 4 4 4 2 3 2 2" xfId="35046" xr:uid="{2002D92B-D63F-4AF5-9294-443E8E6A1FC8}"/>
    <cellStyle name="Total 4 4 4 2 3 3" xfId="34484" xr:uid="{7B2824C5-7DCD-4BA4-B49F-A11A272F7C71}"/>
    <cellStyle name="Total 4 4 4 2 4" xfId="14358" xr:uid="{EB69D2BD-9AF4-4D72-91CB-99A3980973B5}"/>
    <cellStyle name="Total 4 4 4 2 4 2" xfId="43536" xr:uid="{32E67FC8-8859-4E7D-95E7-7B21D2FAE8CB}"/>
    <cellStyle name="Total 4 4 4 2 5" xfId="43076" xr:uid="{6355CB3A-B3BC-4E51-BFC3-C29AB4714D87}"/>
    <cellStyle name="Total 4 4 4 2 6" xfId="55916" xr:uid="{9F381A92-3224-4DFE-B96D-8573F226449F}"/>
    <cellStyle name="Total 4 4 4 3" xfId="3454" xr:uid="{DBDEDF8B-480A-4C51-9CE5-0A4EBE9D166A}"/>
    <cellStyle name="Total 4 4 4 3 2" xfId="27554" xr:uid="{03E78347-6424-4F10-82FE-067C9215D3D2}"/>
    <cellStyle name="Total 4 4 4 4" xfId="27371" xr:uid="{BE96C4B5-F8F1-4051-9B74-65EE4B79810E}"/>
    <cellStyle name="Total 4 4 4 5" xfId="49134" xr:uid="{7367A361-3388-4C95-B721-1C3FDF3AF36E}"/>
    <cellStyle name="Total 4 4 5" xfId="1361" xr:uid="{B74EA5B4-CFCB-48D3-8C73-431487F0EE1E}"/>
    <cellStyle name="Total 4 4 5 2" xfId="5706" xr:uid="{8B699279-84CC-485C-89C5-7FDB00F984B1}"/>
    <cellStyle name="Total 4 4 5 2 2" xfId="8292" xr:uid="{1818170C-9886-4F92-A6E0-45E6BC8D9B67}"/>
    <cellStyle name="Total 4 4 5 2 2 2" xfId="17281" xr:uid="{1D17F99F-ADA3-47B4-8D9E-279AD60C48EC}"/>
    <cellStyle name="Total 4 4 5 2 2 2 2" xfId="30249" xr:uid="{F150B91E-4537-47C0-950D-B58F02D625FD}"/>
    <cellStyle name="Total 4 4 5 2 2 3" xfId="23484" xr:uid="{1A1EBAD3-01E4-49EF-9C0A-E8C5EB93491D}"/>
    <cellStyle name="Total 4 4 5 2 3" xfId="10929" xr:uid="{4F2886B2-26A4-4968-B49C-BD3B51291E0A}"/>
    <cellStyle name="Total 4 4 5 2 3 2" xfId="19918" xr:uid="{C6811DAF-26B9-47A5-83B9-688E16BBE89E}"/>
    <cellStyle name="Total 4 4 5 2 3 2 2" xfId="33971" xr:uid="{267AC8F6-6ADF-411B-9A5E-C582D535671F}"/>
    <cellStyle name="Total 4 4 5 2 3 3" xfId="43817" xr:uid="{4B74E587-2F22-4FB5-BD5E-78006EA7D9DE}"/>
    <cellStyle name="Total 4 4 5 2 4" xfId="14695" xr:uid="{04365B4A-C8BC-439F-8C7E-31B97F7CA6AD}"/>
    <cellStyle name="Total 4 4 5 2 4 2" xfId="24038" xr:uid="{E5B79C3D-232D-4513-9C1D-DEEE165611D3}"/>
    <cellStyle name="Total 4 4 5 2 5" xfId="24894" xr:uid="{34AE5483-A7FA-4E16-8C02-640C1938D90A}"/>
    <cellStyle name="Total 4 4 5 2 6" xfId="59037" xr:uid="{B94AD5E6-E6E0-48DC-A331-F1BF09FFBF04}"/>
    <cellStyle name="Total 4 4 5 3" xfId="3798" xr:uid="{F496A3EB-C22A-48D8-9573-C6D5E4663E9C}"/>
    <cellStyle name="Total 4 4 5 3 2" xfId="25247" xr:uid="{5F2266C5-AFCD-45BD-AC07-5C3A03D231C2}"/>
    <cellStyle name="Total 4 4 5 4" xfId="38578" xr:uid="{55D0A048-5A3C-4B5C-B9DC-AE246B79D344}"/>
    <cellStyle name="Total 4 4 5 5" xfId="52256" xr:uid="{9A69923D-C1EE-4B17-89F9-9D22D3A0BFA0}"/>
    <cellStyle name="Total 4 4 6" xfId="1834" xr:uid="{29800A04-D7A4-45DD-AEEA-7A785C938CF8}"/>
    <cellStyle name="Total 4 4 6 2" xfId="6151" xr:uid="{1CBC37F2-DD72-45C3-9E80-05A58D178E34}"/>
    <cellStyle name="Total 4 4 6 2 2" xfId="8737" xr:uid="{1ACACFF1-2D1D-44BF-9DD2-A8027BB9A05A}"/>
    <cellStyle name="Total 4 4 6 2 2 2" xfId="17726" xr:uid="{B18C1A00-DAFE-4699-BE3A-4BBFA4677EFF}"/>
    <cellStyle name="Total 4 4 6 2 2 2 2" xfId="25861" xr:uid="{6392F7B8-710D-4558-AADA-B1CBD79A9CE3}"/>
    <cellStyle name="Total 4 4 6 2 2 3" xfId="40927" xr:uid="{99C69263-0FC4-4659-AB80-6603E82F2310}"/>
    <cellStyle name="Total 4 4 6 2 3" xfId="11374" xr:uid="{8D55318F-984B-4CAC-A584-4D8229F1AF25}"/>
    <cellStyle name="Total 4 4 6 2 3 2" xfId="20363" xr:uid="{1CE08CCA-A237-4603-858A-8998C231CA97}"/>
    <cellStyle name="Total 4 4 6 2 3 2 2" xfId="23040" xr:uid="{A1EA1535-206A-4EB9-BEDC-FBCB0D354030}"/>
    <cellStyle name="Total 4 4 6 2 3 3" xfId="26562" xr:uid="{5880536F-48DD-4F80-BD98-FF2C77ADB3E8}"/>
    <cellStyle name="Total 4 4 6 2 4" xfId="15140" xr:uid="{00046929-C8DA-47EA-8301-69E6E44D8F50}"/>
    <cellStyle name="Total 4 4 6 2 4 2" xfId="32701" xr:uid="{4A6847BE-6651-4BFC-BAF7-F9B7E0C04DB6}"/>
    <cellStyle name="Total 4 4 6 2 5" xfId="41579" xr:uid="{F4770E25-4159-4FB7-B5E7-6522FCC128B6}"/>
    <cellStyle name="Total 4 4 6 2 6" xfId="54082" xr:uid="{3DF31ABE-3386-432D-BA2B-9971BC6BC5E5}"/>
    <cellStyle name="Total 4 4 6 3" xfId="4271" xr:uid="{3B8388AE-D5DA-40E9-B37A-3AAB3162343B}"/>
    <cellStyle name="Total 4 4 6 3 2" xfId="37266" xr:uid="{2318D35E-7859-48B0-AD0B-CFD3AC9C0249}"/>
    <cellStyle name="Total 4 4 6 4" xfId="32134" xr:uid="{89386305-A60C-498B-BAA8-E904820B2302}"/>
    <cellStyle name="Total 4 4 6 5" xfId="47405" xr:uid="{BC9B1BB2-ACB1-4F55-AF3A-817A1DF15717}"/>
    <cellStyle name="Total 4 4 7" xfId="1980" xr:uid="{BC62BAF8-D652-478D-B41F-02B324596098}"/>
    <cellStyle name="Total 4 4 7 2" xfId="6288" xr:uid="{2D74EAF4-275A-426B-9F0B-99075093F86F}"/>
    <cellStyle name="Total 4 4 7 2 2" xfId="8874" xr:uid="{A8CEAC5F-C927-4C16-933D-2179DA7E8CBE}"/>
    <cellStyle name="Total 4 4 7 2 2 2" xfId="17863" xr:uid="{95F6A631-E218-4997-9271-C5929ADCC2D4}"/>
    <cellStyle name="Total 4 4 7 2 2 2 2" xfId="23666" xr:uid="{D699D4EC-7E58-4D64-8AD6-FA812CF65376}"/>
    <cellStyle name="Total 4 4 7 2 2 3" xfId="35103" xr:uid="{0EF4C3BD-9849-4AB2-9E1A-C524F3F2AAF5}"/>
    <cellStyle name="Total 4 4 7 2 3" xfId="11511" xr:uid="{044AF9A4-CDDA-4921-9C33-11C63B8A02DB}"/>
    <cellStyle name="Total 4 4 7 2 3 2" xfId="20500" xr:uid="{10FE2E6A-ACFD-44E1-BA39-0AF6082E8A45}"/>
    <cellStyle name="Total 4 4 7 2 3 2 2" xfId="28147" xr:uid="{800AFFB9-F781-44C3-926E-3E9A3C5061CC}"/>
    <cellStyle name="Total 4 4 7 2 3 3" xfId="42793" xr:uid="{48627217-094B-410B-894D-FD81CF39E253}"/>
    <cellStyle name="Total 4 4 7 2 4" xfId="15277" xr:uid="{3D66C81A-E600-4D3E-A5DB-EDA3D1C65860}"/>
    <cellStyle name="Total 4 4 7 2 4 2" xfId="41884" xr:uid="{F3C90DE8-7E29-424D-9723-00640FFEFB03}"/>
    <cellStyle name="Total 4 4 7 2 5" xfId="34556" xr:uid="{28A3A984-84FB-49F2-9D2A-346F5B7CB2E8}"/>
    <cellStyle name="Total 4 4 7 3" xfId="4417" xr:uid="{E7B1D0C4-09D1-41D5-B2D8-A7519FC4F655}"/>
    <cellStyle name="Total 4 4 7 3 2" xfId="23016" xr:uid="{575A95C2-C139-4444-BBF4-DD384C0C08E5}"/>
    <cellStyle name="Total 4 4 7 4" xfId="26864" xr:uid="{3BBAF55D-D90E-4D45-B2D8-62065D580301}"/>
    <cellStyle name="Total 4 4 8" xfId="2791" xr:uid="{2E9D0EE0-6BD7-4E57-966E-63A46D03164D}"/>
    <cellStyle name="Total 4 4 8 2" xfId="6941" xr:uid="{87377D59-2D7D-4F5E-857B-F3BF64236E4D}"/>
    <cellStyle name="Total 4 4 8 2 2" xfId="12070" xr:uid="{D102FE63-A425-478D-8478-E0E58E1A6B93}"/>
    <cellStyle name="Total 4 4 8 2 2 2" xfId="21059" xr:uid="{14BFEDEF-92F9-4E21-AEBB-760DC5C40C72}"/>
    <cellStyle name="Total 4 4 8 2 2 2 2" xfId="29982" xr:uid="{D37486F5-CE43-4330-A1BA-7BECFED4E71E}"/>
    <cellStyle name="Total 4 4 8 2 2 3" xfId="26283" xr:uid="{04BC6666-AB57-4D1E-B0F9-2BFC73A700EC}"/>
    <cellStyle name="Total 4 4 8 2 3" xfId="12895" xr:uid="{14D25A75-C8A2-4FC7-8984-428716DEACCF}"/>
    <cellStyle name="Total 4 4 8 2 3 2" xfId="21884" xr:uid="{E099D74A-973A-4D99-BB5A-CA51C4217938}"/>
    <cellStyle name="Total 4 4 8 2 3 2 2" xfId="31973" xr:uid="{3236FBBB-6B09-403D-814D-B3AFD77C205E}"/>
    <cellStyle name="Total 4 4 8 2 3 3" xfId="36048" xr:uid="{B2BE404F-1A7F-4A63-A163-B170938D67A0}"/>
    <cellStyle name="Total 4 4 8 2 4" xfId="15930" xr:uid="{2BD1BB51-959A-4730-AC28-8EE1B80367CD}"/>
    <cellStyle name="Total 4 4 8 2 4 2" xfId="43438" xr:uid="{E7E6C813-9115-4B3B-9249-A6B2ACF2FCC3}"/>
    <cellStyle name="Total 4 4 8 2 5" xfId="40737" xr:uid="{1E67054F-1D2D-4B52-A10A-6E079F90D1A9}"/>
    <cellStyle name="Total 4 4 8 3" xfId="9504" xr:uid="{0DA88468-CDB6-497C-98C5-6B91CC7DFC37}"/>
    <cellStyle name="Total 4 4 8 3 2" xfId="18493" xr:uid="{284E63D7-F59D-4704-A74A-E781853B4FAC}"/>
    <cellStyle name="Total 4 4 8 3 2 2" xfId="29830" xr:uid="{A17CB22D-7D8B-44AF-BA6E-D285649097FA}"/>
    <cellStyle name="Total 4 4 8 3 3" xfId="35349" xr:uid="{4C019B04-177E-4A83-B889-09436FF76E64}"/>
    <cellStyle name="Total 4 4 8 4" xfId="37878" xr:uid="{61681DF7-E5E1-4820-8CBA-1BF0BFAECD08}"/>
    <cellStyle name="Total 4 4 9" xfId="4724" xr:uid="{0AB2EA5E-18B6-4FD2-BF62-A5313FA09AC1}"/>
    <cellStyle name="Total 4 4 9 2" xfId="7310" xr:uid="{EF6CA8B8-7653-4033-825A-C856A3CA45C9}"/>
    <cellStyle name="Total 4 4 9 2 2" xfId="16299" xr:uid="{D24C1E17-B222-449E-8D38-A2647A934B20}"/>
    <cellStyle name="Total 4 4 9 2 2 2" xfId="42579" xr:uid="{24169131-3A50-46D5-8E95-6099C29A9958}"/>
    <cellStyle name="Total 4 4 9 2 3" xfId="37461" xr:uid="{379358B2-32F3-4083-B51C-2B9149F41C21}"/>
    <cellStyle name="Total 4 4 9 3" xfId="9947" xr:uid="{E2A2D572-5746-4C8E-8FE1-9313DF7F0B04}"/>
    <cellStyle name="Total 4 4 9 3 2" xfId="18936" xr:uid="{EEEF44DA-87B1-4908-991C-C11D54D3AA8B}"/>
    <cellStyle name="Total 4 4 9 3 2 2" xfId="35963" xr:uid="{3BD3AEA6-473C-48C4-98E0-8F0380E5785B}"/>
    <cellStyle name="Total 4 4 9 3 3" xfId="43797" xr:uid="{ABB071EA-5B7B-4402-AD4C-05AFB38E35FF}"/>
    <cellStyle name="Total 4 4 9 4" xfId="13713" xr:uid="{AF45A4FA-629D-4F3C-8D28-7DEF0C072D42}"/>
    <cellStyle name="Total 4 4 9 4 2" xfId="37652" xr:uid="{5D1AC983-5665-4CE9-B913-A3D7A2A15E9E}"/>
    <cellStyle name="Total 4 4 9 5" xfId="27711" xr:uid="{031B6399-02D4-470E-815F-0BB2A1035DAA}"/>
    <cellStyle name="Total 4 5" xfId="233" xr:uid="{545720E4-3316-48AD-B2AF-DF087CC7B45F}"/>
    <cellStyle name="Total 4 5 10" xfId="9117" xr:uid="{F1FD4FE4-AB9C-4B3F-AED3-6B0D5BE5C409}"/>
    <cellStyle name="Total 4 5 10 2" xfId="18106" xr:uid="{6787A7CF-325A-48C9-9C77-F1C9049347D7}"/>
    <cellStyle name="Total 4 5 10 2 2" xfId="30104" xr:uid="{2070FA12-E638-43FA-95F5-93E45C2801ED}"/>
    <cellStyle name="Total 4 5 10 3" xfId="26621" xr:uid="{6CA1E2D7-9752-4CB9-99D9-267A35307408}"/>
    <cellStyle name="Total 4 5 11" xfId="9730" xr:uid="{52CAF706-2EE9-49CA-BF08-D464AEE5345A}"/>
    <cellStyle name="Total 4 5 11 2" xfId="18719" xr:uid="{FA018646-27DC-435E-95A2-6FAEAB74BD0E}"/>
    <cellStyle name="Total 4 5 11 2 2" xfId="22955" xr:uid="{948072F7-0F25-4BD3-80A4-643160EF3A7A}"/>
    <cellStyle name="Total 4 5 11 3" xfId="32261" xr:uid="{73114466-467C-405B-8BC0-3658748F84BC}"/>
    <cellStyle name="Total 4 5 12" xfId="2239" xr:uid="{A4063304-7D09-42A7-8E9B-05EF6AAF839F}"/>
    <cellStyle name="Total 4 5 12 2" xfId="22567" xr:uid="{562543B0-66C2-48D2-9034-5D57BD76D2B5}"/>
    <cellStyle name="Total 4 5 13" xfId="13148" xr:uid="{D72E0E57-C726-449C-A811-E07FD602803D}"/>
    <cellStyle name="Total 4 5 13 2" xfId="42949" xr:uid="{13A24882-B32D-4E5A-B948-823687F550D0}"/>
    <cellStyle name="Total 4 5 14" xfId="35705" xr:uid="{E00401D4-47F6-458D-8D7A-5DBFDE21BD66}"/>
    <cellStyle name="Total 4 5 15" xfId="44381" xr:uid="{AF4885C2-FACE-453B-8043-552BCADE2D07}"/>
    <cellStyle name="Total 4 5 16" xfId="45584" xr:uid="{9CC04162-8749-4160-9427-D9DCEB7C3BD0}"/>
    <cellStyle name="Total 4 5 2" xfId="582" xr:uid="{1D2A5B4E-43E7-4B03-86E4-595771D21AD8}"/>
    <cellStyle name="Total 4 5 2 2" xfId="4971" xr:uid="{6D78F390-FB98-49F3-9A76-E5D4ECDB61B9}"/>
    <cellStyle name="Total 4 5 2 2 2" xfId="7557" xr:uid="{CB3B9432-872F-46E2-821A-B878798B1B34}"/>
    <cellStyle name="Total 4 5 2 2 2 2" xfId="16546" xr:uid="{B039183E-B938-41E5-83AB-B4742A932FF2}"/>
    <cellStyle name="Total 4 5 2 2 2 2 2" xfId="42037" xr:uid="{A72653E4-7E5D-41A0-8ED4-F35A79B8A631}"/>
    <cellStyle name="Total 4 5 2 2 2 3" xfId="43156" xr:uid="{24C691D9-67B5-40B1-B7BF-A1D08403E5F9}"/>
    <cellStyle name="Total 4 5 2 2 2 4" xfId="56372" xr:uid="{908ABFBB-B027-4651-816D-FB2C12142FE1}"/>
    <cellStyle name="Total 4 5 2 2 3" xfId="10194" xr:uid="{1D75E726-9658-4EA4-A60B-13607E617019}"/>
    <cellStyle name="Total 4 5 2 2 3 2" xfId="19183" xr:uid="{B4D39C73-4780-4438-A216-C41A53F540FD}"/>
    <cellStyle name="Total 4 5 2 2 3 2 2" xfId="27517" xr:uid="{C48F8BFE-FFC5-4560-8F62-686A19F08BAB}"/>
    <cellStyle name="Total 4 5 2 2 3 3" xfId="38883" xr:uid="{3A8D3144-837E-4432-B1FE-2DBC1DF55E12}"/>
    <cellStyle name="Total 4 5 2 2 4" xfId="13960" xr:uid="{304EC00B-DA2C-43B4-8C1D-AFA8D2D7067C}"/>
    <cellStyle name="Total 4 5 2 2 4 2" xfId="35342" xr:uid="{F3B3F1A3-4AF4-468D-B2D6-68F78A5B3784}"/>
    <cellStyle name="Total 4 5 2 2 5" xfId="31859" xr:uid="{2CB033D4-31ED-41B0-826F-94BA3486C44B}"/>
    <cellStyle name="Total 4 5 2 2 6" xfId="49590" xr:uid="{FD49FBB6-34AF-4FA4-B32D-4D64DA82AF6B}"/>
    <cellStyle name="Total 4 5 2 3" xfId="3019" xr:uid="{31CE7B64-9DDD-4AF2-8A36-0394C4076955}"/>
    <cellStyle name="Total 4 5 2 3 2" xfId="24168" xr:uid="{0FBC7736-8E71-442A-B781-6155AC37E79B}"/>
    <cellStyle name="Total 4 5 2 3 2 2" xfId="59048" xr:uid="{EC072944-1449-44C8-9372-A88B5C3DA6AD}"/>
    <cellStyle name="Total 4 5 2 3 3" xfId="52267" xr:uid="{5388610F-8759-4F6B-9254-01A93A4054D9}"/>
    <cellStyle name="Total 4 5 2 4" xfId="40774" xr:uid="{DD25757E-76C2-4F46-AD3A-346DBFC35BE9}"/>
    <cellStyle name="Total 4 5 2 4 2" xfId="54514" xr:uid="{5D1A28D2-9C7A-4D13-83FC-A6656BFAB3F0}"/>
    <cellStyle name="Total 4 5 2 4 3" xfId="47707" xr:uid="{FD96B108-E076-4971-86C0-6B46030BC958}"/>
    <cellStyle name="Total 4 5 2 5" xfId="46096" xr:uid="{07815350-CAC4-48BC-8CC6-BAFC497D955C}"/>
    <cellStyle name="Total 4 5 3" xfId="927" xr:uid="{8C5A41CF-7338-4E13-94CE-8A4795872BD1}"/>
    <cellStyle name="Total 4 5 3 2" xfId="5292" xr:uid="{F4939E96-2944-4DED-9CC3-B265A6C8847A}"/>
    <cellStyle name="Total 4 5 3 2 2" xfId="7878" xr:uid="{64F958DB-9191-4E2A-AF0F-318ADE3A7442}"/>
    <cellStyle name="Total 4 5 3 2 2 2" xfId="16867" xr:uid="{AC32F6F7-FEC6-4810-8FE3-8ADBFDDF05D5}"/>
    <cellStyle name="Total 4 5 3 2 2 2 2" xfId="31707" xr:uid="{98767843-9B9E-4A2C-964A-C57DB5D7C849}"/>
    <cellStyle name="Total 4 5 3 2 2 3" xfId="24880" xr:uid="{5270C0D6-AA6F-455F-85B3-32C69C42EDB4}"/>
    <cellStyle name="Total 4 5 3 2 2 4" xfId="56777" xr:uid="{844DBD03-A7B6-42C9-8644-BFFDC6ED2987}"/>
    <cellStyle name="Total 4 5 3 2 3" xfId="10515" xr:uid="{CF662A62-69CA-4AB3-8D75-7A606648250F}"/>
    <cellStyle name="Total 4 5 3 2 3 2" xfId="19504" xr:uid="{3B321AFD-8700-4BB3-AA10-D1A62C31D7AB}"/>
    <cellStyle name="Total 4 5 3 2 3 2 2" xfId="28504" xr:uid="{8D9BEBC0-66B0-4C9B-BDB2-FFF1A00194D9}"/>
    <cellStyle name="Total 4 5 3 2 3 3" xfId="26734" xr:uid="{AC99EA0D-792B-477B-A9CE-3ED3DA068D68}"/>
    <cellStyle name="Total 4 5 3 2 4" xfId="14281" xr:uid="{C39543EA-04B6-4145-94B4-6917D3CB5613}"/>
    <cellStyle name="Total 4 5 3 2 4 2" xfId="33618" xr:uid="{D049040A-9529-47D6-A120-D9911329B4B1}"/>
    <cellStyle name="Total 4 5 3 2 5" xfId="36650" xr:uid="{3D752187-F928-457A-A81C-0980284CD4F2}"/>
    <cellStyle name="Total 4 5 3 2 6" xfId="49995" xr:uid="{9E4D2219-E2A8-4723-9D2B-E9DBC148B78E}"/>
    <cellStyle name="Total 4 5 3 3" xfId="3364" xr:uid="{C7FE5CBB-E07D-4207-9699-19EE521EADB3}"/>
    <cellStyle name="Total 4 5 3 3 2" xfId="42869" xr:uid="{FE02A7C7-7D56-4896-909D-D571690D7662}"/>
    <cellStyle name="Total 4 5 3 3 2 2" xfId="57712" xr:uid="{DE74A587-04A9-40EB-A4C5-E22778B43EA6}"/>
    <cellStyle name="Total 4 5 3 3 3" xfId="50930" xr:uid="{3BD5AF5D-1628-48A0-8C52-1EAF3FA4184F}"/>
    <cellStyle name="Total 4 5 3 4" xfId="39741" xr:uid="{6FDA5146-6AE7-4DA4-A97A-1814BDDB23D3}"/>
    <cellStyle name="Total 4 5 3 4 2" xfId="54904" xr:uid="{E17E2224-11EE-45F0-AF78-E1DA980CF343}"/>
    <cellStyle name="Total 4 5 3 4 3" xfId="48112" xr:uid="{B7D59F8C-5446-430F-A23F-79A022E916FE}"/>
    <cellStyle name="Total 4 5 3 5" xfId="53204" xr:uid="{812818EA-C4F9-4DA2-A71C-AD753B9D74AA}"/>
    <cellStyle name="Total 4 5 3 6" xfId="46498" xr:uid="{80D0D1F2-9CA8-4E2F-B008-E6EC93B1B091}"/>
    <cellStyle name="Total 4 5 4" xfId="1271" xr:uid="{BEE219D8-A665-4FAD-8627-11EBB1C5D329}"/>
    <cellStyle name="Total 4 5 4 2" xfId="5616" xr:uid="{17B4F0B0-521E-4DF2-A6EF-DCD4F5EEB514}"/>
    <cellStyle name="Total 4 5 4 2 2" xfId="8202" xr:uid="{EC9FCB41-59BF-41E0-AC4D-48C1DED3BB05}"/>
    <cellStyle name="Total 4 5 4 2 2 2" xfId="17191" xr:uid="{3AB90770-598F-473D-A282-FCB7B7051C65}"/>
    <cellStyle name="Total 4 5 4 2 2 2 2" xfId="22177" xr:uid="{2F8D1E82-2A4A-4853-9F09-DC6B87CD0230}"/>
    <cellStyle name="Total 4 5 4 2 2 3" xfId="40469" xr:uid="{63EC7B7E-7480-4FA4-BC6C-242FB5B550CE}"/>
    <cellStyle name="Total 4 5 4 2 3" xfId="10839" xr:uid="{D427AC89-8B5E-4FDB-8CE7-C79BE6E32FBB}"/>
    <cellStyle name="Total 4 5 4 2 3 2" xfId="19828" xr:uid="{6BD9822E-2FBD-4CCF-8BC1-F41E8084E971}"/>
    <cellStyle name="Total 4 5 4 2 3 2 2" xfId="25457" xr:uid="{532DDF91-DE9D-489D-ACDD-904CF4778344}"/>
    <cellStyle name="Total 4 5 4 2 3 3" xfId="26477" xr:uid="{B3CDA515-A580-44EE-8765-F65F124D7465}"/>
    <cellStyle name="Total 4 5 4 2 4" xfId="14605" xr:uid="{F81DDF5B-683B-4B2B-ADF1-8A149CC67ACC}"/>
    <cellStyle name="Total 4 5 4 2 4 2" xfId="42169" xr:uid="{555CFD24-CF8C-459C-8466-7E2CAFE372D9}"/>
    <cellStyle name="Total 4 5 4 2 5" xfId="38723" xr:uid="{DFA3A1D9-753C-4401-831A-CF025E72DFCF}"/>
    <cellStyle name="Total 4 5 4 2 6" xfId="55900" xr:uid="{C6FDD9B6-AC5D-4B65-9492-2E0FC0252CCE}"/>
    <cellStyle name="Total 4 5 4 3" xfId="3708" xr:uid="{AE186229-4299-43D8-A02A-004DBE6E44CA}"/>
    <cellStyle name="Total 4 5 4 3 2" xfId="24609" xr:uid="{1D15E0E9-FFF2-4D28-A058-78637FF27A7D}"/>
    <cellStyle name="Total 4 5 4 4" xfId="43845" xr:uid="{0ED872DE-1224-4240-82A1-5762AD167576}"/>
    <cellStyle name="Total 4 5 4 5" xfId="49118" xr:uid="{9117147D-97DA-4787-8C3E-25B94E320B4E}"/>
    <cellStyle name="Total 4 5 5" xfId="1728" xr:uid="{257C43C4-CE9F-49B7-9E1A-2D5CF50CF7FD}"/>
    <cellStyle name="Total 4 5 5 2" xfId="6054" xr:uid="{E3DDB95C-BE06-4A08-8469-7161140B33CF}"/>
    <cellStyle name="Total 4 5 5 2 2" xfId="8640" xr:uid="{2BCB5B0A-99D8-41DA-AF3E-B488D5B5B38F}"/>
    <cellStyle name="Total 4 5 5 2 2 2" xfId="17629" xr:uid="{9599246A-2823-4085-81BD-CA7F7D25C45F}"/>
    <cellStyle name="Total 4 5 5 2 2 2 2" xfId="40092" xr:uid="{9F1D4C3A-41D5-4016-89FF-B53571F48205}"/>
    <cellStyle name="Total 4 5 5 2 2 3" xfId="25002" xr:uid="{7D26265B-FE76-4E26-9BFA-290A02F23E64}"/>
    <cellStyle name="Total 4 5 5 2 3" xfId="11277" xr:uid="{DF029BEE-58C9-4636-9E3A-9A760AAC17D7}"/>
    <cellStyle name="Total 4 5 5 2 3 2" xfId="20266" xr:uid="{B9F28F2E-785F-4601-A161-F68631C2AA64}"/>
    <cellStyle name="Total 4 5 5 2 3 2 2" xfId="26219" xr:uid="{D93E7301-E62C-4924-A3AF-CFE4C15F5EF9}"/>
    <cellStyle name="Total 4 5 5 2 3 3" xfId="26771" xr:uid="{DC7AEB3D-E7B7-40EF-8CD2-1E962A2AD31C}"/>
    <cellStyle name="Total 4 5 5 2 4" xfId="15043" xr:uid="{4B190A3D-4EDF-494B-B9D4-C8EFEF8DC6D3}"/>
    <cellStyle name="Total 4 5 5 2 4 2" xfId="30465" xr:uid="{207E5465-3956-459D-8CAC-4D6501966E36}"/>
    <cellStyle name="Total 4 5 5 2 5" xfId="39175" xr:uid="{F09D0885-90EB-49F8-A693-766932F242E2}"/>
    <cellStyle name="Total 4 5 5 2 6" xfId="57750" xr:uid="{0BCDAC7F-D021-4DFF-BB75-984218F5BB59}"/>
    <cellStyle name="Total 4 5 5 3" xfId="4165" xr:uid="{67BFEC80-AC37-4A3A-9889-5FB158B837BD}"/>
    <cellStyle name="Total 4 5 5 3 2" xfId="41341" xr:uid="{298F1989-24A1-40B3-91D5-E5F86250ED2C}"/>
    <cellStyle name="Total 4 5 5 4" xfId="23349" xr:uid="{660FC365-9BF6-41FB-9978-BD0561B6EBD8}"/>
    <cellStyle name="Total 4 5 5 5" xfId="50968" xr:uid="{7CDCAD71-F079-4847-AEF9-4F3C64D6F2F3}"/>
    <cellStyle name="Total 4 5 6" xfId="1704" xr:uid="{6DBEB9EE-B137-4F3C-81FA-183D7E7F85A9}"/>
    <cellStyle name="Total 4 5 6 2" xfId="6030" xr:uid="{564D2901-335B-4745-81FA-247E16F9C7A1}"/>
    <cellStyle name="Total 4 5 6 2 2" xfId="8616" xr:uid="{823C0627-CBF5-4340-8588-0A5C3B907C58}"/>
    <cellStyle name="Total 4 5 6 2 2 2" xfId="17605" xr:uid="{DBC9522A-175F-49CE-AA12-57A9696CD345}"/>
    <cellStyle name="Total 4 5 6 2 2 2 2" xfId="38419" xr:uid="{3C461B5E-71EC-4D7C-A0D2-9F119C953A93}"/>
    <cellStyle name="Total 4 5 6 2 2 3" xfId="27374" xr:uid="{277301CD-EAFF-42CA-B463-80DE1FA4B7DD}"/>
    <cellStyle name="Total 4 5 6 2 3" xfId="11253" xr:uid="{62E2039E-907D-49FC-AA6F-9128C7C8A192}"/>
    <cellStyle name="Total 4 5 6 2 3 2" xfId="20242" xr:uid="{FACE8B05-5E64-4443-90AF-2EC04A5EBD90}"/>
    <cellStyle name="Total 4 5 6 2 3 2 2" xfId="43600" xr:uid="{F41234D9-ACB5-40B9-88DC-8212B19EC03D}"/>
    <cellStyle name="Total 4 5 6 2 3 3" xfId="41669" xr:uid="{E881311E-CF43-4BBD-9912-204021C1FBB4}"/>
    <cellStyle name="Total 4 5 6 2 4" xfId="15019" xr:uid="{424BF2A5-B577-4907-9DAA-DDE5A10FFCB8}"/>
    <cellStyle name="Total 4 5 6 2 4 2" xfId="29242" xr:uid="{ADB5496E-C84B-430F-B0A4-7F5B968E02D6}"/>
    <cellStyle name="Total 4 5 6 2 5" xfId="42549" xr:uid="{16C00007-603E-427E-B16B-9C76CBACA96A}"/>
    <cellStyle name="Total 4 5 6 2 6" xfId="54066" xr:uid="{17462FDF-D4BE-46EC-8B33-BF162532EF26}"/>
    <cellStyle name="Total 4 5 6 3" xfId="4141" xr:uid="{39982018-4FBF-4FB7-82D3-852928EC1878}"/>
    <cellStyle name="Total 4 5 6 3 2" xfId="37530" xr:uid="{6EBD98CA-0FA0-4360-B986-0AB8BF2D5766}"/>
    <cellStyle name="Total 4 5 6 4" xfId="43577" xr:uid="{DC852125-9070-4A49-BA3E-B33110FB7AFD}"/>
    <cellStyle name="Total 4 5 6 5" xfId="47393" xr:uid="{4A48400D-7213-408E-B899-EB105DBBB979}"/>
    <cellStyle name="Total 4 5 7" xfId="2701" xr:uid="{070CCB97-E15C-4B51-BFEB-04E8F3BE9DDD}"/>
    <cellStyle name="Total 4 5 7 2" xfId="6891" xr:uid="{6CA26816-CF8B-4565-9BFD-57CDDC1264D8}"/>
    <cellStyle name="Total 4 5 7 2 2" xfId="12032" xr:uid="{79AD7F7E-DB02-468F-BD08-F1F60E1C3692}"/>
    <cellStyle name="Total 4 5 7 2 2 2" xfId="21021" xr:uid="{E119BB08-881F-4201-A6E5-63D072A85419}"/>
    <cellStyle name="Total 4 5 7 2 2 2 2" xfId="29523" xr:uid="{5B3D65A9-00A5-4664-8147-9A940375ADD4}"/>
    <cellStyle name="Total 4 5 7 2 2 3" xfId="39951" xr:uid="{5CC8A0F5-2066-4E40-A58C-42A2233C48DC}"/>
    <cellStyle name="Total 4 5 7 2 3" xfId="12853" xr:uid="{2805A753-C93A-4C27-BA1D-B5FC591A793A}"/>
    <cellStyle name="Total 4 5 7 2 3 2" xfId="21842" xr:uid="{C5912D41-B764-4F78-890E-F8D150540DEE}"/>
    <cellStyle name="Total 4 5 7 2 3 2 2" xfId="32955" xr:uid="{50602D75-0D31-45E9-80D7-106EEEDD82C2}"/>
    <cellStyle name="Total 4 5 7 2 3 3" xfId="40684" xr:uid="{0F6B8CB0-6BAD-448C-A6A7-5BB200750BEA}"/>
    <cellStyle name="Total 4 5 7 2 4" xfId="15880" xr:uid="{C7835779-9626-448A-AF2E-E10D90C6A03B}"/>
    <cellStyle name="Total 4 5 7 2 4 2" xfId="27127" xr:uid="{701E0729-D291-47E4-9C00-A435C083F65A}"/>
    <cellStyle name="Total 4 5 7 2 5" xfId="30862" xr:uid="{D645CBD8-47E6-4C87-BDA7-1117B4B32D8B}"/>
    <cellStyle name="Total 4 5 7 3" xfId="9462" xr:uid="{D9A1AC44-D383-4EBC-B057-68D50EDE9CAC}"/>
    <cellStyle name="Total 4 5 7 3 2" xfId="18451" xr:uid="{4A3BB0A3-E148-4451-9E32-D62C5723DBB1}"/>
    <cellStyle name="Total 4 5 7 3 2 2" xfId="34109" xr:uid="{4CA778CD-3A02-41FC-B06F-9BB5EFF29657}"/>
    <cellStyle name="Total 4 5 7 3 3" xfId="27947" xr:uid="{3A69B993-202B-4675-AD60-4D27F03A290F}"/>
    <cellStyle name="Total 4 5 7 4" xfId="30132" xr:uid="{D4EEB5EC-3750-4FB3-9B33-4CCBBFD3730B}"/>
    <cellStyle name="Total 4 5 8" xfId="4647" xr:uid="{E1138DBC-FEB6-4240-AED7-AA97541C91E5}"/>
    <cellStyle name="Total 4 5 8 2" xfId="7233" xr:uid="{9770D07C-C87D-4907-8291-8C84264B3C42}"/>
    <cellStyle name="Total 4 5 8 2 2" xfId="16222" xr:uid="{2043F9A2-44D5-4B04-9719-B275D72DF4C7}"/>
    <cellStyle name="Total 4 5 8 2 2 2" xfId="38704" xr:uid="{EA224982-900B-4B19-9D4A-A980CA92E55A}"/>
    <cellStyle name="Total 4 5 8 2 3" xfId="27946" xr:uid="{6C40427B-FCF9-40C2-B158-DD5D9DC505A4}"/>
    <cellStyle name="Total 4 5 8 3" xfId="9870" xr:uid="{AFD43281-34E4-41CC-BA6F-9DF35C03E6D0}"/>
    <cellStyle name="Total 4 5 8 3 2" xfId="18859" xr:uid="{D6AD23FD-01B7-4429-97F6-92150BA49097}"/>
    <cellStyle name="Total 4 5 8 3 2 2" xfId="23648" xr:uid="{9E99C9DC-C156-4C52-8777-BD65934B809E}"/>
    <cellStyle name="Total 4 5 8 3 3" xfId="32082" xr:uid="{4A6B8694-4458-4BF4-B217-1EE1715CA010}"/>
    <cellStyle name="Total 4 5 8 4" xfId="13636" xr:uid="{EB1A55D8-D9E2-4212-8005-5C53BF38192F}"/>
    <cellStyle name="Total 4 5 8 4 2" xfId="27973" xr:uid="{0107B4EF-631B-48FE-9201-D9E90BD71352}"/>
    <cellStyle name="Total 4 5 8 5" xfId="36964" xr:uid="{361CADC7-C2A6-4264-8D8A-BA83F671C32C}"/>
    <cellStyle name="Total 4 5 9" xfId="6535" xr:uid="{66FC0EE1-795B-468F-AAB6-1D813A3AA5D8}"/>
    <cellStyle name="Total 4 5 9 2" xfId="11754" xr:uid="{5F4D493A-0D5E-4B46-838F-DCB8933AB93A}"/>
    <cellStyle name="Total 4 5 9 2 2" xfId="20743" xr:uid="{D6D6471C-3C1E-454D-A293-5EC030A52B68}"/>
    <cellStyle name="Total 4 5 9 2 2 2" xfId="41937" xr:uid="{EEDB8AB9-56E4-4E9D-B52E-CE24832643F4}"/>
    <cellStyle name="Total 4 5 9 2 3" xfId="34514" xr:uid="{DCBF7D9A-FD17-4510-B5EF-613EC015E25D}"/>
    <cellStyle name="Total 4 5 9 3" xfId="15524" xr:uid="{B1835272-E372-4ABF-BD80-97A75F28C481}"/>
    <cellStyle name="Total 4 5 9 3 2" xfId="28623" xr:uid="{4A04856F-2829-4FAB-8B5F-D84E1CA362E9}"/>
    <cellStyle name="Total 4 5 9 4" xfId="24926" xr:uid="{749B7302-165C-4589-8D01-2F0F4C03F5A0}"/>
    <cellStyle name="Total 4 6" xfId="371" xr:uid="{87D7623F-8531-4DE2-9045-6B92B0E40718}"/>
    <cellStyle name="Total 4 6 10" xfId="9242" xr:uid="{683403C8-E0CB-463D-A8BA-F08C4EF5FD37}"/>
    <cellStyle name="Total 4 6 10 2" xfId="18231" xr:uid="{8F802F18-F2E5-40B2-8DB5-8F4E60D85886}"/>
    <cellStyle name="Total 4 6 10 2 2" xfId="31323" xr:uid="{6FA944B0-085D-44EA-A636-98D8E37642A7}"/>
    <cellStyle name="Total 4 6 10 3" xfId="43481" xr:uid="{5D7896FA-9267-4FD2-9EB8-F328EF1887EE}"/>
    <cellStyle name="Total 4 6 11" xfId="12345" xr:uid="{B5047E17-3AB3-4921-992C-3455537BB4DA}"/>
    <cellStyle name="Total 4 6 11 2" xfId="21334" xr:uid="{570509FA-D4D7-44DD-9F87-E39DC554B9FF}"/>
    <cellStyle name="Total 4 6 11 2 2" xfId="26839" xr:uid="{146ED5E8-D682-43D8-AD14-6D0AAFE28279}"/>
    <cellStyle name="Total 4 6 11 3" xfId="40919" xr:uid="{B217090C-A7CA-41A1-95BB-1177E213CB68}"/>
    <cellStyle name="Total 4 6 12" xfId="2377" xr:uid="{702CF702-A45C-4E12-8E16-B38B135F0161}"/>
    <cellStyle name="Total 4 6 12 2" xfId="32040" xr:uid="{9B987AA9-9433-4840-97B3-D130CD4E405B}"/>
    <cellStyle name="Total 4 6 13" xfId="13286" xr:uid="{3D10AFA3-86C4-4026-B6A7-A6E7EB966D98}"/>
    <cellStyle name="Total 4 6 13 2" xfId="38624" xr:uid="{47BCA30A-2998-45A3-8138-DC7C6950EDB9}"/>
    <cellStyle name="Total 4 6 14" xfId="27641" xr:uid="{5695F4DF-3413-4B45-98C4-CA64C745C65B}"/>
    <cellStyle name="Total 4 6 15" xfId="44421" xr:uid="{F71C84C0-3E5B-48E8-923D-B8CE0835156F}"/>
    <cellStyle name="Total 4 6 16" xfId="45663" xr:uid="{1201E692-DE20-43C1-8603-E9121D56A0AC}"/>
    <cellStyle name="Total 4 6 2" xfId="720" xr:uid="{1C1CA307-510B-4230-B9B0-DA96F5C089D5}"/>
    <cellStyle name="Total 4 6 2 2" xfId="5096" xr:uid="{3711C9F2-C5FA-47A8-9AAF-70E1CA62640D}"/>
    <cellStyle name="Total 4 6 2 2 2" xfId="7682" xr:uid="{5793B398-07EC-405B-9E1B-E58A59548B1A}"/>
    <cellStyle name="Total 4 6 2 2 2 2" xfId="16671" xr:uid="{D3D279BE-041B-4BA5-BF15-647AC46BE557}"/>
    <cellStyle name="Total 4 6 2 2 2 2 2" xfId="28958" xr:uid="{2C163217-D68E-4FB0-AE79-7DD4DA8293C7}"/>
    <cellStyle name="Total 4 6 2 2 2 3" xfId="39128" xr:uid="{14859E31-5AA1-4A05-9FA2-98EAC941FE02}"/>
    <cellStyle name="Total 4 6 2 2 2 4" xfId="56451" xr:uid="{85ECFA2C-81A9-4FDD-8F17-9AD5C5488C65}"/>
    <cellStyle name="Total 4 6 2 2 3" xfId="10319" xr:uid="{F15AFE6A-D671-45A3-819A-8D33A2F2506B}"/>
    <cellStyle name="Total 4 6 2 2 3 2" xfId="19308" xr:uid="{A50B57AF-EB50-41FF-BFCF-A4A24831ACB4}"/>
    <cellStyle name="Total 4 6 2 2 3 2 2" xfId="36424" xr:uid="{9F717068-A47C-4D63-9C8F-B4348460798E}"/>
    <cellStyle name="Total 4 6 2 2 3 3" xfId="42719" xr:uid="{87528D13-892C-4657-924D-D68A1EA555A8}"/>
    <cellStyle name="Total 4 6 2 2 4" xfId="14085" xr:uid="{C2C754C9-0DFA-4BAF-A036-4DC8AF49D593}"/>
    <cellStyle name="Total 4 6 2 2 4 2" xfId="30137" xr:uid="{7C1AADAA-8BC3-485F-902F-2E4C385F2667}"/>
    <cellStyle name="Total 4 6 2 2 5" xfId="28239" xr:uid="{54E57B33-174D-4C25-B363-1B6019B58028}"/>
    <cellStyle name="Total 4 6 2 2 6" xfId="49669" xr:uid="{47C86FF3-4960-449B-AADB-45404F638F5A}"/>
    <cellStyle name="Total 4 6 2 3" xfId="3157" xr:uid="{074E58DF-673A-42AE-995A-775796116108}"/>
    <cellStyle name="Total 4 6 2 3 2" xfId="27509" xr:uid="{487E65B9-E857-41E0-9D27-0F403C1CDA56}"/>
    <cellStyle name="Total 4 6 2 3 2 2" xfId="59070" xr:uid="{95B672D2-1409-4342-BC72-E40AA15A1012}"/>
    <cellStyle name="Total 4 6 2 3 3" xfId="52289" xr:uid="{8482710B-8D5F-4D58-9338-CAB8C46FCB22}"/>
    <cellStyle name="Total 4 6 2 4" xfId="33646" xr:uid="{E9155E82-52F2-4EF6-BB79-61566FE32B96}"/>
    <cellStyle name="Total 4 6 2 4 2" xfId="54590" xr:uid="{18B6F483-8C92-45AD-AF03-C31C26840904}"/>
    <cellStyle name="Total 4 6 2 4 3" xfId="47786" xr:uid="{DD61F6F8-509E-46C5-8CB9-15DDB5B2B313}"/>
    <cellStyle name="Total 4 6 2 5" xfId="46172" xr:uid="{D441736D-353A-4314-8428-4EBD87A6D6E4}"/>
    <cellStyle name="Total 4 6 3" xfId="1065" xr:uid="{9554C8F9-F596-4BF2-9A1B-6A85B277005E}"/>
    <cellStyle name="Total 4 6 3 2" xfId="5417" xr:uid="{CD683605-6E07-4EF3-9F67-9097BD50BBC5}"/>
    <cellStyle name="Total 4 6 3 2 2" xfId="8003" xr:uid="{158B6636-F781-430F-9A4C-3B2B1DB88C6F}"/>
    <cellStyle name="Total 4 6 3 2 2 2" xfId="16992" xr:uid="{6A500580-89D0-462E-8ACA-3D750C83D9B2}"/>
    <cellStyle name="Total 4 6 3 2 2 2 2" xfId="35382" xr:uid="{A0AC66B1-4795-4275-A742-F3E768527869}"/>
    <cellStyle name="Total 4 6 3 2 2 3" xfId="32784" xr:uid="{609246A7-F287-4980-B19A-171146C4C032}"/>
    <cellStyle name="Total 4 6 3 2 2 4" xfId="56853" xr:uid="{C86A9F20-58C7-4CF9-976D-6F501DD3EDB2}"/>
    <cellStyle name="Total 4 6 3 2 3" xfId="10640" xr:uid="{060BCD98-C793-4220-9747-8660958F9409}"/>
    <cellStyle name="Total 4 6 3 2 3 2" xfId="19629" xr:uid="{AE925BC3-9877-4793-B800-765B60F5DA78}"/>
    <cellStyle name="Total 4 6 3 2 3 2 2" xfId="43455" xr:uid="{5138A4F6-8242-46FD-83A6-BE1EC78F78A2}"/>
    <cellStyle name="Total 4 6 3 2 3 3" xfId="32214" xr:uid="{80DB8D32-D5A0-48B4-96BE-FE8894C1B4F4}"/>
    <cellStyle name="Total 4 6 3 2 4" xfId="14406" xr:uid="{C1C03823-2A21-4F2E-9130-73C8FA0D0EA5}"/>
    <cellStyle name="Total 4 6 3 2 4 2" xfId="26271" xr:uid="{4D0B9A78-E117-420E-8C2B-E65ED3BD8098}"/>
    <cellStyle name="Total 4 6 3 2 5" xfId="22918" xr:uid="{7BAB83ED-B6F8-472B-ACD0-0374B5EDA295}"/>
    <cellStyle name="Total 4 6 3 2 6" xfId="50071" xr:uid="{ECDAB457-00A4-47A1-BC7D-426CE5EBA5C9}"/>
    <cellStyle name="Total 4 6 3 3" xfId="3502" xr:uid="{B370DA4F-0556-4BC5-B6AA-89C4E3140306}"/>
    <cellStyle name="Total 4 6 3 3 2" xfId="28719" xr:uid="{E967A371-A4A6-4AA9-BFD3-54A0240AD9F7}"/>
    <cellStyle name="Total 4 6 3 3 2 2" xfId="58155" xr:uid="{291642DB-8DC1-4311-8F1D-4D79ADF343EA}"/>
    <cellStyle name="Total 4 6 3 3 3" xfId="51373" xr:uid="{5EBE5AAA-A35C-428C-8438-85159BCBB348}"/>
    <cellStyle name="Total 4 6 3 4" xfId="26598" xr:uid="{12AA7F85-CD9F-4537-8E95-E505B279EA88}"/>
    <cellStyle name="Total 4 6 3 4 2" xfId="54980" xr:uid="{5D979805-4270-48FA-82D5-229E24A8DF58}"/>
    <cellStyle name="Total 4 6 3 4 3" xfId="48188" xr:uid="{6F23D905-440A-4487-B5AE-9A1A3A1F8968}"/>
    <cellStyle name="Total 4 6 3 5" xfId="53280" xr:uid="{1536EE75-E4A4-4793-B1EC-6E7A875EE6AD}"/>
    <cellStyle name="Total 4 6 3 6" xfId="46574" xr:uid="{110FC2AC-A4B1-4D26-98E7-DB6E05B7A21B}"/>
    <cellStyle name="Total 4 6 4" xfId="1409" xr:uid="{037C659F-C0B3-46AC-A21E-3B3F50122770}"/>
    <cellStyle name="Total 4 6 4 2" xfId="5754" xr:uid="{E57E5B58-A0CC-40B2-A960-90BCD86366CF}"/>
    <cellStyle name="Total 4 6 4 2 2" xfId="8340" xr:uid="{AC4A9601-B532-440D-94FC-8A9F2451B0BA}"/>
    <cellStyle name="Total 4 6 4 2 2 2" xfId="17329" xr:uid="{0A2176F0-CE3C-4EE3-B56D-76C5027CB969}"/>
    <cellStyle name="Total 4 6 4 2 2 2 2" xfId="24197" xr:uid="{E5C39180-AEED-4EF1-9BFB-9E2BD5F4A295}"/>
    <cellStyle name="Total 4 6 4 2 2 3" xfId="39376" xr:uid="{4494390A-B495-4E11-961B-638809322BEE}"/>
    <cellStyle name="Total 4 6 4 2 3" xfId="10977" xr:uid="{7F097ACC-7E28-4903-8CD7-6FCC08241910}"/>
    <cellStyle name="Total 4 6 4 2 3 2" xfId="19966" xr:uid="{561B9E07-58EC-445C-904D-DAC2926ACC68}"/>
    <cellStyle name="Total 4 6 4 2 3 2 2" xfId="42671" xr:uid="{350AEB8B-BD4D-45C4-80D9-1DCDB014DD28}"/>
    <cellStyle name="Total 4 6 4 2 3 3" xfId="31928" xr:uid="{0555EBC9-07DA-4C32-BCF3-21ED9877E508}"/>
    <cellStyle name="Total 4 6 4 2 4" xfId="14743" xr:uid="{4CF79B8F-F511-4787-9EA8-64635B06C920}"/>
    <cellStyle name="Total 4 6 4 2 4 2" xfId="35221" xr:uid="{AE198354-8E58-4B3A-921C-FACE947D922A}"/>
    <cellStyle name="Total 4 6 4 2 5" xfId="32133" xr:uid="{E8F80E8D-6B7A-47A3-9497-206CDCA500EF}"/>
    <cellStyle name="Total 4 6 4 2 6" xfId="55979" xr:uid="{0EEFB13F-4EAF-4255-BFDB-018ADBC9552E}"/>
    <cellStyle name="Total 4 6 4 3" xfId="3846" xr:uid="{30E39EC6-1131-46AB-BEB3-5EBEBBC89917}"/>
    <cellStyle name="Total 4 6 4 3 2" xfId="27125" xr:uid="{0B6B424B-A571-4FCB-8601-60A2CE5F436A}"/>
    <cellStyle name="Total 4 6 4 4" xfId="27804" xr:uid="{38450618-852C-4B72-B71B-9FDA634BDAE9}"/>
    <cellStyle name="Total 4 6 4 5" xfId="49197" xr:uid="{C568DAD2-38F7-49CB-B7E9-68D27E415FE2}"/>
    <cellStyle name="Total 4 6 5" xfId="1833" xr:uid="{3EA6B7D6-AB0E-41CE-8F48-7E130B7128CC}"/>
    <cellStyle name="Total 4 6 5 2" xfId="6150" xr:uid="{8865DC61-82E1-44E2-B8DD-9959DA7AE490}"/>
    <cellStyle name="Total 4 6 5 2 2" xfId="8736" xr:uid="{D55BE12E-95BA-409C-95AE-E1F61AF4F1E2}"/>
    <cellStyle name="Total 4 6 5 2 2 2" xfId="17725" xr:uid="{E0DD75D7-1FD9-4E41-B83C-1C3FB91E969C}"/>
    <cellStyle name="Total 4 6 5 2 2 2 2" xfId="38298" xr:uid="{45B55C48-F820-4370-A1A0-9AA3F583B2A4}"/>
    <cellStyle name="Total 4 6 5 2 2 3" xfId="31518" xr:uid="{90A9CDE3-3631-4201-83DB-504CA67EC730}"/>
    <cellStyle name="Total 4 6 5 2 3" xfId="11373" xr:uid="{00F8EA60-E4D9-45BE-A613-85C13A31C7AD}"/>
    <cellStyle name="Total 4 6 5 2 3 2" xfId="20362" xr:uid="{35701954-F483-4DF5-B65F-F19373EDA350}"/>
    <cellStyle name="Total 4 6 5 2 3 2 2" xfId="35332" xr:uid="{C04A685B-4A5B-4D7F-A4E9-D48DE5FFD8AC}"/>
    <cellStyle name="Total 4 6 5 2 3 3" xfId="24123" xr:uid="{0DE916BC-8A58-4B23-AEDD-C2903A3EC97E}"/>
    <cellStyle name="Total 4 6 5 2 4" xfId="15139" xr:uid="{9B490AC1-BA75-4379-8A8B-44016C8A5882}"/>
    <cellStyle name="Total 4 6 5 2 4 2" xfId="24715" xr:uid="{15FFF23D-CE9C-47C6-BBB6-2215841948AD}"/>
    <cellStyle name="Total 4 6 5 2 5" xfId="32170" xr:uid="{CDCD0DFD-D2AA-47C1-BF5F-C85335C8EFAA}"/>
    <cellStyle name="Total 4 6 5 2 6" xfId="57732" xr:uid="{BC0B68AF-A3CD-4616-AC10-E51698EC527B}"/>
    <cellStyle name="Total 4 6 5 3" xfId="4270" xr:uid="{DB08BFE5-7704-4AE1-A242-4446EBE00A81}"/>
    <cellStyle name="Total 4 6 5 3 2" xfId="28259" xr:uid="{4AF2593C-6D2B-4305-AB3E-3E4CE15C0677}"/>
    <cellStyle name="Total 4 6 5 4" xfId="40136" xr:uid="{5196D370-0DAA-48BB-B626-0ACCCF12BAC1}"/>
    <cellStyle name="Total 4 6 5 5" xfId="50950" xr:uid="{533ABFA7-2460-4517-BCE7-EDCE4A1280AC}"/>
    <cellStyle name="Total 4 6 6" xfId="2028" xr:uid="{7EA03B67-B4A9-4D5C-869C-73A0E1518474}"/>
    <cellStyle name="Total 4 6 6 2" xfId="6336" xr:uid="{16098331-92E3-409F-9A63-88A9F20AEBAA}"/>
    <cellStyle name="Total 4 6 6 2 2" xfId="8922" xr:uid="{591DEC30-48A8-453A-8793-16125B135F51}"/>
    <cellStyle name="Total 4 6 6 2 2 2" xfId="17911" xr:uid="{5572B680-E58D-4C6A-BDAE-9B0B17B8DAE0}"/>
    <cellStyle name="Total 4 6 6 2 2 2 2" xfId="39700" xr:uid="{084B0336-B7A9-4C3E-A22A-BE494CE1C2B4}"/>
    <cellStyle name="Total 4 6 6 2 2 3" xfId="33937" xr:uid="{F908DA21-3462-4912-970C-09826D556C98}"/>
    <cellStyle name="Total 4 6 6 2 3" xfId="11559" xr:uid="{142BDC94-8C60-4494-8E05-DC9CB3538FD0}"/>
    <cellStyle name="Total 4 6 6 2 3 2" xfId="20548" xr:uid="{7E10E962-1CDC-4D24-8A36-F61F1B82C58D}"/>
    <cellStyle name="Total 4 6 6 2 3 2 2" xfId="30653" xr:uid="{3F7FB9CE-61B6-449A-8658-8E7C6D150FEB}"/>
    <cellStyle name="Total 4 6 6 2 3 3" xfId="32023" xr:uid="{9B2B2A96-D85F-4095-8D87-3743B28EC467}"/>
    <cellStyle name="Total 4 6 6 2 4" xfId="15325" xr:uid="{D9EFFB59-4C6C-4094-BEA2-4B4C246224F3}"/>
    <cellStyle name="Total 4 6 6 2 4 2" xfId="28167" xr:uid="{9986A1DC-C7EC-454E-A592-05D7750284CD}"/>
    <cellStyle name="Total 4 6 6 2 5" xfId="32485" xr:uid="{BACC745C-F4F8-43F3-8DD2-CC394A0A221C}"/>
    <cellStyle name="Total 4 6 6 2 6" xfId="54142" xr:uid="{8F098F77-56D0-466E-B9BE-E59F4D662F9B}"/>
    <cellStyle name="Total 4 6 6 3" xfId="4465" xr:uid="{03CC1266-AD33-44E9-BC48-46A4D60B3BD5}"/>
    <cellStyle name="Total 4 6 6 3 2" xfId="33404" xr:uid="{5A42E4BE-DAE7-41BC-99D5-44BC9F836FE4}"/>
    <cellStyle name="Total 4 6 6 4" xfId="38102" xr:uid="{DD5E986B-CDA9-49BC-A025-F3635C7B881D}"/>
    <cellStyle name="Total 4 6 6 5" xfId="47430" xr:uid="{83718886-EA75-4E66-8873-582B914BF9DE}"/>
    <cellStyle name="Total 4 6 7" xfId="2839" xr:uid="{7F1A4E44-3B91-4ABD-9EEA-1B8563B8F3E1}"/>
    <cellStyle name="Total 4 6 7 2" xfId="6989" xr:uid="{74792A63-DB82-4978-BAAB-9D871A564005}"/>
    <cellStyle name="Total 4 6 7 2 2" xfId="12118" xr:uid="{AEB87B35-834A-45F7-943C-C4413F185937}"/>
    <cellStyle name="Total 4 6 7 2 2 2" xfId="21107" xr:uid="{18E49105-B034-4E4A-BDB2-0ED975C39EEA}"/>
    <cellStyle name="Total 4 6 7 2 2 2 2" xfId="23817" xr:uid="{C136B38F-0E07-4AB4-AEE8-B1AE747482BD}"/>
    <cellStyle name="Total 4 6 7 2 2 3" xfId="32672" xr:uid="{95A2F7DE-9CFF-4A7A-9CDC-59E86CBD4D75}"/>
    <cellStyle name="Total 4 6 7 2 3" xfId="12933" xr:uid="{A16F25A9-8669-45E6-8191-290949ABAF9D}"/>
    <cellStyle name="Total 4 6 7 2 3 2" xfId="21922" xr:uid="{C432AD43-F8A9-4790-ACFF-4492B296DB37}"/>
    <cellStyle name="Total 4 6 7 2 3 2 2" xfId="29611" xr:uid="{FA656437-B071-4AA1-9F8F-FE2A613BBDDC}"/>
    <cellStyle name="Total 4 6 7 2 3 3" xfId="36346" xr:uid="{FA299EE0-ACB0-4271-9F88-59ECFA4E1317}"/>
    <cellStyle name="Total 4 6 7 2 4" xfId="15978" xr:uid="{26500B86-E9A4-45DC-9C43-D062B30EE3C3}"/>
    <cellStyle name="Total 4 6 7 2 4 2" xfId="22269" xr:uid="{EBEDD20E-108C-4951-B35F-C3105219F4FB}"/>
    <cellStyle name="Total 4 6 7 2 5" xfId="42275" xr:uid="{0AA9814A-7BE3-4D19-9DFA-D58D3176C8AE}"/>
    <cellStyle name="Total 4 6 7 3" xfId="9552" xr:uid="{02C254C3-68D3-4CC5-A5CA-9C0DFCBFD4C7}"/>
    <cellStyle name="Total 4 6 7 3 2" xfId="18541" xr:uid="{7B8A0076-DCF2-4B2C-8416-A733D02C13E9}"/>
    <cellStyle name="Total 4 6 7 3 2 2" xfId="31526" xr:uid="{730A4ECB-EDA0-47DE-90BB-7BC7E5DBAD1A}"/>
    <cellStyle name="Total 4 6 7 3 3" xfId="29863" xr:uid="{A0F93F1D-801F-40E2-9CEF-297D51A25406}"/>
    <cellStyle name="Total 4 6 7 4" xfId="27191" xr:uid="{A46E0A2B-C7CD-44C8-85E2-180FF7AE3F77}"/>
    <cellStyle name="Total 4 6 8" xfId="4772" xr:uid="{ED813D80-5E10-4336-8A0D-FF4016F35706}"/>
    <cellStyle name="Total 4 6 8 2" xfId="7358" xr:uid="{B24EF67C-3573-409D-87FA-28B2203E0D45}"/>
    <cellStyle name="Total 4 6 8 2 2" xfId="16347" xr:uid="{144FB2AE-5BD5-4D8D-B4B5-3CCDF559B37A}"/>
    <cellStyle name="Total 4 6 8 2 2 2" xfId="29689" xr:uid="{FE01B91A-DA28-4415-ABFC-22173AE9ADEB}"/>
    <cellStyle name="Total 4 6 8 2 3" xfId="25559" xr:uid="{64A61055-8380-43B7-B4EC-EACB259E0E58}"/>
    <cellStyle name="Total 4 6 8 3" xfId="9995" xr:uid="{FBCEB28F-329F-40F6-AC07-AC21532A07BF}"/>
    <cellStyle name="Total 4 6 8 3 2" xfId="18984" xr:uid="{E6DE08A7-BFB5-4EA0-B667-AD07A81ED972}"/>
    <cellStyle name="Total 4 6 8 3 2 2" xfId="32579" xr:uid="{88EE1B11-32EA-4C4A-AF9A-83E232837298}"/>
    <cellStyle name="Total 4 6 8 3 3" xfId="43870" xr:uid="{0CA909C8-5D00-44C9-96EE-08657198F95C}"/>
    <cellStyle name="Total 4 6 8 4" xfId="13761" xr:uid="{0350599A-A490-4EF9-8590-7A6ACEA5F828}"/>
    <cellStyle name="Total 4 6 8 4 2" xfId="22521" xr:uid="{9137760C-A9F1-4141-BEF4-88E5D94D6878}"/>
    <cellStyle name="Total 4 6 8 5" xfId="33557" xr:uid="{BEDB5EA0-2560-48CC-B8DA-BFAB1170FE43}"/>
    <cellStyle name="Total 4 6 9" xfId="6673" xr:uid="{55417C69-CF12-4182-9BD9-888DACD97F77}"/>
    <cellStyle name="Total 4 6 9 2" xfId="11879" xr:uid="{D7D4C0C5-537F-4E53-AF7C-C8F526A35E41}"/>
    <cellStyle name="Total 4 6 9 2 2" xfId="20868" xr:uid="{220780B2-FC82-4594-84AB-8DCDE88C2A32}"/>
    <cellStyle name="Total 4 6 9 2 2 2" xfId="26957" xr:uid="{5224CD66-7129-4A7D-95C6-3518D250FD84}"/>
    <cellStyle name="Total 4 6 9 2 3" xfId="24230" xr:uid="{2312A97F-1E5A-434B-B83F-508DB1229265}"/>
    <cellStyle name="Total 4 6 9 3" xfId="15662" xr:uid="{136723E3-61CC-42E5-8CF7-F527EDF5D1E1}"/>
    <cellStyle name="Total 4 6 9 3 2" xfId="43683" xr:uid="{F917E82F-8CB8-458D-B4F6-070F632BC6B5}"/>
    <cellStyle name="Total 4 6 9 4" xfId="33957" xr:uid="{64A5EFEC-B092-4607-97C1-78FD2C0073E2}"/>
    <cellStyle name="Total 4 7" xfId="514" xr:uid="{A575BB17-326D-47D3-9C73-27F76FFC1462}"/>
    <cellStyle name="Total 4 7 10" xfId="44465" xr:uid="{7C54F5BC-C0C3-44DC-90BA-C88A05E5D53F}"/>
    <cellStyle name="Total 4 7 11" xfId="45699" xr:uid="{D54D7A52-BAE6-4388-9DA7-0E212591DA33}"/>
    <cellStyle name="Total 4 7 2" xfId="863" xr:uid="{B46BC584-1081-4388-8E7C-7CC597D711C1}"/>
    <cellStyle name="Total 4 7 2 2" xfId="5232" xr:uid="{56A5EBEF-005B-4BC4-ACAC-CE5066F333E6}"/>
    <cellStyle name="Total 4 7 2 2 2" xfId="7818" xr:uid="{40DB9800-0436-49D7-8A15-E44D40CF25D3}"/>
    <cellStyle name="Total 4 7 2 2 2 2" xfId="16807" xr:uid="{0061DB01-AC50-475D-BD91-323379710E87}"/>
    <cellStyle name="Total 4 7 2 2 2 2 2" xfId="42970" xr:uid="{19828C6B-CD20-4E14-8163-20A4433D024E}"/>
    <cellStyle name="Total 4 7 2 2 2 3" xfId="34857" xr:uid="{9FB6BDB6-0A43-4B50-92B4-4DF5C9180F89}"/>
    <cellStyle name="Total 4 7 2 2 2 4" xfId="56487" xr:uid="{BCD06B33-7A4C-4FB6-9287-E076C9E82C7E}"/>
    <cellStyle name="Total 4 7 2 2 3" xfId="10455" xr:uid="{DDB3EA4E-8047-4297-9A34-131FC1304806}"/>
    <cellStyle name="Total 4 7 2 2 3 2" xfId="19444" xr:uid="{531A1CC4-7D40-4817-96B3-40AB7C11E3E8}"/>
    <cellStyle name="Total 4 7 2 2 3 2 2" xfId="24893" xr:uid="{B34BA8BF-302F-4BE0-939F-4004815C2B91}"/>
    <cellStyle name="Total 4 7 2 2 3 3" xfId="34678" xr:uid="{DFA8676E-9717-49E1-81ED-86DE4C49EE49}"/>
    <cellStyle name="Total 4 7 2 2 4" xfId="14221" xr:uid="{3C87F812-B967-46AE-A331-86C408E5EBA5}"/>
    <cellStyle name="Total 4 7 2 2 4 2" xfId="26457" xr:uid="{235F3BBE-0AC2-463B-937A-98D67B69D2A4}"/>
    <cellStyle name="Total 4 7 2 2 5" xfId="28028" xr:uid="{6DA9D9B9-4EB9-478E-99E8-15468B94B629}"/>
    <cellStyle name="Total 4 7 2 2 6" xfId="49705" xr:uid="{E0714149-6BDA-41C2-AC98-AA39FAD9D0ED}"/>
    <cellStyle name="Total 4 7 2 3" xfId="3300" xr:uid="{44A5A769-3F4E-432D-AA5C-CD5F3E8EB031}"/>
    <cellStyle name="Total 4 7 2 3 2" xfId="42122" xr:uid="{2A1AC96C-C219-4A5C-B7C1-5A2782D070DE}"/>
    <cellStyle name="Total 4 7 2 3 2 2" xfId="58220" xr:uid="{65D2409C-50CC-4264-AA43-F1908B5DFE41}"/>
    <cellStyle name="Total 4 7 2 3 3" xfId="51438" xr:uid="{37D007C6-C194-4D7D-A3D3-6CBEED4FD1C6}"/>
    <cellStyle name="Total 4 7 2 4" xfId="22651" xr:uid="{57EBA4BC-8499-4AB3-8A02-EAB52C1F086E}"/>
    <cellStyle name="Total 4 7 2 4 2" xfId="54626" xr:uid="{32676314-44E6-40C8-A8DF-7F5C91A4722A}"/>
    <cellStyle name="Total 4 7 2 4 3" xfId="47822" xr:uid="{3CEF6D0D-A993-4A89-9097-676B7EE71B83}"/>
    <cellStyle name="Total 4 7 2 5" xfId="46208" xr:uid="{EAB9C4A9-4C19-4BA2-AE0C-A7D1B2619319}"/>
    <cellStyle name="Total 4 7 3" xfId="1208" xr:uid="{8A69C666-D3BA-4FE0-B033-8258E4F8D1FA}"/>
    <cellStyle name="Total 4 7 3 2" xfId="5553" xr:uid="{DF78E624-D7D8-4AC3-9ADD-003D3CACA6E9}"/>
    <cellStyle name="Total 4 7 3 2 2" xfId="8139" xr:uid="{677A6BA3-00D7-43D7-9169-8A0F50DC5309}"/>
    <cellStyle name="Total 4 7 3 2 2 2" xfId="17128" xr:uid="{4E2B0F5C-A631-45EB-A10E-8C9BA0FFB2EC}"/>
    <cellStyle name="Total 4 7 3 2 2 2 2" xfId="31729" xr:uid="{22CF1AEA-7B40-4127-9799-6D5A8DD5DDD5}"/>
    <cellStyle name="Total 4 7 3 2 2 3" xfId="25818" xr:uid="{EE9153FA-D388-4BA6-A3D8-058E88B8516D}"/>
    <cellStyle name="Total 4 7 3 2 2 4" xfId="56889" xr:uid="{7E7DAB1C-64C2-475A-8532-C656019601FA}"/>
    <cellStyle name="Total 4 7 3 2 3" xfId="10776" xr:uid="{D25C46E2-1375-4E52-B888-CCE1563FBDA8}"/>
    <cellStyle name="Total 4 7 3 2 3 2" xfId="19765" xr:uid="{9A63F516-1B65-4D61-AA70-6B66E62620DC}"/>
    <cellStyle name="Total 4 7 3 2 3 2 2" xfId="32816" xr:uid="{4C91C081-69E3-4EA2-A75C-53F573924916}"/>
    <cellStyle name="Total 4 7 3 2 3 3" xfId="40543" xr:uid="{C9C92722-213C-4806-883D-AD6BF95EB45E}"/>
    <cellStyle name="Total 4 7 3 2 4" xfId="14542" xr:uid="{54048917-4B1D-490F-9592-2C7393B4E8BF}"/>
    <cellStyle name="Total 4 7 3 2 4 2" xfId="39002" xr:uid="{2FCBE116-19D3-4360-B5F7-2BB51F9FFCBC}"/>
    <cellStyle name="Total 4 7 3 2 5" xfId="26003" xr:uid="{8E411BE3-B13F-4838-814E-D663E60A36AA}"/>
    <cellStyle name="Total 4 7 3 2 6" xfId="50107" xr:uid="{C98A0EAB-CDF0-44E4-94D6-C92F8AAE8BA0}"/>
    <cellStyle name="Total 4 7 3 3" xfId="3645" xr:uid="{934D3FA2-285C-419F-979C-9454A6A83D06}"/>
    <cellStyle name="Total 4 7 3 3 2" xfId="35863" xr:uid="{EB4EEE3F-DB2E-49DE-AAE2-1FD6507C352A}"/>
    <cellStyle name="Total 4 7 3 3 2 2" xfId="55806" xr:uid="{18C7C14D-0D4A-45F7-B4F9-AF76F0D7E58A}"/>
    <cellStyle name="Total 4 7 3 3 3" xfId="49023" xr:uid="{272EC809-31A8-457C-B262-22237708B22E}"/>
    <cellStyle name="Total 4 7 3 4" xfId="34538" xr:uid="{A9763E42-B880-49DA-9160-43BC2F7D2C0E}"/>
    <cellStyle name="Total 4 7 3 4 2" xfId="55016" xr:uid="{371D8D69-5157-4123-82D3-1F53BB85B54B}"/>
    <cellStyle name="Total 4 7 3 4 3" xfId="48224" xr:uid="{FD263393-3AF5-41D9-9389-9214B9815C30}"/>
    <cellStyle name="Total 4 7 3 5" xfId="53316" xr:uid="{69FBAE6F-1D16-4F07-8B15-C177EF544705}"/>
    <cellStyle name="Total 4 7 3 6" xfId="46610" xr:uid="{3CE55579-9426-4E54-8A73-ED4314751C7D}"/>
    <cellStyle name="Total 4 7 4" xfId="1552" xr:uid="{5563E29D-B45B-4EE0-840D-32749C486B34}"/>
    <cellStyle name="Total 4 7 4 2" xfId="5897" xr:uid="{5DCF0E50-F9B2-4254-B8F8-B23C02E741EE}"/>
    <cellStyle name="Total 4 7 4 2 2" xfId="8483" xr:uid="{1F42ADCF-09C0-484B-80DE-59982F6887E2}"/>
    <cellStyle name="Total 4 7 4 2 2 2" xfId="17472" xr:uid="{F1102FCC-5AAD-4C33-A8ED-072F9F1C4B86}"/>
    <cellStyle name="Total 4 7 4 2 2 2 2" xfId="26322" xr:uid="{F7B63DA5-18C0-435E-8A4D-7C6283822CFD}"/>
    <cellStyle name="Total 4 7 4 2 2 3" xfId="31754" xr:uid="{F8AB69CF-0BD1-4E18-B5A9-B8463621DCA5}"/>
    <cellStyle name="Total 4 7 4 2 3" xfId="11120" xr:uid="{5A8CD9CF-62BB-49A6-9F93-C71E1A10B04D}"/>
    <cellStyle name="Total 4 7 4 2 3 2" xfId="20109" xr:uid="{B6FCFE11-0C31-441A-94B1-5676886960AF}"/>
    <cellStyle name="Total 4 7 4 2 3 2 2" xfId="22351" xr:uid="{5A8479CF-D946-4151-A940-A28DA05D5FE3}"/>
    <cellStyle name="Total 4 7 4 2 3 3" xfId="40520" xr:uid="{39AE04E7-4AAF-43DF-8B89-68E3CBEC399A}"/>
    <cellStyle name="Total 4 7 4 2 4" xfId="14886" xr:uid="{52449FA9-D9F0-4853-AEBE-4F63CF84BBB7}"/>
    <cellStyle name="Total 4 7 4 2 4 2" xfId="30178" xr:uid="{0FF65D3F-27C9-4236-BB83-B64BD2E26F07}"/>
    <cellStyle name="Total 4 7 4 2 5" xfId="40669" xr:uid="{10BC2C0C-5CB8-4053-AFEB-18E9D0F7849E}"/>
    <cellStyle name="Total 4 7 4 2 6" xfId="56015" xr:uid="{FD0BECD3-CCB3-4DC2-81CA-656A63A6DF61}"/>
    <cellStyle name="Total 4 7 4 3" xfId="3989" xr:uid="{70006A4F-DCDE-4D51-B17D-FC5C8B153270}"/>
    <cellStyle name="Total 4 7 4 3 2" xfId="25666" xr:uid="{ECB6E3A7-B35A-458D-90B0-99D146BEF422}"/>
    <cellStyle name="Total 4 7 4 4" xfId="36760" xr:uid="{19179E5A-AC4C-46F5-A3BE-494A7903B0AF}"/>
    <cellStyle name="Total 4 7 4 5" xfId="49233" xr:uid="{BD7A6E3E-3127-425A-95C2-48B82B92996A}"/>
    <cellStyle name="Total 4 7 5" xfId="1864" xr:uid="{3B7A1641-0212-48BD-A9FD-4C677FB10970}"/>
    <cellStyle name="Total 4 7 5 2" xfId="6180" xr:uid="{EB6D0328-F075-4808-8514-C50B413F427D}"/>
    <cellStyle name="Total 4 7 5 2 2" xfId="8766" xr:uid="{E2E3AC49-6A4B-4514-AEED-E9609ECD42F1}"/>
    <cellStyle name="Total 4 7 5 2 2 2" xfId="17755" xr:uid="{D34CA65E-4F42-49B7-95E0-CFE50E2C92A6}"/>
    <cellStyle name="Total 4 7 5 2 2 2 2" xfId="36479" xr:uid="{40710B09-2A91-4516-A34A-D2C3074F0B51}"/>
    <cellStyle name="Total 4 7 5 2 2 3" xfId="42318" xr:uid="{F167D0F2-32BE-4769-883E-1FD86228459F}"/>
    <cellStyle name="Total 4 7 5 2 3" xfId="11403" xr:uid="{75444B1B-44BA-4990-BC28-374BA054E2AB}"/>
    <cellStyle name="Total 4 7 5 2 3 2" xfId="20392" xr:uid="{F82B63EA-F7B4-439D-920F-E9948F99D6A0}"/>
    <cellStyle name="Total 4 7 5 2 3 2 2" xfId="30482" xr:uid="{EA7DE57E-6FEE-4F35-9EDC-FC1139B965A9}"/>
    <cellStyle name="Total 4 7 5 2 3 3" xfId="27026" xr:uid="{7A5B0F08-75E6-4237-8BC8-B78ED4E8D305}"/>
    <cellStyle name="Total 4 7 5 2 4" xfId="15169" xr:uid="{866D4353-A177-4AF5-B5A4-098E5D8FCC6D}"/>
    <cellStyle name="Total 4 7 5 2 4 2" xfId="41165" xr:uid="{B5D781F3-7A39-4A5A-8E9F-97196863F946}"/>
    <cellStyle name="Total 4 7 5 2 5" xfId="39815" xr:uid="{59AA8258-DB43-4675-9742-2ED965F47C5F}"/>
    <cellStyle name="Total 4 7 5 2 6" xfId="58609" xr:uid="{869AE314-48C6-4107-8823-B8C95448F30B}"/>
    <cellStyle name="Total 4 7 5 3" xfId="4301" xr:uid="{CB2C3D58-D49E-4D4A-B052-B2D8EA3826E0}"/>
    <cellStyle name="Total 4 7 5 3 2" xfId="26591" xr:uid="{29BC1D9C-F426-40ED-91D1-B83D12C0C07B}"/>
    <cellStyle name="Total 4 7 5 4" xfId="39782" xr:uid="{B65CC7B9-BC59-4C62-A80C-8C3E59D97FF2}"/>
    <cellStyle name="Total 4 7 5 5" xfId="51828" xr:uid="{E636162B-0CED-4215-9D5B-ABFA19B4F081}"/>
    <cellStyle name="Total 4 7 6" xfId="2171" xr:uid="{BF182E07-01AA-4A17-89D9-1C3F8CCDFFF2}"/>
    <cellStyle name="Total 4 7 6 2" xfId="6472" xr:uid="{33F7808F-2D7A-4C98-9F24-917D69FBB1B9}"/>
    <cellStyle name="Total 4 7 6 2 2" xfId="9058" xr:uid="{BBD08B03-237E-43E4-A999-8D029D20219B}"/>
    <cellStyle name="Total 4 7 6 2 2 2" xfId="18047" xr:uid="{F74B22D9-DF0F-42A9-B302-3B381A0CF6D0}"/>
    <cellStyle name="Total 4 7 6 2 2 2 2" xfId="33092" xr:uid="{A0BFE595-4306-47B6-B594-580CFC8D30B2}"/>
    <cellStyle name="Total 4 7 6 2 2 3" xfId="29190" xr:uid="{8AF7CACC-3FCF-49A8-BCB3-A12D5757356C}"/>
    <cellStyle name="Total 4 7 6 2 3" xfId="11695" xr:uid="{1B55E1C5-059A-47DA-8863-1F83DCF20BC9}"/>
    <cellStyle name="Total 4 7 6 2 3 2" xfId="20684" xr:uid="{C3B1FF3A-9F1E-4742-A9AA-891668AD77DF}"/>
    <cellStyle name="Total 4 7 6 2 3 2 2" xfId="31867" xr:uid="{93248E80-8294-4399-8DF4-CB4E524E10C1}"/>
    <cellStyle name="Total 4 7 6 2 3 3" xfId="31086" xr:uid="{73721231-EE82-4FAF-9DCE-CA9063AF381F}"/>
    <cellStyle name="Total 4 7 6 2 4" xfId="15461" xr:uid="{226C19C8-90E5-41A6-9C1B-E0BF16825065}"/>
    <cellStyle name="Total 4 7 6 2 4 2" xfId="33800" xr:uid="{FE0D99F8-08B4-417E-80DE-E50451636BC7}"/>
    <cellStyle name="Total 4 7 6 2 5" xfId="41422" xr:uid="{0AC227BE-ED5A-4881-A43E-510845B279EA}"/>
    <cellStyle name="Total 4 7 6 2 6" xfId="54178" xr:uid="{4ECAABA1-BC98-4015-B791-026B37AC2FB7}"/>
    <cellStyle name="Total 4 7 6 3" xfId="4608" xr:uid="{47AC28D9-FBFE-4E79-84BF-9A511939ABD6}"/>
    <cellStyle name="Total 4 7 6 3 2" xfId="32366" xr:uid="{9E7A0A91-E660-4D08-B193-264D1FA775CC}"/>
    <cellStyle name="Total 4 7 6 4" xfId="35820" xr:uid="{627710E4-4C89-48FE-888F-7451EC98D498}"/>
    <cellStyle name="Total 4 7 6 5" xfId="47441" xr:uid="{FF890933-5D06-48CF-8ADE-EEE2279BD646}"/>
    <cellStyle name="Total 4 7 7" xfId="4908" xr:uid="{0DBBE2AD-DCFA-47D2-BE4E-B760F388973E}"/>
    <cellStyle name="Total 4 7 7 2" xfId="7494" xr:uid="{76CCD9EB-090D-45E2-8D54-0434550508F7}"/>
    <cellStyle name="Total 4 7 7 2 2" xfId="16483" xr:uid="{6B7AA81B-E885-4493-9B9A-B0A6D2727916}"/>
    <cellStyle name="Total 4 7 7 2 2 2" xfId="41528" xr:uid="{222FA058-E015-4BD4-A07B-1658309B9752}"/>
    <cellStyle name="Total 4 7 7 2 3" xfId="31978" xr:uid="{73537708-ECC5-45E8-B2E9-94852DE41D44}"/>
    <cellStyle name="Total 4 7 7 3" xfId="10131" xr:uid="{E7B33D18-8F60-421F-8664-BC22389B77FF}"/>
    <cellStyle name="Total 4 7 7 3 2" xfId="19120" xr:uid="{09529969-2185-4012-8138-854A7DB91C5C}"/>
    <cellStyle name="Total 4 7 7 3 2 2" xfId="29957" xr:uid="{7ABF56A3-E93E-4332-947E-B341E9C03AE2}"/>
    <cellStyle name="Total 4 7 7 3 3" xfId="34674" xr:uid="{CC209D15-61A4-4C89-8C57-211E1E4E1F17}"/>
    <cellStyle name="Total 4 7 7 4" xfId="13897" xr:uid="{56D7A98C-4F20-4281-A5FF-3F4BD49745EA}"/>
    <cellStyle name="Total 4 7 7 4 2" xfId="30577" xr:uid="{40E7369D-94D7-4B6F-8718-E6F644C1B4C3}"/>
    <cellStyle name="Total 4 7 7 5" xfId="38175" xr:uid="{1FA54BE7-DB9A-40B4-8FFC-030D8AA11BE4}"/>
    <cellStyle name="Total 4 7 8" xfId="2520" xr:uid="{70327556-2597-4FDB-918E-FFDA68C78D8D}"/>
    <cellStyle name="Total 4 7 8 2" xfId="34479" xr:uid="{2E99F804-AE6D-4072-B22F-22F8406F3D98}"/>
    <cellStyle name="Total 4 7 9" xfId="36546" xr:uid="{965737D7-28C8-40EB-855F-50F41C4A9477}"/>
    <cellStyle name="Total 4 8" xfId="216" xr:uid="{3F032EB8-2494-47E8-8FA7-3C7F23357B9A}"/>
    <cellStyle name="Total 4 8 2" xfId="2555" xr:uid="{FD4A2150-A8AD-4FB2-83F9-A2948B9EE974}"/>
    <cellStyle name="Total 4 8 2 2" xfId="6796" xr:uid="{44BB12B8-C277-448D-B9F5-A12CA4AE807E}"/>
    <cellStyle name="Total 4 8 2 2 2" xfId="15785" xr:uid="{556777CA-D65D-4625-96BD-21252B54B97C}"/>
    <cellStyle name="Total 4 8 2 2 2 2" xfId="25996" xr:uid="{FFA4B89E-AF86-48EA-9648-F4CEDE937EDF}"/>
    <cellStyle name="Total 4 8 2 2 2 3" xfId="56534" xr:uid="{8DECE3E9-D6AD-4813-A4A4-80A08C72E93E}"/>
    <cellStyle name="Total 4 8 2 2 3" xfId="29979" xr:uid="{B9CA016D-C552-4D1A-B775-4A8E76197F84}"/>
    <cellStyle name="Total 4 8 2 2 4" xfId="49752" xr:uid="{487F6239-2D83-4E78-8281-DF1791870117}"/>
    <cellStyle name="Total 4 8 2 3" xfId="9366" xr:uid="{6EEFDCA3-CF38-4797-8C28-4FE78B8D06F6}"/>
    <cellStyle name="Total 4 8 2 3 2" xfId="18355" xr:uid="{23A89797-5C89-4209-8BEB-2F7444DB904A}"/>
    <cellStyle name="Total 4 8 2 3 2 2" xfId="29551" xr:uid="{E99F58C7-6C5A-4F74-BF39-30B416727B0F}"/>
    <cellStyle name="Total 4 8 2 3 2 3" xfId="57719" xr:uid="{7253EA97-DBE7-433F-B328-1DF13374E300}"/>
    <cellStyle name="Total 4 8 2 3 3" xfId="42278" xr:uid="{1434FE54-0A0F-4494-BDAE-AAAAFCBA1FC5}"/>
    <cellStyle name="Total 4 8 2 3 4" xfId="50937" xr:uid="{6AD4C4B1-4D5B-4ADA-A2D5-F904E5761D78}"/>
    <cellStyle name="Total 4 8 2 4" xfId="13409" xr:uid="{4E41C5D3-49C1-4D45-83B4-643B6594751F}"/>
    <cellStyle name="Total 4 8 2 4 2" xfId="24155" xr:uid="{3D8BCD33-03C1-4CA2-9AB2-DD9AFCA4F196}"/>
    <cellStyle name="Total 4 8 2 4 2 2" xfId="54670" xr:uid="{FF6D7D31-1470-4CD5-8C97-15D26F7ABF3A}"/>
    <cellStyle name="Total 4 8 2 4 3" xfId="47869" xr:uid="{BFF70854-F0B1-4C5F-9FC5-04EA742AEA61}"/>
    <cellStyle name="Total 4 8 2 5" xfId="25750" xr:uid="{C0029C23-6858-4DFC-B025-C25978186B44}"/>
    <cellStyle name="Total 4 8 2 6" xfId="46255" xr:uid="{4FA3D185-7BA5-457E-BA35-D76949DED14C}"/>
    <cellStyle name="Total 4 8 3" xfId="2684" xr:uid="{2E556361-FB21-42AB-A706-CABEF88BD986}"/>
    <cellStyle name="Total 4 8 3 2" xfId="31401" xr:uid="{F42642C5-7839-4944-B7BC-81C87C16D492}"/>
    <cellStyle name="Total 4 8 3 2 2" xfId="56933" xr:uid="{FECC39D0-5001-49EA-884B-94FE54EFA7EC}"/>
    <cellStyle name="Total 4 8 3 2 3" xfId="50151" xr:uid="{5061D9BF-A51E-4395-9F57-18FC4B2FC2C5}"/>
    <cellStyle name="Total 4 8 3 3" xfId="52232" xr:uid="{D4564449-738E-4D4F-BC75-290B82DC36E4}"/>
    <cellStyle name="Total 4 8 3 3 2" xfId="59013" xr:uid="{5FDF0AE8-608C-48BC-B460-C10BC6B96B32}"/>
    <cellStyle name="Total 4 8 3 4" xfId="48268" xr:uid="{20B70FE7-51D4-4C11-8754-9BB003E7BB55}"/>
    <cellStyle name="Total 4 8 3 4 2" xfId="55060" xr:uid="{A69BE1BE-A167-41C4-91AD-CB406989F632}"/>
    <cellStyle name="Total 4 8 3 5" xfId="53360" xr:uid="{548357C0-ED2E-46DC-8CB5-1087C9BD69B5}"/>
    <cellStyle name="Total 4 8 3 6" xfId="46654" xr:uid="{80858C2D-350C-4193-A985-B1ED97C59285}"/>
    <cellStyle name="Total 4 8 4" xfId="30553" xr:uid="{EA59CCEB-1AEA-44A2-8B7E-438AF69089B4}"/>
    <cellStyle name="Total 4 8 4 2" xfId="56062" xr:uid="{FE027E84-0D33-4836-A5C7-B4037771F2F4}"/>
    <cellStyle name="Total 4 8 4 3" xfId="49280" xr:uid="{317B7B51-1FD0-4896-B50B-7084265D6853}"/>
    <cellStyle name="Total 4 8 5" xfId="44416" xr:uid="{57610E26-06A1-4935-9A2C-7069499E696B}"/>
    <cellStyle name="Total 4 8 5 2" xfId="58158" xr:uid="{5B31378C-8150-4FB8-8539-4F3B9ADA461E}"/>
    <cellStyle name="Total 4 8 5 3" xfId="51376" xr:uid="{D6DC3576-AC33-4188-BFA2-E9325DCC996F}"/>
    <cellStyle name="Total 4 8 6" xfId="45746" xr:uid="{7625D4EB-97D3-44BE-8018-BE7EA81F95DF}"/>
    <cellStyle name="Total 4 8 6 2" xfId="54222" xr:uid="{BAE120E6-E617-488B-A359-CB4D1A89F38E}"/>
    <cellStyle name="Total 4 9" xfId="565" xr:uid="{17BB5560-625C-4CFC-8054-5CDD09B7DB80}"/>
    <cellStyle name="Total 4 9 2" xfId="4956" xr:uid="{00BDE226-0BA5-412E-9FE2-AA1BF628AA0C}"/>
    <cellStyle name="Total 4 9 2 2" xfId="7542" xr:uid="{8C174960-1F32-43E7-92D5-A9EB41CE81FC}"/>
    <cellStyle name="Total 4 9 2 2 2" xfId="16531" xr:uid="{C3C9B9F6-BC74-49DA-A011-25E86510A8D2}"/>
    <cellStyle name="Total 4 9 2 2 2 2" xfId="33610" xr:uid="{E425798C-1DC6-4C81-A59D-730FBD3612D8}"/>
    <cellStyle name="Total 4 9 2 2 2 3" xfId="56575" xr:uid="{C258D69A-6E49-41D6-A488-234F841DC348}"/>
    <cellStyle name="Total 4 9 2 2 3" xfId="40781" xr:uid="{C88747A9-0BCB-4C1A-8897-FD05C1210BA1}"/>
    <cellStyle name="Total 4 9 2 2 4" xfId="49793" xr:uid="{8A725281-3472-4350-912C-AD79A543C65D}"/>
    <cellStyle name="Total 4 9 2 3" xfId="10179" xr:uid="{3684ACFA-03B5-4132-BCD1-09E52199833C}"/>
    <cellStyle name="Total 4 9 2 3 2" xfId="19168" xr:uid="{732E2B56-B6AC-41D2-8A8A-09D2FDFA0BAD}"/>
    <cellStyle name="Total 4 9 2 3 2 2" xfId="23752" xr:uid="{3294A3D9-CBB5-40E4-B484-2917D78BA7DC}"/>
    <cellStyle name="Total 4 9 2 3 2 3" xfId="58523" xr:uid="{80BECDEB-E7EC-4B71-9F65-B76D168EC038}"/>
    <cellStyle name="Total 4 9 2 3 3" xfId="30913" xr:uid="{714841CE-0D86-4E3A-B52B-6FA45C07B0E8}"/>
    <cellStyle name="Total 4 9 2 3 4" xfId="51742" xr:uid="{69BDA22E-78F8-40ED-B216-5DFB8D2A6DAC}"/>
    <cellStyle name="Total 4 9 2 4" xfId="13945" xr:uid="{C1670082-070E-4012-A940-10C2DD7A7CAC}"/>
    <cellStyle name="Total 4 9 2 4 2" xfId="32781" xr:uid="{85602E15-DD1E-4427-90A7-BE27E809C6E3}"/>
    <cellStyle name="Total 4 9 2 4 2 2" xfId="54708" xr:uid="{C9D09035-8194-4F2C-8FBD-B41ECB7D87A7}"/>
    <cellStyle name="Total 4 9 2 4 3" xfId="47910" xr:uid="{F14E96E6-D78F-498E-96A9-4440C149587E}"/>
    <cellStyle name="Total 4 9 2 5" xfId="27489" xr:uid="{E5CDFEE4-8B59-48BF-8136-C9EEB8D416FC}"/>
    <cellStyle name="Total 4 9 2 6" xfId="46296" xr:uid="{4017A9AF-B32D-41B9-BD57-2500AE3686D2}"/>
    <cellStyle name="Total 4 9 3" xfId="3002" xr:uid="{5BFD0C08-5149-4551-92AB-F5FAF0E115D6}"/>
    <cellStyle name="Total 4 9 3 2" xfId="32993" xr:uid="{563D7F11-D4AD-4EC5-BC9D-5814AA8A9EC4}"/>
    <cellStyle name="Total 4 9 3 2 2" xfId="56971" xr:uid="{7698AA8C-EFE6-4987-8183-D9D9B1A0AD2A}"/>
    <cellStyle name="Total 4 9 3 2 3" xfId="50189" xr:uid="{13C5667B-AA1D-4876-B1E1-C3B9FB0E44C7}"/>
    <cellStyle name="Total 4 9 3 3" xfId="52163" xr:uid="{87847FEC-9FE6-43B1-A95B-BD3EEDA6D2BB}"/>
    <cellStyle name="Total 4 9 3 3 2" xfId="58944" xr:uid="{EA2E677A-E723-42FA-8852-ECD91A0A14C4}"/>
    <cellStyle name="Total 4 9 3 4" xfId="48306" xr:uid="{F52F340A-E0EB-4178-92D9-0A3EF5B800E8}"/>
    <cellStyle name="Total 4 9 3 4 2" xfId="55098" xr:uid="{6DA99DC5-6092-41D9-A0A6-7E7698B4E348}"/>
    <cellStyle name="Total 4 9 3 5" xfId="53398" xr:uid="{62119034-1281-4DC3-864C-69ED109F84CE}"/>
    <cellStyle name="Total 4 9 3 6" xfId="46692" xr:uid="{FAE0EA3F-0467-4FE5-A8A8-9A26C64DE8F4}"/>
    <cellStyle name="Total 4 9 4" xfId="35765" xr:uid="{1899C1EB-FD50-4315-85C4-01FAAEF4E419}"/>
    <cellStyle name="Total 4 9 4 2" xfId="56103" xr:uid="{50B6718F-7A47-429F-8964-9368669B15BD}"/>
    <cellStyle name="Total 4 9 4 3" xfId="49321" xr:uid="{55181742-817D-4B98-BD8C-D72F5D660826}"/>
    <cellStyle name="Total 4 9 5" xfId="44525" xr:uid="{31A5C839-EAFC-4A6D-B2F5-E38138FBBBE8}"/>
    <cellStyle name="Total 4 9 5 2" xfId="57740" xr:uid="{BB66F927-E8E1-4FAC-8D3B-175EA54A3191}"/>
    <cellStyle name="Total 4 9 5 3" xfId="50958" xr:uid="{6E923672-B710-4100-BD6A-E0AE9AEADF1C}"/>
    <cellStyle name="Total 4 9 6" xfId="45787" xr:uid="{754F4B59-094E-4948-9A29-E8455D00438F}"/>
    <cellStyle name="Total 4 9 6 2" xfId="54260" xr:uid="{008C001D-58C2-45CA-B01F-87700AEEBF2E}"/>
    <cellStyle name="Total 5" xfId="131" xr:uid="{04BB2541-B717-40AB-AA5A-F39CAAD9DB4A}"/>
    <cellStyle name="Total 5 10" xfId="1942" xr:uid="{BA603A24-4597-4FAD-945A-B8003FA9203D}"/>
    <cellStyle name="Total 5 10 2" xfId="6253" xr:uid="{37065888-E60F-423B-BD31-920C19013D00}"/>
    <cellStyle name="Total 5 10 2 2" xfId="8839" xr:uid="{68F5D909-9888-4A37-B113-A8F73E5B502C}"/>
    <cellStyle name="Total 5 10 2 2 2" xfId="17828" xr:uid="{525C22B4-4F88-4082-89BF-D7E222B51547}"/>
    <cellStyle name="Total 5 10 2 2 2 2" xfId="41926" xr:uid="{7B41DA17-E49A-427D-9B7F-03E0B6BC3095}"/>
    <cellStyle name="Total 5 10 2 2 2 3" xfId="56516" xr:uid="{06C341BC-83FD-4285-8DA5-6AD992DDCA0A}"/>
    <cellStyle name="Total 5 10 2 2 3" xfId="24445" xr:uid="{15947381-1923-424C-809C-F12584F24972}"/>
    <cellStyle name="Total 5 10 2 2 4" xfId="49734" xr:uid="{523C0054-47E2-4F98-A29C-5746FF32C79C}"/>
    <cellStyle name="Total 5 10 2 3" xfId="11476" xr:uid="{674F06A7-2AAE-464E-90CA-2E57F1D8586F}"/>
    <cellStyle name="Total 5 10 2 3 2" xfId="20465" xr:uid="{D4D3281F-2C52-4699-886E-9C845BDCCEA4}"/>
    <cellStyle name="Total 5 10 2 3 2 2" xfId="36056" xr:uid="{EF860323-7688-41B3-8F35-05B0A862A841}"/>
    <cellStyle name="Total 5 10 2 3 2 3" xfId="58671" xr:uid="{7BE3F2D3-B750-41B8-B4CC-E524AA11B5CE}"/>
    <cellStyle name="Total 5 10 2 3 3" xfId="35700" xr:uid="{440AD62E-E279-496D-B117-F2B406B8E2B4}"/>
    <cellStyle name="Total 5 10 2 3 4" xfId="51890" xr:uid="{6C35D7E1-B3A9-4728-993F-18FBDBD70ADB}"/>
    <cellStyle name="Total 5 10 2 4" xfId="15242" xr:uid="{26B0CDDE-CBA7-4106-B6D5-234F80CC92FB}"/>
    <cellStyle name="Total 5 10 2 4 2" xfId="25076" xr:uid="{1E7A79EA-817A-4DCD-BC26-DFD11F746C77}"/>
    <cellStyle name="Total 5 10 2 4 2 2" xfId="54652" xr:uid="{813A4CA2-B265-4F25-B2B6-5FBC970AFB22}"/>
    <cellStyle name="Total 5 10 2 4 3" xfId="47851" xr:uid="{EC14F825-4707-433D-9900-AC29AA9C4BEC}"/>
    <cellStyle name="Total 5 10 2 5" xfId="39355" xr:uid="{85382E29-0EF9-47BB-9F3C-2FC274B9EC67}"/>
    <cellStyle name="Total 5 10 2 6" xfId="46237" xr:uid="{BC122FA4-6DA8-4E95-9AF1-BD4EF2A6E532}"/>
    <cellStyle name="Total 5 10 3" xfId="4379" xr:uid="{59486A0B-3A01-4E54-BB29-DDB6509105ED}"/>
    <cellStyle name="Total 5 10 3 2" xfId="22767" xr:uid="{0471E6B8-C8C1-4DA7-968C-99AA1A1AE785}"/>
    <cellStyle name="Total 5 10 3 2 2" xfId="56915" xr:uid="{3465AB6E-01B4-4D10-B3A1-202A8DF7A729}"/>
    <cellStyle name="Total 5 10 3 2 3" xfId="50133" xr:uid="{9BF22462-36A8-47AF-8355-E0C49F977466}"/>
    <cellStyle name="Total 5 10 3 3" xfId="49003" xr:uid="{85CEA0AD-03EF-4EFF-B2F7-59DC132984B4}"/>
    <cellStyle name="Total 5 10 3 3 2" xfId="55786" xr:uid="{73097D4B-D646-4227-8680-0DD441126119}"/>
    <cellStyle name="Total 5 10 3 4" xfId="48250" xr:uid="{389DF62E-1145-48B0-B5CD-6B15BDD69519}"/>
    <cellStyle name="Total 5 10 3 4 2" xfId="55042" xr:uid="{14584555-8BD1-45E7-9A52-4784B0983DAD}"/>
    <cellStyle name="Total 5 10 3 5" xfId="53342" xr:uid="{9433B6A8-9D3A-450F-B8A5-28DE3A7847FF}"/>
    <cellStyle name="Total 5 10 3 6" xfId="46636" xr:uid="{BAEAF9EC-6361-486C-923E-5BBB9664BF86}"/>
    <cellStyle name="Total 5 10 4" xfId="37338" xr:uid="{7A9A96D9-4D2F-4691-93AF-21B24BF1A0EC}"/>
    <cellStyle name="Total 5 10 4 2" xfId="56044" xr:uid="{F7D13CB6-5AF4-4D7E-8633-5D9BB4C8844D}"/>
    <cellStyle name="Total 5 10 4 3" xfId="49262" xr:uid="{07EC6865-043B-4017-8834-C7CB135BAF09}"/>
    <cellStyle name="Total 5 10 5" xfId="44592" xr:uid="{D4E4DCD6-1576-48D4-AA33-248C0929BFAB}"/>
    <cellStyle name="Total 5 10 5 2" xfId="55755" xr:uid="{92038DC3-2464-4C8E-A228-801F0CD08CFA}"/>
    <cellStyle name="Total 5 10 5 3" xfId="48972" xr:uid="{C0475F63-E0FB-48BB-946E-9DCF95B0B949}"/>
    <cellStyle name="Total 5 10 6" xfId="45728" xr:uid="{45703F1F-FA62-4E42-BFDE-A872B15D9665}"/>
    <cellStyle name="Total 5 10 6 2" xfId="54204" xr:uid="{46634FE4-426A-4D19-B5ED-C89CA0E62232}"/>
    <cellStyle name="Total 5 11" xfId="2958" xr:uid="{E6A6D481-3016-4CDD-85D7-0F0196D49CF2}"/>
    <cellStyle name="Total 5 11 2" xfId="7108" xr:uid="{80963F90-691A-4CC8-A084-FCDB26520FCB}"/>
    <cellStyle name="Total 5 11 2 2" xfId="16097" xr:uid="{26FC272F-EC98-4388-904F-C3CB5DA30516}"/>
    <cellStyle name="Total 5 11 2 2 2" xfId="37752" xr:uid="{D692BE0D-6180-49EC-BD37-9F1F8AA8FCD1}"/>
    <cellStyle name="Total 5 11 2 2 2 2" xfId="56608" xr:uid="{630C7F0F-DEEB-4027-9A59-0E148414D286}"/>
    <cellStyle name="Total 5 11 2 2 3" xfId="49826" xr:uid="{4E00E134-9F94-4B68-A894-96614C11FBF0}"/>
    <cellStyle name="Total 5 11 2 3" xfId="40891" xr:uid="{54EAE646-159A-4FCD-B653-374E336E139A}"/>
    <cellStyle name="Total 5 11 2 3 2" xfId="56266" xr:uid="{96A8ACCF-149C-4E33-A67B-AF5848F8E461}"/>
    <cellStyle name="Total 5 11 2 3 3" xfId="49484" xr:uid="{C274A8F1-F566-4815-84CC-377EC1DE319D}"/>
    <cellStyle name="Total 5 11 2 4" xfId="47943" xr:uid="{16D0EA0E-1000-4113-B55E-A3D4D900AEDD}"/>
    <cellStyle name="Total 5 11 2 4 2" xfId="54741" xr:uid="{DAA5DC9A-E3A0-48AE-AA4A-724004270269}"/>
    <cellStyle name="Total 5 11 2 5" xfId="46329" xr:uid="{A3445FB1-47F4-4509-947A-6299517447D2}"/>
    <cellStyle name="Total 5 11 3" xfId="9671" xr:uid="{4E020A32-2B81-40BA-A1F5-86B6018E5B8C}"/>
    <cellStyle name="Total 5 11 3 2" xfId="18660" xr:uid="{229C783A-C76A-43B4-9D61-EED9FA262327}"/>
    <cellStyle name="Total 5 11 3 2 2" xfId="34963" xr:uid="{BA88C547-7DEC-420B-BCE5-3BBE705D02AB}"/>
    <cellStyle name="Total 5 11 3 2 2 2" xfId="57004" xr:uid="{90E2694D-5767-4F22-9B83-9FF61D4DE16F}"/>
    <cellStyle name="Total 5 11 3 2 3" xfId="50222" xr:uid="{642D4830-F6AE-4F57-AC31-8F24382630F6}"/>
    <cellStyle name="Total 5 11 3 3" xfId="24128" xr:uid="{E4EC76C7-A3E8-41EC-844F-664103C3586E}"/>
    <cellStyle name="Total 5 11 3 3 2" xfId="58114" xr:uid="{79B798E1-4B48-412D-8BC8-D154BC606C24}"/>
    <cellStyle name="Total 5 11 3 3 3" xfId="51332" xr:uid="{11F2801F-A8BA-4065-8978-5FB4FC825FCF}"/>
    <cellStyle name="Total 5 11 3 4" xfId="48339" xr:uid="{ABDF8555-AD5E-45EA-AF2D-F3160E4E791B}"/>
    <cellStyle name="Total 5 11 3 4 2" xfId="55131" xr:uid="{651C528F-71A0-4E17-AC2F-5ECBEEEF292E}"/>
    <cellStyle name="Total 5 11 3 5" xfId="46725" xr:uid="{CA60D90E-2015-4BC9-A35C-B4F61DF8EBD3}"/>
    <cellStyle name="Total 5 11 4" xfId="13511" xr:uid="{46716B99-79B6-4E73-87B3-334FF9DADEDD}"/>
    <cellStyle name="Total 5 11 4 2" xfId="35247" xr:uid="{15BA25FF-FF37-41C4-A057-CB8E37334E8F}"/>
    <cellStyle name="Total 5 11 4 2 2" xfId="56136" xr:uid="{45434B56-5C76-4B2F-BCD5-FEBF9D572B77}"/>
    <cellStyle name="Total 5 11 4 3" xfId="49354" xr:uid="{61B57BF0-F9E5-4EA5-A7F2-1A3970B8D2F9}"/>
    <cellStyle name="Total 5 11 5" xfId="27237" xr:uid="{E1715365-94A1-487B-A132-8D0928995E07}"/>
    <cellStyle name="Total 5 11 5 2" xfId="58124" xr:uid="{FD73A0A8-6994-4685-BBC8-A2D4D1B02A9E}"/>
    <cellStyle name="Total 5 11 5 3" xfId="51342" xr:uid="{8F200907-9C18-4FCB-AB05-628DEC82476D}"/>
    <cellStyle name="Total 5 11 6" xfId="44627" xr:uid="{0239358B-DCBE-4577-B543-E5BD8600CED8}"/>
    <cellStyle name="Total 5 11 6 2" xfId="54293" xr:uid="{39DA9A33-CC4F-413A-AC9C-AF0552A32458}"/>
    <cellStyle name="Total 5 11 6 3" xfId="47474" xr:uid="{7064DEB1-A54B-4394-A97C-015C989F3F63}"/>
    <cellStyle name="Total 5 11 7" xfId="45866" xr:uid="{3B5AA6B5-F58B-4673-8EEC-36953CBFA272}"/>
    <cellStyle name="Total 5 12" xfId="6587" xr:uid="{6B5FEC70-E42D-49DE-B105-D38B7FAA7864}"/>
    <cellStyle name="Total 5 12 2" xfId="11796" xr:uid="{D6E68553-7BD7-45FE-B4F0-83BA67BB0522}"/>
    <cellStyle name="Total 5 12 2 2" xfId="20785" xr:uid="{195BCFC7-9162-4A77-A607-A57BBB89AE72}"/>
    <cellStyle name="Total 5 12 2 2 2" xfId="33907" xr:uid="{24C62E0F-6FF7-4153-8ED9-148B927CE069}"/>
    <cellStyle name="Total 5 12 2 2 2 2" xfId="56647" xr:uid="{2BF7F498-C44F-4AD8-8630-A58C4D7C3612}"/>
    <cellStyle name="Total 5 12 2 2 3" xfId="49865" xr:uid="{4157A3F9-9EF1-4919-9B2D-3C11BDB3EE65}"/>
    <cellStyle name="Total 5 12 2 3" xfId="34373" xr:uid="{C5C5A1ED-D332-428B-B6F8-222C172739D1}"/>
    <cellStyle name="Total 5 12 2 3 2" xfId="55727" xr:uid="{6378810C-1799-46E4-9D5F-F6B490BD1D0B}"/>
    <cellStyle name="Total 5 12 2 3 3" xfId="48944" xr:uid="{3E225181-2E05-44FB-9E43-70E56ABAE429}"/>
    <cellStyle name="Total 5 12 2 4" xfId="47982" xr:uid="{EAFDC1D4-8A46-4957-8920-0FEE2E7197EC}"/>
    <cellStyle name="Total 5 12 2 4 2" xfId="54777" xr:uid="{4EF2BBFA-D5C3-487B-9E7A-F41F66A7064A}"/>
    <cellStyle name="Total 5 12 2 5" xfId="46368" xr:uid="{751136FC-B78B-4FF6-9F3B-DAC20218D335}"/>
    <cellStyle name="Total 5 12 3" xfId="15576" xr:uid="{CC859E36-20DD-4E3D-994C-FC0AE16CD84A}"/>
    <cellStyle name="Total 5 12 3 2" xfId="40692" xr:uid="{91048B1E-C031-4B70-82D0-A4D36E4B7606}"/>
    <cellStyle name="Total 5 12 3 2 2" xfId="57040" xr:uid="{AA99FD04-28D7-4E91-8B78-29129E66E5DB}"/>
    <cellStyle name="Total 5 12 3 2 3" xfId="50258" xr:uid="{0305BA5B-36E2-4AAD-AD8B-351359114616}"/>
    <cellStyle name="Total 5 12 3 3" xfId="51707" xr:uid="{2AD96FDE-6563-4F92-916C-0058D029E534}"/>
    <cellStyle name="Total 5 12 3 3 2" xfId="58488" xr:uid="{8BAE849B-B2A9-4632-A6A6-35A818F10E9E}"/>
    <cellStyle name="Total 5 12 3 4" xfId="48375" xr:uid="{578167BF-F558-4DFA-BC56-61B4B385D719}"/>
    <cellStyle name="Total 5 12 3 4 2" xfId="55167" xr:uid="{BD65B918-6D1A-442A-ABCE-248603C8AB6A}"/>
    <cellStyle name="Total 5 12 3 5" xfId="46761" xr:uid="{A32B54D6-888F-483F-A908-4EE29C512019}"/>
    <cellStyle name="Total 5 12 4" xfId="35793" xr:uid="{3B94191E-CD8E-41A3-88A6-BE8BF33CDB61}"/>
    <cellStyle name="Total 5 12 4 2" xfId="56175" xr:uid="{D71479FA-DFED-4E31-AA3C-C85F91A90090}"/>
    <cellStyle name="Total 5 12 4 3" xfId="49393" xr:uid="{0ED5C91F-9EDA-48B4-AD1C-D078577FFEE2}"/>
    <cellStyle name="Total 5 12 5" xfId="44673" xr:uid="{1BFE1244-42EF-46F3-8651-99DFC1E11A65}"/>
    <cellStyle name="Total 5 12 5 2" xfId="59028" xr:uid="{AF576233-8909-4541-9AE1-CAF944A1C90B}"/>
    <cellStyle name="Total 5 12 5 3" xfId="52247" xr:uid="{754442A3-B56E-4730-9969-BA03695D41F5}"/>
    <cellStyle name="Total 5 12 6" xfId="47513" xr:uid="{7907B582-4C30-40DE-B02D-6DB78FADBF19}"/>
    <cellStyle name="Total 5 12 6 2" xfId="54329" xr:uid="{A01B5F97-8034-4825-87CC-89C3476868DA}"/>
    <cellStyle name="Total 5 12 7" xfId="45902" xr:uid="{3830A117-A16B-4421-8C41-F69E12D72EC1}"/>
    <cellStyle name="Total 5 13" xfId="9159" xr:uid="{B04AF3A4-40E4-40DC-9F63-1BCCCEE7B2A5}"/>
    <cellStyle name="Total 5 13 2" xfId="18148" xr:uid="{2F24FFE7-3A6F-4128-9EF3-7540F128DBA0}"/>
    <cellStyle name="Total 5 13 2 2" xfId="28352" xr:uid="{E6BAB1A4-654B-48A5-99EA-7A5E70C24A70}"/>
    <cellStyle name="Total 5 13 2 2 2" xfId="56289" xr:uid="{E1B09F58-6418-4B22-848E-3E5755605A3F}"/>
    <cellStyle name="Total 5 13 2 3" xfId="49507" xr:uid="{C5EB60AE-6590-447A-A86E-55005BC57D5B}"/>
    <cellStyle name="Total 5 13 3" xfId="24465" xr:uid="{0020CD75-3396-4846-B9E3-7C461ACC9213}"/>
    <cellStyle name="Total 5 13 3 2" xfId="58196" xr:uid="{4D7984A7-4D8D-467D-BC3F-F60CAEAB9BB4}"/>
    <cellStyle name="Total 5 13 3 3" xfId="51414" xr:uid="{A495CA2C-83B2-45C8-A6E1-826175293447}"/>
    <cellStyle name="Total 5 13 4" xfId="44696" xr:uid="{E9316B4E-B5FC-4E81-8890-9AABD940D884}"/>
    <cellStyle name="Total 5 13 4 2" xfId="54434" xr:uid="{B7DEBC6C-FFC5-479A-A2F0-EB917B7B7A07}"/>
    <cellStyle name="Total 5 13 4 3" xfId="47624" xr:uid="{FBB77287-C3EF-40A7-97F6-BEA599975C05}"/>
    <cellStyle name="Total 5 13 5" xfId="46016" xr:uid="{E7051D86-8734-4AA5-B5AA-012AA8CF8ADD}"/>
    <cellStyle name="Total 5 14" xfId="9820" xr:uid="{A0C55A3C-CCEC-4F09-823A-5A8BA3A83771}"/>
    <cellStyle name="Total 5 14 2" xfId="18809" xr:uid="{91027B9E-2EEC-4103-8B77-38B93F213ED4}"/>
    <cellStyle name="Total 5 14 2 2" xfId="38701" xr:uid="{54674871-6C86-4AB1-94B0-E5EF1A2D8388}"/>
    <cellStyle name="Total 5 14 2 2 2" xfId="56698" xr:uid="{6EDDE3F4-8589-4D8C-8147-3175919DF63F}"/>
    <cellStyle name="Total 5 14 2 3" xfId="49916" xr:uid="{F4195E15-88BD-46AE-98CA-8C53B665145E}"/>
    <cellStyle name="Total 5 14 3" xfId="37644" xr:uid="{2F71678E-FFBA-4F1A-B501-FF7CF5844DD7}"/>
    <cellStyle name="Total 5 14 3 2" xfId="58064" xr:uid="{935CF5E3-9BF9-4586-90F2-635140F32BFC}"/>
    <cellStyle name="Total 5 14 3 3" xfId="51282" xr:uid="{9FF5FEB3-F591-4674-A65A-F99F29DA82C3}"/>
    <cellStyle name="Total 5 14 4" xfId="44706" xr:uid="{F6D494B5-A6AF-4C61-9879-3751B467B69D}"/>
    <cellStyle name="Total 5 14 4 2" xfId="54825" xr:uid="{DAB2B1F6-3026-434E-B338-E0DD66BBD5B4}"/>
    <cellStyle name="Total 5 14 4 3" xfId="48033" xr:uid="{886C8C0A-F2D4-448D-9603-949A00D33FF5}"/>
    <cellStyle name="Total 5 14 5" xfId="53125" xr:uid="{073CA73E-0435-4E0A-BCDC-F30AF9B06999}"/>
    <cellStyle name="Total 5 14 6" xfId="46419" xr:uid="{36813881-A000-4E98-ACB7-EC38EFDC9A18}"/>
    <cellStyle name="Total 5 15" xfId="2291" xr:uid="{3081D62A-11AD-4547-A53D-EBA118A7B598}"/>
    <cellStyle name="Total 5 15 2" xfId="28199" xr:uid="{76DDC11D-AC76-451C-9BD8-D75996F23B97}"/>
    <cellStyle name="Total 5 15 2 2" xfId="57116" xr:uid="{0D5D2222-D8C8-488A-80A1-DD93B084F037}"/>
    <cellStyle name="Total 5 15 2 3" xfId="50334" xr:uid="{9890C809-C46E-45A4-9815-DAF7F59B5508}"/>
    <cellStyle name="Total 5 15 3" xfId="44733" xr:uid="{09E78D8B-7B8F-4FEA-A714-0EEE09823C44}"/>
    <cellStyle name="Total 5 15 3 2" xfId="57663" xr:uid="{DC93F385-4502-43F7-A512-7E5717F34396}"/>
    <cellStyle name="Total 5 15 3 3" xfId="50881" xr:uid="{E26AF67D-1B75-42C1-9228-9F3B226BD19A}"/>
    <cellStyle name="Total 5 15 4" xfId="48451" xr:uid="{BC79E616-6E36-4652-B66B-F7A0095E91A5}"/>
    <cellStyle name="Total 5 15 4 2" xfId="55243" xr:uid="{D230C00E-E000-4F2D-9E15-A07AE8F51548}"/>
    <cellStyle name="Total 5 15 5" xfId="53529" xr:uid="{1C49D76F-45F1-41A4-88B4-2400D2B81EB6}"/>
    <cellStyle name="Total 5 15 6" xfId="46837" xr:uid="{B22234DC-2CFB-4B10-838F-3F83DC871D26}"/>
    <cellStyle name="Total 5 16" xfId="13200" xr:uid="{D9E86EB5-D594-41ED-AE96-409C14018D7C}"/>
    <cellStyle name="Total 5 16 2" xfId="42305" xr:uid="{F53CAE2B-50AD-4A21-8EB8-BF00F36FC128}"/>
    <cellStyle name="Total 5 16 2 2" xfId="57154" xr:uid="{D45E63FF-2BAD-4B00-A855-E809824EB060}"/>
    <cellStyle name="Total 5 16 2 3" xfId="50372" xr:uid="{D51DEA2F-5092-460A-99AA-76A03E6EBED9}"/>
    <cellStyle name="Total 5 16 3" xfId="44781" xr:uid="{59F84A6E-52DA-48B5-B694-2B1B4503A159}"/>
    <cellStyle name="Total 5 16 3 2" xfId="58755" xr:uid="{A98D775B-51E2-4455-8CED-3F46789B54CB}"/>
    <cellStyle name="Total 5 16 3 3" xfId="51974" xr:uid="{3FC40653-EF33-4291-B5DE-19DD39BECC2D}"/>
    <cellStyle name="Total 5 16 4" xfId="51211" xr:uid="{7A77D9F2-857E-42EC-8666-3B2B98F2FBF6}"/>
    <cellStyle name="Total 5 16 4 2" xfId="57993" xr:uid="{3524A0FB-7786-4890-8A86-0C6A706D0A44}"/>
    <cellStyle name="Total 5 16 5" xfId="48489" xr:uid="{5DB7578F-28CE-4B52-BB10-4B3C86A37385}"/>
    <cellStyle name="Total 5 16 5 2" xfId="55281" xr:uid="{50D47A8B-4CF8-48F7-BFAE-92F78365FB1F}"/>
    <cellStyle name="Total 5 16 6" xfId="53567" xr:uid="{DBB0238E-595A-452E-9C20-78BAB8F076F9}"/>
    <cellStyle name="Total 5 16 7" xfId="46875" xr:uid="{51202052-07D0-4764-944D-325FDB0EB753}"/>
    <cellStyle name="Total 5 17" xfId="31811" xr:uid="{4572EE7E-463E-431E-B057-466561B71E59}"/>
    <cellStyle name="Total 5 17 2" xfId="44829" xr:uid="{AF3F5C46-1B10-4271-A56B-0AAD7B397FBF}"/>
    <cellStyle name="Total 5 17 2 2" xfId="57170" xr:uid="{8E58D466-A425-4768-AD46-97383E2CB5F3}"/>
    <cellStyle name="Total 5 17 2 3" xfId="50388" xr:uid="{693A98DD-1DB8-48D7-B651-455F53589D5F}"/>
    <cellStyle name="Total 5 17 3" xfId="51990" xr:uid="{798C8390-F805-423D-85D4-0C9CA3AE29FE}"/>
    <cellStyle name="Total 5 17 3 2" xfId="58771" xr:uid="{E69A0A5E-35C4-423B-8CA4-0714A2D5C326}"/>
    <cellStyle name="Total 5 17 4" xfId="51433" xr:uid="{F4E9A5B1-9774-4FC7-9C1E-424DDF73A770}"/>
    <cellStyle name="Total 5 17 4 2" xfId="58215" xr:uid="{CA403039-5131-45DF-933E-2E9A885BA0E5}"/>
    <cellStyle name="Total 5 17 5" xfId="48505" xr:uid="{A1861ABD-9460-4007-91D6-71479953C5F2}"/>
    <cellStyle name="Total 5 17 5 2" xfId="55297" xr:uid="{19FEB4BE-C59E-4D99-AD56-9049DD4FADD6}"/>
    <cellStyle name="Total 5 17 6" xfId="53583" xr:uid="{EA378BB3-A9AA-4B9E-9618-F5C322299D24}"/>
    <cellStyle name="Total 5 17 7" xfId="46891" xr:uid="{AD7088C1-83AE-40BB-A8C9-4A5B46601FFD}"/>
    <cellStyle name="Total 5 18" xfId="44827" xr:uid="{24C99E5F-8AE7-4700-8102-C3ABB62E09C0}"/>
    <cellStyle name="Total 5 18 2" xfId="50341" xr:uid="{E9CD2AAB-C47A-4097-A8CE-ACF166F725B2}"/>
    <cellStyle name="Total 5 18 2 2" xfId="57123" xr:uid="{36D2EBE4-BE84-476D-BD7E-BF17C6EFFEC9}"/>
    <cellStyle name="Total 5 18 3" xfId="51944" xr:uid="{B4818AE6-8803-4F02-99BE-624CF1BE184F}"/>
    <cellStyle name="Total 5 18 3 2" xfId="58725" xr:uid="{FCAF9ECA-0943-4D78-9B64-6696183F65C7}"/>
    <cellStyle name="Total 5 18 4" xfId="51590" xr:uid="{089918AD-F262-42CD-9811-1BFC83BE8944}"/>
    <cellStyle name="Total 5 18 4 2" xfId="58372" xr:uid="{BD1FEFAB-0D28-48A8-8D28-F2F1EFDEBE00}"/>
    <cellStyle name="Total 5 18 5" xfId="48458" xr:uid="{8FB47A1E-2429-4F8B-8694-A3277BF1C445}"/>
    <cellStyle name="Total 5 18 5 2" xfId="55250" xr:uid="{FB5F54B0-4223-4C02-9955-1CC2B0983B47}"/>
    <cellStyle name="Total 5 18 6" xfId="53536" xr:uid="{76116A14-9D79-4A94-B190-6773425C67B5}"/>
    <cellStyle name="Total 5 18 7" xfId="46844" xr:uid="{79CF5D7E-25B4-4174-AFCB-8926ACF71184}"/>
    <cellStyle name="Total 5 19" xfId="44837" xr:uid="{34A1904E-7726-4D2E-90E3-E7BF797FD625}"/>
    <cellStyle name="Total 5 19 2" xfId="50471" xr:uid="{FA268CAE-DA9C-457B-AEB4-418312544B68}"/>
    <cellStyle name="Total 5 19 2 2" xfId="57253" xr:uid="{7218D098-BF0F-4442-9095-26E762F5AB3F}"/>
    <cellStyle name="Total 5 19 3" xfId="52073" xr:uid="{FE1FB3E0-C7D1-4FCA-82E4-4AE40280AB56}"/>
    <cellStyle name="Total 5 19 3 2" xfId="58854" xr:uid="{69B8149F-447E-40B0-896D-F675958FFB8F}"/>
    <cellStyle name="Total 5 19 4" xfId="51566" xr:uid="{C19B28EA-8845-421A-BF4F-B60F6D024302}"/>
    <cellStyle name="Total 5 19 4 2" xfId="58348" xr:uid="{1D391477-203C-4CEE-BE37-3608EF99322B}"/>
    <cellStyle name="Total 5 19 5" xfId="48588" xr:uid="{2C010446-C00F-4E11-B83A-C657F39F7BD7}"/>
    <cellStyle name="Total 5 19 5 2" xfId="55377" xr:uid="{97C069AF-7BEA-41A8-8D43-AFF677E2390D}"/>
    <cellStyle name="Total 5 19 6" xfId="53663" xr:uid="{5305DBA0-BCAD-4A66-9879-EA501EB4B913}"/>
    <cellStyle name="Total 5 19 7" xfId="46974" xr:uid="{525CDA02-6404-47DC-B551-2446F61403F0}"/>
    <cellStyle name="Total 5 2" xfId="242" xr:uid="{64460C34-1C03-4007-84C3-12F0BB4B04BF}"/>
    <cellStyle name="Total 5 2 10" xfId="6544" xr:uid="{4A213356-B4AF-43CF-B168-1D3E2AFAD3C8}"/>
    <cellStyle name="Total 5 2 10 2" xfId="11763" xr:uid="{0AD4C9BA-D492-4815-92D7-4E004B44F405}"/>
    <cellStyle name="Total 5 2 10 2 2" xfId="20752" xr:uid="{D456519F-8C1B-4D65-BFF9-6D70EE74A3AA}"/>
    <cellStyle name="Total 5 2 10 2 2 2" xfId="40806" xr:uid="{BAC27655-2705-4228-9E61-196E79EC7376}"/>
    <cellStyle name="Total 5 2 10 2 3" xfId="38942" xr:uid="{ABC32EA1-C3D6-418A-8B4B-B623A5D0D490}"/>
    <cellStyle name="Total 5 2 10 3" xfId="15533" xr:uid="{7F2948AE-A5B8-408F-AA19-05EB5E847984}"/>
    <cellStyle name="Total 5 2 10 3 2" xfId="24310" xr:uid="{8A400648-FDCF-4B59-8FC1-8313931D6936}"/>
    <cellStyle name="Total 5 2 10 4" xfId="39588" xr:uid="{1AB6B166-05CE-423B-8524-FB8A6942FB3E}"/>
    <cellStyle name="Total 5 2 11" xfId="9126" xr:uid="{61E23C55-6026-4A3E-9BB2-BAD58B543B44}"/>
    <cellStyle name="Total 5 2 11 2" xfId="18115" xr:uid="{D2FEB723-AF08-4278-B3A9-16729C765A35}"/>
    <cellStyle name="Total 5 2 11 2 2" xfId="22854" xr:uid="{EE6189C5-84EA-4B39-A189-DFD6E0887630}"/>
    <cellStyle name="Total 5 2 11 3" xfId="25286" xr:uid="{3C26FCCE-640B-47B9-8F50-07FA372CBF93}"/>
    <cellStyle name="Total 5 2 12" xfId="12495" xr:uid="{97386712-BCEE-47C8-9D02-51A39BB9F2AC}"/>
    <cellStyle name="Total 5 2 12 2" xfId="21484" xr:uid="{1E47423E-5245-41FF-8F02-FDF3CE71A85D}"/>
    <cellStyle name="Total 5 2 12 2 2" xfId="24544" xr:uid="{851B2514-1CEB-4648-9C9D-E0F1448A3AAC}"/>
    <cellStyle name="Total 5 2 12 3" xfId="24741" xr:uid="{48FAA054-515F-44CB-96C8-6A3614EB9A33}"/>
    <cellStyle name="Total 5 2 13" xfId="2248" xr:uid="{C69EBB1C-1A3E-4B95-990C-8083EE682D6E}"/>
    <cellStyle name="Total 5 2 13 2" xfId="43029" xr:uid="{3D3CBDAD-3960-436F-80F6-AE8A8934BC4B}"/>
    <cellStyle name="Total 5 2 14" xfId="13157" xr:uid="{6F0D50D1-B1E3-4993-A2C5-80474551C704}"/>
    <cellStyle name="Total 5 2 14 2" xfId="34943" xr:uid="{0F6B63D0-2EA4-4A0A-99B0-F74ED42BD914}"/>
    <cellStyle name="Total 5 2 15" xfId="30527" xr:uid="{440B7ABA-1358-49A0-9489-C4739D077208}"/>
    <cellStyle name="Total 5 2 16" xfId="44287" xr:uid="{3396ACC2-C7B3-435B-A254-2CB951B84977}"/>
    <cellStyle name="Total 5 2 17" xfId="45534" xr:uid="{3FF10577-A7FF-493E-BA45-D10EB2DC73BF}"/>
    <cellStyle name="Total 5 2 2" xfId="380" xr:uid="{4ED79A31-90E6-430A-A485-39596FC0D31F}"/>
    <cellStyle name="Total 5 2 2 10" xfId="9251" xr:uid="{164B550F-4497-4A36-AF4D-1C403468AC8B}"/>
    <cellStyle name="Total 5 2 2 10 2" xfId="18240" xr:uid="{8A279300-09A8-40F4-A32E-E5667DEC05CC}"/>
    <cellStyle name="Total 5 2 2 10 2 2" xfId="24598" xr:uid="{393A7CC9-4B6F-474A-AD5D-692D5D7C4058}"/>
    <cellStyle name="Total 5 2 2 10 3" xfId="35556" xr:uid="{63995A92-412E-42CC-9686-E4C9A17115CB}"/>
    <cellStyle name="Total 5 2 2 11" xfId="12484" xr:uid="{5DDEBBAE-2A67-4922-A705-2EB0C755BBD9}"/>
    <cellStyle name="Total 5 2 2 11 2" xfId="21473" xr:uid="{B1893C9F-8A03-4346-8773-0854A529F8E2}"/>
    <cellStyle name="Total 5 2 2 11 2 2" xfId="34244" xr:uid="{F58B8644-CE65-44EF-A3C3-E40C7D9260D5}"/>
    <cellStyle name="Total 5 2 2 11 3" xfId="30061" xr:uid="{AF03564D-9C4B-4C55-B173-E98268ECEAF5}"/>
    <cellStyle name="Total 5 2 2 12" xfId="2386" xr:uid="{5136CE39-7609-4627-A323-F67708E41006}"/>
    <cellStyle name="Total 5 2 2 12 2" xfId="28879" xr:uid="{69C1B1DA-8EFD-4487-ACEE-B9B660D99DF1}"/>
    <cellStyle name="Total 5 2 2 13" xfId="13295" xr:uid="{97FBD14F-ED54-4A45-9DC9-DB46715CACBB}"/>
    <cellStyle name="Total 5 2 2 13 2" xfId="40297" xr:uid="{EB2A8323-C325-4A5D-9B2A-A94F95944C85}"/>
    <cellStyle name="Total 5 2 2 14" xfId="39878" xr:uid="{85B982D3-E16B-444D-AC80-79AAEB33B107}"/>
    <cellStyle name="Total 5 2 2 15" xfId="46049" xr:uid="{BDE191E2-57FB-456C-92C1-D65A4DE17084}"/>
    <cellStyle name="Total 5 2 2 2" xfId="729" xr:uid="{A5914916-DBC3-4F3B-BAA2-5C158E88390A}"/>
    <cellStyle name="Total 5 2 2 2 2" xfId="5105" xr:uid="{CE9C07F6-9969-47B9-80C1-2DC307BD116C}"/>
    <cellStyle name="Total 5 2 2 2 2 2" xfId="7691" xr:uid="{41FB1834-EF34-41E8-AC7D-FB6BBE623534}"/>
    <cellStyle name="Total 5 2 2 2 2 2 2" xfId="16680" xr:uid="{DE30A590-4755-4053-B170-BF9D046E1322}"/>
    <cellStyle name="Total 5 2 2 2 2 2 2 2" xfId="27961" xr:uid="{A1987783-8ABC-4C7C-A713-5E15A253D7E1}"/>
    <cellStyle name="Total 5 2 2 2 2 2 3" xfId="23465" xr:uid="{05663F91-4B80-41DB-B789-EE61382890FE}"/>
    <cellStyle name="Total 5 2 2 2 2 3" xfId="10328" xr:uid="{61080F60-8E96-477D-A303-303E109AFDE3}"/>
    <cellStyle name="Total 5 2 2 2 2 3 2" xfId="19317" xr:uid="{70068706-356E-4393-9EE2-13F40F333C97}"/>
    <cellStyle name="Total 5 2 2 2 2 3 2 2" xfId="26040" xr:uid="{6F4A7F00-E79D-4C51-BAAB-03C12410CE71}"/>
    <cellStyle name="Total 5 2 2 2 2 3 3" xfId="26665" xr:uid="{B395DACF-E7A4-451B-ABC4-E6F7D3240B08}"/>
    <cellStyle name="Total 5 2 2 2 2 4" xfId="14094" xr:uid="{A1A78163-672E-4A3A-8AE9-95BAFC23BEB7}"/>
    <cellStyle name="Total 5 2 2 2 2 4 2" xfId="22894" xr:uid="{2A090AA3-E034-4008-9C4B-85B476751A32}"/>
    <cellStyle name="Total 5 2 2 2 2 5" xfId="42267" xr:uid="{8C778E95-AE97-4D07-925F-93B18F9BEBDF}"/>
    <cellStyle name="Total 5 2 2 2 2 6" xfId="56322" xr:uid="{FC020349-340B-4F03-84E3-8D9549A4B910}"/>
    <cellStyle name="Total 5 2 2 2 3" xfId="3166" xr:uid="{3003CAAA-0409-4FCD-B4C1-0212BCEA337E}"/>
    <cellStyle name="Total 5 2 2 2 3 2" xfId="39855" xr:uid="{F0850B31-F4AD-4E0D-AD49-F3BD6D08784E}"/>
    <cellStyle name="Total 5 2 2 2 4" xfId="36142" xr:uid="{343C0E53-F64D-44DB-BCA1-12EED26951C3}"/>
    <cellStyle name="Total 5 2 2 2 5" xfId="49540" xr:uid="{E9D90F64-EFF0-4ED1-A2FF-23FCE5C978BC}"/>
    <cellStyle name="Total 5 2 2 3" xfId="1074" xr:uid="{C127D3C1-E8FF-410D-AD8A-D21B1CF54377}"/>
    <cellStyle name="Total 5 2 2 3 2" xfId="5426" xr:uid="{4CABAE0C-7AA4-4193-8C52-9F068BEB6A94}"/>
    <cellStyle name="Total 5 2 2 3 2 2" xfId="8012" xr:uid="{375D6E91-9FD4-4943-A75F-6250485474ED}"/>
    <cellStyle name="Total 5 2 2 3 2 2 2" xfId="17001" xr:uid="{935FA7A6-D387-44B9-8B87-2EA70D3E585C}"/>
    <cellStyle name="Total 5 2 2 3 2 2 2 2" xfId="34099" xr:uid="{AAF82B73-53C2-40D3-8925-6158E995F66C}"/>
    <cellStyle name="Total 5 2 2 3 2 2 3" xfId="31654" xr:uid="{D4DAF166-B8A7-4CD6-84B5-8DE2B4E5A9EE}"/>
    <cellStyle name="Total 5 2 2 3 2 3" xfId="10649" xr:uid="{33519B33-4118-481F-A71D-ECF3CF460875}"/>
    <cellStyle name="Total 5 2 2 3 2 3 2" xfId="19638" xr:uid="{A295264B-0FC0-4974-8B22-03697C59009A}"/>
    <cellStyle name="Total 5 2 2 3 2 3 2 2" xfId="35522" xr:uid="{937BA0CC-449D-418D-B843-7AFD79235A24}"/>
    <cellStyle name="Total 5 2 2 3 2 3 3" xfId="31083" xr:uid="{5FFB529F-C092-48CB-9C0A-249F301E3F22}"/>
    <cellStyle name="Total 5 2 2 3 2 4" xfId="14415" xr:uid="{6D6DC4AA-5E9B-4B98-8CF9-F928FFFEE218}"/>
    <cellStyle name="Total 5 2 2 3 2 4 2" xfId="22509" xr:uid="{032A1DBA-C15B-4BEF-B4C9-BF57392E935E}"/>
    <cellStyle name="Total 5 2 2 3 2 5" xfId="43346" xr:uid="{817EE8C6-97E9-4997-814C-C1CFA990DBF8}"/>
    <cellStyle name="Total 5 2 2 3 2 6" xfId="58382" xr:uid="{28B40898-F39C-4A67-9625-B41786880445}"/>
    <cellStyle name="Total 5 2 2 3 3" xfId="3511" xr:uid="{C1C3DED6-067B-448F-8FB8-26F8E91BC7A2}"/>
    <cellStyle name="Total 5 2 2 3 3 2" xfId="27722" xr:uid="{57CE2D06-356A-4A48-BA70-8286CAD7B915}"/>
    <cellStyle name="Total 5 2 2 3 4" xfId="25260" xr:uid="{80E16D4C-ADB4-4021-A140-FBB8C355A669}"/>
    <cellStyle name="Total 5 2 2 3 5" xfId="51600" xr:uid="{DCA9FE1F-5111-4AFF-B106-B6BA2EF76451}"/>
    <cellStyle name="Total 5 2 2 4" xfId="1418" xr:uid="{3B4DA092-53A2-4115-9B71-80FF52DE71E5}"/>
    <cellStyle name="Total 5 2 2 4 2" xfId="5763" xr:uid="{B52DE2D1-5F02-4146-81A6-53CE52C6483D}"/>
    <cellStyle name="Total 5 2 2 4 2 2" xfId="8349" xr:uid="{1D0A811C-8D4F-4905-8B85-7823D651F467}"/>
    <cellStyle name="Total 5 2 2 4 2 2 2" xfId="17338" xr:uid="{4E28705A-55A0-4B75-B5E1-F57364DF15BB}"/>
    <cellStyle name="Total 5 2 2 4 2 2 2 2" xfId="30866" xr:uid="{0B601BA3-3323-4EF0-869F-6FEC3F4AB0A9}"/>
    <cellStyle name="Total 5 2 2 4 2 2 3" xfId="23862" xr:uid="{83F612A5-3FBD-485C-8666-14C9DC45145F}"/>
    <cellStyle name="Total 5 2 2 4 2 3" xfId="10986" xr:uid="{F027F0EE-A493-4BC0-B0E6-039133961AEE}"/>
    <cellStyle name="Total 5 2 2 4 2 3 2" xfId="19975" xr:uid="{3BE6C0CC-FCD9-4DDD-84CC-9FDDCD1B8B78}"/>
    <cellStyle name="Total 5 2 2 4 2 3 2 2" xfId="37925" xr:uid="{3299AAEC-8C85-4DB2-9A20-E0BDA3299148}"/>
    <cellStyle name="Total 5 2 2 4 2 3 3" xfId="30881" xr:uid="{A0C29694-527D-40CB-AD1A-F0B34892A356}"/>
    <cellStyle name="Total 5 2 2 4 2 4" xfId="14752" xr:uid="{28CE791F-E4CC-44DA-8262-4C659B16DEDC}"/>
    <cellStyle name="Total 5 2 2 4 2 4 2" xfId="33910" xr:uid="{56BB4675-6EA4-4C84-BFB9-E8BD8B07D8E3}"/>
    <cellStyle name="Total 5 2 2 4 2 5" xfId="35927" xr:uid="{05310E51-3716-44EF-9410-8BFD58AB2EB0}"/>
    <cellStyle name="Total 5 2 2 4 2 6" xfId="54467" xr:uid="{8BC74311-20B5-4497-B210-5A1FA0E539EB}"/>
    <cellStyle name="Total 5 2 2 4 3" xfId="3855" xr:uid="{65085CFD-9FC8-4451-A8BC-02837F6EFBEB}"/>
    <cellStyle name="Total 5 2 2 4 3 2" xfId="38217" xr:uid="{0083D958-4069-4ADF-B0ED-7DCFE98C0200}"/>
    <cellStyle name="Total 5 2 2 4 4" xfId="41450" xr:uid="{6F58E77F-406E-415A-9AF1-1AC338EBACA0}"/>
    <cellStyle name="Total 5 2 2 4 5" xfId="47657" xr:uid="{CF18327C-16B5-4AD1-8162-78D1A7E0B7BB}"/>
    <cellStyle name="Total 5 2 2 5" xfId="169" xr:uid="{F331B8B0-1C84-40A9-B770-72AF4C67442A}"/>
    <cellStyle name="Total 5 2 2 5 2" xfId="2623" xr:uid="{AD6025FB-953D-48E1-88CE-0970E946C70D}"/>
    <cellStyle name="Total 5 2 2 5 2 2" xfId="6864" xr:uid="{4D930921-1445-4F7F-BABC-184507C377FD}"/>
    <cellStyle name="Total 5 2 2 5 2 2 2" xfId="15853" xr:uid="{9F8433BB-A4A0-4B9A-8B0B-99C29C398850}"/>
    <cellStyle name="Total 5 2 2 5 2 2 2 2" xfId="24003" xr:uid="{54467166-C3DA-40D4-975D-B9ACDBDC02C2}"/>
    <cellStyle name="Total 5 2 2 5 2 2 3" xfId="25030" xr:uid="{74941AE6-8671-4F51-92DE-23BCD5A5BC37}"/>
    <cellStyle name="Total 5 2 2 5 2 3" xfId="9434" xr:uid="{288DB731-8158-4E76-A7F7-D9A379AFD02F}"/>
    <cellStyle name="Total 5 2 2 5 2 3 2" xfId="18423" xr:uid="{393AC08D-810E-4315-AE07-8BEF1A90F2F4}"/>
    <cellStyle name="Total 5 2 2 5 2 3 2 2" xfId="35316" xr:uid="{50F9535C-D712-405C-BF2F-C84090AE7606}"/>
    <cellStyle name="Total 5 2 2 5 2 3 3" xfId="40633" xr:uid="{20156B03-5F66-4357-A4F9-6D5CD68BCE81}"/>
    <cellStyle name="Total 5 2 2 5 2 4" xfId="13477" xr:uid="{005C8ECD-D260-4658-8E7B-5F4239379205}"/>
    <cellStyle name="Total 5 2 2 5 2 4 2" xfId="32554" xr:uid="{A17CD557-9ED8-4468-9E85-BE767A909995}"/>
    <cellStyle name="Total 5 2 2 5 2 5" xfId="35605" xr:uid="{611B22CA-019C-4B70-B241-74F162F0B344}"/>
    <cellStyle name="Total 5 2 2 5 3" xfId="2637" xr:uid="{AB1D81BE-436B-4F1A-89E5-3758145B3E34}"/>
    <cellStyle name="Total 5 2 2 5 3 2" xfId="41573" xr:uid="{9DCC0B8F-0A86-461B-9DDA-37B7C2864746}"/>
    <cellStyle name="Total 5 2 2 5 4" xfId="33381" xr:uid="{80F21830-DEBB-4689-ACEB-D009983B27B4}"/>
    <cellStyle name="Total 5 2 2 6" xfId="2037" xr:uid="{7523471B-BC3C-4A68-87A8-1F53ADF20CFF}"/>
    <cellStyle name="Total 5 2 2 6 2" xfId="6345" xr:uid="{E4723F06-2C4E-46DB-BCCA-390F6078D1BA}"/>
    <cellStyle name="Total 5 2 2 6 2 2" xfId="8931" xr:uid="{BF41D3E7-5C7D-4D8E-85B2-6044C5FDD7A2}"/>
    <cellStyle name="Total 5 2 2 6 2 2 2" xfId="17920" xr:uid="{B62B7110-6E57-4179-A1C0-7E3311F7EAF1}"/>
    <cellStyle name="Total 5 2 2 6 2 2 2 2" xfId="24402" xr:uid="{FEA0AA71-BB54-4A18-9F4F-A45261C6F2B2}"/>
    <cellStyle name="Total 5 2 2 6 2 2 3" xfId="36468" xr:uid="{3F323902-2A2B-476D-A9A4-B68D6F2E0286}"/>
    <cellStyle name="Total 5 2 2 6 2 3" xfId="11568" xr:uid="{0FD66F97-78B4-40D9-9B7C-89671CC3051D}"/>
    <cellStyle name="Total 5 2 2 6 2 3 2" xfId="20557" xr:uid="{5DAC5721-E029-40BF-8ACC-DABA099E9475}"/>
    <cellStyle name="Total 5 2 2 6 2 3 2 2" xfId="28637" xr:uid="{8CDB9F48-980D-4BA5-AF05-C12051410470}"/>
    <cellStyle name="Total 5 2 2 6 2 3 3" xfId="30976" xr:uid="{1F7DF7D3-7823-4445-9FA6-1BE7E4FEE1CF}"/>
    <cellStyle name="Total 5 2 2 6 2 4" xfId="15334" xr:uid="{1DA9BC27-80D6-4886-B019-563E30716FE9}"/>
    <cellStyle name="Total 5 2 2 6 2 4 2" xfId="42081" xr:uid="{2BC2E821-AA79-4A47-B90D-20396AE73A4B}"/>
    <cellStyle name="Total 5 2 2 6 2 5" xfId="31354" xr:uid="{E1845E63-8D2C-4122-900E-619073EE902D}"/>
    <cellStyle name="Total 5 2 2 6 3" xfId="4474" xr:uid="{FB2AA6D7-7734-440F-AB72-ACA306A944DB}"/>
    <cellStyle name="Total 5 2 2 6 3 2" xfId="25148" xr:uid="{D6AFFEF5-E266-4E59-BE26-380CCAF22BB5}"/>
    <cellStyle name="Total 5 2 2 6 4" xfId="36970" xr:uid="{2C4D4DB8-0FE2-4F79-BEF9-F8E1481915D9}"/>
    <cellStyle name="Total 5 2 2 7" xfId="2848" xr:uid="{DBD21B05-951F-42D3-8769-F4BF18A73998}"/>
    <cellStyle name="Total 5 2 2 7 2" xfId="6998" xr:uid="{F5213FF9-C818-4411-8EC7-260E0F9C1A3C}"/>
    <cellStyle name="Total 5 2 2 7 2 2" xfId="12127" xr:uid="{3A81E777-A617-4ED3-A0E9-D3346594A7B3}"/>
    <cellStyle name="Total 5 2 2 7 2 2 2" xfId="21116" xr:uid="{FFDF6F42-2081-410D-8E3E-ED5977D516C2}"/>
    <cellStyle name="Total 5 2 2 7 2 2 2 2" xfId="30404" xr:uid="{86BC48C4-11CC-43B4-90B5-A595A4B10C4C}"/>
    <cellStyle name="Total 5 2 2 7 2 2 3" xfId="31542" xr:uid="{5B49D59E-E82F-4501-85E4-AD2DA9477D55}"/>
    <cellStyle name="Total 5 2 2 7 2 3" xfId="12941" xr:uid="{D03B8796-7130-48EF-85C8-71E43FA186F5}"/>
    <cellStyle name="Total 5 2 2 7 2 3 2" xfId="21930" xr:uid="{774E9831-5D77-499A-8AB8-7105C52F6873}"/>
    <cellStyle name="Total 5 2 2 7 2 3 2 2" xfId="25167" xr:uid="{AC331AE7-E6FB-44BC-90CC-5E5C29428DA2}"/>
    <cellStyle name="Total 5 2 2 7 2 3 3" xfId="38411" xr:uid="{D35DD3A7-2C83-4BF5-9538-50414A91FACE}"/>
    <cellStyle name="Total 5 2 2 7 2 4" xfId="15987" xr:uid="{B3F8006E-F682-463B-922B-A088CD2961AB}"/>
    <cellStyle name="Total 5 2 2 7 2 4 2" xfId="29588" xr:uid="{9EDA6EFA-2BA9-4AF7-90CA-309ED0979A5A}"/>
    <cellStyle name="Total 5 2 2 7 2 5" xfId="41144" xr:uid="{41EC2BBA-BA07-4C1D-96F8-9FC18D12B56F}"/>
    <cellStyle name="Total 5 2 2 7 3" xfId="9561" xr:uid="{2889B953-0B68-49F0-A570-1A4E4BD1F837}"/>
    <cellStyle name="Total 5 2 2 7 3 2" xfId="18550" xr:uid="{4AE2FF22-3FD3-4E94-A192-DC6E982B7ABA}"/>
    <cellStyle name="Total 5 2 2 7 3 2 2" xfId="24807" xr:uid="{ABB3B1C4-C063-4997-BB4C-3F455004D2F4}"/>
    <cellStyle name="Total 5 2 2 7 3 3" xfId="22336" xr:uid="{3075E9D6-31BE-4FE3-B138-BBC1C38F337C}"/>
    <cellStyle name="Total 5 2 2 7 4" xfId="38272" xr:uid="{22B07BCC-4760-4561-BB52-F35A7A13CDA3}"/>
    <cellStyle name="Total 5 2 2 8" xfId="4781" xr:uid="{2F9CD484-248F-43AF-9643-5A945CE9D929}"/>
    <cellStyle name="Total 5 2 2 8 2" xfId="7367" xr:uid="{B438DCA8-1B9C-47B9-9C22-AF8276B4E9C8}"/>
    <cellStyle name="Total 5 2 2 8 2 2" xfId="16356" xr:uid="{F7F549FF-C774-4BA1-85BC-9307BFBF049B}"/>
    <cellStyle name="Total 5 2 2 8 2 2 2" xfId="25499" xr:uid="{7C629FE8-EABA-4FC9-931A-ECAB82CAA6B9}"/>
    <cellStyle name="Total 5 2 2 8 2 3" xfId="27016" xr:uid="{4C8B6A79-5CE9-4E77-95ED-CAD0A36787FF}"/>
    <cellStyle name="Total 5 2 2 8 3" xfId="10004" xr:uid="{CC2B2A80-62A4-43BA-A939-C6BAE9E23AC5}"/>
    <cellStyle name="Total 5 2 2 8 3 2" xfId="18993" xr:uid="{4CD93790-D440-4A9D-A5E8-1B03EA4FE572}"/>
    <cellStyle name="Total 5 2 2 8 3 2 2" xfId="31448" xr:uid="{35E3A8C7-8EAC-465E-8B1F-CE66335920DA}"/>
    <cellStyle name="Total 5 2 2 8 3 3" xfId="26668" xr:uid="{4DF126E1-ED09-4EC4-8A01-8FC07580E084}"/>
    <cellStyle name="Total 5 2 2 8 4" xfId="13770" xr:uid="{643854E3-C9BC-4E92-812B-88917EAD8449}"/>
    <cellStyle name="Total 5 2 2 8 4 2" xfId="42990" xr:uid="{0525FD6B-4000-4530-886F-5461706821AC}"/>
    <cellStyle name="Total 5 2 2 8 5" xfId="36044" xr:uid="{94170C0A-95C7-4278-95A3-871E49C17C4E}"/>
    <cellStyle name="Total 5 2 2 9" xfId="6682" xr:uid="{4708AA75-FBC4-4BE9-8BEF-EA0B6D478EAA}"/>
    <cellStyle name="Total 5 2 2 9 2" xfId="11888" xr:uid="{43B6628D-A718-44EF-8268-03258651579A}"/>
    <cellStyle name="Total 5 2 2 9 2 2" xfId="20877" xr:uid="{E8373B7A-B461-479A-9686-457A7D08AD1D}"/>
    <cellStyle name="Total 5 2 2 9 2 2 2" xfId="38003" xr:uid="{3B306E2B-5C22-4B9B-A2DE-A296BCA35A46}"/>
    <cellStyle name="Total 5 2 2 9 2 3" xfId="34488" xr:uid="{05F1E3FD-2B8C-4049-8ADF-43FFC2A3D86A}"/>
    <cellStyle name="Total 5 2 2 9 3" xfId="15671" xr:uid="{F44EA837-AF47-452B-9972-5337B4D975FA}"/>
    <cellStyle name="Total 5 2 2 9 3 2" xfId="41493" xr:uid="{6BF7A96D-BB21-4FC3-B1F4-3A949ACCD9CD}"/>
    <cellStyle name="Total 5 2 2 9 4" xfId="36496" xr:uid="{8248536D-A7D4-4520-904C-0F5F15F14397}"/>
    <cellStyle name="Total 5 2 3" xfId="591" xr:uid="{AF2A2205-1C3F-4A49-A433-51E849F4CB13}"/>
    <cellStyle name="Total 5 2 3 2" xfId="4980" xr:uid="{C3129079-7F45-479B-BE44-1D9634DFDAA7}"/>
    <cellStyle name="Total 5 2 3 2 2" xfId="7566" xr:uid="{9A5D99B3-BF03-4AB4-96F6-0C88C8F3D5A6}"/>
    <cellStyle name="Total 5 2 3 2 2 2" xfId="16555" xr:uid="{D4C50B87-513C-4358-973F-6A293F90CBA6}"/>
    <cellStyle name="Total 5 2 3 2 2 2 2" xfId="40906" xr:uid="{902CFF0C-71FD-460A-8572-1EEE40D92755}"/>
    <cellStyle name="Total 5 2 3 2 2 3" xfId="35193" xr:uid="{7A426FD1-34E3-44B1-B48C-F33E8CF73FD8}"/>
    <cellStyle name="Total 5 2 3 2 2 4" xfId="56730" xr:uid="{18E79F50-6D69-499F-A4F1-0B1BE8ECB069}"/>
    <cellStyle name="Total 5 2 3 2 3" xfId="10203" xr:uid="{14BDFF4B-9B2B-4A26-9986-9CB1A40B7D02}"/>
    <cellStyle name="Total 5 2 3 2 3 2" xfId="19192" xr:uid="{61FAB2A5-CAF0-46F5-B25F-BF110CFA5EAC}"/>
    <cellStyle name="Total 5 2 3 2 3 2 2" xfId="38557" xr:uid="{2F98137A-5270-494C-AC1C-CA896A10DED9}"/>
    <cellStyle name="Total 5 2 3 2 3 3" xfId="34634" xr:uid="{E4B5F307-894B-4E35-8AE1-B3D309C0EAD0}"/>
    <cellStyle name="Total 5 2 3 2 4" xfId="13969" xr:uid="{9B4643B2-D8BC-4AC1-B918-7A2CE55CAF40}"/>
    <cellStyle name="Total 5 2 3 2 4 2" xfId="34017" xr:uid="{5ABD5F00-5B35-4EED-9093-EDD0D59C8E6E}"/>
    <cellStyle name="Total 5 2 3 2 5" xfId="26341" xr:uid="{72D6C3A9-FD06-4F18-848A-642A2B0D51D5}"/>
    <cellStyle name="Total 5 2 3 2 6" xfId="49948" xr:uid="{4F78C9E0-0A28-4B2C-AF86-28AB3A4C672E}"/>
    <cellStyle name="Total 5 2 3 3" xfId="3028" xr:uid="{86EA0FF7-2729-482D-A87D-83D3530D425A}"/>
    <cellStyle name="Total 5 2 3 3 2" xfId="30839" xr:uid="{B4318088-8D4D-40CA-B5E0-73A669DE6E55}"/>
    <cellStyle name="Total 5 2 3 3 2 2" xfId="58223" xr:uid="{DF79DBCC-BF08-4ACE-A278-E92C99360751}"/>
    <cellStyle name="Total 5 2 3 3 3" xfId="51441" xr:uid="{D4E86B1F-323B-4930-AF08-E191C41C688F}"/>
    <cellStyle name="Total 5 2 3 4" xfId="32626" xr:uid="{826CE1C2-1CA0-4E07-96C9-DFB23683454F}"/>
    <cellStyle name="Total 5 2 3 4 2" xfId="54857" xr:uid="{4BCFA052-B6F4-4A81-9F7E-6265A51C9A9A}"/>
    <cellStyle name="Total 5 2 3 4 3" xfId="48065" xr:uid="{17C6DE70-F9E7-48F2-8B65-E9F31AA2628A}"/>
    <cellStyle name="Total 5 2 3 5" xfId="53157" xr:uid="{CADCB478-08DC-48C6-A3D0-EC1D14F60313}"/>
    <cellStyle name="Total 5 2 3 6" xfId="46451" xr:uid="{C4B6F8E6-B99D-4C14-8F8C-55FEE4FA87AF}"/>
    <cellStyle name="Total 5 2 4" xfId="936" xr:uid="{4AA39A84-31A3-4D74-933C-32350E1ADB97}"/>
    <cellStyle name="Total 5 2 4 2" xfId="5301" xr:uid="{6098F683-9004-4EE0-A2BD-1E5C01CE3DE2}"/>
    <cellStyle name="Total 5 2 4 2 2" xfId="7887" xr:uid="{A6E090EC-9D5C-4C7F-A473-9514DDE9328E}"/>
    <cellStyle name="Total 5 2 4 2 2 2" xfId="16876" xr:uid="{56187331-4A29-47DB-BAE1-0214A6D568BE}"/>
    <cellStyle name="Total 5 2 4 2 2 2 2" xfId="23955" xr:uid="{A9A21443-7A1A-41A7-BE4C-87697FBD684E}"/>
    <cellStyle name="Total 5 2 4 2 2 3" xfId="39542" xr:uid="{81E89E0B-AFD6-4CEE-ACC7-27C4DDDFDECC}"/>
    <cellStyle name="Total 5 2 4 2 3" xfId="10524" xr:uid="{CC397967-48BF-4DBA-80E1-64EE390B3A93}"/>
    <cellStyle name="Total 5 2 4 2 3 2" xfId="19513" xr:uid="{6C882521-91B9-45A2-9273-585F2E2A99B8}"/>
    <cellStyle name="Total 5 2 4 2 3 2 2" xfId="43865" xr:uid="{87C24CDE-344A-419A-BF25-243D1630A976}"/>
    <cellStyle name="Total 5 2 4 2 3 3" xfId="40332" xr:uid="{83E6C2BB-9436-4306-8DC1-06988C58559F}"/>
    <cellStyle name="Total 5 2 4 2 4" xfId="14290" xr:uid="{92212CC0-421D-4572-BBBE-9C37D8B142F1}"/>
    <cellStyle name="Total 5 2 4 2 4 2" xfId="36114" xr:uid="{A7F9278E-17E1-43C5-BE5A-1DA14344E2D4}"/>
    <cellStyle name="Total 5 2 4 2 5" xfId="26593" xr:uid="{4E79E5F0-4417-44BA-936F-B38CCA2ED405}"/>
    <cellStyle name="Total 5 2 4 2 6" xfId="55850" xr:uid="{783940A0-5B42-4F00-A718-8DF59E563A64}"/>
    <cellStyle name="Total 5 2 4 3" xfId="3373" xr:uid="{8DC6BCF5-F162-4D8A-95BA-8257FC8A1C92}"/>
    <cellStyle name="Total 5 2 4 3 2" xfId="34228" xr:uid="{CD03557C-0EAB-4F34-B486-E6D3DE37D036}"/>
    <cellStyle name="Total 5 2 4 4" xfId="38628" xr:uid="{987C9DF8-A920-470A-9436-42F38543D17D}"/>
    <cellStyle name="Total 5 2 4 5" xfId="49068" xr:uid="{E3742853-DFED-4571-8F28-4C472998CAA3}"/>
    <cellStyle name="Total 5 2 5" xfId="1280" xr:uid="{AE8CBE9E-1CB9-4D75-9778-7F0CFB8ECBDC}"/>
    <cellStyle name="Total 5 2 5 2" xfId="5625" xr:uid="{397D7051-55CB-42E8-8908-7896FA1F23D2}"/>
    <cellStyle name="Total 5 2 5 2 2" xfId="8211" xr:uid="{46B90CE2-7ADB-41A6-83D9-5D8FBEAC07C0}"/>
    <cellStyle name="Total 5 2 5 2 2 2" xfId="17200" xr:uid="{3BB92C1A-0C5A-4A3B-B53B-D24AAD38B7C9}"/>
    <cellStyle name="Total 5 2 5 2 2 2 2" xfId="28527" xr:uid="{8437AE07-6F4B-4B6A-B7A7-2C103132ABEE}"/>
    <cellStyle name="Total 5 2 5 2 2 3" xfId="31944" xr:uid="{C6092D3A-5BD9-4AC8-8332-34AF939BD7C1}"/>
    <cellStyle name="Total 5 2 5 2 3" xfId="10848" xr:uid="{D5AFAD4D-D772-48DA-868D-42055B77A3BE}"/>
    <cellStyle name="Total 5 2 5 2 3 2" xfId="19837" xr:uid="{6220FC60-7B3D-48D6-B762-10ED1A280137}"/>
    <cellStyle name="Total 5 2 5 2 3 2 2" xfId="22211" xr:uid="{5B624B97-591C-466C-8835-5417596B4D8E}"/>
    <cellStyle name="Total 5 2 5 2 3 3" xfId="22899" xr:uid="{43E52C92-026A-4465-BA21-C7E0936EC6B0}"/>
    <cellStyle name="Total 5 2 5 2 4" xfId="14614" xr:uid="{628AD173-3E7B-47CF-B420-EC2FEB89E1A2}"/>
    <cellStyle name="Total 5 2 5 2 4 2" xfId="41038" xr:uid="{F33BED8C-F1FB-415C-BFD0-2141307205E3}"/>
    <cellStyle name="Total 5 2 5 2 5" xfId="30523" xr:uid="{A9574B36-00F3-423E-AFE4-6ED23FA1FCFD}"/>
    <cellStyle name="Total 5 2 5 2 6" xfId="57754" xr:uid="{F8EF2FED-F12F-4314-A036-9192C1E18871}"/>
    <cellStyle name="Total 5 2 5 3" xfId="3717" xr:uid="{0C01780B-E533-42BB-AC4A-51B6264A5051}"/>
    <cellStyle name="Total 5 2 5 3 2" xfId="39270" xr:uid="{88423A7E-3FC4-4398-A2B3-3EEC8C709A6A}"/>
    <cellStyle name="Total 5 2 5 4" xfId="23390" xr:uid="{410FC18F-DA16-42FD-A031-A6B7A6725F08}"/>
    <cellStyle name="Total 5 2 5 5" xfId="50972" xr:uid="{99FA5B8E-1877-450C-961D-207A117F4C63}"/>
    <cellStyle name="Total 5 2 6" xfId="1721" xr:uid="{F87185E3-70DA-4015-AF85-0080E8ABC422}"/>
    <cellStyle name="Total 5 2 6 2" xfId="6047" xr:uid="{0FB406F1-BF48-4EBB-85EC-0EDA3C25E6D3}"/>
    <cellStyle name="Total 5 2 6 2 2" xfId="8633" xr:uid="{B0996E93-C7CC-4B4C-9F90-B14AF95038F3}"/>
    <cellStyle name="Total 5 2 6 2 2 2" xfId="17622" xr:uid="{47ABE210-2353-4ED6-994B-DFFA08DDD4E8}"/>
    <cellStyle name="Total 5 2 6 2 2 2 2" xfId="43689" xr:uid="{E3A5CF37-B5B0-424A-AF8F-7131846697BD}"/>
    <cellStyle name="Total 5 2 6 2 2 3" xfId="28319" xr:uid="{172455AE-D6CB-44C0-87B9-19AFC737A71B}"/>
    <cellStyle name="Total 5 2 6 2 3" xfId="11270" xr:uid="{AFFABDA4-5ABE-45C6-BB4F-6BB06DE009E9}"/>
    <cellStyle name="Total 5 2 6 2 3 2" xfId="20259" xr:uid="{E4609D22-E893-4CDE-99D9-490103D44BBA}"/>
    <cellStyle name="Total 5 2 6 2 3 2 2" xfId="26776" xr:uid="{F1A74880-48B4-439A-A147-9820E15320CB}"/>
    <cellStyle name="Total 5 2 6 2 3 3" xfId="41364" xr:uid="{48272988-3E20-4A67-8000-06AD003223F8}"/>
    <cellStyle name="Total 5 2 6 2 4" xfId="15036" xr:uid="{D12747A1-F58A-44BD-AC2E-2B67DC602499}"/>
    <cellStyle name="Total 5 2 6 2 4 2" xfId="32995" xr:uid="{4FB586A2-4311-410A-A326-9480C2AE45BE}"/>
    <cellStyle name="Total 5 2 6 2 5" xfId="41909" xr:uid="{C9AE424D-7491-44E1-9E30-ED8E704E94CD}"/>
    <cellStyle name="Total 5 2 6 2 6" xfId="54019" xr:uid="{F13B1DA6-8C81-408A-9B4B-A7EB40CA1FCF}"/>
    <cellStyle name="Total 5 2 6 3" xfId="4158" xr:uid="{DA725582-C044-41EB-A93F-6C19FC61ECBA}"/>
    <cellStyle name="Total 5 2 6 3 2" xfId="23945" xr:uid="{F408C511-9E75-4767-B976-76E567D6A579}"/>
    <cellStyle name="Total 5 2 6 4" xfId="39960" xr:uid="{64325EB7-8461-4028-B9D8-68B8514EFD2A}"/>
    <cellStyle name="Total 5 2 6 5" xfId="47351" xr:uid="{4F3A77BC-EB63-4197-8DC9-0616A455C401}"/>
    <cellStyle name="Total 5 2 7" xfId="1925" xr:uid="{B4102B73-6B18-4C32-9C12-58400392712A}"/>
    <cellStyle name="Total 5 2 7 2" xfId="6240" xr:uid="{E317CE91-5377-4232-914D-015A8617E9C3}"/>
    <cellStyle name="Total 5 2 7 2 2" xfId="8826" xr:uid="{77F7799E-C3DD-4E98-8C33-4644FAE2AF45}"/>
    <cellStyle name="Total 5 2 7 2 2 2" xfId="17815" xr:uid="{78416A67-E6CD-478B-9954-EDB2B6CADCBC}"/>
    <cellStyle name="Total 5 2 7 2 2 2 2" xfId="34221" xr:uid="{95E353BD-9945-4617-AB59-7A4C8157544C}"/>
    <cellStyle name="Total 5 2 7 2 2 3" xfId="33414" xr:uid="{074CA8DD-3FE7-4901-BE9C-701471A2DDD1}"/>
    <cellStyle name="Total 5 2 7 2 3" xfId="11463" xr:uid="{F62283F3-E13E-48A3-8219-6647DCEA1806}"/>
    <cellStyle name="Total 5 2 7 2 3 2" xfId="20452" xr:uid="{EE97F779-9D43-4C7C-A70E-9C21A427E4BE}"/>
    <cellStyle name="Total 5 2 7 2 3 2 2" xfId="41864" xr:uid="{2C4F17C0-C40C-49FF-A24C-A98D9C0B07A0}"/>
    <cellStyle name="Total 5 2 7 2 3 3" xfId="26520" xr:uid="{000AAD59-2DAC-47FC-96BE-7CEC6F1E897F}"/>
    <cellStyle name="Total 5 2 7 2 4" xfId="15229" xr:uid="{529402A1-B23F-41AC-A1C6-DE826B525BCF}"/>
    <cellStyle name="Total 5 2 7 2 4 2" xfId="27734" xr:uid="{ACB95B81-0D16-4328-B248-A49256A5DB1F}"/>
    <cellStyle name="Total 5 2 7 2 5" xfId="36349" xr:uid="{CFF0BE4B-2DAA-4406-9AD3-7C09B8CFC894}"/>
    <cellStyle name="Total 5 2 7 3" xfId="4362" xr:uid="{621F9D0F-4074-4799-87EC-69C3F0222961}"/>
    <cellStyle name="Total 5 2 7 3 2" xfId="24565" xr:uid="{33A5B9DA-B635-4D8A-AF41-16F8E825EB6E}"/>
    <cellStyle name="Total 5 2 7 4" xfId="36415" xr:uid="{CFE9595C-01A0-487D-A9A9-3F548D8A6ACA}"/>
    <cellStyle name="Total 5 2 8" xfId="2710" xr:uid="{F2D578CE-E39A-4705-A86C-3634F3EC5AB5}"/>
    <cellStyle name="Total 5 2 8 2" xfId="6900" xr:uid="{99D87631-51A5-4E62-B886-A2EA8B5C0EE9}"/>
    <cellStyle name="Total 5 2 8 2 2" xfId="12041" xr:uid="{E6273678-F5B0-4305-993C-BD03138D7AD4}"/>
    <cellStyle name="Total 5 2 8 2 2 2" xfId="21030" xr:uid="{A92E0E27-67E7-46B9-AEBC-F7219A86E0A9}"/>
    <cellStyle name="Total 5 2 8 2 2 2 2" xfId="30940" xr:uid="{DA6E398A-080E-425D-BED2-B39240E79647}"/>
    <cellStyle name="Total 5 2 8 2 2 3" xfId="34669" xr:uid="{90113C3D-1F58-4DEC-894D-227ED5FD27F9}"/>
    <cellStyle name="Total 5 2 8 2 3" xfId="12861" xr:uid="{41FF70A9-ABB1-46B0-A9FC-1F2CD2672BAA}"/>
    <cellStyle name="Total 5 2 8 2 3 2" xfId="21850" xr:uid="{CC20BDE6-4119-4A72-BEB1-5A22394E3C70}"/>
    <cellStyle name="Total 5 2 8 2 3 2 2" xfId="39631" xr:uid="{24D73A48-21FC-4440-AA22-4ACD6E7550DF}"/>
    <cellStyle name="Total 5 2 8 2 3 3" xfId="24332" xr:uid="{FDFB87D9-F0E5-4F07-A974-866BF8D048E6}"/>
    <cellStyle name="Total 5 2 8 2 4" xfId="15889" xr:uid="{4C16FDC0-C5D8-47C7-B845-DCD086EA8663}"/>
    <cellStyle name="Total 5 2 8 2 4 2" xfId="38219" xr:uid="{C845C154-CF7C-48F3-9CB3-0448903BF7F6}"/>
    <cellStyle name="Total 5 2 8 2 5" xfId="29696" xr:uid="{1B55161E-6C72-476D-9573-1360D8C2A6B1}"/>
    <cellStyle name="Total 5 2 8 3" xfId="9471" xr:uid="{A3B5CB78-CAB0-4B7D-A4F3-A83765E15751}"/>
    <cellStyle name="Total 5 2 8 3 2" xfId="18460" xr:uid="{75DC267A-4242-441C-980B-2E29509EC6EE}"/>
    <cellStyle name="Total 5 2 8 3 2 2" xfId="36671" xr:uid="{74CA52E1-0B4C-4598-B150-E88BB26D4C8C}"/>
    <cellStyle name="Total 5 2 8 3 3" xfId="42061" xr:uid="{F26354B6-2C8C-446E-B1F6-65558C650540}"/>
    <cellStyle name="Total 5 2 8 4" xfId="22882" xr:uid="{78824022-BCC0-489B-81BA-CD90996C6B15}"/>
    <cellStyle name="Total 5 2 9" xfId="4656" xr:uid="{549D0C14-3608-4CCF-A1B2-9C44C41B388E}"/>
    <cellStyle name="Total 5 2 9 2" xfId="7242" xr:uid="{99DA4284-FA34-468A-A382-35AD18058F3A}"/>
    <cellStyle name="Total 5 2 9 2 2" xfId="16231" xr:uid="{12326AEC-9C23-48CA-8343-D64CC202C6F2}"/>
    <cellStyle name="Total 5 2 9 2 2 2" xfId="40397" xr:uid="{D979D6B0-A8C6-4B36-B126-31C34D52C860}"/>
    <cellStyle name="Total 5 2 9 2 3" xfId="42060" xr:uid="{28608C64-D5FA-4D76-819F-A1AC482FE685}"/>
    <cellStyle name="Total 5 2 9 3" xfId="9879" xr:uid="{34AA36BF-C766-4519-808B-D0A883382E8F}"/>
    <cellStyle name="Total 5 2 9 3 2" xfId="18868" xr:uid="{94941366-957C-447D-977D-F9E3A4C68C95}"/>
    <cellStyle name="Total 5 2 9 3 2 2" xfId="30235" xr:uid="{78AF0EC6-60BD-456F-BDE8-64A0CDC8437B}"/>
    <cellStyle name="Total 5 2 9 3 3" xfId="31036" xr:uid="{9C199B01-B18A-4D66-951A-C1751DE04F89}"/>
    <cellStyle name="Total 5 2 9 4" xfId="13645" xr:uid="{67DB371A-D583-4B86-9E1A-95AAAEE5F336}"/>
    <cellStyle name="Total 5 2 9 4 2" xfId="42090" xr:uid="{82093981-C71D-4985-A997-F9B307888862}"/>
    <cellStyle name="Total 5 2 9 5" xfId="29085" xr:uid="{13D2D770-D534-4131-99D0-79DB39D2C3A0}"/>
    <cellStyle name="Total 5 20" xfId="44961" xr:uid="{8800D948-8155-4FB7-8CC7-A6CB54DCDA99}"/>
    <cellStyle name="Total 5 20 2" xfId="50515" xr:uid="{B8F734D2-9E1A-48DB-9819-086BC96D1B83}"/>
    <cellStyle name="Total 5 20 2 2" xfId="57297" xr:uid="{586FB872-2BC3-4539-B9BA-239ACB65FBEF}"/>
    <cellStyle name="Total 5 20 3" xfId="52117" xr:uid="{BA26A611-6A6D-4412-B7CF-271753A720CB}"/>
    <cellStyle name="Total 5 20 3 2" xfId="58898" xr:uid="{3E34E499-F0EC-46C4-808A-C83D8B84CA10}"/>
    <cellStyle name="Total 5 20 4" xfId="48995" xr:uid="{F1D89B29-DDFF-421D-AA59-261559A6CFD3}"/>
    <cellStyle name="Total 5 20 4 2" xfId="55778" xr:uid="{47BD7185-06D6-46C0-83C5-940505BA7F15}"/>
    <cellStyle name="Total 5 20 5" xfId="48632" xr:uid="{FF9B3848-6486-4D2C-B31C-305CD3C4B420}"/>
    <cellStyle name="Total 5 20 5 2" xfId="55421" xr:uid="{FF379276-30B4-4683-B1EC-CCF114013204}"/>
    <cellStyle name="Total 5 20 6" xfId="53707" xr:uid="{7334334B-61B0-443B-A548-CADA85C83552}"/>
    <cellStyle name="Total 5 20 7" xfId="47018" xr:uid="{2DD23C1C-6166-4424-BAEA-8B83385FD60A}"/>
    <cellStyle name="Total 5 21" xfId="44901" xr:uid="{3FE16E83-90D7-4975-BF5A-AB02C48D330D}"/>
    <cellStyle name="Total 5 21 2" xfId="50529" xr:uid="{7EBC7186-AA2F-47B0-BFB7-B47573B3DF3A}"/>
    <cellStyle name="Total 5 21 2 2" xfId="57311" xr:uid="{E559D422-3E44-460F-99CF-CF444E2EFA39}"/>
    <cellStyle name="Total 5 21 3" xfId="52131" xr:uid="{8FBCBAB0-81B2-4BEC-A1F0-2445227B6CB6}"/>
    <cellStyle name="Total 5 21 3 2" xfId="58912" xr:uid="{F766DBFB-BD8E-4377-A96F-38F5FF719A41}"/>
    <cellStyle name="Total 5 21 4" xfId="48948" xr:uid="{947B5033-9A45-45AE-804F-816D37BD74A8}"/>
    <cellStyle name="Total 5 21 4 2" xfId="55731" xr:uid="{85FAB40A-0D95-4D6D-84B6-6BBB2BA43C99}"/>
    <cellStyle name="Total 5 21 5" xfId="48646" xr:uid="{5BD0F71D-AD04-485E-BDA7-DC75EB2636D7}"/>
    <cellStyle name="Total 5 21 5 2" xfId="55435" xr:uid="{4539C9E5-5A0C-4886-ACE8-D08F9B98E40F}"/>
    <cellStyle name="Total 5 21 6" xfId="53721" xr:uid="{EF522198-3EEF-461B-BECA-81F08BAED48B}"/>
    <cellStyle name="Total 5 21 7" xfId="47032" xr:uid="{D6D21607-F73F-425E-919F-F671ABDE8485}"/>
    <cellStyle name="Total 5 22" xfId="44945" xr:uid="{0EA06466-3146-4377-9DC2-AE7D0A8C58EA}"/>
    <cellStyle name="Total 5 22 2" xfId="50510" xr:uid="{B7B934BA-F876-492E-9165-7816CC101DD9}"/>
    <cellStyle name="Total 5 22 2 2" xfId="57292" xr:uid="{37468478-FD71-4CBF-8A4A-8A694FF2EA8B}"/>
    <cellStyle name="Total 5 22 3" xfId="52112" xr:uid="{B3DAEDD2-6155-471A-AA59-E2E525260C97}"/>
    <cellStyle name="Total 5 22 3 2" xfId="58893" xr:uid="{3C0E2556-E2DD-46FE-8486-FEB1F7F958C1}"/>
    <cellStyle name="Total 5 22 4" xfId="49446" xr:uid="{EEA6E26F-54C4-4639-8F77-5264438DF407}"/>
    <cellStyle name="Total 5 22 4 2" xfId="56228" xr:uid="{8C66AE6A-A029-4398-9228-2597EBE1CF6C}"/>
    <cellStyle name="Total 5 22 5" xfId="48627" xr:uid="{E0F54422-71D7-4D15-8350-5B4393D206FA}"/>
    <cellStyle name="Total 5 22 5 2" xfId="55416" xr:uid="{397C9BCC-57D7-4219-BEE3-DC4212FD14D2}"/>
    <cellStyle name="Total 5 22 6" xfId="53702" xr:uid="{EEA614ED-CA85-4285-B9A0-524F31C43076}"/>
    <cellStyle name="Total 5 22 7" xfId="47013" xr:uid="{6AA188D4-8783-4C22-BAE4-8D8D7E9C93D8}"/>
    <cellStyle name="Total 5 23" xfId="44996" xr:uid="{C2965C41-E80B-4F88-8D72-80AC1FF5B078}"/>
    <cellStyle name="Total 5 23 2" xfId="50594" xr:uid="{BED238E2-1ECF-4A10-B018-DD58EE6607D0}"/>
    <cellStyle name="Total 5 23 2 2" xfId="57376" xr:uid="{32075006-AD32-4E54-845F-68E9067B5E13}"/>
    <cellStyle name="Total 5 23 3" xfId="52408" xr:uid="{70C70D9F-7313-4520-BC56-812CC8A137D7}"/>
    <cellStyle name="Total 5 23 3 2" xfId="59189" xr:uid="{75904E9C-79B6-43E5-9CC3-E6FB1DE7A80E}"/>
    <cellStyle name="Total 5 23 4" xfId="48711" xr:uid="{B96D36A1-A3F8-4C94-AFE7-BC198B00A3FC}"/>
    <cellStyle name="Total 5 23 4 2" xfId="55500" xr:uid="{524CDD3D-0D81-4066-883E-559D23F5DDF1}"/>
    <cellStyle name="Total 5 23 5" xfId="53786" xr:uid="{8DFAABD2-B5BC-43F7-BA65-C3C9FC3F0956}"/>
    <cellStyle name="Total 5 23 6" xfId="47097" xr:uid="{D7F7E791-E147-4537-8FC9-BFE3981530A1}"/>
    <cellStyle name="Total 5 24" xfId="45012" xr:uid="{6D2B1910-6514-4D37-BB1A-EBBE177EFE27}"/>
    <cellStyle name="Total 5 24 2" xfId="50621" xr:uid="{B3566E36-F2AA-4673-B58E-85B3238DEFD4}"/>
    <cellStyle name="Total 5 24 2 2" xfId="57403" xr:uid="{706FB525-C497-4F72-8D25-C7A69BD2AD77}"/>
    <cellStyle name="Total 5 24 3" xfId="52435" xr:uid="{AC124B80-39DC-4A96-8AEC-116E282BBF7D}"/>
    <cellStyle name="Total 5 24 3 2" xfId="59216" xr:uid="{C25246B5-844C-4998-928D-13171F5EBC8A}"/>
    <cellStyle name="Total 5 24 4" xfId="48738" xr:uid="{BD28830E-3AF1-494E-8F7B-9056FB6B0B03}"/>
    <cellStyle name="Total 5 24 4 2" xfId="55527" xr:uid="{D70E4E52-BE2A-418D-96AD-913C1876B74E}"/>
    <cellStyle name="Total 5 24 5" xfId="53813" xr:uid="{3F012A51-BF55-422B-A2EB-42C5F3B35E45}"/>
    <cellStyle name="Total 5 24 6" xfId="47124" xr:uid="{8092157B-8169-4EDA-ABD3-A9D7D4CB7220}"/>
    <cellStyle name="Total 5 25" xfId="45041" xr:uid="{49D3FCC9-54DF-4F57-AC88-B67CE98B33FD}"/>
    <cellStyle name="Total 5 25 2" xfId="50631" xr:uid="{E64ECB78-6A24-4614-BFC2-BE5424A9194B}"/>
    <cellStyle name="Total 5 25 2 2" xfId="57413" xr:uid="{2294283D-435A-40C5-95A9-89CC7157D550}"/>
    <cellStyle name="Total 5 25 3" xfId="52445" xr:uid="{18668AF6-9335-49A0-B167-E23727364C52}"/>
    <cellStyle name="Total 5 25 3 2" xfId="59226" xr:uid="{CFAAD624-C222-4972-A4CB-F1C6EE415FF9}"/>
    <cellStyle name="Total 5 25 4" xfId="48748" xr:uid="{6476676E-4389-41D4-8770-6551C9B581C9}"/>
    <cellStyle name="Total 5 25 4 2" xfId="55537" xr:uid="{58A4AED5-ABA0-4A28-A8CA-D05BAD115453}"/>
    <cellStyle name="Total 5 25 5" xfId="53823" xr:uid="{CD44C97D-ABC8-4D3C-B172-A8274F0CE5C8}"/>
    <cellStyle name="Total 5 25 6" xfId="47134" xr:uid="{D52A730C-1C1F-4AFF-B62E-45988B739D37}"/>
    <cellStyle name="Total 5 26" xfId="45077" xr:uid="{329B107C-7B38-405A-9BE7-DE34DAD3B1A6}"/>
    <cellStyle name="Total 5 26 2" xfId="50565" xr:uid="{F96D5F0F-E039-4E16-8C73-939DE8D21548}"/>
    <cellStyle name="Total 5 26 2 2" xfId="57347" xr:uid="{BD0C70F3-5DE4-455E-AD25-08A6879A7CC7}"/>
    <cellStyle name="Total 5 26 3" xfId="52379" xr:uid="{DC4C1166-1B15-4009-BEDD-F068565D4F39}"/>
    <cellStyle name="Total 5 26 3 2" xfId="59160" xr:uid="{E22190E1-4814-415F-BB77-C40C04E21783}"/>
    <cellStyle name="Total 5 26 4" xfId="48682" xr:uid="{9E77492F-5B07-4CA8-9B8B-AEDD2F7C735F}"/>
    <cellStyle name="Total 5 26 4 2" xfId="55471" xr:uid="{FED314C5-F763-4D5F-9519-FCFD17C574F3}"/>
    <cellStyle name="Total 5 26 5" xfId="53757" xr:uid="{BEE4E388-F120-44BA-A428-9916D5BE7FFA}"/>
    <cellStyle name="Total 5 26 6" xfId="47068" xr:uid="{EC1E55BA-7028-4A14-8F48-9753720AF6D5}"/>
    <cellStyle name="Total 5 27" xfId="45131" xr:uid="{1B227E14-F9C7-4325-BE78-7EDF951D115E}"/>
    <cellStyle name="Total 5 27 2" xfId="50701" xr:uid="{41D58E52-DA47-4561-ADE9-5355DEEF4805}"/>
    <cellStyle name="Total 5 27 2 2" xfId="57483" xr:uid="{802D013E-9AFB-4B4E-B0EF-4F0D062D30CC}"/>
    <cellStyle name="Total 5 27 3" xfId="52512" xr:uid="{DF71FF4B-566B-4754-8134-ECF8F126762C}"/>
    <cellStyle name="Total 5 27 3 2" xfId="59293" xr:uid="{8540A09A-07B1-4F0E-8705-774B11861035}"/>
    <cellStyle name="Total 5 27 4" xfId="48814" xr:uid="{0E247E3B-89F6-490C-BE67-3B1B3DC23DCE}"/>
    <cellStyle name="Total 5 27 4 2" xfId="55600" xr:uid="{6DADF806-A20C-48F8-B3CA-6270C992AF34}"/>
    <cellStyle name="Total 5 27 5" xfId="53890" xr:uid="{85588F7E-5EA1-4C54-AF3B-9BEA71E2A8C9}"/>
    <cellStyle name="Total 5 27 6" xfId="47204" xr:uid="{0F4EFE19-500C-413C-BAE9-1DE14FF9BB02}"/>
    <cellStyle name="Total 5 28" xfId="45143" xr:uid="{6339A880-9B4C-441F-815F-3465F7F25954}"/>
    <cellStyle name="Total 5 28 2" xfId="50692" xr:uid="{D6205B44-7929-47E0-A5DA-E6B324099714}"/>
    <cellStyle name="Total 5 28 2 2" xfId="57474" xr:uid="{B7AF03C7-84C7-4F2F-AC01-24C5275A106B}"/>
    <cellStyle name="Total 5 28 3" xfId="52503" xr:uid="{90841FD6-569D-4805-BE73-2C4BD56FA197}"/>
    <cellStyle name="Total 5 28 3 2" xfId="59284" xr:uid="{DD508669-0BB6-41C3-A1CF-F9A8A4ECF79D}"/>
    <cellStyle name="Total 5 28 4" xfId="48807" xr:uid="{6F88CC6C-D8E1-4808-9F43-0A3CFB32C625}"/>
    <cellStyle name="Total 5 28 4 2" xfId="55593" xr:uid="{899DCFB3-4D03-4C0A-A9B6-A8BAAAB531D0}"/>
    <cellStyle name="Total 5 28 5" xfId="53881" xr:uid="{D910E9A3-7166-4012-A482-D4690BABBC34}"/>
    <cellStyle name="Total 5 28 6" xfId="47195" xr:uid="{1FE69D47-72BD-4A7F-8E28-527BD5A1702B}"/>
    <cellStyle name="Total 5 29" xfId="45215" xr:uid="{B3E65F4C-94DE-481A-92EB-328270DAFB82}"/>
    <cellStyle name="Total 5 29 2" xfId="50683" xr:uid="{1682AA39-68D1-47F4-B0AC-D3E0AFA55575}"/>
    <cellStyle name="Total 5 29 2 2" xfId="57465" xr:uid="{C6C4CAE3-2F36-4C77-AD67-5120EBA5F108}"/>
    <cellStyle name="Total 5 29 3" xfId="52494" xr:uid="{9E7F09AB-A5BA-4812-BCD5-932D5908F507}"/>
    <cellStyle name="Total 5 29 3 2" xfId="59275" xr:uid="{9A9840F8-1917-4A68-8921-5D077C9182CC}"/>
    <cellStyle name="Total 5 29 4" xfId="53872" xr:uid="{45E9872D-09EA-4BC9-BCA6-0A20535CA59E}"/>
    <cellStyle name="Total 5 29 5" xfId="47186" xr:uid="{44ADD5E3-C66F-44C5-B93A-608281C33015}"/>
    <cellStyle name="Total 5 3" xfId="418" xr:uid="{0EF348B2-1D1A-485E-9060-83FF590F6A39}"/>
    <cellStyle name="Total 5 3 10" xfId="9284" xr:uid="{4376EF93-7ADC-4DAC-81C7-B97444FEDD23}"/>
    <cellStyle name="Total 5 3 10 2" xfId="18273" xr:uid="{7D99D758-2644-4795-B6C8-EE846DF3B3A9}"/>
    <cellStyle name="Total 5 3 10 2 2" xfId="27347" xr:uid="{E7D137AC-8391-4CB6-B435-6CC06B9B56FD}"/>
    <cellStyle name="Total 5 3 10 3" xfId="38997" xr:uid="{ED0D5534-F116-4C04-91FE-24A2608DF867}"/>
    <cellStyle name="Total 5 3 11" xfId="12389" xr:uid="{2B36C294-28BB-4931-8276-9ED86EF81FB4}"/>
    <cellStyle name="Total 5 3 11 2" xfId="21378" xr:uid="{74AD2363-0F3A-4AFA-B903-1393EB8976E1}"/>
    <cellStyle name="Total 5 3 11 2 2" xfId="23641" xr:uid="{66C10169-FA40-48F7-8581-C751DF009C73}"/>
    <cellStyle name="Total 5 3 11 3" xfId="23146" xr:uid="{CCD4BEDF-2090-4CEE-84BB-AC5C66DABA69}"/>
    <cellStyle name="Total 5 3 12" xfId="2424" xr:uid="{311BAFDC-2FB8-4EDE-BFEA-5E0A5C2975DB}"/>
    <cellStyle name="Total 5 3 12 2" xfId="29146" xr:uid="{BB52C976-758A-4F4C-A1BA-82F17034C4AE}"/>
    <cellStyle name="Total 5 3 13" xfId="13333" xr:uid="{2941B60E-78BD-41AC-BD1A-A71F9EBAA3BA}"/>
    <cellStyle name="Total 5 3 13 2" xfId="23486" xr:uid="{3E6991FC-D6B0-4524-A600-3BFDCAC6BEE8}"/>
    <cellStyle name="Total 5 3 14" xfId="41405" xr:uid="{911B8B13-BF8D-4648-85DA-EAD18BBD1B36}"/>
    <cellStyle name="Total 5 3 15" xfId="44267" xr:uid="{FF457AC6-441F-4699-85B4-6F7A29BE9C6F}"/>
    <cellStyle name="Total 5 3 16" xfId="45543" xr:uid="{34AB79D2-0749-4796-BA73-0AE40592F3F1}"/>
    <cellStyle name="Total 5 3 2" xfId="767" xr:uid="{EBA8D04E-1893-4B78-8C5A-335653B56A15}"/>
    <cellStyle name="Total 5 3 2 2" xfId="5138" xr:uid="{B1EB0DAF-0AD9-497C-92CB-9AFCFFFA1A73}"/>
    <cellStyle name="Total 5 3 2 2 2" xfId="7724" xr:uid="{D6A2A469-E9A8-4221-BA9D-E404FC140F2F}"/>
    <cellStyle name="Total 5 3 2 2 2 2" xfId="16713" xr:uid="{1F251A31-6D9F-44FB-BC8B-5765EB8E500F}"/>
    <cellStyle name="Total 5 3 2 2 2 2 2" xfId="43325" xr:uid="{F47E7151-3957-43DF-8B09-4FE86A4E0658}"/>
    <cellStyle name="Total 5 3 2 2 2 3" xfId="37152" xr:uid="{BE82FFEF-383B-49AD-BF59-BB0F7ECA0F1F}"/>
    <cellStyle name="Total 5 3 2 2 2 4" xfId="56331" xr:uid="{B4F6988D-0810-4A8C-A87D-F001B0A2D766}"/>
    <cellStyle name="Total 5 3 2 2 3" xfId="10361" xr:uid="{2D268529-9699-46E5-92BB-E990BEB6FCBA}"/>
    <cellStyle name="Total 5 3 2 2 3 2" xfId="19350" xr:uid="{443FA501-8BB3-455A-AD99-03C5FE257D7C}"/>
    <cellStyle name="Total 5 3 2 2 3 2 2" xfId="32396" xr:uid="{66434BB3-7A1C-43E2-ADFB-30C50A430A8D}"/>
    <cellStyle name="Total 5 3 2 2 3 3" xfId="35384" xr:uid="{BC3CC1EE-9F3E-4333-B935-9350B808FC76}"/>
    <cellStyle name="Total 5 3 2 2 4" xfId="14127" xr:uid="{70C3EAD5-B518-478B-8E07-40AEF9B9833E}"/>
    <cellStyle name="Total 5 3 2 2 4 2" xfId="28368" xr:uid="{D046A423-96EF-4E97-A762-58236289A78A}"/>
    <cellStyle name="Total 5 3 2 2 5" xfId="42621" xr:uid="{EEA19097-AC18-45C5-81C2-C7606FFBAA09}"/>
    <cellStyle name="Total 5 3 2 2 6" xfId="49549" xr:uid="{F36B3186-0861-4276-8F2D-6D0D348748CD}"/>
    <cellStyle name="Total 5 3 2 3" xfId="3204" xr:uid="{93B82134-4A8C-40A5-8BF9-E3BCFCCC6B04}"/>
    <cellStyle name="Total 5 3 2 3 2" xfId="31937" xr:uid="{757EF75D-F7AD-4CE3-9966-F1D09F96273C}"/>
    <cellStyle name="Total 5 3 2 3 2 2" xfId="58971" xr:uid="{9E767F27-7737-4A03-8CD6-BDED27527A35}"/>
    <cellStyle name="Total 5 3 2 3 3" xfId="52190" xr:uid="{3A690DCD-1817-4EFE-B4E6-1F830045F8E5}"/>
    <cellStyle name="Total 5 3 2 4" xfId="36433" xr:uid="{7D18C8EC-32A0-4CB1-905B-67B6372C6ADC}"/>
    <cellStyle name="Total 5 3 2 4 2" xfId="54476" xr:uid="{AA779747-58B1-49EB-91D7-2C0785060A52}"/>
    <cellStyle name="Total 5 3 2 4 3" xfId="47666" xr:uid="{D496A8F2-7B6B-4321-84D5-4BAA0B31B65B}"/>
    <cellStyle name="Total 5 3 2 5" xfId="46058" xr:uid="{AF4971F6-B55F-4B53-8418-6E4597753180}"/>
    <cellStyle name="Total 5 3 3" xfId="1112" xr:uid="{6F4CA4BE-F193-4B14-8B95-E35188C76505}"/>
    <cellStyle name="Total 5 3 3 2" xfId="5459" xr:uid="{D5E8BAAD-C428-4E6A-8CBF-AA9B89891D83}"/>
    <cellStyle name="Total 5 3 3 2 2" xfId="8045" xr:uid="{C60FF755-5668-4E58-8529-888BD979DFB7}"/>
    <cellStyle name="Total 5 3 3 2 2 2" xfId="17034" xr:uid="{0E77B5E5-788A-423C-B8AA-9734404BDB6F}"/>
    <cellStyle name="Total 5 3 3 2 2 2 2" xfId="23232" xr:uid="{8EE70BD0-6912-42E9-B0C3-6310B141B763}"/>
    <cellStyle name="Total 5 3 3 2 2 3" xfId="26151" xr:uid="{708636D2-763E-4052-8FBB-C83034FA545A}"/>
    <cellStyle name="Total 5 3 3 2 2 4" xfId="56739" xr:uid="{80CA37DE-A2FB-4BD4-8B6E-41CF9653AAB8}"/>
    <cellStyle name="Total 5 3 3 2 3" xfId="10682" xr:uid="{AE6A1B07-4795-4536-A2C9-CCD5898B346E}"/>
    <cellStyle name="Total 5 3 3 2 3 2" xfId="19671" xr:uid="{DC8DE8AB-64D6-4FAC-BD58-FF1E6A5CB413}"/>
    <cellStyle name="Total 5 3 3 2 3 2 2" xfId="41589" xr:uid="{978EB057-20F1-4D75-846F-93032B0980AB}"/>
    <cellStyle name="Total 5 3 3 2 3 3" xfId="38875" xr:uid="{8B88E82D-5226-4DD8-8F86-18F0226BA1AC}"/>
    <cellStyle name="Total 5 3 3 2 4" xfId="14448" xr:uid="{0E640022-0556-4C74-9E17-7045D3644976}"/>
    <cellStyle name="Total 5 3 3 2 4 2" xfId="28011" xr:uid="{0AB218BE-F16E-476B-85DE-36AAFE61CCE6}"/>
    <cellStyle name="Total 5 3 3 2 5" xfId="24308" xr:uid="{05D00514-CFA7-44F0-BEF1-35A84477150B}"/>
    <cellStyle name="Total 5 3 3 2 6" xfId="49957" xr:uid="{E52FE228-9D4D-4551-B875-49DCDD5F3749}"/>
    <cellStyle name="Total 5 3 3 3" xfId="3549" xr:uid="{13DCB444-D396-44DD-97DC-A0E98C30B9C9}"/>
    <cellStyle name="Total 5 3 3 3 2" xfId="23427" xr:uid="{B321A214-8695-4C71-BA3F-413BFD606BB4}"/>
    <cellStyle name="Total 5 3 3 3 2 2" xfId="58115" xr:uid="{EF3CF588-C8EA-4683-9506-B4F6E61E4FF4}"/>
    <cellStyle name="Total 5 3 3 3 3" xfId="51333" xr:uid="{A679A503-1DCE-454B-BEE1-A97B96DB8C4D}"/>
    <cellStyle name="Total 5 3 3 4" xfId="25554" xr:uid="{5CD9D2B0-B1FA-4139-B5B2-D69E06C46501}"/>
    <cellStyle name="Total 5 3 3 4 2" xfId="54866" xr:uid="{C8758C99-4F7B-4BF0-8AB6-C20D190FDC5B}"/>
    <cellStyle name="Total 5 3 3 4 3" xfId="48074" xr:uid="{CE69CC5A-EC10-4BCE-ABB4-463E8AE9ED61}"/>
    <cellStyle name="Total 5 3 3 5" xfId="53166" xr:uid="{0E896CB3-8E05-4309-BEAB-0897D74ECD86}"/>
    <cellStyle name="Total 5 3 3 6" xfId="46460" xr:uid="{D8956088-A092-46F1-959B-ED5BADDF4D02}"/>
    <cellStyle name="Total 5 3 4" xfId="1456" xr:uid="{4294ED9D-25BC-473D-B5C5-5914112717FA}"/>
    <cellStyle name="Total 5 3 4 2" xfId="5801" xr:uid="{5E5122C3-DC10-44CE-9AC5-7E0CC7977038}"/>
    <cellStyle name="Total 5 3 4 2 2" xfId="8387" xr:uid="{051945DB-6375-4C0D-85E5-662384EEC93D}"/>
    <cellStyle name="Total 5 3 4 2 2 2" xfId="17376" xr:uid="{E8C5EFFC-836F-469A-A59A-5D8B32184153}"/>
    <cellStyle name="Total 5 3 4 2 2 2 2" xfId="23345" xr:uid="{A257E0E5-ADDF-49C2-B517-AC856EACF496}"/>
    <cellStyle name="Total 5 3 4 2 2 3" xfId="38803" xr:uid="{EF34914A-EA5E-45F6-BAA6-5E3CE9B415AD}"/>
    <cellStyle name="Total 5 3 4 2 3" xfId="11024" xr:uid="{407C8341-0A63-469F-843B-A923FDCF1DCF}"/>
    <cellStyle name="Total 5 3 4 2 3 2" xfId="20013" xr:uid="{4BFACC2E-15C7-4DFF-9D73-DD13B80F063C}"/>
    <cellStyle name="Total 5 3 4 2 3 2 2" xfId="36137" xr:uid="{D78E8CF2-DB3D-48F4-B290-AA92B50BDF41}"/>
    <cellStyle name="Total 5 3 4 2 3 3" xfId="22602" xr:uid="{17F95C1B-72AD-481D-990F-3BDA7E3B4DE7}"/>
    <cellStyle name="Total 5 3 4 2 4" xfId="14790" xr:uid="{BF324850-11D1-4271-8F59-F1A5E8C8BDA6}"/>
    <cellStyle name="Total 5 3 4 2 4 2" xfId="34151" xr:uid="{58E54F87-B248-4252-BCA8-E76790098039}"/>
    <cellStyle name="Total 5 3 4 2 5" xfId="39195" xr:uid="{2AF0CEE1-0758-4D06-8DBF-31FA66EA8015}"/>
    <cellStyle name="Total 5 3 4 2 6" xfId="55859" xr:uid="{0811E1D0-E37D-4278-9342-6682162F4285}"/>
    <cellStyle name="Total 5 3 4 3" xfId="3893" xr:uid="{F3A07C91-71BA-4FE3-91FC-B71905A92CF3}"/>
    <cellStyle name="Total 5 3 4 3 2" xfId="38476" xr:uid="{2DB4548A-058A-42A0-A508-A21DB1AB64EC}"/>
    <cellStyle name="Total 5 3 4 4" xfId="27207" xr:uid="{A234600C-C9B4-4442-838F-B27EDCF4898C}"/>
    <cellStyle name="Total 5 3 4 5" xfId="49077" xr:uid="{CB9DAF03-945D-4C19-8220-5BDBACC7F00E}"/>
    <cellStyle name="Total 5 3 5" xfId="194" xr:uid="{179A6705-B564-4B0E-B2C7-CC1112F274E3}"/>
    <cellStyle name="Total 5 3 5 2" xfId="2601" xr:uid="{90D4648B-F740-44A2-BA50-56665DF37C43}"/>
    <cellStyle name="Total 5 3 5 2 2" xfId="6842" xr:uid="{BF627D08-178C-49E1-8256-FF588A4784C5}"/>
    <cellStyle name="Total 5 3 5 2 2 2" xfId="15831" xr:uid="{73D869DA-B5DE-412B-B295-B38D49DAC891}"/>
    <cellStyle name="Total 5 3 5 2 2 2 2" xfId="37694" xr:uid="{0100CA89-D6F4-47A5-8B64-2126821739A7}"/>
    <cellStyle name="Total 5 3 5 2 2 3" xfId="35336" xr:uid="{15DF314C-F9DA-4235-B72B-B36E51C757F5}"/>
    <cellStyle name="Total 5 3 5 2 3" xfId="9412" xr:uid="{B70FA742-80B5-4E97-83A6-EE9E6A7DA295}"/>
    <cellStyle name="Total 5 3 5 2 3 2" xfId="18401" xr:uid="{36BE54D0-8CAB-467C-BD30-668BF016991B}"/>
    <cellStyle name="Total 5 3 5 2 3 2 2" xfId="37051" xr:uid="{21B4F494-F2EA-4799-979B-59DE5C5627E4}"/>
    <cellStyle name="Total 5 3 5 2 3 3" xfId="32152" xr:uid="{57AE1E31-A4BC-43ED-AD60-83CC80C5DAD3}"/>
    <cellStyle name="Total 5 3 5 2 4" xfId="13455" xr:uid="{0E11B1BC-32D8-42EB-B915-5EEABEE6084B}"/>
    <cellStyle name="Total 5 3 5 2 4 2" xfId="22464" xr:uid="{AEBCD637-A069-41DD-8103-FE38507B7783}"/>
    <cellStyle name="Total 5 3 5 2 5" xfId="37296" xr:uid="{965FF4F3-F824-44F7-9BC7-048EEE37D882}"/>
    <cellStyle name="Total 5 3 5 2 6" xfId="57673" xr:uid="{4E92BA9E-3BFB-48C8-AFF6-D6EE2FA1964B}"/>
    <cellStyle name="Total 5 3 5 3" xfId="2662" xr:uid="{BAF31909-64B6-4DCA-B393-DA946C44FC38}"/>
    <cellStyle name="Total 5 3 5 3 2" xfId="26259" xr:uid="{7C08FF56-1F2E-473C-8B02-2B09576E98F3}"/>
    <cellStyle name="Total 5 3 5 4" xfId="27614" xr:uid="{5F86E4A0-BC95-4814-94F8-583FF2B9EA57}"/>
    <cellStyle name="Total 5 3 5 5" xfId="50891" xr:uid="{0666FEED-56F0-430E-8819-B1833E21A15D}"/>
    <cellStyle name="Total 5 3 6" xfId="2075" xr:uid="{04F27576-54A9-48B7-A6E6-7256EE9FB6AD}"/>
    <cellStyle name="Total 5 3 6 2" xfId="6378" xr:uid="{3A345F1B-B0D1-4BE2-A9DA-6CE5934EA80C}"/>
    <cellStyle name="Total 5 3 6 2 2" xfId="8964" xr:uid="{B6E4B74F-299E-4543-90AC-7D814DBD0EE4}"/>
    <cellStyle name="Total 5 3 6 2 2 2" xfId="17953" xr:uid="{4F0D1919-C610-49C3-9CA5-4B8BE9CD78F0}"/>
    <cellStyle name="Total 5 3 6 2 2 2 2" xfId="26939" xr:uid="{10D70145-7DE4-48A8-9CCC-3DC28EBA00EF}"/>
    <cellStyle name="Total 5 3 6 2 2 3" xfId="34362" xr:uid="{303DF544-FB8E-46A7-9D48-0B7DF6F889C8}"/>
    <cellStyle name="Total 5 3 6 2 3" xfId="11601" xr:uid="{FA0D71D8-B983-43A3-B9B5-DDE87D6B9F9F}"/>
    <cellStyle name="Total 5 3 6 2 3 2" xfId="20590" xr:uid="{D050F3C6-FFB6-41C0-938E-6D042558901F}"/>
    <cellStyle name="Total 5 3 6 2 3 2 2" xfId="40005" xr:uid="{64C96CED-9885-43A7-BB2B-247169D19046}"/>
    <cellStyle name="Total 5 3 6 2 3 3" xfId="27033" xr:uid="{C62703A4-7210-4B27-B7A1-B90277F86B81}"/>
    <cellStyle name="Total 5 3 6 2 4" xfId="15367" xr:uid="{EB12CDFD-4919-4C21-8E11-C90FDE68F356}"/>
    <cellStyle name="Total 5 3 6 2 4 2" xfId="35580" xr:uid="{7B53AB15-F6ED-42D4-B83E-01DD962EFA8E}"/>
    <cellStyle name="Total 5 3 6 2 5" xfId="25877" xr:uid="{CCAE759B-6C2C-4ADB-A0FD-182BC8402A16}"/>
    <cellStyle name="Total 5 3 6 2 6" xfId="54028" xr:uid="{4AD2A134-EA09-4D10-AF32-F70964D07D7C}"/>
    <cellStyle name="Total 5 3 6 3" xfId="4512" xr:uid="{A23941D0-F507-4D7F-808A-D97CD3092EAF}"/>
    <cellStyle name="Total 5 3 6 3 2" xfId="42034" xr:uid="{23483858-BCD5-4D6A-9DBE-D10FC47F2990}"/>
    <cellStyle name="Total 5 3 6 4" xfId="37293" xr:uid="{745DE4E8-2F81-47C3-96F1-7E1EB79AF9BB}"/>
    <cellStyle name="Total 5 3 6 5" xfId="47360" xr:uid="{67E1CE07-A03D-49EB-A395-2928E7C57AA5}"/>
    <cellStyle name="Total 5 3 7" xfId="2885" xr:uid="{ECC3AB48-A7D3-46F7-841C-43ED99FB0F18}"/>
    <cellStyle name="Total 5 3 7 2" xfId="7035" xr:uid="{B89F6562-B287-46BA-B669-7F78791BEFB3}"/>
    <cellStyle name="Total 5 3 7 2 2" xfId="12162" xr:uid="{6D4B4C8A-8AB6-4386-A451-4FC506A1D2A9}"/>
    <cellStyle name="Total 5 3 7 2 2 2" xfId="21151" xr:uid="{2BD19245-B05F-4A9F-ACA7-59CF986F0CAF}"/>
    <cellStyle name="Total 5 3 7 2 2 2 2" xfId="26632" xr:uid="{C7C671B8-6AD1-4346-ABA4-6F85F2B8E853}"/>
    <cellStyle name="Total 5 3 7 2 2 3" xfId="43467" xr:uid="{BE8EEFBF-FD9E-4A18-8B45-6F0A38878943}"/>
    <cellStyle name="Total 5 3 7 2 3" xfId="12969" xr:uid="{1593F81C-C971-4EB4-B157-263B1C68ACD4}"/>
    <cellStyle name="Total 5 3 7 2 3 2" xfId="21958" xr:uid="{F991DA3B-93A3-4253-BB34-8C06FE8ABDC8}"/>
    <cellStyle name="Total 5 3 7 2 3 2 2" xfId="33626" xr:uid="{1D0834C1-7473-4354-83D0-B1D01C55301D}"/>
    <cellStyle name="Total 5 3 7 2 3 3" xfId="29487" xr:uid="{BBA4EF28-43DA-4DEC-9A79-72C71A6FC09C}"/>
    <cellStyle name="Total 5 3 7 2 4" xfId="16024" xr:uid="{D5507B67-FA53-4147-92C0-E81F7C416FD4}"/>
    <cellStyle name="Total 5 3 7 2 4 2" xfId="33654" xr:uid="{A5DF39A7-5426-4FDD-97A7-54700D98E700}"/>
    <cellStyle name="Total 5 3 7 2 5" xfId="32126" xr:uid="{0963CF69-CA45-4B2A-B527-439A131CB933}"/>
    <cellStyle name="Total 5 3 7 3" xfId="9598" xr:uid="{EB766B82-3CE2-4F10-BA8D-B19F76623697}"/>
    <cellStyle name="Total 5 3 7 3 2" xfId="18587" xr:uid="{E459CA2B-E610-4E84-9C8B-8DA13D1BEC80}"/>
    <cellStyle name="Total 5 3 7 3 2 2" xfId="23917" xr:uid="{A11439F9-4002-4E3B-B44E-A15856298E77}"/>
    <cellStyle name="Total 5 3 7 3 3" xfId="34952" xr:uid="{CF84782A-10F3-4E58-BFF7-A6A7A0D786FE}"/>
    <cellStyle name="Total 5 3 7 4" xfId="43596" xr:uid="{D571E98E-10E7-4A8F-8BDA-EE3540779E5F}"/>
    <cellStyle name="Total 5 3 8" xfId="4814" xr:uid="{C66FB330-02A3-4C78-BE46-3D78425625DA}"/>
    <cellStyle name="Total 5 3 8 2" xfId="7400" xr:uid="{882B6729-0FF4-4F01-AC79-E7A9BD13CD1E}"/>
    <cellStyle name="Total 5 3 8 2 2" xfId="16389" xr:uid="{AB7CB12B-1EE2-4F6C-95FD-9EA58C037B0C}"/>
    <cellStyle name="Total 5 3 8 2 2 2" xfId="27877" xr:uid="{7867E18F-16C3-45DD-847D-CCA40F7964FA}"/>
    <cellStyle name="Total 5 3 8 2 3" xfId="39371" xr:uid="{F28FEC41-7905-4FA8-9D23-248EC6D98502}"/>
    <cellStyle name="Total 5 3 8 3" xfId="10037" xr:uid="{8A786695-53C6-4BDC-8FE5-1EA5ACA65281}"/>
    <cellStyle name="Total 5 3 8 3 2" xfId="19026" xr:uid="{8C7F1E13-983E-4E09-BF2A-816146218E40}"/>
    <cellStyle name="Total 5 3 8 3 2 2" xfId="25796" xr:uid="{FA31A36A-FBDA-46DE-810C-115E049547BE}"/>
    <cellStyle name="Total 5 3 8 3 3" xfId="35388" xr:uid="{0F4C4E21-B9B3-404D-A2CE-A26DED683AD9}"/>
    <cellStyle name="Total 5 3 8 4" xfId="13803" xr:uid="{22CF60B7-B243-4A0A-9D3A-6E6B4BAEB3DB}"/>
    <cellStyle name="Total 5 3 8 4 2" xfId="42144" xr:uid="{2008E893-C99B-4C02-9530-E6BDD0E8671A}"/>
    <cellStyle name="Total 5 3 8 5" xfId="31580" xr:uid="{53AF306C-BD99-4B2A-92B4-9E172D6AC7D9}"/>
    <cellStyle name="Total 5 3 9" xfId="6720" xr:uid="{1E44423A-8A85-4FAF-9558-C5DF53039D3B}"/>
    <cellStyle name="Total 5 3 9 2" xfId="11921" xr:uid="{3229A5ED-180F-45A1-830C-6CF1BB344346}"/>
    <cellStyle name="Total 5 3 9 2 2" xfId="20910" xr:uid="{73046088-E27D-44FB-B9C6-7B399BB0E9E2}"/>
    <cellStyle name="Total 5 3 9 2 2 2" xfId="23588" xr:uid="{CA985A8F-6D7D-4137-BAED-822145871610}"/>
    <cellStyle name="Total 5 3 9 2 3" xfId="41675" xr:uid="{1CF3134F-D2FE-481D-8BB9-E0BC2FBD16FA}"/>
    <cellStyle name="Total 5 3 9 3" xfId="15709" xr:uid="{8B274DAD-641F-49BE-8D45-5223E7F277EB}"/>
    <cellStyle name="Total 5 3 9 3 2" xfId="29526" xr:uid="{536020D8-43AE-42F4-B9BB-FCC9D771E602}"/>
    <cellStyle name="Total 5 3 9 4" xfId="26196" xr:uid="{D147DB0D-A0AB-460C-BE75-B4D002B34120}"/>
    <cellStyle name="Total 5 30" xfId="45263" xr:uid="{2888CE20-9E81-4F87-8BF1-A854802C8621}"/>
    <cellStyle name="Total 5 30 2" xfId="55813" xr:uid="{569A5A31-B9BE-448A-A7B5-88519EDE68FF}"/>
    <cellStyle name="Total 5 30 3" xfId="49031" xr:uid="{C193A8F2-C6BE-440E-BDA3-31FAED81F272}"/>
    <cellStyle name="Total 5 31" xfId="45209" xr:uid="{0E33A6D8-6EEC-4C98-9AA6-201A25EA9A82}"/>
    <cellStyle name="Total 5 31 2" xfId="58455" xr:uid="{A416A14C-E3D7-4A5D-8A28-0D51974F67BB}"/>
    <cellStyle name="Total 5 31 3" xfId="51674" xr:uid="{D605A4D2-F866-41F4-B957-0DE66BB8652C}"/>
    <cellStyle name="Total 5 32" xfId="45274" xr:uid="{D3D03DE2-75E2-4440-B3D7-CDDD0687757B}"/>
    <cellStyle name="Total 5 33" xfId="45319" xr:uid="{D5D17DFA-EEB4-41AB-BD24-EAA35E86C180}"/>
    <cellStyle name="Total 5 34" xfId="45351" xr:uid="{119B53B8-9775-4D46-9997-D24DD0E0024B}"/>
    <cellStyle name="Total 5 35" xfId="45411" xr:uid="{1435657B-D124-4693-8AC2-528B27E6E101}"/>
    <cellStyle name="Total 5 36" xfId="45438" xr:uid="{A6433D3C-061C-474F-A445-427B6CE74694}"/>
    <cellStyle name="Total 5 37" xfId="44135" xr:uid="{6A697BBC-DAFB-4E09-ABA6-6AE2705E0211}"/>
    <cellStyle name="Total 5 38" xfId="45446" xr:uid="{DC790B3D-75EC-4EEC-A566-A4CF8C03DAA7}"/>
    <cellStyle name="Total 5 39" xfId="45502" xr:uid="{ABA57BD8-6E6C-48B4-92FC-F40BD9F6F832}"/>
    <cellStyle name="Total 5 4" xfId="517" xr:uid="{3338FED9-C19C-4294-A817-20840117037C}"/>
    <cellStyle name="Total 5 4 10" xfId="44392" xr:uid="{20289C4B-7B7F-4924-8604-CBBA1828D7A8}"/>
    <cellStyle name="Total 5 4 11" xfId="45594" xr:uid="{C1E01E1C-A2CA-413A-9B28-87C6B327E48C}"/>
    <cellStyle name="Total 5 4 2" xfId="866" xr:uid="{3E75C4F1-6F19-4DF9-9A06-E696D7558932}"/>
    <cellStyle name="Total 5 4 2 2" xfId="5235" xr:uid="{306B5B28-F492-4468-AE98-9D24F47FAD54}"/>
    <cellStyle name="Total 5 4 2 2 2" xfId="7821" xr:uid="{8E282A05-5812-413A-9742-699F90514A8D}"/>
    <cellStyle name="Total 5 4 2 2 2 2" xfId="16810" xr:uid="{FA85B5A7-EBBA-4493-B964-00BE16F10674}"/>
    <cellStyle name="Total 5 4 2 2 2 2 2" xfId="31317" xr:uid="{C3B740D0-8745-4C3B-9CD4-2AC5577F338D}"/>
    <cellStyle name="Total 5 4 2 2 2 3" xfId="24494" xr:uid="{EBB9D65F-794C-4B85-A9CE-8E627677EA7A}"/>
    <cellStyle name="Total 5 4 2 2 2 4" xfId="56382" xr:uid="{70D4605D-2852-47A9-922D-7E12C9767D62}"/>
    <cellStyle name="Total 5 4 2 2 3" xfId="10458" xr:uid="{D5105BAA-178E-4314-AAC3-9E3DC751ACEB}"/>
    <cellStyle name="Total 5 4 2 2 3 2" xfId="19447" xr:uid="{5AEA4F61-8D5A-4852-963D-3DD74CEFF714}"/>
    <cellStyle name="Total 5 4 2 2 3 2 2" xfId="29302" xr:uid="{AA2E261F-9D5B-4604-A210-AF7247D8622F}"/>
    <cellStyle name="Total 5 4 2 2 3 3" xfId="32255" xr:uid="{EF5F62BF-D93B-420B-89EA-B84346FA02A7}"/>
    <cellStyle name="Total 5 4 2 2 4" xfId="14224" xr:uid="{615F6FDA-5373-4ABC-B297-2F5A818FE3A6}"/>
    <cellStyle name="Total 5 4 2 2 4 2" xfId="30753" xr:uid="{0C625968-C1C2-45DC-B98C-101AF78D4559}"/>
    <cellStyle name="Total 5 4 2 2 5" xfId="36228" xr:uid="{F6A3CBD8-5348-4F6D-8B4E-04DBE90C21A6}"/>
    <cellStyle name="Total 5 4 2 2 6" xfId="49600" xr:uid="{9D8AB586-14FA-41AB-B782-C3FE90FBA6D5}"/>
    <cellStyle name="Total 5 4 2 3" xfId="3303" xr:uid="{17F3A1ED-C698-47B2-944D-C11788DE37C2}"/>
    <cellStyle name="Total 5 4 2 3 2" xfId="25838" xr:uid="{B9D399EC-90E2-4E09-BE6F-BCACB89C3031}"/>
    <cellStyle name="Total 5 4 2 3 2 2" xfId="58330" xr:uid="{076BFD59-49BE-4028-842C-5F8A32C6993A}"/>
    <cellStyle name="Total 5 4 2 3 3" xfId="51548" xr:uid="{B84CD929-A944-4B94-B0D2-FE317657BEE9}"/>
    <cellStyle name="Total 5 4 2 4" xfId="32576" xr:uid="{2823578C-AE1A-41AC-9753-B85F9B629294}"/>
    <cellStyle name="Total 5 4 2 4 2" xfId="54524" xr:uid="{B5F13AF3-03F6-47E2-BC09-382AEBF38019}"/>
    <cellStyle name="Total 5 4 2 4 3" xfId="47717" xr:uid="{825964F6-23A2-4DA7-8A34-EAB5DE3D5AB9}"/>
    <cellStyle name="Total 5 4 2 5" xfId="46106" xr:uid="{EBE714AA-3574-4423-9D1E-8B91FB404D61}"/>
    <cellStyle name="Total 5 4 3" xfId="1211" xr:uid="{8BEBA2B4-9A54-41B8-BC6C-DB451C289734}"/>
    <cellStyle name="Total 5 4 3 2" xfId="5556" xr:uid="{DA4FE66B-A1F5-462D-9424-5553194F6649}"/>
    <cellStyle name="Total 5 4 3 2 2" xfId="8142" xr:uid="{DF27072F-5F26-4B5F-8124-68138B887771}"/>
    <cellStyle name="Total 5 4 3 2 2 2" xfId="17131" xr:uid="{3EC990AF-EA63-423C-B15C-9760BFDC56B8}"/>
    <cellStyle name="Total 5 4 3 2 2 2 2" xfId="37292" xr:uid="{E02FBFC1-642B-4993-BA57-4069DB33B269}"/>
    <cellStyle name="Total 5 4 3 2 2 3" xfId="30162" xr:uid="{FBDDE6BC-4117-4014-AC04-BB7CACFCACF0}"/>
    <cellStyle name="Total 5 4 3 2 2 4" xfId="56787" xr:uid="{A467C653-30A6-417D-A16F-84EF2CF3BA9F}"/>
    <cellStyle name="Total 5 4 3 2 3" xfId="10779" xr:uid="{1F234481-866A-4CAA-87EA-9EB9BEB03609}"/>
    <cellStyle name="Total 5 4 3 2 3 2" xfId="19768" xr:uid="{401CCDD4-BAAA-4F5C-968E-61AF10728D80}"/>
    <cellStyle name="Total 5 4 3 2 3 2 2" xfId="38379" xr:uid="{9E594CEF-95E0-4F98-B8BD-2468DC81AB84}"/>
    <cellStyle name="Total 5 4 3 2 3 3" xfId="24297" xr:uid="{FB311C06-9D2F-4BBF-B204-CFD4448A2F1C}"/>
    <cellStyle name="Total 5 4 3 2 4" xfId="14545" xr:uid="{BAE895FE-3331-494F-9E0E-34073EB0348E}"/>
    <cellStyle name="Total 5 4 3 2 4 2" xfId="27752" xr:uid="{90A4DCBE-51F9-4DBF-9670-1F53BC082D00}"/>
    <cellStyle name="Total 5 4 3 2 5" xfId="30347" xr:uid="{C0225508-B461-4704-A945-E213BB2FBE3C}"/>
    <cellStyle name="Total 5 4 3 2 6" xfId="50005" xr:uid="{E64E5DEE-CE6B-44CB-B079-A6363A95434C}"/>
    <cellStyle name="Total 5 4 3 3" xfId="3648" xr:uid="{3B5632DB-AAAC-4FEF-A5EC-CD0F59894759}"/>
    <cellStyle name="Total 5 4 3 3 2" xfId="32050" xr:uid="{93F071ED-4C08-43E3-B9F4-B37C302B0A61}"/>
    <cellStyle name="Total 5 4 3 3 2 2" xfId="59111" xr:uid="{1777C0C0-BE65-4AB9-96C9-EE97F49CED42}"/>
    <cellStyle name="Total 5 4 3 3 3" xfId="52330" xr:uid="{4D5525F1-D250-458A-942D-0EB74059AE0D}"/>
    <cellStyle name="Total 5 4 3 4" xfId="40101" xr:uid="{E98B4095-E079-43E2-90ED-202F09B858DF}"/>
    <cellStyle name="Total 5 4 3 4 2" xfId="54914" xr:uid="{BD540D5B-7B34-40C3-B75A-FEE2E78CDCF9}"/>
    <cellStyle name="Total 5 4 3 4 3" xfId="48122" xr:uid="{C922BDFE-1290-42D2-821A-26D9BD27E886}"/>
    <cellStyle name="Total 5 4 3 5" xfId="53214" xr:uid="{F0A4D058-7EA2-48AE-BBDD-AB6FA36C2A1F}"/>
    <cellStyle name="Total 5 4 3 6" xfId="46508" xr:uid="{18A2D4DE-C427-4603-904C-4921BB04AC15}"/>
    <cellStyle name="Total 5 4 4" xfId="1555" xr:uid="{1230AD18-6E5D-4D9F-BDF5-F0427F742E62}"/>
    <cellStyle name="Total 5 4 4 2" xfId="5900" xr:uid="{B99208DF-E803-4A20-9065-3B586217FB89}"/>
    <cellStyle name="Total 5 4 4 2 2" xfId="8486" xr:uid="{44C979AC-628E-41FA-9347-5C85CCDA9630}"/>
    <cellStyle name="Total 5 4 4 2 2 2" xfId="17475" xr:uid="{FA7C9CBA-BBCA-460B-9B08-780BBB14D0BF}"/>
    <cellStyle name="Total 5 4 4 2 2 2 2" xfId="30661" xr:uid="{AFDD9D04-ED98-4341-9A05-989361DB5837}"/>
    <cellStyle name="Total 5 4 4 2 2 3" xfId="37317" xr:uid="{7E791117-828F-4CDC-9CE9-6D35EA1FB684}"/>
    <cellStyle name="Total 5 4 4 2 3" xfId="11123" xr:uid="{40738A9A-78B0-4E87-ADC4-078858E8AB8B}"/>
    <cellStyle name="Total 5 4 4 2 3 2" xfId="20112" xr:uid="{A53D305F-91E4-4C2F-9BDD-8875397ADE28}"/>
    <cellStyle name="Total 5 4 4 2 3 2 2" xfId="32312" xr:uid="{BAFBE33D-4AAE-4792-9AB8-CDFBD72CB5CC}"/>
    <cellStyle name="Total 5 4 4 2 3 3" xfId="24282" xr:uid="{76B69DF4-9FB0-4B51-ACF2-2BCBF2EE00C0}"/>
    <cellStyle name="Total 5 4 4 2 4" xfId="14889" xr:uid="{7DF19BE5-3609-446A-951D-75DFFE9EE66C}"/>
    <cellStyle name="Total 5 4 4 2 4 2" xfId="40987" xr:uid="{0C40EF15-767F-4840-BC67-62D2AEF48806}"/>
    <cellStyle name="Total 5 4 4 2 5" xfId="26868" xr:uid="{299897EE-E3ED-4F55-943B-21D38B376510}"/>
    <cellStyle name="Total 5 4 4 2 6" xfId="55910" xr:uid="{621CC000-120C-4217-8DAC-4060786530FE}"/>
    <cellStyle name="Total 5 4 4 3" xfId="3992" xr:uid="{59C29E29-247F-482D-8B78-48E1ED2C16FE}"/>
    <cellStyle name="Total 5 4 4 3 2" xfId="30010" xr:uid="{DD9C40F1-BF90-4F45-A785-0101F13FC45A}"/>
    <cellStyle name="Total 5 4 4 4" xfId="33054" xr:uid="{41C85E2D-75B1-4951-852A-140F7E67CEC3}"/>
    <cellStyle name="Total 5 4 4 5" xfId="49128" xr:uid="{934EC2EA-8485-4514-9C1D-CB9F42D15B8D}"/>
    <cellStyle name="Total 5 4 5" xfId="1867" xr:uid="{78D95795-5948-4057-9075-DB481D984D80}"/>
    <cellStyle name="Total 5 4 5 2" xfId="6183" xr:uid="{4EDC3F3C-174A-4752-B95F-2C760C734C23}"/>
    <cellStyle name="Total 5 4 5 2 2" xfId="8769" xr:uid="{DEF89A09-1FB3-4CD6-8049-109B880C647B}"/>
    <cellStyle name="Total 5 4 5 2 2 2" xfId="17758" xr:uid="{2066BB23-DFA7-40A5-8388-4C1239FEEB4E}"/>
    <cellStyle name="Total 5 4 5 2 2 2 2" xfId="23859" xr:uid="{12CA2FEF-3FC7-4182-A559-0F7D4838BE5B}"/>
    <cellStyle name="Total 5 4 5 2 2 3" xfId="26034" xr:uid="{54F679E4-F77F-400A-B215-3C9A24F1DE8A}"/>
    <cellStyle name="Total 5 4 5 2 3" xfId="11406" xr:uid="{96A19367-13B6-45ED-8BE3-EBDA04D54AD8}"/>
    <cellStyle name="Total 5 4 5 2 3 2" xfId="20395" xr:uid="{E3698403-7084-449D-B4BC-819CF1129D06}"/>
    <cellStyle name="Total 5 4 5 2 3 2 2" xfId="41291" xr:uid="{9C1A88B0-0AF0-4BE2-9DAF-50174D2CAA76}"/>
    <cellStyle name="Total 5 4 5 2 3 3" xfId="40487" xr:uid="{2C365179-B01E-4D97-ADFC-64B008C50732}"/>
    <cellStyle name="Total 5 4 5 2 4" xfId="15172" xr:uid="{22871D98-CA14-4E6C-B74F-D1D69BA4DD57}"/>
    <cellStyle name="Total 5 4 5 2 4 2" xfId="27541" xr:uid="{671B1829-AC14-4A49-8046-240B5C482EE3}"/>
    <cellStyle name="Total 5 4 5 2 5" xfId="28565" xr:uid="{73118B9F-1808-4C23-A9C3-C8171878EC67}"/>
    <cellStyle name="Total 5 4 5 2 6" xfId="58399" xr:uid="{AA0952D3-CFAF-4339-A4DC-D12892FCA513}"/>
    <cellStyle name="Total 5 4 5 3" xfId="4304" xr:uid="{DAA3A38C-BA86-4749-91CE-E22E85FD4D00}"/>
    <cellStyle name="Total 5 4 5 3 2" xfId="30824" xr:uid="{D426FCC0-8AE7-482A-85FC-9F3AFCDAA03C}"/>
    <cellStyle name="Total 5 4 5 4" xfId="28532" xr:uid="{A8D6A079-FBEF-4B2A-8629-1B6A2B8129C9}"/>
    <cellStyle name="Total 5 4 5 5" xfId="51618" xr:uid="{98666558-72D9-44B7-8DCB-9393B0DFA84A}"/>
    <cellStyle name="Total 5 4 6" xfId="2174" xr:uid="{CBB058A9-5AD0-4E19-81EE-F7AD20F95083}"/>
    <cellStyle name="Total 5 4 6 2" xfId="6475" xr:uid="{BD3772FD-6709-401A-8611-47C53390BF97}"/>
    <cellStyle name="Total 5 4 6 2 2" xfId="9061" xr:uid="{E34099FC-DB46-4E74-8907-57673E709406}"/>
    <cellStyle name="Total 5 4 6 2 2 2" xfId="18050" xr:uid="{14D8D05B-0FB3-488F-AB16-C7F4379B33A6}"/>
    <cellStyle name="Total 5 4 6 2 2 2 2" xfId="38655" xr:uid="{A94DCB88-0807-44E0-94B7-9296D9B3F5BD}"/>
    <cellStyle name="Total 5 4 6 2 2 3" xfId="33880" xr:uid="{B69A7739-1C51-4EAD-9352-B685FD0ED25B}"/>
    <cellStyle name="Total 5 4 6 2 3" xfId="11698" xr:uid="{A93B47B5-C804-42AC-BDB4-DF2FD0E7A280}"/>
    <cellStyle name="Total 5 4 6 2 3 2" xfId="20687" xr:uid="{18317EA6-83B6-4F44-8774-27E4E556A312}"/>
    <cellStyle name="Total 5 4 6 2 3 2 2" xfId="37430" xr:uid="{5057A5CA-A1FD-4D38-990E-1F36F074A444}"/>
    <cellStyle name="Total 5 4 6 2 3 3" xfId="22696" xr:uid="{9778A9BC-F970-4ADB-9A2F-3BEDE1BAA0B4}"/>
    <cellStyle name="Total 5 4 6 2 4" xfId="15464" xr:uid="{1292AF28-5665-4A35-8289-F3197FE884B6}"/>
    <cellStyle name="Total 5 4 6 2 4 2" xfId="39363" xr:uid="{87E1C269-A31E-49F4-882C-400560A74B50}"/>
    <cellStyle name="Total 5 4 6 2 5" xfId="22245" xr:uid="{C99F8C50-9B8C-4F70-A766-F9453AF21990}"/>
    <cellStyle name="Total 5 4 6 2 6" xfId="54076" xr:uid="{75AB4BA7-1B41-452E-BD71-F233173339B1}"/>
    <cellStyle name="Total 5 4 6 3" xfId="4611" xr:uid="{3917B65D-8F3D-4C6A-952B-4BC586EE1CD8}"/>
    <cellStyle name="Total 5 4 6 3 2" xfId="37929" xr:uid="{3EBB80FD-688B-4D4B-8749-7897586E28E8}"/>
    <cellStyle name="Total 5 4 6 4" xfId="34194" xr:uid="{CA7C1DC5-DB1F-4FE5-A0EF-1C3EFB04D2CE}"/>
    <cellStyle name="Total 5 4 6 5" xfId="47399" xr:uid="{4B1F7A6F-3E60-468D-AF85-5DF99015D415}"/>
    <cellStyle name="Total 5 4 7" xfId="4911" xr:uid="{11C94575-2705-417F-B049-FB409FE77B4D}"/>
    <cellStyle name="Total 5 4 7 2" xfId="7497" xr:uid="{8710F59E-C4E1-4469-AEA9-5046E9D4EF02}"/>
    <cellStyle name="Total 5 4 7 2 2" xfId="16486" xr:uid="{15EC3F8C-9D3C-4489-88A9-1889CC3A2A6C}"/>
    <cellStyle name="Total 5 4 7 2 2 2" xfId="25234" xr:uid="{0C4648C7-29EE-4A48-BD45-FC2B8A17DA78}"/>
    <cellStyle name="Total 5 4 7 2 3" xfId="37541" xr:uid="{0B3DC926-7044-4305-AF4C-AD4AE321F5C5}"/>
    <cellStyle name="Total 5 4 7 3" xfId="10134" xr:uid="{B843AC49-EAB1-4B86-9E5D-C961D81E9F0E}"/>
    <cellStyle name="Total 5 4 7 3 2" xfId="19123" xr:uid="{9F299737-7E19-43E9-800F-44C088BC908A}"/>
    <cellStyle name="Total 5 4 7 3 2 2" xfId="40765" xr:uid="{F86D78D2-23FC-4C09-AE6E-0C679BB437FD}"/>
    <cellStyle name="Total 5 4 7 3 3" xfId="32251" xr:uid="{9D55468F-7FFD-4D45-B56C-1EBDE8F5B6BC}"/>
    <cellStyle name="Total 5 4 7 4" xfId="13900" xr:uid="{1E59AA59-724F-4D6A-B9F1-ED15D1D2D8B0}"/>
    <cellStyle name="Total 5 4 7 4 2" xfId="41403" xr:uid="{55E9E822-B8F7-4073-B713-CC940268F072}"/>
    <cellStyle name="Total 5 4 7 5" xfId="43135" xr:uid="{73459623-75A8-495A-BF7E-B571DA47C3ED}"/>
    <cellStyle name="Total 5 4 8" xfId="2523" xr:uid="{C45C80FD-C110-4B3B-8ED7-8226FD749F18}"/>
    <cellStyle name="Total 5 4 8 2" xfId="40042" xr:uid="{F4D15290-EE6C-4D28-B433-1C4F58C1CFB5}"/>
    <cellStyle name="Total 5 4 9" xfId="24105" xr:uid="{CF21B898-5227-42A1-B5EA-D6F63C9FC07C}"/>
    <cellStyle name="Total 5 5" xfId="285" xr:uid="{E8688407-8CF5-455F-88D0-22F7A1F5B04C}"/>
    <cellStyle name="Total 5 5 2" xfId="4689" xr:uid="{A709370E-D4E1-4B77-885F-044CBDEE959F}"/>
    <cellStyle name="Total 5 5 2 2" xfId="7275" xr:uid="{CE7662AC-E335-4CE6-B262-F3EB8DFC950E}"/>
    <cellStyle name="Total 5 5 2 2 2" xfId="16264" xr:uid="{57746372-5085-4DBC-B935-2F9E0F93D199}"/>
    <cellStyle name="Total 5 5 2 2 2 2" xfId="31501" xr:uid="{16B2D91F-C0BD-4277-B95B-678C683F151C}"/>
    <cellStyle name="Total 5 5 2 2 2 3" xfId="56375" xr:uid="{D3861E16-1A5D-43B4-8E68-02DC4E755DE4}"/>
    <cellStyle name="Total 5 5 2 2 3" xfId="35348" xr:uid="{A447B0C1-42DE-4266-988D-11F1560B6971}"/>
    <cellStyle name="Total 5 5 2 2 4" xfId="49593" xr:uid="{0D69F194-05EA-4FFA-9F49-3AE3872FF35E}"/>
    <cellStyle name="Total 5 5 2 3" xfId="9912" xr:uid="{7CE9F2D4-EE13-4F9A-B972-07A9A9106F77}"/>
    <cellStyle name="Total 5 5 2 3 2" xfId="18901" xr:uid="{4176F436-CEAC-4A10-84AC-20781A4E929C}"/>
    <cellStyle name="Total 5 5 2 3 2 2" xfId="29429" xr:uid="{A6DF2A76-759A-4FCC-9D36-3E6C6D555B38}"/>
    <cellStyle name="Total 5 5 2 3 2 3" xfId="57954" xr:uid="{D8725154-F855-461E-88BF-3E6A03783086}"/>
    <cellStyle name="Total 5 5 2 3 3" xfId="38935" xr:uid="{F40732F0-5F0B-4E71-AE7C-6518C7D19C1B}"/>
    <cellStyle name="Total 5 5 2 3 4" xfId="51172" xr:uid="{3E7D0B26-D51A-40E0-8239-5DD96D2FA558}"/>
    <cellStyle name="Total 5 5 2 4" xfId="13678" xr:uid="{D698FBC6-40D5-4BBA-8D31-1600B723A2B6}"/>
    <cellStyle name="Total 5 5 2 4 2" xfId="35445" xr:uid="{60132068-C50C-4B7C-BA17-96AE06D95BD9}"/>
    <cellStyle name="Total 5 5 2 4 2 2" xfId="54517" xr:uid="{80CDF5AA-A52E-44C9-8A44-A0BA71D17943}"/>
    <cellStyle name="Total 5 5 2 4 3" xfId="47710" xr:uid="{9E6F2459-A396-4EA1-A4A2-AA55DE3F6F3D}"/>
    <cellStyle name="Total 5 5 2 5" xfId="23035" xr:uid="{191B7DC1-AD62-433B-9B08-BF1C0072E11B}"/>
    <cellStyle name="Total 5 5 2 6" xfId="46099" xr:uid="{A9F09B92-451E-4AF6-A819-83F1D74472BD}"/>
    <cellStyle name="Total 5 5 3" xfId="2753" xr:uid="{2634A695-F9A0-46D0-BAE5-2650915CC1C8}"/>
    <cellStyle name="Total 5 5 3 2" xfId="29462" xr:uid="{818DF77A-9CDA-4583-9301-DB7B5F65AF57}"/>
    <cellStyle name="Total 5 5 3 2 2" xfId="56780" xr:uid="{93DAEF71-1A2B-4ABE-AFE4-8E467CC55C3C}"/>
    <cellStyle name="Total 5 5 3 2 3" xfId="49998" xr:uid="{C72E95A7-9E01-4DBD-8849-425899AF05D5}"/>
    <cellStyle name="Total 5 5 3 3" xfId="50854" xr:uid="{8A894A91-2FFC-48EB-AFC9-50C043463A57}"/>
    <cellStyle name="Total 5 5 3 3 2" xfId="57636" xr:uid="{086AE1CD-0D05-46FC-8592-345A7F21D074}"/>
    <cellStyle name="Total 5 5 3 4" xfId="48115" xr:uid="{2657E469-7FC1-403A-9F06-5EE06154E423}"/>
    <cellStyle name="Total 5 5 3 4 2" xfId="54907" xr:uid="{0B3348E9-F371-45D5-B7A3-0501C760F59A}"/>
    <cellStyle name="Total 5 5 3 5" xfId="53207" xr:uid="{21DC1FCE-10C0-439F-8F59-4F5D452C69FD}"/>
    <cellStyle name="Total 5 5 3 6" xfId="46501" xr:uid="{E34E0D73-168B-450F-BF93-00DF4BDED7B7}"/>
    <cellStyle name="Total 5 5 4" xfId="38033" xr:uid="{0A9FC52A-DB2F-4F6F-B69C-D5457C83B7BB}"/>
    <cellStyle name="Total 5 5 4 2" xfId="55903" xr:uid="{33770426-C121-4098-B2D3-DD597258D31A}"/>
    <cellStyle name="Total 5 5 4 3" xfId="49121" xr:uid="{EF66BEC6-4BBE-44E0-87C6-1A0137EE207E}"/>
    <cellStyle name="Total 5 5 5" xfId="44369" xr:uid="{33EF2FF0-0CDF-4AB5-81F6-A44EC03B40A0}"/>
    <cellStyle name="Total 5 5 5 2" xfId="57717" xr:uid="{AB7DB597-842F-4B3F-9329-29134D881A71}"/>
    <cellStyle name="Total 5 5 5 3" xfId="50935" xr:uid="{D0816F60-483D-4F54-8DC3-4621D385BF5E}"/>
    <cellStyle name="Total 5 5 6" xfId="45587" xr:uid="{A1E87FF4-1E21-46F3-BEF9-5FAE100245DA}"/>
    <cellStyle name="Total 5 5 6 2" xfId="54069" xr:uid="{EF81B04F-BCB8-4150-B0FF-3DFAA7D24771}"/>
    <cellStyle name="Total 5 6" xfId="634" xr:uid="{BDA20A2B-6FB3-46C1-8B38-F34238CB49B9}"/>
    <cellStyle name="Total 5 6 2" xfId="5013" xr:uid="{D0AB27B5-BCCA-4BB6-84C1-3B10882A97D8}"/>
    <cellStyle name="Total 5 6 2 2" xfId="7599" xr:uid="{7AB3238D-D7F0-4244-B597-6EC22A701E00}"/>
    <cellStyle name="Total 5 6 2 2 2" xfId="16588" xr:uid="{0E5C3FDA-774F-4098-9208-F578495397D4}"/>
    <cellStyle name="Total 5 6 2 2 2 2" xfId="33945" xr:uid="{87F5727D-811D-4B50-B9A2-037102B78F5A}"/>
    <cellStyle name="Total 5 6 2 2 2 3" xfId="56445" xr:uid="{F76C55E0-D2F9-4B9D-8AFE-135B736CF97B}"/>
    <cellStyle name="Total 5 6 2 2 3" xfId="40815" xr:uid="{515F9C25-16FC-4B16-B687-6D2AECB9CF36}"/>
    <cellStyle name="Total 5 6 2 2 4" xfId="49663" xr:uid="{A67E4292-9C10-4160-8F53-F7A0D824E17E}"/>
    <cellStyle name="Total 5 6 2 3" xfId="10236" xr:uid="{EED70B00-591B-4B79-9EB5-8CEF2D50A4BB}"/>
    <cellStyle name="Total 5 6 2 3 2" xfId="19225" xr:uid="{0FB84ED3-D312-47E2-8BEC-A0452C23D952}"/>
    <cellStyle name="Total 5 6 2 3 2 2" xfId="38819" xr:uid="{895A4469-DA06-4E45-8BA9-66678254AF7A}"/>
    <cellStyle name="Total 5 6 2 3 2 3" xfId="57654" xr:uid="{C86E9678-5F02-45C1-81A6-351A1A8D802A}"/>
    <cellStyle name="Total 5 6 2 3 3" xfId="22917" xr:uid="{8773CF99-FD6C-4DF0-A25F-1455B276780D}"/>
    <cellStyle name="Total 5 6 2 3 4" xfId="50872" xr:uid="{779CA93D-63AD-409E-8500-BFA40B611392}"/>
    <cellStyle name="Total 5 6 2 4" xfId="14002" xr:uid="{5C1DD5E9-E6CE-4B7F-A9EC-2931D739C0CA}"/>
    <cellStyle name="Total 5 6 2 4 2" xfId="41795" xr:uid="{CC34E6F5-5BFD-42C1-B586-169796BCC114}"/>
    <cellStyle name="Total 5 6 2 4 2 2" xfId="54584" xr:uid="{F0A7396F-ADC4-4C86-882B-FD89C4CBA248}"/>
    <cellStyle name="Total 5 6 2 4 3" xfId="47780" xr:uid="{2C8BAA30-0540-44F4-A724-22D78D594C63}"/>
    <cellStyle name="Total 5 6 2 5" xfId="27778" xr:uid="{BAB132C5-F379-4394-BFCE-A3B982EE965D}"/>
    <cellStyle name="Total 5 6 2 6" xfId="46166" xr:uid="{269BCEB6-1ECA-42ED-BA54-C2CFCEE852FB}"/>
    <cellStyle name="Total 5 6 3" xfId="3071" xr:uid="{AA3A039B-405C-494A-9FDA-A6F3FF53FB07}"/>
    <cellStyle name="Total 5 6 3 2" xfId="37999" xr:uid="{A3B53CE7-108D-404F-B8E9-3A37925EAAD1}"/>
    <cellStyle name="Total 5 6 3 2 2" xfId="56847" xr:uid="{DCE2EF2B-E827-4BB6-963C-33E2F4CB1465}"/>
    <cellStyle name="Total 5 6 3 2 3" xfId="50065" xr:uid="{3AF6B2B1-C507-4B6E-8D74-DD18B03D3A2E}"/>
    <cellStyle name="Total 5 6 3 3" xfId="51452" xr:uid="{38EF2835-5CC2-4C8E-9117-524842E10D91}"/>
    <cellStyle name="Total 5 6 3 3 2" xfId="58234" xr:uid="{DC0CB5E8-88C8-46DF-9E8D-DD29922F39D3}"/>
    <cellStyle name="Total 5 6 3 4" xfId="48182" xr:uid="{DE80E9D0-F392-466F-9D93-C7BE8B01B6AE}"/>
    <cellStyle name="Total 5 6 3 4 2" xfId="54974" xr:uid="{67987704-771E-4D07-8436-DBE983571BE1}"/>
    <cellStyle name="Total 5 6 3 5" xfId="53274" xr:uid="{48D229F7-A9E8-43A5-8CB8-11A55AC26BB7}"/>
    <cellStyle name="Total 5 6 3 6" xfId="46568" xr:uid="{C04C1682-5FD0-4290-B645-B3A0844746AC}"/>
    <cellStyle name="Total 5 6 4" xfId="33994" xr:uid="{593FCF8F-96A8-46B5-9381-600A5CBEF9E9}"/>
    <cellStyle name="Total 5 6 4 2" xfId="55973" xr:uid="{77D76AAD-4AA7-4AB6-8553-C03FCE591CF2}"/>
    <cellStyle name="Total 5 6 4 3" xfId="49191" xr:uid="{4EDD1F2B-68B5-4C25-88EC-99F4F9CAD19D}"/>
    <cellStyle name="Total 5 6 5" xfId="44431" xr:uid="{A7BE9A49-51FC-47B4-8DF7-23E595C859B4}"/>
    <cellStyle name="Total 5 6 5 2" xfId="57812" xr:uid="{1F522FDF-EDAD-4ACA-966E-ADB10ED63D27}"/>
    <cellStyle name="Total 5 6 5 3" xfId="51030" xr:uid="{FD0A8F92-5CE3-4B7F-AE38-7FEFCBE485CB}"/>
    <cellStyle name="Total 5 6 6" xfId="45657" xr:uid="{A74CB709-2B33-4139-9C61-36B80B917EA4}"/>
    <cellStyle name="Total 5 6 6 2" xfId="54136" xr:uid="{A3F209B1-356F-4F13-BD03-737777BE687F}"/>
    <cellStyle name="Total 5 7" xfId="979" xr:uid="{16F091E8-82A3-4D32-A77F-00C1FA50B021}"/>
    <cellStyle name="Total 5 7 2" xfId="5334" xr:uid="{100A30CB-418D-4634-926E-FE4EC1A06614}"/>
    <cellStyle name="Total 5 7 2 2" xfId="7920" xr:uid="{91216669-F375-4A1D-90A5-B686A13790BC}"/>
    <cellStyle name="Total 5 7 2 2 2" xfId="16909" xr:uid="{CB33A376-5C4B-42DE-8D5C-7CB2FFDEC110}"/>
    <cellStyle name="Total 5 7 2 2 2 2" xfId="43800" xr:uid="{FD862BE9-EFC2-497F-ABBB-D61079A697C0}"/>
    <cellStyle name="Total 5 7 2 2 2 3" xfId="56481" xr:uid="{2DC779AE-3370-4DB6-BE5D-725E9995052D}"/>
    <cellStyle name="Total 5 7 2 2 3" xfId="39888" xr:uid="{90EF2423-D5AE-40A6-8194-FC5D934AB8C3}"/>
    <cellStyle name="Total 5 7 2 2 4" xfId="49699" xr:uid="{D10A5349-EFEC-43AE-BB6B-78617398AB90}"/>
    <cellStyle name="Total 5 7 2 3" xfId="10557" xr:uid="{94C47310-285C-4632-831E-E33A28EC15D0}"/>
    <cellStyle name="Total 5 7 2 3 2" xfId="19546" xr:uid="{BEEC9F85-1C85-4204-8275-8ED0E05FB5D5}"/>
    <cellStyle name="Total 5 7 2 3 2 2" xfId="34834" xr:uid="{05DA84D5-8EF9-48DA-BEFF-B88C8E58280D}"/>
    <cellStyle name="Total 5 7 2 3 2 3" xfId="58015" xr:uid="{D4E15C88-867E-4A5C-B35B-2DF2C534504C}"/>
    <cellStyle name="Total 5 7 2 3 3" xfId="42758" xr:uid="{688E400E-5864-4172-BAB2-E624752BB1AC}"/>
    <cellStyle name="Total 5 7 2 3 4" xfId="51233" xr:uid="{36E4ADD6-3086-47B4-951C-FDA0FE1F51CB}"/>
    <cellStyle name="Total 5 7 2 4" xfId="14323" xr:uid="{5089EE7A-E433-431F-B2B9-41584633D3DF}"/>
    <cellStyle name="Total 5 7 2 4 2" xfId="31642" xr:uid="{FD1E8188-44D4-41CA-A844-0FA94BB0E5BA}"/>
    <cellStyle name="Total 5 7 2 4 2 2" xfId="54620" xr:uid="{7A1ACE8D-BDD9-465A-A94C-71572FF21293}"/>
    <cellStyle name="Total 5 7 2 4 3" xfId="47816" xr:uid="{56189622-F699-48E3-8721-F4763A13F40F}"/>
    <cellStyle name="Total 5 7 2 5" xfId="43635" xr:uid="{DFB8E1C2-F9A3-47EC-B5FF-03D771371CD5}"/>
    <cellStyle name="Total 5 7 2 6" xfId="46202" xr:uid="{97B42F19-6488-4277-A47C-E53A86A05F84}"/>
    <cellStyle name="Total 5 7 3" xfId="3416" xr:uid="{C410634B-705C-4181-82C7-E9E72E41D035}"/>
    <cellStyle name="Total 5 7 3 2" xfId="27162" xr:uid="{01DA1870-0EAD-4EDF-8684-4EEEE77784AF}"/>
    <cellStyle name="Total 5 7 3 2 2" xfId="56883" xr:uid="{304E3C78-9F00-4229-9D7A-FA11D2BC8E7E}"/>
    <cellStyle name="Total 5 7 3 2 3" xfId="50101" xr:uid="{A1977DF9-099C-4824-9B26-8C83D323FC11}"/>
    <cellStyle name="Total 5 7 3 3" xfId="51488" xr:uid="{4E099593-7117-4F8B-98D2-8202898C5745}"/>
    <cellStyle name="Total 5 7 3 3 2" xfId="58270" xr:uid="{990ECCDA-55DB-4598-BE3C-D7731B9966D1}"/>
    <cellStyle name="Total 5 7 3 4" xfId="48218" xr:uid="{CF3E25C2-9C6F-4E2A-B0BB-7580213E5CE1}"/>
    <cellStyle name="Total 5 7 3 4 2" xfId="55010" xr:uid="{6417E8E2-BE02-461F-ACD0-275133773CB8}"/>
    <cellStyle name="Total 5 7 3 5" xfId="53310" xr:uid="{9C66C54A-4DBD-431E-951F-5F4FC1A06A6C}"/>
    <cellStyle name="Total 5 7 3 6" xfId="46604" xr:uid="{741DD30A-8E02-4A35-B4FC-AF91C324ABD6}"/>
    <cellStyle name="Total 5 7 4" xfId="27073" xr:uid="{B2F53240-3BEA-40EB-B813-6617BD5ED54C}"/>
    <cellStyle name="Total 5 7 4 2" xfId="56009" xr:uid="{1B8C74EF-0B1D-4EE9-B5E6-CBE8C5F97DBC}"/>
    <cellStyle name="Total 5 7 4 3" xfId="49227" xr:uid="{64EACC90-443E-4C51-BBBE-020F2A5BD6ED}"/>
    <cellStyle name="Total 5 7 5" xfId="44486" xr:uid="{07E79267-386C-4F94-99FA-0C68C322C84C}"/>
    <cellStyle name="Total 5 7 5 2" xfId="58268" xr:uid="{9BA6CA33-CCD4-4F5B-BE01-1FCC1EA164AD}"/>
    <cellStyle name="Total 5 7 5 3" xfId="51486" xr:uid="{86E4BE36-6CC1-45CA-9D01-8BBB0B917416}"/>
    <cellStyle name="Total 5 7 6" xfId="45693" xr:uid="{AA1F7451-A8D3-48AD-A7D2-1A7F0EB680B0}"/>
    <cellStyle name="Total 5 7 6 2" xfId="54172" xr:uid="{3F18674F-A3D9-4EA8-9581-30DFDA105905}"/>
    <cellStyle name="Total 5 8" xfId="1323" xr:uid="{69960595-2554-461A-B2AA-FF4BB59AF5BF}"/>
    <cellStyle name="Total 5 8 2" xfId="5668" xr:uid="{2AB18E4C-F8CF-4D09-B9D8-E87E7C4CFDA6}"/>
    <cellStyle name="Total 5 8 2 2" xfId="8254" xr:uid="{88E4740A-1D30-4B2A-A261-8E7129B2751D}"/>
    <cellStyle name="Total 5 8 2 2 2" xfId="17243" xr:uid="{D709F110-1728-4CAC-AA8D-2C4490F95B5B}"/>
    <cellStyle name="Total 5 8 2 2 2 2" xfId="29983" xr:uid="{7A10A738-0FAB-490E-B058-42F39A0B0B0C}"/>
    <cellStyle name="Total 5 8 2 2 2 3" xfId="56528" xr:uid="{1145D682-66DE-4326-85B3-D16D6619A7F2}"/>
    <cellStyle name="Total 5 8 2 2 3" xfId="40295" xr:uid="{26BF1BCB-268D-4BE4-AD8D-AF626FB148E4}"/>
    <cellStyle name="Total 5 8 2 2 4" xfId="49746" xr:uid="{29AA8264-8032-4094-B366-513BCA45A0D2}"/>
    <cellStyle name="Total 5 8 2 3" xfId="10891" xr:uid="{5F864967-1531-45DD-809F-8C8D1CCF196C}"/>
    <cellStyle name="Total 5 8 2 3 2" xfId="19880" xr:uid="{E3F91252-937F-4A54-AD0C-DB198E456E55}"/>
    <cellStyle name="Total 5 8 2 3 2 2" xfId="33733" xr:uid="{3F117307-33BE-4634-8C54-0F6063E45A29}"/>
    <cellStyle name="Total 5 8 2 3 2 3" xfId="57795" xr:uid="{27F4427A-1AFE-44CB-9A60-657DB56DDA4C}"/>
    <cellStyle name="Total 5 8 2 3 3" xfId="37502" xr:uid="{34F836BF-F616-4479-B746-148B76FDFCC9}"/>
    <cellStyle name="Total 5 8 2 3 4" xfId="51013" xr:uid="{37DDCEB7-EE4E-4B98-AEE3-D975743268C3}"/>
    <cellStyle name="Total 5 8 2 4" xfId="14657" xr:uid="{7220D4F4-3AF3-4998-8BDC-899B74AFF38D}"/>
    <cellStyle name="Total 5 8 2 4 2" xfId="35604" xr:uid="{99B89FF7-7A77-489D-81F5-6D17CBF4CDEA}"/>
    <cellStyle name="Total 5 8 2 4 2 2" xfId="54664" xr:uid="{03CC4792-E489-4810-9730-982EEF8C1CE1}"/>
    <cellStyle name="Total 5 8 2 4 3" xfId="47863" xr:uid="{296310D4-1912-4959-BEA2-B313DFDF3FF0}"/>
    <cellStyle name="Total 5 8 2 5" xfId="24610" xr:uid="{3C222966-8D45-49B6-8962-2D163CB2589A}"/>
    <cellStyle name="Total 5 8 2 6" xfId="46249" xr:uid="{E552D3B5-7FF5-490A-8A3A-3FA91C0D8C4C}"/>
    <cellStyle name="Total 5 8 3" xfId="3760" xr:uid="{8D539F24-31F4-4395-8432-C431A0AC3727}"/>
    <cellStyle name="Total 5 8 3 2" xfId="27457" xr:uid="{85D911CB-30FF-4D61-BAAA-EAC991057DD8}"/>
    <cellStyle name="Total 5 8 3 2 2" xfId="56927" xr:uid="{09D69A3C-FC3B-4EEA-B76C-27E8BDE7A381}"/>
    <cellStyle name="Total 5 8 3 2 3" xfId="50145" xr:uid="{07EEBBED-5C99-4C10-978D-4DE6342709D2}"/>
    <cellStyle name="Total 5 8 3 3" xfId="50980" xr:uid="{7F4D8A53-1D90-4A85-93EE-D56E09349C79}"/>
    <cellStyle name="Total 5 8 3 3 2" xfId="57762" xr:uid="{F0818CF0-121D-4FB4-A198-CF6510431EDE}"/>
    <cellStyle name="Total 5 8 3 4" xfId="48262" xr:uid="{41F0CF46-0EE7-4E15-B556-4BDEC4F33D5B}"/>
    <cellStyle name="Total 5 8 3 4 2" xfId="55054" xr:uid="{433A094E-60F2-4CF4-9437-68326451FCE4}"/>
    <cellStyle name="Total 5 8 3 5" xfId="53354" xr:uid="{B09FA405-4E2D-4E07-9D8D-070D92604256}"/>
    <cellStyle name="Total 5 8 3 6" xfId="46648" xr:uid="{B92DE46A-9563-44C2-B7E3-1580B4CCF578}"/>
    <cellStyle name="Total 5 8 4" xfId="38337" xr:uid="{CE7DE601-9BF0-4E4B-ACEF-F6BD2A3A5582}"/>
    <cellStyle name="Total 5 8 4 2" xfId="56056" xr:uid="{FD22BB4C-D53E-4B74-9165-552FDFE5AD75}"/>
    <cellStyle name="Total 5 8 4 3" xfId="49274" xr:uid="{E9CE9C42-E3EA-421E-A550-79858AE35561}"/>
    <cellStyle name="Total 5 8 5" xfId="44534" xr:uid="{66B32BBD-D46D-4F20-8CC9-B542E9C906DD}"/>
    <cellStyle name="Total 5 8 5 2" xfId="58239" xr:uid="{225AE6F5-B1D0-494F-A53B-AC920CDEAF3C}"/>
    <cellStyle name="Total 5 8 5 3" xfId="51457" xr:uid="{901811F7-6F5D-427C-A3B8-C6DE64C15CD4}"/>
    <cellStyle name="Total 5 8 6" xfId="45740" xr:uid="{BAC33CCB-3E6B-4BC9-B18D-7B173006D625}"/>
    <cellStyle name="Total 5 8 6 2" xfId="54216" xr:uid="{2B5C4B01-3E98-453C-B333-F211AC0471FA}"/>
    <cellStyle name="Total 5 9" xfId="1724" xr:uid="{555B9C41-1A73-45E9-A912-E4383D15CC08}"/>
    <cellStyle name="Total 5 9 2" xfId="6050" xr:uid="{4CE40585-CDDC-4AAA-AEF0-D9560FBA3C7E}"/>
    <cellStyle name="Total 5 9 2 2" xfId="8636" xr:uid="{729A68D4-C587-4A26-908D-E169387B8E1C}"/>
    <cellStyle name="Total 5 9 2 2 2" xfId="17625" xr:uid="{40F2DE58-9B2D-410B-A002-C39B83399CDC}"/>
    <cellStyle name="Total 5 9 2 2 2 2" xfId="26543" xr:uid="{B69F499C-2F08-4ABE-8FFF-31C729637785}"/>
    <cellStyle name="Total 5 9 2 2 2 3" xfId="56569" xr:uid="{97CA1B30-BDFE-4BBD-8BB9-2115C4874158}"/>
    <cellStyle name="Total 5 9 2 2 3" xfId="36554" xr:uid="{B34C073F-342A-4D9E-913D-FB159C1D9BC7}"/>
    <cellStyle name="Total 5 9 2 2 4" xfId="49787" xr:uid="{A6B339BD-8625-4737-B84B-A9CE6F6F2753}"/>
    <cellStyle name="Total 5 9 2 3" xfId="11273" xr:uid="{51D46533-DA02-42DE-BD93-B3F11F5D37D0}"/>
    <cellStyle name="Total 5 9 2 3 2" xfId="20262" xr:uid="{663F662C-C523-437F-B63C-F5FEB8595259}"/>
    <cellStyle name="Total 5 9 2 3 2 2" xfId="40323" xr:uid="{3F960E92-6847-4A77-A740-57F8C1C716FF}"/>
    <cellStyle name="Total 5 9 2 3 2 3" xfId="58596" xr:uid="{2B23AA03-D435-458A-8389-D38D105C262A}"/>
    <cellStyle name="Total 5 9 2 3 3" xfId="34361" xr:uid="{5775EFBA-76F4-41CD-A653-656DA69F1BCA}"/>
    <cellStyle name="Total 5 9 2 3 4" xfId="51815" xr:uid="{4B46CFE8-5000-45BC-A054-5BD10754823A}"/>
    <cellStyle name="Total 5 9 2 4" xfId="15039" xr:uid="{AF4DA9C4-633A-4469-8720-C8F3D90430CB}"/>
    <cellStyle name="Total 5 9 2 4 2" xfId="38558" xr:uid="{B1C05BFB-94E9-4570-8151-4B4B7B3D250B}"/>
    <cellStyle name="Total 5 9 2 4 2 2" xfId="54702" xr:uid="{3996D871-77D8-4F2D-BCBC-1ABCCB8C44BB}"/>
    <cellStyle name="Total 5 9 2 4 3" xfId="47904" xr:uid="{F16D8557-CF94-45D3-9D99-8D751AECF95F}"/>
    <cellStyle name="Total 5 9 2 5" xfId="25626" xr:uid="{AD027EB4-1B56-4406-8C1B-119498B505C0}"/>
    <cellStyle name="Total 5 9 2 6" xfId="46290" xr:uid="{7656B1D7-F6EE-435E-A0CC-334A5EDCF93B}"/>
    <cellStyle name="Total 5 9 3" xfId="4161" xr:uid="{64D07D03-AFF8-4B45-A3AE-BBFE28640E09}"/>
    <cellStyle name="Total 5 9 3 2" xfId="43581" xr:uid="{76308503-AF68-4401-8C2F-33506A2BD6C8}"/>
    <cellStyle name="Total 5 9 3 2 2" xfId="56965" xr:uid="{988BA33D-8D8A-45AA-85D2-F099E253CE27}"/>
    <cellStyle name="Total 5 9 3 2 3" xfId="50183" xr:uid="{71BA3660-0986-498D-AACD-06D1AAAD039C}"/>
    <cellStyle name="Total 5 9 3 3" xfId="51598" xr:uid="{3DFDB068-8426-4DF0-8BB6-AFA683428575}"/>
    <cellStyle name="Total 5 9 3 3 2" xfId="58380" xr:uid="{2D688EAF-4FA9-493B-A74F-5AF81F398C1D}"/>
    <cellStyle name="Total 5 9 3 4" xfId="48300" xr:uid="{D1C50631-41F8-443E-903B-9CAF4184C2A6}"/>
    <cellStyle name="Total 5 9 3 4 2" xfId="55092" xr:uid="{D38DC408-8355-4FF4-B88C-A1A7EE428E6D}"/>
    <cellStyle name="Total 5 9 3 5" xfId="53392" xr:uid="{F89214D6-637D-467E-B9F4-A245A9C7173B}"/>
    <cellStyle name="Total 5 9 3 6" xfId="46686" xr:uid="{F2706EB3-E803-4B4E-9C20-A3164061815F}"/>
    <cellStyle name="Total 5 9 4" xfId="30946" xr:uid="{AFA2241B-F536-409D-9143-4B7C5A1DA955}"/>
    <cellStyle name="Total 5 9 4 2" xfId="56097" xr:uid="{84BA8740-91BB-4EF4-A553-5D59FABE19C5}"/>
    <cellStyle name="Total 5 9 4 3" xfId="49315" xr:uid="{54174450-3F3F-4245-94EE-7A20875AB58E}"/>
    <cellStyle name="Total 5 9 5" xfId="44514" xr:uid="{857F9D95-B7BB-4686-892E-5BA49EF98FB9}"/>
    <cellStyle name="Total 5 9 5 2" xfId="57820" xr:uid="{C3570BB3-7F0C-4337-9728-4F55983606BD}"/>
    <cellStyle name="Total 5 9 5 3" xfId="51038" xr:uid="{5D2F9FD9-D767-4AFF-80DA-330944504686}"/>
    <cellStyle name="Total 5 9 6" xfId="45781" xr:uid="{91CF696E-B7A4-432B-9252-97E15C870E7B}"/>
    <cellStyle name="Total 5 9 6 2" xfId="54254" xr:uid="{2E17495B-E966-4937-B5F9-5FED42505B3A}"/>
    <cellStyle name="Total 6" xfId="129" xr:uid="{534235D4-98C1-44D0-9B9E-82D1340DA69A}"/>
    <cellStyle name="Total 6 10" xfId="1940" xr:uid="{6649E03F-9576-4BCD-B8FF-6E92C323646F}"/>
    <cellStyle name="Total 6 10 2" xfId="6251" xr:uid="{E5FEFB73-7764-4EC7-9C27-CA3F7CD7550D}"/>
    <cellStyle name="Total 6 10 2 2" xfId="8837" xr:uid="{A05ED532-376E-49AC-B062-EF1C03345F65}"/>
    <cellStyle name="Total 6 10 2 2 2" xfId="17826" xr:uid="{037F3B78-43CA-423F-9F9A-AB26CDAD3D1B}"/>
    <cellStyle name="Total 6 10 2 2 2 2" xfId="24531" xr:uid="{36971BF1-A8D9-4076-9635-2AF3B1ED7A8A}"/>
    <cellStyle name="Total 6 10 2 2 3" xfId="22473" xr:uid="{C480381B-E99A-4ED6-8CD0-C02DA005793E}"/>
    <cellStyle name="Total 6 10 2 3" xfId="11474" xr:uid="{2BC60BF4-F2F2-47DC-9514-B40904484944}"/>
    <cellStyle name="Total 6 10 2 3 2" xfId="20463" xr:uid="{1E0145A1-1AF9-48C9-8A33-3FAB069ACF94}"/>
    <cellStyle name="Total 6 10 2 3 2 2" xfId="36886" xr:uid="{ECE72026-F091-4E64-B3BD-419334D52546}"/>
    <cellStyle name="Total 6 10 2 3 3" xfId="22152" xr:uid="{8AECF6F4-CD4C-4212-A2F4-AF6054F0C0F2}"/>
    <cellStyle name="Total 6 10 2 4" xfId="15240" xr:uid="{D2081E0F-8086-4B86-BB35-1EA512BD7CBF}"/>
    <cellStyle name="Total 6 10 2 4 2" xfId="28488" xr:uid="{6BF9A4B0-DFEC-4993-B2B2-F755D89E15BC}"/>
    <cellStyle name="Total 6 10 2 5" xfId="43202" xr:uid="{FAC79846-9224-4831-BA27-A26541E1C613}"/>
    <cellStyle name="Total 6 10 3" xfId="4377" xr:uid="{DF31CAF1-BDF5-4ABB-B848-013ADC0BF37B}"/>
    <cellStyle name="Total 6 10 3 2" xfId="36163" xr:uid="{121B8911-824F-4C60-9BDD-83CE00F7ABB8}"/>
    <cellStyle name="Total 6 10 4" xfId="41184" xr:uid="{F9F0C919-BD7A-4AED-AE57-110E9DCD8CF7}"/>
    <cellStyle name="Total 6 11" xfId="2968" xr:uid="{47E0DF8F-601D-44D1-9C45-9D2B96F13C2D}"/>
    <cellStyle name="Total 6 11 2" xfId="7118" xr:uid="{B1AB1CBA-F7A5-4A30-8E66-71D88486BBBB}"/>
    <cellStyle name="Total 6 11 2 2" xfId="16107" xr:uid="{BEA20E38-3520-42C2-A608-C891928B5058}"/>
    <cellStyle name="Total 6 11 2 2 2" xfId="23934" xr:uid="{1F8EDA55-A5EF-42E7-98CB-15EE174BED15}"/>
    <cellStyle name="Total 6 11 2 3" xfId="42159" xr:uid="{7F8844D0-F871-48E9-87E7-197A667961E7}"/>
    <cellStyle name="Total 6 11 3" xfId="9681" xr:uid="{2AF47A71-2891-4812-9DC4-08B2DA2D8BE7}"/>
    <cellStyle name="Total 6 11 3 2" xfId="18670" xr:uid="{97748A16-38AA-4292-9FB9-79152FE44C90}"/>
    <cellStyle name="Total 6 11 3 2 2" xfId="43092" xr:uid="{905EA8C6-D69F-4215-8B0A-69D2C487E1A7}"/>
    <cellStyle name="Total 6 11 3 3" xfId="43850" xr:uid="{5F1D0062-BE36-48BF-8444-1195BB4BD466}"/>
    <cellStyle name="Total 6 11 4" xfId="13521" xr:uid="{255FC95B-70B6-4F31-B14E-34DE759BE11D}"/>
    <cellStyle name="Total 6 11 4 2" xfId="42597" xr:uid="{C2087EA2-ED0D-4252-95BA-B1B4B8FA5E01}"/>
    <cellStyle name="Total 6 11 5" xfId="25878" xr:uid="{07744B86-5C38-4F1B-B19E-233AC5282034}"/>
    <cellStyle name="Total 6 12" xfId="6585" xr:uid="{02E6F72E-F2DE-4D7D-B1B0-54883C297DE3}"/>
    <cellStyle name="Total 6 12 2" xfId="11794" xr:uid="{E05DC2C0-69F0-4EB4-BCCF-4CFFA962405E}"/>
    <cellStyle name="Total 6 12 2 2" xfId="20783" xr:uid="{AC3B42AC-97B8-4593-ACB4-088D67CC75AC}"/>
    <cellStyle name="Total 6 12 2 2 2" xfId="38357" xr:uid="{B396787C-0E15-4FB3-B488-8FE4221B3A4D}"/>
    <cellStyle name="Total 6 12 2 3" xfId="37768" xr:uid="{8C43BC19-928C-4AC8-98F8-1D299F2B6788}"/>
    <cellStyle name="Total 6 12 3" xfId="15574" xr:uid="{81212E89-1416-432C-93C7-C33C5BF2D5A1}"/>
    <cellStyle name="Total 6 12 3 2" xfId="39089" xr:uid="{55E01B21-6326-4811-AD11-5C2C3E99909A}"/>
    <cellStyle name="Total 6 12 4" xfId="36825" xr:uid="{86E01A55-2E6F-402F-85DB-D217DF6D40B2}"/>
    <cellStyle name="Total 6 13" xfId="9157" xr:uid="{2E06F6FE-7B66-46D0-A07F-E242D9B3B4AC}"/>
    <cellStyle name="Total 6 13 2" xfId="18146" xr:uid="{91A8302F-251E-401D-BF94-7EDB9D5B023F}"/>
    <cellStyle name="Total 6 13 2 2" xfId="31796" xr:uid="{CEECF31D-38E1-4269-A41B-A9323F677923}"/>
    <cellStyle name="Total 6 13 3" xfId="22504" xr:uid="{3FF25291-A588-4052-B072-41EA0EA1E213}"/>
    <cellStyle name="Total 6 14" xfId="9858" xr:uid="{C1C60350-0870-4CB0-BAB8-4C58D712E54E}"/>
    <cellStyle name="Total 6 14 2" xfId="18847" xr:uid="{CC547F57-71CE-4D7F-A924-CDD1602933A9}"/>
    <cellStyle name="Total 6 14 2 2" xfId="33741" xr:uid="{D8173641-72A1-4AC0-BA38-06B72AD8B62E}"/>
    <cellStyle name="Total 6 14 3" xfId="43779" xr:uid="{902470B7-F58F-485E-913A-DC759BBE6DCC}"/>
    <cellStyle name="Total 6 15" xfId="2289" xr:uid="{68AA6279-C25F-4F16-A695-0A7258FF2738}"/>
    <cellStyle name="Total 6 15 2" xfId="31643" xr:uid="{AACC61A8-312B-4CDC-B68C-748B0DCC71DD}"/>
    <cellStyle name="Total 6 16" xfId="13198" xr:uid="{0911A916-EEC7-4063-BE1B-1D1AD99F87C9}"/>
    <cellStyle name="Total 6 16 2" xfId="24909" xr:uid="{4937CF42-48DC-4B11-85C6-D91C8FA93ACF}"/>
    <cellStyle name="Total 6 17" xfId="30411" xr:uid="{EC668C38-A89C-415B-BB8A-8D5D4E0ED335}"/>
    <cellStyle name="Total 6 18" xfId="44238" xr:uid="{D735129B-1DA0-4B63-8261-CD2B741221BA}"/>
    <cellStyle name="Total 6 19" xfId="45495" xr:uid="{EEDF401E-3FB9-4213-ABD7-D5DC8C59D028}"/>
    <cellStyle name="Total 6 2" xfId="251" xr:uid="{7EFB58F8-D553-419B-9F85-B11961207773}"/>
    <cellStyle name="Total 6 2 10" xfId="6553" xr:uid="{2B119149-F19A-47DE-89E5-532C26C9D43A}"/>
    <cellStyle name="Total 6 2 10 2" xfId="11771" xr:uid="{D4759F86-AF3F-43EA-8BCD-080112E41B7C}"/>
    <cellStyle name="Total 6 2 10 2 2" xfId="20760" xr:uid="{656D9F2C-3EAD-470A-960D-D9EA0C9BEFBD}"/>
    <cellStyle name="Total 6 2 10 2 2 2" xfId="24672" xr:uid="{B06C1860-2066-4A11-8223-84A1B9E01432}"/>
    <cellStyle name="Total 6 2 10 2 3" xfId="34544" xr:uid="{FD6BE98E-9F53-4F7F-B4C1-A675E73FBE88}"/>
    <cellStyle name="Total 6 2 10 3" xfId="15542" xr:uid="{E6738474-9719-44D2-9218-CC1D35506A18}"/>
    <cellStyle name="Total 6 2 10 3 2" xfId="38971" xr:uid="{57253861-7E57-4572-971C-E571179A2FB3}"/>
    <cellStyle name="Total 6 2 10 4" xfId="23913" xr:uid="{51F948B8-02EF-41D2-A74C-E2B2DC88BE49}"/>
    <cellStyle name="Total 6 2 11" xfId="9134" xr:uid="{44546C95-D736-4E34-883A-9C08DA9E326D}"/>
    <cellStyle name="Total 6 2 11 2" xfId="18123" xr:uid="{3E159997-2F4C-4E7B-A6EC-EB8A6E3FD3DE}"/>
    <cellStyle name="Total 6 2 11 2 2" xfId="33883" xr:uid="{C571670E-5A43-4669-83D5-C8DA4695EB1B}"/>
    <cellStyle name="Total 6 2 11 3" xfId="32372" xr:uid="{E13D0629-7B28-4842-BBEF-9C13CE34283D}"/>
    <cellStyle name="Total 6 2 12" xfId="12570" xr:uid="{0E371CD3-1980-4872-92FD-D6811FF79C9D}"/>
    <cellStyle name="Total 6 2 12 2" xfId="21559" xr:uid="{301399D7-7A93-4165-AB6E-6AB5C5F07B93}"/>
    <cellStyle name="Total 6 2 12 2 2" xfId="23920" xr:uid="{B3985317-A7BB-454E-8777-8C45EFAC840F}"/>
    <cellStyle name="Total 6 2 12 3" xfId="38792" xr:uid="{24B47113-EEEB-433C-ADED-3ECD869F4ADA}"/>
    <cellStyle name="Total 6 2 13" xfId="2257" xr:uid="{B4441707-1474-4EFF-AE18-F0F595C2D1F6}"/>
    <cellStyle name="Total 6 2 13 2" xfId="35043" xr:uid="{A5B4CA5C-9519-402C-BE65-E613A9A65EA3}"/>
    <cellStyle name="Total 6 2 14" xfId="13166" xr:uid="{2CA52D39-1228-4B46-BF8E-0F68FF10894B}"/>
    <cellStyle name="Total 6 2 14 2" xfId="33669" xr:uid="{380C95A8-1C9C-4307-9063-66780B0EAFCD}"/>
    <cellStyle name="Total 6 2 15" xfId="29480" xr:uid="{0B85436C-B9C0-48FC-8A77-75A328411F6C}"/>
    <cellStyle name="Total 6 2 16" xfId="46006" xr:uid="{AA7CAAFD-16C8-4376-BEF9-C91F5A37F81D}"/>
    <cellStyle name="Total 6 2 2" xfId="389" xr:uid="{E6C7647B-A41A-4A4D-9C31-8D31B33193BA}"/>
    <cellStyle name="Total 6 2 2 10" xfId="9259" xr:uid="{2879F7A2-3657-4869-822A-4CC5E3C0105E}"/>
    <cellStyle name="Total 6 2 2 10 2" xfId="18248" xr:uid="{A1A225DF-0D3B-4848-AB5E-DA7F0528F1CF}"/>
    <cellStyle name="Total 6 2 2 10 2 2" xfId="30054" xr:uid="{4B1AA6F5-029E-430C-A05B-A3CA3E2B1719}"/>
    <cellStyle name="Total 6 2 2 10 3" xfId="26571" xr:uid="{96EC1EC4-C6B0-4D28-A607-4434AB6C97ED}"/>
    <cellStyle name="Total 6 2 2 11" xfId="12553" xr:uid="{11618D8C-4D8A-40DC-83D1-68308BC203D1}"/>
    <cellStyle name="Total 6 2 2 11 2" xfId="21542" xr:uid="{657B2AEE-27E7-463A-BAC1-3A718859E7AC}"/>
    <cellStyle name="Total 6 2 2 11 2 2" xfId="32919" xr:uid="{E69E625E-DC54-4D1F-886F-56DD6DBA44C6}"/>
    <cellStyle name="Total 6 2 2 11 3" xfId="34306" xr:uid="{B85EDAE6-28B4-4067-8E65-052B50921718}"/>
    <cellStyle name="Total 6 2 2 12" xfId="2395" xr:uid="{9D118645-0DE1-41C0-B61B-C5DB1122D23C}"/>
    <cellStyle name="Total 6 2 2 12 2" xfId="27882" xr:uid="{95E02FE5-F579-4F3C-835B-C8571946AEB7}"/>
    <cellStyle name="Total 6 2 2 13" xfId="13304" xr:uid="{9A0060F4-A921-4981-9650-7B0ACC3CB36A}"/>
    <cellStyle name="Total 6 2 2 13 2" xfId="33349" xr:uid="{B7ECF0A0-FF40-4E4D-967B-0A184F390201}"/>
    <cellStyle name="Total 6 2 2 14" xfId="37700" xr:uid="{D8FBEF0C-5CEB-45AF-8C45-4D49981B9668}"/>
    <cellStyle name="Total 6 2 2 15" xfId="49497" xr:uid="{4A707EBF-78C9-4354-AE37-FC2684EAA5FC}"/>
    <cellStyle name="Total 6 2 2 2" xfId="738" xr:uid="{9753D2F1-BF61-4799-BC33-681EA94733EE}"/>
    <cellStyle name="Total 6 2 2 2 2" xfId="5113" xr:uid="{E2A6FE5C-86E0-4A8E-AC24-08EA8BE0345D}"/>
    <cellStyle name="Total 6 2 2 2 2 2" xfId="7699" xr:uid="{FF30D9C1-E0F8-418E-A6C2-3B36F9FB3489}"/>
    <cellStyle name="Total 6 2 2 2 2 2 2" xfId="16688" xr:uid="{C8CC30A4-45FE-4801-A0B1-46448169B1EA}"/>
    <cellStyle name="Total 6 2 2 2 2 2 2 2" xfId="32666" xr:uid="{1A9309A1-C65B-4E41-999F-4C32F8608540}"/>
    <cellStyle name="Total 6 2 2 2 2 2 3" xfId="43106" xr:uid="{DB0AC4E8-D194-4CD3-9121-8CD082B83181}"/>
    <cellStyle name="Total 6 2 2 2 2 3" xfId="10336" xr:uid="{7F82D10F-F609-4B7D-8762-0E9C408C2A5C}"/>
    <cellStyle name="Total 6 2 2 2 2 3 2" xfId="19325" xr:uid="{1CF5CB56-EECF-49D5-845D-0A328035C80F}"/>
    <cellStyle name="Total 6 2 2 2 2 3 2 2" xfId="37347" xr:uid="{9606C89C-C4AF-4CCB-A52F-7A6FF927DA12}"/>
    <cellStyle name="Total 6 2 2 2 2 3 3" xfId="34448" xr:uid="{70F43C2E-1349-4BC4-8100-A7CF08255C2F}"/>
    <cellStyle name="Total 6 2 2 2 2 4" xfId="14102" xr:uid="{DD7168FA-CEEE-46F8-A013-79B4444CDDCC}"/>
    <cellStyle name="Total 6 2 2 2 2 4 2" xfId="33922" xr:uid="{E4FC5B02-8A84-4A67-AD67-44AA20D9AE31}"/>
    <cellStyle name="Total 6 2 2 2 2 5" xfId="31727" xr:uid="{CC7C4E30-B09F-498F-9035-64366B53D190}"/>
    <cellStyle name="Total 6 2 2 2 3" xfId="3175" xr:uid="{209BB7C7-6FED-4FE4-A716-67B81A00B35A}"/>
    <cellStyle name="Total 6 2 2 2 3 2" xfId="37666" xr:uid="{FF104645-71E2-458A-9F31-5DD11CBAD330}"/>
    <cellStyle name="Total 6 2 2 2 4" xfId="25790" xr:uid="{8B0F21F1-0DDF-4B20-A419-3322B314B294}"/>
    <cellStyle name="Total 6 2 2 2 5" xfId="56279" xr:uid="{5F1EA92D-227A-45A5-A7B2-ADCC67427C5A}"/>
    <cellStyle name="Total 6 2 2 3" xfId="1083" xr:uid="{5A87F5F9-6673-4324-A86A-996CC6C30865}"/>
    <cellStyle name="Total 6 2 2 3 2" xfId="5434" xr:uid="{D3DF4976-8ED1-460C-AFC3-883175F487D1}"/>
    <cellStyle name="Total 6 2 2 3 2 2" xfId="8020" xr:uid="{BA74F183-0AB5-4136-A4A3-16EA99A11686}"/>
    <cellStyle name="Total 6 2 2 3 2 2 2" xfId="17009" xr:uid="{8DF34E99-B928-4D2E-9798-FD2EC14A5D27}"/>
    <cellStyle name="Total 6 2 2 3 2 2 2 2" xfId="27652" xr:uid="{AE3CF981-4231-4BE8-803F-79E91FD4631D}"/>
    <cellStyle name="Total 6 2 2 3 2 2 3" xfId="23790" xr:uid="{8D725F98-6FC0-4D95-BF4E-3B20870047B8}"/>
    <cellStyle name="Total 6 2 2 3 2 3" xfId="10657" xr:uid="{A328966E-3B58-4F59-ADD9-412117CF285A}"/>
    <cellStyle name="Total 6 2 2 3 2 3 2" xfId="19646" xr:uid="{37B9046F-3E21-48B9-9C4A-BE9985818C9F}"/>
    <cellStyle name="Total 6 2 2 3 2 3 2 2" xfId="26143" xr:uid="{F054F3BF-2E3A-4B0D-A78D-66A21CE62065}"/>
    <cellStyle name="Total 6 2 2 3 2 3 3" xfId="40224" xr:uid="{144F5BC8-EFF8-464D-A673-3AAE51EF0996}"/>
    <cellStyle name="Total 6 2 2 3 2 4" xfId="14423" xr:uid="{11ADA345-0E9D-4C44-B182-AF48757DE7D3}"/>
    <cellStyle name="Total 6 2 2 3 2 4 2" xfId="33568" xr:uid="{71FE4C07-E2D7-4C59-BE0F-5EDF18267EAF}"/>
    <cellStyle name="Total 6 2 2 3 2 5" xfId="36467" xr:uid="{13E3014B-08B0-41B6-A9E6-6980BBBC9D8F}"/>
    <cellStyle name="Total 6 2 2 3 3" xfId="3520" xr:uid="{0EB40855-D13C-41EA-8793-231948ED9AF7}"/>
    <cellStyle name="Total 6 2 2 3 3 2" xfId="33323" xr:uid="{4A3FD111-3CBF-4E62-A142-FD00D15EF62B}"/>
    <cellStyle name="Total 6 2 2 3 4" xfId="41758" xr:uid="{A0B5D748-C678-4192-89AD-888A31673131}"/>
    <cellStyle name="Total 6 2 2 4" xfId="1427" xr:uid="{42E6FF2D-A763-49EE-8E40-F48F237A25E5}"/>
    <cellStyle name="Total 6 2 2 4 2" xfId="5772" xr:uid="{E4C5FDC5-F5FB-4BA0-9ABD-17E380599BD1}"/>
    <cellStyle name="Total 6 2 2 4 2 2" xfId="8358" xr:uid="{EBFA73BB-5825-4847-B5EC-F04B8C7E2060}"/>
    <cellStyle name="Total 6 2 2 4 2 2 2" xfId="17347" xr:uid="{B7E9F4FD-81A3-4A52-BC57-26202BBDBD3F}"/>
    <cellStyle name="Total 6 2 2 4 2 2 2 2" xfId="29700" xr:uid="{314C68C3-ADCA-485A-A7CC-41876BDFAC62}"/>
    <cellStyle name="Total 6 2 2 4 2 2 3" xfId="30449" xr:uid="{EFB3E6FE-3651-42F5-B775-7C70BAB0CD04}"/>
    <cellStyle name="Total 6 2 2 4 2 3" xfId="10995" xr:uid="{A90517CC-075F-4C1D-84E1-27E72ABC6E7A}"/>
    <cellStyle name="Total 6 2 2 4 2 3 2" xfId="19984" xr:uid="{61C15965-1E6A-456D-A342-16E5FC796B3A}"/>
    <cellStyle name="Total 6 2 2 4 2 3 2 2" xfId="36793" xr:uid="{1F6EB3AF-120E-45C4-AD60-546009E0E1BD}"/>
    <cellStyle name="Total 6 2 2 4 2 3 3" xfId="41492" xr:uid="{10966973-760E-42B2-8ADE-69AE658CE9BD}"/>
    <cellStyle name="Total 6 2 2 4 2 4" xfId="14761" xr:uid="{5903B619-9680-4621-807D-B4735E15572A}"/>
    <cellStyle name="Total 6 2 2 4 2 4 2" xfId="36430" xr:uid="{8733A0FA-5BBA-4555-9AE5-404C28FD436D}"/>
    <cellStyle name="Total 6 2 2 4 2 5" xfId="42859" xr:uid="{B9F6FF73-2E8F-4DFB-AE0F-2528CC9735B4}"/>
    <cellStyle name="Total 6 2 2 4 3" xfId="3864" xr:uid="{D01788F7-8971-4DE0-B3A3-378DC54E0223}"/>
    <cellStyle name="Total 6 2 2 4 3 2" xfId="37086" xr:uid="{0A0CF4FA-5C0F-44EC-80BC-1A5AE0B65B68}"/>
    <cellStyle name="Total 6 2 2 4 4" xfId="38021" xr:uid="{EA3D8383-110D-4D3D-BEFC-735931FBC41E}"/>
    <cellStyle name="Total 6 2 2 5" xfId="1618" xr:uid="{ACA682BF-01A6-43AF-84FC-70FEA62C02C8}"/>
    <cellStyle name="Total 6 2 2 5 2" xfId="5960" xr:uid="{AFD9F68D-9D7D-45DD-890A-9F1D45E34D69}"/>
    <cellStyle name="Total 6 2 2 5 2 2" xfId="8546" xr:uid="{45EF63EE-73BC-483A-A70E-12163179B84C}"/>
    <cellStyle name="Total 6 2 2 5 2 2 2" xfId="17535" xr:uid="{28BAA92D-DABB-417B-B483-A3A42368DFE1}"/>
    <cellStyle name="Total 6 2 2 5 2 2 2 2" xfId="31288" xr:uid="{13F6CBDD-BC92-4805-9E79-39E37FF4E7CC}"/>
    <cellStyle name="Total 6 2 2 5 2 2 3" xfId="22198" xr:uid="{E0D17C2E-7084-4109-8968-E23910FF964C}"/>
    <cellStyle name="Total 6 2 2 5 2 3" xfId="11183" xr:uid="{3FF296AB-EF81-4EAF-9C79-B8CDA42BF815}"/>
    <cellStyle name="Total 6 2 2 5 2 3 2" xfId="20172" xr:uid="{1B3A84C5-1C82-4360-8CA5-B00C101E825E}"/>
    <cellStyle name="Total 6 2 2 5 2 3 2 2" xfId="38269" xr:uid="{A0F7BB7E-C921-43A4-B3D0-7FE00198CDD2}"/>
    <cellStyle name="Total 6 2 2 5 2 3 3" xfId="25328" xr:uid="{C13835B3-1AE2-45DB-A022-C9D7E22A449F}"/>
    <cellStyle name="Total 6 2 2 5 2 4" xfId="14949" xr:uid="{633B5953-80A8-49B1-8A84-53274014DB6C}"/>
    <cellStyle name="Total 6 2 2 5 2 4 2" xfId="42750" xr:uid="{AC54CE94-5E47-4D2D-A814-E408720ECA26}"/>
    <cellStyle name="Total 6 2 2 5 2 5" xfId="35377" xr:uid="{81269B6C-97AF-4FC1-83DB-795BCE0154B8}"/>
    <cellStyle name="Total 6 2 2 5 3" xfId="4055" xr:uid="{17556E04-3965-4D37-8D59-B04C66FDCB33}"/>
    <cellStyle name="Total 6 2 2 5 3 2" xfId="27604" xr:uid="{3A4E0913-1B9C-4D02-B861-CA8197AF623C}"/>
    <cellStyle name="Total 6 2 2 5 4" xfId="39354" xr:uid="{7C0E6C20-E355-4D87-B5AD-9655E69736B0}"/>
    <cellStyle name="Total 6 2 2 6" xfId="2046" xr:uid="{4E0E490E-5542-4193-94D8-33FC6E02D803}"/>
    <cellStyle name="Total 6 2 2 6 2" xfId="6353" xr:uid="{78FB3974-94D6-4F67-9AD3-01C40756658D}"/>
    <cellStyle name="Total 6 2 2 6 2 2" xfId="8939" xr:uid="{4608B26D-120B-4E41-B7E7-6DFEF4AD6DE9}"/>
    <cellStyle name="Total 6 2 2 6 2 2 2" xfId="17928" xr:uid="{78E11B73-2D02-4C8E-A500-EA1B9D96C241}"/>
    <cellStyle name="Total 6 2 2 6 2 2 2 2" xfId="29858" xr:uid="{43B68216-9CB6-4E3B-949C-ADFBE4C066A0}"/>
    <cellStyle name="Total 6 2 2 6 2 2 3" xfId="25311" xr:uid="{57173E29-DFAA-4ED9-9964-E90FD7CBC413}"/>
    <cellStyle name="Total 6 2 2 6 2 3" xfId="11576" xr:uid="{D67CFD9B-D1DA-4201-BA78-D0660878A73F}"/>
    <cellStyle name="Total 6 2 2 6 2 3 2" xfId="20565" xr:uid="{DB5CCDBA-79A7-488A-9F32-F65B6C34CEAD}"/>
    <cellStyle name="Total 6 2 2 6 2 3 2 2" xfId="23208" xr:uid="{459805A0-A470-4942-AE68-3BDDF5C015C7}"/>
    <cellStyle name="Total 6 2 2 6 2 3 3" xfId="32113" xr:uid="{5DE03976-CAE3-4E09-AA59-A039FDBBAB03}"/>
    <cellStyle name="Total 6 2 2 6 2 4" xfId="15342" xr:uid="{91B766C3-9261-4594-9885-271E3DA00A2A}"/>
    <cellStyle name="Total 6 2 2 6 2 4 2" xfId="31541" xr:uid="{19A6D0D6-5674-4830-957E-6B014CECF666}"/>
    <cellStyle name="Total 6 2 2 6 2 5" xfId="23497" xr:uid="{A118E7D3-6613-41B3-AC79-5046A310D171}"/>
    <cellStyle name="Total 6 2 2 6 3" xfId="4483" xr:uid="{4149A60F-D0C0-4BB5-89F9-934309287F79}"/>
    <cellStyle name="Total 6 2 2 6 3 2" xfId="38951" xr:uid="{25F7CBC6-87E4-45EC-9015-C03BB594CB11}"/>
    <cellStyle name="Total 6 2 2 6 4" xfId="29090" xr:uid="{B82D90CD-CF5D-4F98-A311-CA42C0A396A1}"/>
    <cellStyle name="Total 6 2 2 7" xfId="2857" xr:uid="{B6936429-CD08-4350-BA4E-A48232EA9217}"/>
    <cellStyle name="Total 6 2 2 7 2" xfId="7007" xr:uid="{F474FAEA-46AA-4A83-8625-6FB29EA6911B}"/>
    <cellStyle name="Total 6 2 2 7 2 2" xfId="12136" xr:uid="{77CD688C-1071-484C-B012-BBEA932F8C1C}"/>
    <cellStyle name="Total 6 2 2 7 2 2 2" xfId="21125" xr:uid="{C35954C4-7139-4F24-9FD4-8138984A3369}"/>
    <cellStyle name="Total 6 2 2 7 2 2 2 2" xfId="23147" xr:uid="{80EA57BA-27F3-4070-B3F4-47763A745EB9}"/>
    <cellStyle name="Total 6 2 2 7 2 2 3" xfId="24850" xr:uid="{23092672-401D-48B1-95AE-7338A0B812B7}"/>
    <cellStyle name="Total 6 2 2 7 2 3" xfId="12948" xr:uid="{2390C983-2141-447F-9D14-CE8AE253B8CA}"/>
    <cellStyle name="Total 6 2 2 7 2 3 2" xfId="21937" xr:uid="{05CB6121-EEBA-496C-87A6-2B76622AD4AB}"/>
    <cellStyle name="Total 6 2 2 7 2 3 2 2" xfId="42786" xr:uid="{0212884E-E704-4236-BBC0-F970A5AE59EF}"/>
    <cellStyle name="Total 6 2 2 7 2 3 3" xfId="41127" xr:uid="{3E9B56B3-D2BD-4852-846E-6782F592984D}"/>
    <cellStyle name="Total 6 2 2 7 2 4" xfId="15996" xr:uid="{67412826-B2B4-48B8-9ABD-DCA3D58C494A}"/>
    <cellStyle name="Total 6 2 2 7 2 4 2" xfId="22444" xr:uid="{A2BE67B4-A145-4B99-AFC7-B8968723BA19}"/>
    <cellStyle name="Total 6 2 2 7 2 5" xfId="32966" xr:uid="{8C142E71-2FDE-4A71-A5E0-59CFE8473172}"/>
    <cellStyle name="Total 6 2 2 7 3" xfId="9570" xr:uid="{13E44A8D-DC41-46EF-A793-ABBE1E6D1A6F}"/>
    <cellStyle name="Total 6 2 2 7 3 2" xfId="18559" xr:uid="{8596EBB2-36A7-4E72-BBDC-0BC7AA183BAE}"/>
    <cellStyle name="Total 6 2 2 7 3 2 2" xfId="39469" xr:uid="{D48EED46-B252-4173-A985-1B5440C21DAC}"/>
    <cellStyle name="Total 6 2 2 7 3 3" xfId="42827" xr:uid="{54124EC2-7C75-4DB5-AA64-388D76E0F1E0}"/>
    <cellStyle name="Total 6 2 2 7 4" xfId="37142" xr:uid="{26B18825-4868-41D9-808B-C4AF644AEF04}"/>
    <cellStyle name="Total 6 2 2 8" xfId="4789" xr:uid="{333BE0A8-7408-4A52-BF0D-374797730163}"/>
    <cellStyle name="Total 6 2 2 8 2" xfId="7375" xr:uid="{6B1752E6-A390-4A79-874B-978F2ECC4BA6}"/>
    <cellStyle name="Total 6 2 2 8 2 2" xfId="16364" xr:uid="{BCF08585-26C9-448F-857E-C1447877B42A}"/>
    <cellStyle name="Total 6 2 2 8 2 2 2" xfId="36804" xr:uid="{8F0188A7-6C0A-482B-8E73-6A646D7FEC64}"/>
    <cellStyle name="Total 6 2 2 8 2 3" xfId="28985" xr:uid="{88286741-433E-4631-9754-A665A65F8A33}"/>
    <cellStyle name="Total 6 2 2 8 3" xfId="10012" xr:uid="{9623EDE9-8712-4F00-B116-9B18C92B0A66}"/>
    <cellStyle name="Total 6 2 2 8 3 2" xfId="19001" xr:uid="{A33D63AF-A523-4F21-8D10-C9FDE8D4A9BD}"/>
    <cellStyle name="Total 6 2 2 8 3 2 2" xfId="23598" xr:uid="{87F3EE2A-4213-4F4E-80F4-E217B35B287A}"/>
    <cellStyle name="Total 6 2 2 8 3 3" xfId="34404" xr:uid="{34B065FF-DCCA-428E-8F38-059B65765FA0}"/>
    <cellStyle name="Total 6 2 2 8 4" xfId="13778" xr:uid="{626EE859-8F66-40A2-B0EE-CC93F165CB6F}"/>
    <cellStyle name="Total 6 2 2 8 4 2" xfId="36069" xr:uid="{91747182-B3D6-4BDF-9315-27FE2839DB0B}"/>
    <cellStyle name="Total 6 2 2 8 5" xfId="38138" xr:uid="{F51BF338-2DB5-4E8C-A5AC-8A9731D869F5}"/>
    <cellStyle name="Total 6 2 2 9" xfId="6691" xr:uid="{36836D7F-D15E-4985-86AD-C273D0F58D42}"/>
    <cellStyle name="Total 6 2 2 9 2" xfId="11896" xr:uid="{2A5F446A-A21C-4BEA-9098-9E692537CA7C}"/>
    <cellStyle name="Total 6 2 2 9 2 2" xfId="20885" xr:uid="{E14A0811-49D3-4E07-8C12-2136A5899FC9}"/>
    <cellStyle name="Total 6 2 2 9 2 2 2" xfId="27865" xr:uid="{12B318F8-E18A-4782-B68E-7579B37A8135}"/>
    <cellStyle name="Total 6 2 2 9 2 3" xfId="22687" xr:uid="{A168A1AE-FDA4-4BE1-BEB2-1A5F59036E69}"/>
    <cellStyle name="Total 6 2 2 9 3" xfId="15680" xr:uid="{9ADB2E60-CDE7-48AB-AB19-728610317ACD}"/>
    <cellStyle name="Total 6 2 2 9 3 2" xfId="22263" xr:uid="{9809F003-2B64-405A-9CF2-B030463ADF8E}"/>
    <cellStyle name="Total 6 2 2 9 4" xfId="38437" xr:uid="{B5F56B3D-0029-483A-8828-F0E86E7D11DF}"/>
    <cellStyle name="Total 6 2 3" xfId="600" xr:uid="{14C1CE2F-9AB3-41F3-91CB-7380F9752964}"/>
    <cellStyle name="Total 6 2 3 2" xfId="4988" xr:uid="{DB9AF259-A50D-466A-A298-78B88EF139D7}"/>
    <cellStyle name="Total 6 2 3 2 2" xfId="7574" xr:uid="{8164CF78-FE4F-4F97-88E5-27EF4BA8B2C5}"/>
    <cellStyle name="Total 6 2 3 2 2 2" xfId="16563" xr:uid="{F6261568-291B-4E2B-991D-E1D051F5D455}"/>
    <cellStyle name="Total 6 2 3 2 2 2 2" xfId="24778" xr:uid="{C0F1AF23-EAA9-43CD-B099-E5660A20F1EC}"/>
    <cellStyle name="Total 6 2 3 2 2 3" xfId="25895" xr:uid="{C1366FA7-8E24-4947-BFC2-9D27CC0D0D74}"/>
    <cellStyle name="Total 6 2 3 2 3" xfId="10211" xr:uid="{27DD57C2-47EE-4B96-8139-5C2B2E4818AD}"/>
    <cellStyle name="Total 6 2 3 2 3 2" xfId="19200" xr:uid="{F4A0136A-4870-469F-9798-F370189C6F4C}"/>
    <cellStyle name="Total 6 2 3 2 3 2 2" xfId="28420" xr:uid="{ABF45219-5556-4F42-A56E-177634A8FD81}"/>
    <cellStyle name="Total 6 2 3 2 3 3" xfId="43860" xr:uid="{AC8FAFEF-5D13-46AB-A0EC-C80B48C77135}"/>
    <cellStyle name="Total 6 2 3 2 4" xfId="13977" xr:uid="{01C2776F-8333-43EE-8555-D1B9C2F79ABC}"/>
    <cellStyle name="Total 6 2 3 2 4 2" xfId="27560" xr:uid="{DA7CD686-173D-4473-A527-2EB0B425FDD3}"/>
    <cellStyle name="Total 6 2 3 2 5" xfId="30835" xr:uid="{1B221069-0585-45CB-A195-07A7E6C4B739}"/>
    <cellStyle name="Total 6 2 3 2 6" xfId="58651" xr:uid="{E3539EC0-30AE-401D-BC4F-311E8DD56C3A}"/>
    <cellStyle name="Total 6 2 3 3" xfId="3037" xr:uid="{9E912376-B0F3-49EC-A7A4-7CCD6A032B2F}"/>
    <cellStyle name="Total 6 2 3 3 2" xfId="29671" xr:uid="{333DEC74-1EA0-4D9E-A405-EEB19E553196}"/>
    <cellStyle name="Total 6 2 3 4" xfId="31495" xr:uid="{F845E29A-3C1E-4736-9C62-1683DCA3B8A4}"/>
    <cellStyle name="Total 6 2 3 5" xfId="51870" xr:uid="{4DB84883-5031-47E0-AF39-C584A30DEFE7}"/>
    <cellStyle name="Total 6 2 4" xfId="945" xr:uid="{73A6AF35-9474-4C8B-A5EF-5164998D061B}"/>
    <cellStyle name="Total 6 2 4 2" xfId="5309" xr:uid="{F92B5BF5-CE96-49F6-B11D-FCE0730DCC0D}"/>
    <cellStyle name="Total 6 2 4 2 2" xfId="7895" xr:uid="{8D285D47-46B0-4C4A-9E19-7C41CD72C785}"/>
    <cellStyle name="Total 6 2 4 2 2 2" xfId="16884" xr:uid="{01E04812-DFD7-423C-B3A2-77530C24A013}"/>
    <cellStyle name="Total 6 2 4 2 2 2 2" xfId="28492" xr:uid="{0252A986-C94B-4FFA-90B1-9D4B57C2F28B}"/>
    <cellStyle name="Total 6 2 4 2 2 3" xfId="23110" xr:uid="{DD57F4DE-A076-4C0C-887C-2DC02A3EBAD7}"/>
    <cellStyle name="Total 6 2 4 2 3" xfId="10532" xr:uid="{42E37535-CD3B-4FF0-A66C-8F484541F38C}"/>
    <cellStyle name="Total 6 2 4 2 3 2" xfId="19521" xr:uid="{53DF4E9E-8F67-46E2-89D1-3B705CDF4DE5}"/>
    <cellStyle name="Total 6 2 4 2 3 2 2" xfId="22174" xr:uid="{388B134A-2F94-4EEA-8BF5-995B5E340CB0}"/>
    <cellStyle name="Total 6 2 4 2 3 3" xfId="44054" xr:uid="{6CB3112E-5D80-47C7-A14D-0D3BB7364448}"/>
    <cellStyle name="Total 6 2 4 2 4" xfId="14298" xr:uid="{F3CB6F89-A9B2-4D50-9C52-8DE391F275DE}"/>
    <cellStyle name="Total 6 2 4 2 4 2" xfId="38199" xr:uid="{359D2334-06B5-4266-9742-A21F8D4AFE65}"/>
    <cellStyle name="Total 6 2 4 2 5" xfId="37703" xr:uid="{64E477EE-B589-47AD-B699-DCA383177FA2}"/>
    <cellStyle name="Total 6 2 4 2 6" xfId="54425" xr:uid="{3784F516-E6EF-43A7-A9E1-5013CA86C87F}"/>
    <cellStyle name="Total 6 2 4 3" xfId="3382" xr:uid="{E6D41B19-D519-4954-A072-D5AA186BA08C}"/>
    <cellStyle name="Total 6 2 4 3 2" xfId="23308" xr:uid="{297A1B9F-CEAA-44E0-BD90-DE4771D72F23}"/>
    <cellStyle name="Total 6 2 4 4" xfId="40302" xr:uid="{657EDD72-D7CD-4407-A952-F4707975ED24}"/>
    <cellStyle name="Total 6 2 4 5" xfId="47614" xr:uid="{A905ACD8-D3A2-404D-875C-63315AB1D7E7}"/>
    <cellStyle name="Total 6 2 5" xfId="1289" xr:uid="{0B326DB5-0FDE-4C7F-B624-1F3F1CD532A3}"/>
    <cellStyle name="Total 6 2 5 2" xfId="5634" xr:uid="{B3670052-03F1-40F9-9560-4D8B46A6C570}"/>
    <cellStyle name="Total 6 2 5 2 2" xfId="8220" xr:uid="{2917A9CD-48B6-4855-81A3-6722981E64E4}"/>
    <cellStyle name="Total 6 2 5 2 2 2" xfId="17209" xr:uid="{5851E108-F34F-4B70-9EA8-4F6B25DA9AD4}"/>
    <cellStyle name="Total 6 2 5 2 2 2 2" xfId="43681" xr:uid="{7CF2F731-B8FB-4B9F-9DBE-A8EE455B83F1}"/>
    <cellStyle name="Total 6 2 5 2 2 3" xfId="26395" xr:uid="{B84B2983-8C58-4D25-9054-55D2CED5C512}"/>
    <cellStyle name="Total 6 2 5 2 3" xfId="10857" xr:uid="{D520CDAA-DC3B-4783-A716-09DD487B69E9}"/>
    <cellStyle name="Total 6 2 5 2 3 2" xfId="19846" xr:uid="{92AA8961-5158-4815-9CF6-D379D49A1214}"/>
    <cellStyle name="Total 6 2 5 2 3 2 2" xfId="29719" xr:uid="{6D652694-6490-4254-B7FF-BF30D8A974DD}"/>
    <cellStyle name="Total 6 2 5 2 3 3" xfId="26451" xr:uid="{ECDACEB8-E58E-4E5D-8CCA-0F7055F10669}"/>
    <cellStyle name="Total 6 2 5 2 4" xfId="14623" xr:uid="{967C61DB-2768-47F3-9E35-2B1B1362BD6D}"/>
    <cellStyle name="Total 6 2 5 2 4 2" xfId="32849" xr:uid="{A0C0B95D-6F50-4FA2-9990-9351B9981533}"/>
    <cellStyle name="Total 6 2 5 2 5" xfId="42515" xr:uid="{D81BE5B1-E736-4521-AB20-291C4455CAC8}"/>
    <cellStyle name="Total 6 2 5 3" xfId="3726" xr:uid="{19908FFA-2588-4275-873C-00BF1BA490DB}"/>
    <cellStyle name="Total 6 2 5 3 2" xfId="23614" xr:uid="{339F9E05-2599-44F6-8484-241275F2D246}"/>
    <cellStyle name="Total 6 2 5 4" xfId="29978" xr:uid="{41CD0310-0B52-4939-9DE4-009A985283EF}"/>
    <cellStyle name="Total 6 2 6" xfId="1667" xr:uid="{053A718B-5C86-4690-B642-8CF14356E42B}"/>
    <cellStyle name="Total 6 2 6 2" xfId="5995" xr:uid="{5EF6F338-CC1B-4CFF-9872-60F3F5B67C12}"/>
    <cellStyle name="Total 6 2 6 2 2" xfId="8581" xr:uid="{EF1A0A65-CB4C-459E-959F-CA87ED17817E}"/>
    <cellStyle name="Total 6 2 6 2 2 2" xfId="17570" xr:uid="{C4C9A55C-D9E5-4752-B024-7B3B8F8B1D53}"/>
    <cellStyle name="Total 6 2 6 2 2 2 2" xfId="43204" xr:uid="{E39F0CB1-0963-4182-8093-A8D95A96ECA4}"/>
    <cellStyle name="Total 6 2 6 2 2 3" xfId="22690" xr:uid="{8CD37F3E-25DE-4937-B5B3-65402CCF61C8}"/>
    <cellStyle name="Total 6 2 6 2 3" xfId="11218" xr:uid="{E7572FDE-1051-4F76-AB5C-D1B29EBD1C41}"/>
    <cellStyle name="Total 6 2 6 2 3 2" xfId="20207" xr:uid="{352979A3-6082-4FA8-B025-08DCF42C61F3}"/>
    <cellStyle name="Total 6 2 6 2 3 2 2" xfId="24960" xr:uid="{8DAD3568-C999-46E2-BD77-1346BC5B79ED}"/>
    <cellStyle name="Total 6 2 6 2 3 3" xfId="37795" xr:uid="{F821F5FF-8231-4FC2-96BB-9216BA455158}"/>
    <cellStyle name="Total 6 2 6 2 4" xfId="14984" xr:uid="{6040AEDE-2016-4863-BB74-89568CEB8ED6}"/>
    <cellStyle name="Total 6 2 6 2 4 2" xfId="33730" xr:uid="{F05394BB-5295-47CA-B317-5D9780E784F2}"/>
    <cellStyle name="Total 6 2 6 2 5" xfId="38755" xr:uid="{83D16EB4-7BF8-4A35-B54A-D8F7F7284273}"/>
    <cellStyle name="Total 6 2 6 3" xfId="4104" xr:uid="{27BF8FBA-EC4D-40CB-849A-094C8276D9EF}"/>
    <cellStyle name="Total 6 2 6 3 2" xfId="38514" xr:uid="{C697F381-13A1-41FA-AB62-9CD4AD3AB446}"/>
    <cellStyle name="Total 6 2 6 4" xfId="34276" xr:uid="{6F6DFE5E-7D11-410B-AA73-F683CF0FA5C0}"/>
    <cellStyle name="Total 6 2 7" xfId="1919" xr:uid="{4BD39EEC-4281-4750-8532-877020D49151}"/>
    <cellStyle name="Total 6 2 7 2" xfId="6234" xr:uid="{2BD4FF66-C296-4E6C-8900-258A1EB830E4}"/>
    <cellStyle name="Total 6 2 7 2 2" xfId="8820" xr:uid="{755F398B-6A7B-401D-A9EF-486E790B9271}"/>
    <cellStyle name="Total 6 2 7 2 2 2" xfId="17809" xr:uid="{B565CA33-5AD9-49B4-AAD5-5866862C4A97}"/>
    <cellStyle name="Total 6 2 7 2 2 2 2" xfId="31209" xr:uid="{DC995B15-0F00-477E-8649-F7323AA421FC}"/>
    <cellStyle name="Total 6 2 7 2 2 3" xfId="24316" xr:uid="{6D45351A-3B6A-400B-B737-FFB673DC2B9D}"/>
    <cellStyle name="Total 6 2 7 2 3" xfId="11457" xr:uid="{E7EC2C57-9CA7-4ABA-B70C-0E60E54D5E4F}"/>
    <cellStyle name="Total 6 2 7 2 3 2" xfId="20446" xr:uid="{F7FA420B-5B2A-4ED0-89C8-8685A32EEC20}"/>
    <cellStyle name="Total 6 2 7 2 3 2 2" xfId="28570" xr:uid="{D702B6F6-1177-484C-8C49-0A7C96247C69}"/>
    <cellStyle name="Total 6 2 7 2 3 3" xfId="27488" xr:uid="{5ACA7150-104F-4FD0-B773-663A20C54621}"/>
    <cellStyle name="Total 6 2 7 2 4" xfId="15223" xr:uid="{AFDDC0BD-8328-4362-8D91-A69228907A4D}"/>
    <cellStyle name="Total 6 2 7 2 4 2" xfId="33421" xr:uid="{5F1C92E1-603F-494B-BEBD-B042CEF64BE1}"/>
    <cellStyle name="Total 6 2 7 2 5" xfId="39392" xr:uid="{6668EDA5-5D24-46F6-A956-09C5C4FAECAF}"/>
    <cellStyle name="Total 6 2 7 3" xfId="4356" xr:uid="{AF7E7858-A5D7-4915-B507-2E556ED58973}"/>
    <cellStyle name="Total 6 2 7 3 2" xfId="36852" xr:uid="{CD4E45FE-8BC5-467D-BEBD-6DEE5F232A70}"/>
    <cellStyle name="Total 6 2 7 4" xfId="39458" xr:uid="{023FB7BA-84AC-4717-AA53-CFC8CF752E4C}"/>
    <cellStyle name="Total 6 2 8" xfId="2719" xr:uid="{1DFEE4A7-B2DA-4924-8AC5-E14E6F555E03}"/>
    <cellStyle name="Total 6 2 8 2" xfId="6909" xr:uid="{BF94EE75-D0C8-4295-A64F-16919E78F430}"/>
    <cellStyle name="Total 6 2 8 2 2" xfId="12050" xr:uid="{45ED82FA-1C28-4F2C-896D-990945E1EA27}"/>
    <cellStyle name="Total 6 2 8 2 2 2" xfId="21039" xr:uid="{9C63B8DA-1FAA-4F42-860A-6BAA6070C079}"/>
    <cellStyle name="Total 6 2 8 2 2 2 2" xfId="26490" xr:uid="{4CE8F44D-C975-46C0-93FC-A971198895C1}"/>
    <cellStyle name="Total 6 2 8 2 2 3" xfId="38868" xr:uid="{67310B07-9092-4FDB-BE4E-35EDA7B0B017}"/>
    <cellStyle name="Total 6 2 8 2 3" xfId="12868" xr:uid="{78FA52E4-715C-4631-9CAB-DE66F2D9C803}"/>
    <cellStyle name="Total 6 2 8 2 3 2" xfId="21857" xr:uid="{7B2A0165-18BC-47D0-B4FE-D1B95ADBA267}"/>
    <cellStyle name="Total 6 2 8 2 3 2 2" xfId="35553" xr:uid="{CCD29C5F-562B-499A-A5D1-F5E7BFA0F8C5}"/>
    <cellStyle name="Total 6 2 8 2 3 3" xfId="42840" xr:uid="{9DC9944B-D175-4B25-8BFE-CC1BF9DD7DE5}"/>
    <cellStyle name="Total 6 2 8 2 4" xfId="15898" xr:uid="{2A23B697-AA37-4D6D-980E-C50E1D4A50B9}"/>
    <cellStyle name="Total 6 2 8 2 4 2" xfId="37088" xr:uid="{C351B0D6-AFD3-4984-901E-64188739181F}"/>
    <cellStyle name="Total 6 2 8 2 5" xfId="25506" xr:uid="{1F6C8675-A0E9-4E1B-BC94-A90421630188}"/>
    <cellStyle name="Total 6 2 8 3" xfId="9480" xr:uid="{321CAFB8-C70D-4C5A-A1A6-4327F40BF458}"/>
    <cellStyle name="Total 6 2 8 3 2" xfId="18469" xr:uid="{8D796109-2D80-41A3-8D37-200DE724FEBB}"/>
    <cellStyle name="Total 6 2 8 3 2 2" xfId="26609" xr:uid="{6B45F97E-EE39-4A7E-9ADB-F1E5812963DD}"/>
    <cellStyle name="Total 6 2 8 3 3" xfId="40930" xr:uid="{876B8E63-3C14-4F36-B8D9-600A9682B0C5}"/>
    <cellStyle name="Total 6 2 8 4" xfId="43321" xr:uid="{F5D261C1-79FE-4D5C-84F7-E7E7C25CC4AF}"/>
    <cellStyle name="Total 6 2 9" xfId="4664" xr:uid="{8F263C44-7BC5-4976-82FF-C45D518A7891}"/>
    <cellStyle name="Total 6 2 9 2" xfId="7250" xr:uid="{ED5B6C1C-81A0-4E72-A2A0-7E0219E13B48}"/>
    <cellStyle name="Total 6 2 9 2 2" xfId="16239" xr:uid="{58E04D20-9D97-4F94-BF5F-A2F0BDB19E9F}"/>
    <cellStyle name="Total 6 2 9 2 2 2" xfId="38065" xr:uid="{D71D917D-948B-431E-9168-13624D8089D2}"/>
    <cellStyle name="Total 6 2 9 2 3" xfId="31520" xr:uid="{4C372657-7FBD-4D50-8336-A6F98218B4E2}"/>
    <cellStyle name="Total 6 2 9 3" xfId="9887" xr:uid="{ED1D6D9A-B976-48C9-B2D8-92FBB7833CF8}"/>
    <cellStyle name="Total 6 2 9 3 2" xfId="18876" xr:uid="{B2F8818B-0519-4DEA-AB5C-25B399FCB9ED}"/>
    <cellStyle name="Total 6 2 9 3 2 2" xfId="35326" xr:uid="{E7DFAFE0-9724-476E-B58E-15B014E3647B}"/>
    <cellStyle name="Total 6 2 9 3 3" xfId="40184" xr:uid="{94A3D9B3-3264-41F2-ACA5-C7764B5C98B0}"/>
    <cellStyle name="Total 6 2 9 4" xfId="13653" xr:uid="{1E07AFA3-3170-47A1-BB8F-5E5610850AA6}"/>
    <cellStyle name="Total 6 2 9 4 2" xfId="31550" xr:uid="{FEEDE4B7-5BFF-464E-991A-B9D8182B0338}"/>
    <cellStyle name="Total 6 2 9 5" xfId="40941" xr:uid="{DFC162E3-8842-4E7E-B23D-0D87E950F96B}"/>
    <cellStyle name="Total 6 3" xfId="416" xr:uid="{839BB700-73BF-4868-AACF-6342B12D80E3}"/>
    <cellStyle name="Total 6 3 10" xfId="9282" xr:uid="{ECB60879-45A8-4EC9-A4CE-FC5C26D57C37}"/>
    <cellStyle name="Total 6 3 10 2" xfId="18271" xr:uid="{5BA1E60F-5138-4841-A7B7-6A4200847F0C}"/>
    <cellStyle name="Total 6 3 10 2 2" xfId="28146" xr:uid="{862AA2E7-EC5E-4990-A59B-53D08F8DE7C2}"/>
    <cellStyle name="Total 6 3 10 3" xfId="42844" xr:uid="{68934D82-6357-4BE0-BA68-E7D1161112EE}"/>
    <cellStyle name="Total 6 3 11" xfId="12491" xr:uid="{68B65AA9-4057-4B28-A54F-FE9530B70640}"/>
    <cellStyle name="Total 6 3 11 2" xfId="21480" xr:uid="{9F5D668F-32A6-45A3-AED9-7A642C299B83}"/>
    <cellStyle name="Total 6 3 11 2 2" xfId="37587" xr:uid="{F011F13C-3B72-4457-8041-F3C8D6E693A3}"/>
    <cellStyle name="Total 6 3 11 3" xfId="36216" xr:uid="{334D65CE-E8A3-4B3E-8FEE-CB974AD202C0}"/>
    <cellStyle name="Total 6 3 12" xfId="2422" xr:uid="{7B0B2EB2-F5C9-4F98-B93D-CDE8A7D17815}"/>
    <cellStyle name="Total 6 3 12 2" xfId="32723" xr:uid="{519209C2-9AB7-47B0-9666-308FC0AD4E5A}"/>
    <cellStyle name="Total 6 3 13" xfId="13331" xr:uid="{C9633A1F-A261-47AC-A2DB-6719DB77404F}"/>
    <cellStyle name="Total 6 3 13 2" xfId="35003" xr:uid="{FD82FF08-0337-4304-9181-311DC4966E21}"/>
    <cellStyle name="Total 6 3 14" xfId="39785" xr:uid="{4BB61ABF-C6E2-461F-B7E8-F5C65A57D6B2}"/>
    <cellStyle name="Total 6 3 15" xfId="46413" xr:uid="{64A7AB14-70E8-4822-A142-A97088985E75}"/>
    <cellStyle name="Total 6 3 2" xfId="765" xr:uid="{79A10949-EA01-41F1-BF86-D37A5623178F}"/>
    <cellStyle name="Total 6 3 2 2" xfId="5136" xr:uid="{1F31A505-C5BA-453B-BBD5-517FFB7AE587}"/>
    <cellStyle name="Total 6 3 2 2 2" xfId="7722" xr:uid="{D04EF8B0-8C45-44FB-A3B0-C1B3E5BB2430}"/>
    <cellStyle name="Total 6 3 2 2 2 2" xfId="16711" xr:uid="{3CE0350D-707B-4DE9-AAC9-57C50DE3056B}"/>
    <cellStyle name="Total 6 3 2 2 2 2 2" xfId="25928" xr:uid="{1C566826-B64C-496A-9B56-9EB188816672}"/>
    <cellStyle name="Total 6 3 2 2 2 3" xfId="40998" xr:uid="{D5BD9645-9B72-41F0-ADDB-EA76B0C1FF73}"/>
    <cellStyle name="Total 6 3 2 2 3" xfId="10359" xr:uid="{FC6C8069-DF6C-415F-8DB6-A039ECFC5F68}"/>
    <cellStyle name="Total 6 3 2 2 3 2" xfId="19348" xr:uid="{2D449A53-E3CB-48B4-9D4C-E4DD5BEC2D42}"/>
    <cellStyle name="Total 6 3 2 2 3 2 2" xfId="23278" xr:uid="{23BD0D60-B1CB-4EEB-8899-DC10A9B7CE95}"/>
    <cellStyle name="Total 6 3 2 2 3 3" xfId="31118" xr:uid="{A1957CCD-5927-4F60-A2E8-D19D44F26477}"/>
    <cellStyle name="Total 6 3 2 2 4" xfId="14125" xr:uid="{25341FDA-708D-4365-9F0B-C13D3CE5324E}"/>
    <cellStyle name="Total 6 3 2 2 4 2" xfId="31812" xr:uid="{671EBFFA-D4F3-4356-A2B3-F5EAAD89845E}"/>
    <cellStyle name="Total 6 3 2 2 5" xfId="25225" xr:uid="{690E7D92-EC49-456E-AD43-7C66DDD4BE98}"/>
    <cellStyle name="Total 6 3 2 2 6" xfId="56692" xr:uid="{7AD6D9C3-BD6F-4798-A579-B18B9EBA3E9A}"/>
    <cellStyle name="Total 6 3 2 3" xfId="3202" xr:uid="{38D79706-D3E5-4E87-BC46-6DF4D65D74CF}"/>
    <cellStyle name="Total 6 3 2 3 2" xfId="30533" xr:uid="{826D426B-BA06-474D-B0FB-4990A68D4B92}"/>
    <cellStyle name="Total 6 3 2 4" xfId="37233" xr:uid="{4DD00331-E7D0-4750-A044-3334B17FC65E}"/>
    <cellStyle name="Total 6 3 2 5" xfId="49910" xr:uid="{3217AB4F-8F48-4107-B8C8-85E91DD3E390}"/>
    <cellStyle name="Total 6 3 3" xfId="1110" xr:uid="{36862AD6-C902-4C7F-B820-E3B9FE179CA2}"/>
    <cellStyle name="Total 6 3 3 2" xfId="5457" xr:uid="{9BDD3240-13E8-47F6-8D61-7B09F6AD4B92}"/>
    <cellStyle name="Total 6 3 3 2 2" xfId="8043" xr:uid="{F4C4C056-7D60-4261-A664-A58108A8DFE4}"/>
    <cellStyle name="Total 6 3 3 2 2 2" xfId="17032" xr:uid="{85281F65-59B8-49AA-AC86-55A53B9FDA2D}"/>
    <cellStyle name="Total 6 3 3 2 2 2 2" xfId="38811" xr:uid="{E0B456DA-70F1-43E4-9536-1A62532FDB94}"/>
    <cellStyle name="Total 6 3 3 2 2 3" xfId="29448" xr:uid="{A141CEA3-4751-4DE0-BEF8-DDE6234B7AAC}"/>
    <cellStyle name="Total 6 3 3 2 3" xfId="10680" xr:uid="{8FF5C6F6-CEF5-4DF0-8631-C58272F03F09}"/>
    <cellStyle name="Total 6 3 3 2 3 2" xfId="19669" xr:uid="{0D365334-960E-4A02-9DA0-64B2460FDA35}"/>
    <cellStyle name="Total 6 3 3 2 3 2 2" xfId="40179" xr:uid="{0937E705-489E-4309-B752-7E27A455ADF3}"/>
    <cellStyle name="Total 6 3 3 2 3 3" xfId="33312" xr:uid="{74371A08-5C11-4EAF-9221-BFCF452E98AB}"/>
    <cellStyle name="Total 6 3 3 2 4" xfId="14446" xr:uid="{4E225381-C4D9-404E-A01E-B14476CC45A0}"/>
    <cellStyle name="Total 6 3 3 2 4 2" xfId="31455" xr:uid="{5887ADF6-4DA4-4067-9A9D-E3516395E890}"/>
    <cellStyle name="Total 6 3 3 2 5" xfId="35872" xr:uid="{1661E345-D1D3-447F-B806-4D5FB6D92087}"/>
    <cellStyle name="Total 6 3 3 2 6" xfId="58119" xr:uid="{B7DCD45B-7CCD-4701-AA5C-6BD797EA4DE7}"/>
    <cellStyle name="Total 6 3 3 3" xfId="3547" xr:uid="{5ECC499A-C266-442E-A10F-9E2848357C10}"/>
    <cellStyle name="Total 6 3 3 3 2" xfId="34929" xr:uid="{522721B2-9DF3-4364-9A0E-CE12652927CD}"/>
    <cellStyle name="Total 6 3 3 4" xfId="28850" xr:uid="{5AA8E302-AB70-4841-A8D4-36B3D275EB69}"/>
    <cellStyle name="Total 6 3 3 5" xfId="51337" xr:uid="{D120423D-DEF2-4F31-A317-6AA252B5CD00}"/>
    <cellStyle name="Total 6 3 4" xfId="1454" xr:uid="{B4553144-5435-411F-BDE8-4508A677C8BC}"/>
    <cellStyle name="Total 6 3 4 2" xfId="5799" xr:uid="{17A9AC92-5490-4295-8D14-AC4608D41E11}"/>
    <cellStyle name="Total 6 3 4 2 2" xfId="8385" xr:uid="{1EA51793-B8CD-4EA4-B8E9-005F1E909A5B}"/>
    <cellStyle name="Total 6 3 4 2 2 2" xfId="17374" xr:uid="{319B2BBE-FFC4-4FD6-A5CD-692A1169C0E6}"/>
    <cellStyle name="Total 6 3 4 2 2 2 2" xfId="37609" xr:uid="{7B91F28C-4636-489B-979E-45A6CCEE37FD}"/>
    <cellStyle name="Total 6 3 4 2 2 3" xfId="42650" xr:uid="{C9EF4CA6-E7BE-4277-AAEB-967C84E82506}"/>
    <cellStyle name="Total 6 3 4 2 3" xfId="11022" xr:uid="{7E4897C0-A8E4-4843-9770-E6CB2E754695}"/>
    <cellStyle name="Total 6 3 4 2 3 2" xfId="20011" xr:uid="{49CEFC85-27AE-4C0B-870B-21F31A54BAE2}"/>
    <cellStyle name="Total 6 3 4 2 3 2 2" xfId="36960" xr:uid="{AD307F3F-AB85-4659-AA9D-9BD7CF3380A9}"/>
    <cellStyle name="Total 6 3 4 2 3 3" xfId="40477" xr:uid="{E94FC0D0-B632-4071-86F8-74206B1D4312}"/>
    <cellStyle name="Total 6 3 4 2 4" xfId="14788" xr:uid="{25281026-9B99-40C7-82BF-2E6B527B53F3}"/>
    <cellStyle name="Total 6 3 4 2 4 2" xfId="38601" xr:uid="{DDAA963C-B395-4F85-ABEA-EE138443CD4A}"/>
    <cellStyle name="Total 6 3 4 2 5" xfId="43042" xr:uid="{4C316984-ED89-4565-9067-1568A70E51DA}"/>
    <cellStyle name="Total 6 3 4 2 6" xfId="54819" xr:uid="{C6FAF0C9-E12D-444F-A0A2-13260F637803}"/>
    <cellStyle name="Total 6 3 4 3" xfId="3891" xr:uid="{FB3BF990-2018-4076-9F3B-30593495B4F2}"/>
    <cellStyle name="Total 6 3 4 3 2" xfId="42323" xr:uid="{8986804D-A7C3-4BFD-B40C-15CD2BBD5C55}"/>
    <cellStyle name="Total 6 3 4 4" xfId="28013" xr:uid="{0A93B56F-E4FC-492C-B735-5CA270A83F35}"/>
    <cellStyle name="Total 6 3 4 5" xfId="48027" xr:uid="{C416A0D6-A8F4-4190-901D-934714E4C99A}"/>
    <cellStyle name="Total 6 3 5" xfId="180" xr:uid="{DFCA54F8-DFB0-4CC5-AE34-3163C29FB6DC}"/>
    <cellStyle name="Total 6 3 5 2" xfId="2596" xr:uid="{2DA6A7B7-583D-4551-AB9E-325BD5837A60}"/>
    <cellStyle name="Total 6 3 5 2 2" xfId="6837" xr:uid="{3300DEFD-E211-4AB7-9A26-7594552B212B}"/>
    <cellStyle name="Total 6 3 5 2 2 2" xfId="15826" xr:uid="{60F875BF-DA9F-4B24-82C0-E687C685A5D2}"/>
    <cellStyle name="Total 6 3 5 2 2 2 2" xfId="30817" xr:uid="{E1E758A0-7171-4764-BFA8-4E63C34DE475}"/>
    <cellStyle name="Total 6 3 5 2 2 3" xfId="41054" xr:uid="{DC5FD22B-AAE6-4B4E-A221-F48136795B25}"/>
    <cellStyle name="Total 6 3 5 2 3" xfId="9407" xr:uid="{AB87603B-F241-402A-B96D-6DB4A370C52B}"/>
    <cellStyle name="Total 6 3 5 2 3 2" xfId="18396" xr:uid="{F9775F41-D076-42A7-BDAA-F8CC7127045A}"/>
    <cellStyle name="Total 6 3 5 2 3 2 2" xfId="30089" xr:uid="{B90F1383-4CDA-434C-BD4A-605948D8DE65}"/>
    <cellStyle name="Total 6 3 5 2 3 3" xfId="26604" xr:uid="{E6CF97D3-FE01-48A8-8C62-745A730F3A84}"/>
    <cellStyle name="Total 6 3 5 2 4" xfId="13450" xr:uid="{4B56BDAD-9CFE-44E7-9ADD-42C68F445B99}"/>
    <cellStyle name="Total 6 3 5 2 4 2" xfId="39789" xr:uid="{4098F3F5-9B42-48AD-A507-61356B9850DD}"/>
    <cellStyle name="Total 6 3 5 2 5" xfId="30333" xr:uid="{DD7E8423-9D14-4367-991C-B28BCDE85714}"/>
    <cellStyle name="Total 6 3 5 3" xfId="2648" xr:uid="{613157B1-4E1C-43F1-8AA5-0180ADE828B1}"/>
    <cellStyle name="Total 6 3 5 3 2" xfId="32365" xr:uid="{C16D416E-CC15-46CB-8EE4-9C0B43192B33}"/>
    <cellStyle name="Total 6 3 5 4" xfId="24966" xr:uid="{1194EBB7-A466-4083-AC5C-9152A844AB1F}"/>
    <cellStyle name="Total 6 3 6" xfId="2073" xr:uid="{F77E0866-67B2-4D61-8A8B-1DC2E7431E23}"/>
    <cellStyle name="Total 6 3 6 2" xfId="6376" xr:uid="{CBC7D5C7-384B-44D0-82CB-3192CB570CCE}"/>
    <cellStyle name="Total 6 3 6 2 2" xfId="8962" xr:uid="{82F75292-8129-48FE-A339-456853AF1EDA}"/>
    <cellStyle name="Total 6 3 6 2 2 2" xfId="17951" xr:uid="{E81CD373-1254-42DD-BDF4-4EEF762B6E57}"/>
    <cellStyle name="Total 6 3 6 2 2 2 2" xfId="26890" xr:uid="{7E99809D-2A8E-4D57-8524-DAB9BD6BE013}"/>
    <cellStyle name="Total 6 3 6 2 2 3" xfId="38634" xr:uid="{7E868944-61F9-41DF-AFB3-75CEF35994C6}"/>
    <cellStyle name="Total 6 3 6 2 3" xfId="11599" xr:uid="{66DC9ED9-B9EB-4CB2-905A-7F9DCFA154E6}"/>
    <cellStyle name="Total 6 3 6 2 3 2" xfId="20588" xr:uid="{657D2ED2-8611-4F44-A158-65D29F536E20}"/>
    <cellStyle name="Total 6 3 6 2 3 2 2" xfId="43852" xr:uid="{A5E1B592-4C7B-4525-88B7-D3A734B4B919}"/>
    <cellStyle name="Total 6 3 6 2 3 3" xfId="43882" xr:uid="{BC6C4F88-BD57-41BB-908E-4F70207C3A37}"/>
    <cellStyle name="Total 6 3 6 2 4" xfId="15365" xr:uid="{2FA3C054-B6D4-4E76-80D1-CE68BDE6D2F8}"/>
    <cellStyle name="Total 6 3 6 2 4 2" xfId="27646" xr:uid="{8057BB89-D30C-4A03-A8FD-45ABA50A9A9A}"/>
    <cellStyle name="Total 6 3 6 2 5" xfId="29174" xr:uid="{4E534D42-912F-4807-8EC4-347BAB3942D3}"/>
    <cellStyle name="Total 6 3 6 3" xfId="4510" xr:uid="{67E8C72C-95BF-45D4-9285-978FD75A2A09}"/>
    <cellStyle name="Total 6 3 6 3 2" xfId="24639" xr:uid="{DDB65A36-C931-4114-94AB-EDCAE107674B}"/>
    <cellStyle name="Total 6 3 6 4" xfId="41139" xr:uid="{BA652818-DD48-43F4-B146-9D4A4483632B}"/>
    <cellStyle name="Total 6 3 7" xfId="2883" xr:uid="{1182DB40-E715-45B5-BF25-E8EDBF2EB1AB}"/>
    <cellStyle name="Total 6 3 7 2" xfId="7033" xr:uid="{0EFFF40A-116F-429E-B62F-C60706F9E17C}"/>
    <cellStyle name="Total 6 3 7 2 2" xfId="12160" xr:uid="{8E0E8BA0-8E62-4397-9656-85D3F948E556}"/>
    <cellStyle name="Total 6 3 7 2 2 2" xfId="21149" xr:uid="{138E1E8C-1939-4632-A478-F9607864A94E}"/>
    <cellStyle name="Total 6 3 7 2 2 2 2" xfId="30711" xr:uid="{A7FA1553-8A30-4C24-BFE5-1B50C607F624}"/>
    <cellStyle name="Total 6 3 7 2 2 3" xfId="26070" xr:uid="{CBB780D7-4D49-4D3F-A646-0BE5CC1E0CCB}"/>
    <cellStyle name="Total 6 3 7 2 3" xfId="12968" xr:uid="{52579C36-90CA-45C9-9C2D-EF2E0CDF3E45}"/>
    <cellStyle name="Total 6 3 7 2 3 2" xfId="21957" xr:uid="{5F306B5E-39FE-4136-B09E-C21B9F097A4E}"/>
    <cellStyle name="Total 6 3 7 2 3 2 2" xfId="25640" xr:uid="{035FF89E-D42B-49A7-B117-D6CEA5AB6292}"/>
    <cellStyle name="Total 6 3 7 2 3 3" xfId="42474" xr:uid="{FEA44B3F-13D1-4BBF-809A-B62C33F6F865}"/>
    <cellStyle name="Total 6 3 7 2 4" xfId="16022" xr:uid="{455B3628-6193-4D96-A258-C0664D9E5B83}"/>
    <cellStyle name="Total 6 3 7 2 4 2" xfId="38105" xr:uid="{CFC3F720-9848-4A50-8769-B8BF1F6D75F0}"/>
    <cellStyle name="Total 6 3 7 2 5" xfId="30812" xr:uid="{D2E5968B-9FA8-44B6-AE09-EA8D5FA2DF7C}"/>
    <cellStyle name="Total 6 3 7 3" xfId="9596" xr:uid="{EEADEB4D-97ED-488B-BC71-B18D5150230D}"/>
    <cellStyle name="Total 6 3 7 3 2" xfId="18585" xr:uid="{40A26AD3-820B-452D-8DF7-021879AF3B96}"/>
    <cellStyle name="Total 6 3 7 3 2 2" xfId="35506" xr:uid="{7491185F-D14B-43E9-A95C-63545A3B877B}"/>
    <cellStyle name="Total 6 3 7 3 3" xfId="27017" xr:uid="{2406071E-9CDB-4D9E-9B82-B842DAF07C87}"/>
    <cellStyle name="Total 6 3 7 4" xfId="26199" xr:uid="{64CAD7FC-271B-4AD7-86EE-CFF23E6EDE89}"/>
    <cellStyle name="Total 6 3 8" xfId="4812" xr:uid="{ABA17B03-82E4-4C90-BB09-DC8203D7E9E7}"/>
    <cellStyle name="Total 6 3 8 2" xfId="7398" xr:uid="{88762B71-6D09-4B67-82DB-9C193277BFF9}"/>
    <cellStyle name="Total 6 3 8 2 2" xfId="16387" xr:uid="{EEEA3DFD-ABC6-4E61-A5EF-F80A0EC0FF78}"/>
    <cellStyle name="Total 6 3 8 2 2 2" xfId="31321" xr:uid="{E66A5E2D-2D47-448F-BBB6-AD8E67B31F10}"/>
    <cellStyle name="Total 6 3 8 2 3" xfId="43218" xr:uid="{28A50393-2324-4AF7-803B-594DE804B7E7}"/>
    <cellStyle name="Total 6 3 8 3" xfId="10035" xr:uid="{08834D75-5329-4812-9E5C-7B9523246679}"/>
    <cellStyle name="Total 6 3 8 3 2" xfId="19024" xr:uid="{EBA91F6E-C183-4639-B101-99DC53855C1F}"/>
    <cellStyle name="Total 6 3 8 3 2 2" xfId="29093" xr:uid="{BEC87F86-75CA-457C-A330-2A64A5CDD1D7}"/>
    <cellStyle name="Total 6 3 8 3 3" xfId="31121" xr:uid="{96462330-82E5-4005-8BF0-0D7184C9B485}"/>
    <cellStyle name="Total 6 3 8 4" xfId="13801" xr:uid="{BDD5236D-610C-49F9-8DA1-EDEA143191A3}"/>
    <cellStyle name="Total 6 3 8 4 2" xfId="24748" xr:uid="{FAA44097-A247-465B-8FB5-7A4D8181F77B}"/>
    <cellStyle name="Total 6 3 8 5" xfId="30180" xr:uid="{1B64FC50-A8C7-4D92-A978-1B0D834F6ED1}"/>
    <cellStyle name="Total 6 3 9" xfId="6718" xr:uid="{2AA1C887-439E-40D3-8096-4281E0566AC8}"/>
    <cellStyle name="Total 6 3 9 2" xfId="11919" xr:uid="{8E443B65-3ADA-427D-A41B-E2C84DB4BA60}"/>
    <cellStyle name="Total 6 3 9 2 2" xfId="20908" xr:uid="{A3B59C79-A6B8-4593-B29F-D9357A66E742}"/>
    <cellStyle name="Total 6 3 9 2 2 2" xfId="35120" xr:uid="{2B40A38A-09C7-4231-9070-15AA56C63B99}"/>
    <cellStyle name="Total 6 3 9 2 3" xfId="40252" xr:uid="{981EC5F5-72B8-4982-940B-08D7F8BC0C73}"/>
    <cellStyle name="Total 6 3 9 3" xfId="15707" xr:uid="{E16A5623-0C39-4D38-A2FB-F763B39163AF}"/>
    <cellStyle name="Total 6 3 9 3 2" xfId="33103" xr:uid="{B1740D0A-DBA0-4733-A87E-6EE4B95FC5CC}"/>
    <cellStyle name="Total 6 3 9 4" xfId="35984" xr:uid="{AABFD9ED-960E-4E6E-BA32-872F4988D29F}"/>
    <cellStyle name="Total 6 4" xfId="515" xr:uid="{218CBFB6-75A7-4DB4-8871-35A2568B792D}"/>
    <cellStyle name="Total 6 4 10" xfId="49015" xr:uid="{7D6A07ED-BD6C-43FC-8496-B9FB62D158A3}"/>
    <cellStyle name="Total 6 4 2" xfId="864" xr:uid="{5EE41F63-C2A5-4941-9D76-CFF8ED7AD4C7}"/>
    <cellStyle name="Total 6 4 2 2" xfId="5233" xr:uid="{3A006F89-7057-4E3A-AB3C-8DE9C7F00911}"/>
    <cellStyle name="Total 6 4 2 2 2" xfId="7819" xr:uid="{AA94BFCE-BFD0-4D89-917B-7AFE81B342FA}"/>
    <cellStyle name="Total 6 4 2 2 2 2" xfId="16808" xr:uid="{0028FDEB-F6B3-4067-9F0E-DB1CDE550030}"/>
    <cellStyle name="Total 6 4 2 2 2 2 2" xfId="29918" xr:uid="{64CCA71E-B2F8-4553-8021-A231C4854699}"/>
    <cellStyle name="Total 6 4 2 2 2 3" xfId="22535" xr:uid="{7080D418-1F5C-4174-BBB3-C6FDB1CCFBBD}"/>
    <cellStyle name="Total 6 4 2 2 3" xfId="10456" xr:uid="{4AA81DC7-AB00-409B-9D70-357EF4CDBACD}"/>
    <cellStyle name="Total 6 4 2 2 3 2" xfId="19445" xr:uid="{09002513-C725-48E6-81CD-0187A18A199A}"/>
    <cellStyle name="Total 6 4 2 2 3 2 2" xfId="32879" xr:uid="{321D24E5-2A3B-4480-BC32-60BCFE7D58C1}"/>
    <cellStyle name="Total 6 4 2 2 3 3" xfId="44088" xr:uid="{50E55085-67FA-47E2-B898-E36D535559D2}"/>
    <cellStyle name="Total 6 4 2 2 4" xfId="14222" xr:uid="{507F85AF-B38B-428B-877C-B7F7617B00C0}"/>
    <cellStyle name="Total 6 4 2 2 4 2" xfId="34443" xr:uid="{805318F8-F8E4-40FE-BAE2-331548F35F72}"/>
    <cellStyle name="Total 6 4 2 2 5" xfId="37035" xr:uid="{7E9FC56E-A458-40B7-A34D-33949BC58ECA}"/>
    <cellStyle name="Total 6 4 2 3" xfId="3301" xr:uid="{E6C11BDE-7C6C-4E5B-8DF4-FCF4A7D885BA}"/>
    <cellStyle name="Total 6 4 2 3 2" xfId="29135" xr:uid="{DC5BA8C6-FB95-4C1F-B4E4-94DBE42DEA90}"/>
    <cellStyle name="Total 6 4 2 4" xfId="23458" xr:uid="{C3CC93A1-9498-4328-B581-2740E7076D46}"/>
    <cellStyle name="Total 6 4 2 5" xfId="55798" xr:uid="{1B3E74F0-EA5B-4A00-B67A-D9465325B1CC}"/>
    <cellStyle name="Total 6 4 3" xfId="1209" xr:uid="{9E494390-A076-444F-9FA3-0DCF696E626C}"/>
    <cellStyle name="Total 6 4 3 2" xfId="5554" xr:uid="{1EB0BA4D-9414-4134-AB85-A20ED9FB0EEB}"/>
    <cellStyle name="Total 6 4 3 2 2" xfId="8140" xr:uid="{73F2D36D-D44F-49B2-AC81-074771653381}"/>
    <cellStyle name="Total 6 4 3 2 2 2" xfId="17129" xr:uid="{265EBC00-19B3-4810-A030-7B8E10B12D78}"/>
    <cellStyle name="Total 6 4 3 2 2 2 2" xfId="41138" xr:uid="{D90E5908-F528-45DC-A117-362354984791}"/>
    <cellStyle name="Total 6 4 3 2 2 3" xfId="33805" xr:uid="{E8C099F6-A706-44CB-95DB-FB264589B927}"/>
    <cellStyle name="Total 6 4 3 2 3" xfId="10777" xr:uid="{694B1EAE-44AA-417D-B6CB-2A5DB38AA5C8}"/>
    <cellStyle name="Total 6 4 3 2 3 2" xfId="19766" xr:uid="{7CD039B4-F876-45E8-A4FF-5EC048C091C4}"/>
    <cellStyle name="Total 6 4 3 2 3 2 2" xfId="42226" xr:uid="{1A2A04CE-9454-4BF2-9EFF-F0B71A2EF215}"/>
    <cellStyle name="Total 6 4 3 2 3 3" xfId="35442" xr:uid="{C97202B4-AC51-439D-A8B1-B999D32383EA}"/>
    <cellStyle name="Total 6 4 3 2 4" xfId="14543" xr:uid="{037E1A9D-F3CC-49EA-83C8-0FC7F9746B70}"/>
    <cellStyle name="Total 6 4 3 2 4 2" xfId="31196" xr:uid="{E30B2245-D19C-4A74-836C-6C9160976A2C}"/>
    <cellStyle name="Total 6 4 3 2 5" xfId="33990" xr:uid="{C3FDBB71-7F2F-4198-951D-7559463EE7AD}"/>
    <cellStyle name="Total 6 4 3 3" xfId="3646" xr:uid="{EDB21DB7-C8A2-4E85-B4F2-461D5233CF16}"/>
    <cellStyle name="Total 6 4 3 3 2" xfId="22262" xr:uid="{B6CADEB7-B1B2-4334-9A7A-43ECBA682486}"/>
    <cellStyle name="Total 6 4 3 4" xfId="43948" xr:uid="{B0290526-5CE3-480D-9891-9E378893838D}"/>
    <cellStyle name="Total 6 4 4" xfId="1553" xr:uid="{45DCBBB0-E523-479A-94C3-722607D9C3FC}"/>
    <cellStyle name="Total 6 4 4 2" xfId="5898" xr:uid="{4C3F7BBA-884B-4196-BAB1-AC77845D6539}"/>
    <cellStyle name="Total 6 4 4 2 2" xfId="8484" xr:uid="{B57DE206-CB97-4E7A-AFBD-E87344554676}"/>
    <cellStyle name="Total 6 4 4 2 2 2" xfId="17473" xr:uid="{DFFD0B97-A6CE-440E-B1EC-501D29E87EB1}"/>
    <cellStyle name="Total 6 4 4 2 2 2 2" xfId="34308" xr:uid="{F93FFC5E-5F71-4319-B85D-BABFB84F9F42}"/>
    <cellStyle name="Total 6 4 4 2 2 3" xfId="41163" xr:uid="{9476E0DD-9AC1-4E07-AC66-294572B55397}"/>
    <cellStyle name="Total 6 4 4 2 3" xfId="11121" xr:uid="{C77DFD41-7F8A-4FF7-9391-D6394B7CF1B1}"/>
    <cellStyle name="Total 6 4 4 2 3 2" xfId="20110" xr:uid="{9F0757E9-7B33-4C20-BDB1-A25D82C8706A}"/>
    <cellStyle name="Total 6 4 4 2 3 2 2" xfId="23194" xr:uid="{6C863296-75C6-4B61-91B2-CB3157304601}"/>
    <cellStyle name="Total 6 4 4 2 3 3" xfId="35174" xr:uid="{97514083-BAAA-47B3-B13B-939B5FECDB46}"/>
    <cellStyle name="Total 6 4 4 2 4" xfId="14887" xr:uid="{ACB06BC2-1762-4F6B-8CCA-A4C5248DF416}"/>
    <cellStyle name="Total 6 4 4 2 4 2" xfId="39384" xr:uid="{1E961C5D-08BF-4EC2-9E55-C766473DAFC6}"/>
    <cellStyle name="Total 6 4 4 2 5" xfId="27816" xr:uid="{CAB6EFFD-28C7-4AFE-8099-3C56D2918176}"/>
    <cellStyle name="Total 6 4 4 3" xfId="3990" xr:uid="{A6413F67-0D11-4671-BBC5-D9998BEC14A2}"/>
    <cellStyle name="Total 6 4 4 3 2" xfId="33652" xr:uid="{DBCA9171-38DC-4586-9C74-7CF637C3E047}"/>
    <cellStyle name="Total 6 4 4 4" xfId="22115" xr:uid="{06C703F9-A037-4AC1-816B-AAC7E9DC4D54}"/>
    <cellStyle name="Total 6 4 5" xfId="1865" xr:uid="{6A52A0E5-664F-4B81-BD64-A60A7FF5175C}"/>
    <cellStyle name="Total 6 4 5 2" xfId="6181" xr:uid="{5A48C2D8-28DC-46C7-9481-E43CDF141DC0}"/>
    <cellStyle name="Total 6 4 5 2 2" xfId="8767" xr:uid="{041728B1-BC8D-4AA2-BE5A-BBDF95E0F7C1}"/>
    <cellStyle name="Total 6 4 5 2 2 2" xfId="17756" xr:uid="{264A6A8A-88FD-4663-BBF2-27E1FBE01A5D}"/>
    <cellStyle name="Total 6 4 5 2 2 2 2" xfId="35407" xr:uid="{CAB2020A-2CE8-4422-8B0A-70F6E58B5C51}"/>
    <cellStyle name="Total 6 4 5 2 2 3" xfId="29331" xr:uid="{63CB7A0D-4402-4855-A00E-818E183591A5}"/>
    <cellStyle name="Total 6 4 5 2 3" xfId="11404" xr:uid="{375B54D1-BC67-483A-B72D-45F24639BC61}"/>
    <cellStyle name="Total 6 4 5 2 3 2" xfId="20393" xr:uid="{62C603B6-663F-4A27-B87F-6FD8F5B27D27}"/>
    <cellStyle name="Total 6 4 5 2 3 2 2" xfId="39688" xr:uid="{5EF750DD-2385-4FBE-80C8-2BF221C18133}"/>
    <cellStyle name="Total 6 4 5 2 3 3" xfId="36033" xr:uid="{68E3D7F8-DA0C-485E-96D9-BCBBA793EB6C}"/>
    <cellStyle name="Total 6 4 5 2 4" xfId="15170" xr:uid="{ACF903FB-34A9-42A9-9F71-277575247A80}"/>
    <cellStyle name="Total 6 4 5 2 4 2" xfId="28312" xr:uid="{84D276F5-B55E-4750-A60B-8A5B65E75CE1}"/>
    <cellStyle name="Total 6 4 5 2 5" xfId="32033" xr:uid="{57F490D6-80BC-45B3-B1DA-3F8C37F67225}"/>
    <cellStyle name="Total 6 4 5 3" xfId="4302" xr:uid="{2C058A1B-2A46-4104-9D48-F23CDD86D6FF}"/>
    <cellStyle name="Total 6 4 5 3 2" xfId="34577" xr:uid="{D7F97EA9-AD1C-4F1A-87C9-F59F45F83B63}"/>
    <cellStyle name="Total 6 4 5 4" xfId="31993" xr:uid="{F546B89E-AE10-461B-B459-74B3073E038C}"/>
    <cellStyle name="Total 6 4 6" xfId="2172" xr:uid="{9559954F-3705-4DC3-A48D-0DA3EE8671CF}"/>
    <cellStyle name="Total 6 4 6 2" xfId="6473" xr:uid="{F4F4C8BB-97D4-440B-950D-F0C32EA9B6E0}"/>
    <cellStyle name="Total 6 4 6 2 2" xfId="9059" xr:uid="{14F300A4-DF00-4F76-BA63-ED2D4D8C5622}"/>
    <cellStyle name="Total 6 4 6 2 2 2" xfId="18048" xr:uid="{78F7C12E-3F26-46CB-B779-3DFCA4B15E05}"/>
    <cellStyle name="Total 6 4 6 2 2 2 2" xfId="42502" xr:uid="{8AB6CF0D-8592-429D-91D3-A4B124605FE9}"/>
    <cellStyle name="Total 6 4 6 2 2 3" xfId="38330" xr:uid="{A0DA12EF-683D-4C19-B046-C4C52C5E187A}"/>
    <cellStyle name="Total 6 4 6 2 3" xfId="11696" xr:uid="{9086859D-CE9E-4719-91B9-4A19F8724B48}"/>
    <cellStyle name="Total 6 4 6 2 3 2" xfId="20685" xr:uid="{69E9BAE3-8A54-4378-87B8-C0658C9A133B}"/>
    <cellStyle name="Total 6 4 6 2 3 2 2" xfId="41276" xr:uid="{EAC5AAB6-B95C-467E-A207-408C4CB45842}"/>
    <cellStyle name="Total 6 4 6 2 3 3" xfId="40495" xr:uid="{36E783A0-1D0E-46E0-BBD4-FE84E6D5E772}"/>
    <cellStyle name="Total 6 4 6 2 4" xfId="15462" xr:uid="{BA4E7BF7-8125-4F73-9821-116B4E493DB5}"/>
    <cellStyle name="Total 6 4 6 2 4 2" xfId="43210" xr:uid="{B20F8C6F-FBF0-4C4B-BFDC-90CC300EB6F0}"/>
    <cellStyle name="Total 6 4 6 2 5" xfId="28550" xr:uid="{3FA71A1A-03D4-4AC1-B558-F1EEAC33D16F}"/>
    <cellStyle name="Total 6 4 6 3" xfId="4609" xr:uid="{235ACBBD-82A2-4F64-B462-8CF4A03FB5C5}"/>
    <cellStyle name="Total 6 4 6 3 2" xfId="41775" xr:uid="{EF7F0F05-BFC6-4BBD-9D6A-C4AA4DB0D450}"/>
    <cellStyle name="Total 6 4 6 4" xfId="23979" xr:uid="{803ACCAE-CC2A-48AD-9256-205CE86A5BCB}"/>
    <cellStyle name="Total 6 4 7" xfId="4909" xr:uid="{EC593B27-2F80-4F86-8BF2-82AC92DEDB7B}"/>
    <cellStyle name="Total 6 4 7 2" xfId="7495" xr:uid="{8C58A206-C043-4673-B785-DE422A2D9696}"/>
    <cellStyle name="Total 6 4 7 2 2" xfId="16484" xr:uid="{B5E0303D-0C28-404C-9CD4-37955A41CC72}"/>
    <cellStyle name="Total 6 4 7 2 2 2" xfId="28634" xr:uid="{8702B32E-A541-45EA-B819-9503C591934B}"/>
    <cellStyle name="Total 6 4 7 2 3" xfId="41387" xr:uid="{1B518467-A084-43D1-90BE-C734BF028B79}"/>
    <cellStyle name="Total 6 4 7 3" xfId="10132" xr:uid="{693DBFCC-4ACD-423B-926C-0D56A1BCBAC3}"/>
    <cellStyle name="Total 6 4 7 3 2" xfId="19121" xr:uid="{EA55DCC7-58F8-44CC-8848-9E4886654AB0}"/>
    <cellStyle name="Total 6 4 7 3 2 2" xfId="39162" xr:uid="{B89E3435-7D72-4EBB-B7BF-DE38C3001227}"/>
    <cellStyle name="Total 6 4 7 3 3" xfId="44084" xr:uid="{461C63E9-EE0F-45F2-92B8-24ECCA122238}"/>
    <cellStyle name="Total 6 4 7 4" xfId="13898" xr:uid="{C39E9279-EB46-4E0A-8C96-8BFA5B43B25F}"/>
    <cellStyle name="Total 6 4 7 4 2" xfId="39783" xr:uid="{83F3691E-F490-4818-B087-201B9EE151EB}"/>
    <cellStyle name="Total 6 4 7 5" xfId="25738" xr:uid="{92D52F2E-05F2-43D5-A73D-A63CEE6CE4C3}"/>
    <cellStyle name="Total 6 4 8" xfId="2521" xr:uid="{01EFF619-DA64-4453-93C6-5FABCA1845C6}"/>
    <cellStyle name="Total 6 4 8 2" xfId="43889" xr:uid="{EC165CF4-402B-4921-A040-2D1B26D39853}"/>
    <cellStyle name="Total 6 4 9" xfId="35474" xr:uid="{F4D6FC2B-A5EC-4615-B441-459D2C33CE50}"/>
    <cellStyle name="Total 6 5" xfId="283" xr:uid="{B01C6F12-1369-4191-A76C-C2980573D9FA}"/>
    <cellStyle name="Total 6 5 2" xfId="4687" xr:uid="{25C335F4-3DF5-4B86-9D98-D7BE1CE86501}"/>
    <cellStyle name="Total 6 5 2 2" xfId="7273" xr:uid="{776ECD3C-56A0-4560-BB56-642A1AAD57FB}"/>
    <cellStyle name="Total 6 5 2 2 2" xfId="16262" xr:uid="{1617D597-D4BF-4530-AD69-610F1D6B3944}"/>
    <cellStyle name="Total 6 5 2 2 2 2" xfId="30102" xr:uid="{98C6EF4D-97CB-47A2-870A-F8204B7A4283}"/>
    <cellStyle name="Total 6 5 2 2 3" xfId="27414" xr:uid="{824B0103-94C9-4927-9673-75E46E31C6C4}"/>
    <cellStyle name="Total 6 5 2 3" xfId="9910" xr:uid="{D55BFA8A-2B07-45DC-B610-653D21CD3A17}"/>
    <cellStyle name="Total 6 5 2 3 2" xfId="18899" xr:uid="{895E31BD-7E2B-42BF-8674-F589892D3C43}"/>
    <cellStyle name="Total 6 5 2 3 2 2" xfId="33006" xr:uid="{B4C100A8-68C0-4356-8C88-76B4D6B83C38}"/>
    <cellStyle name="Total 6 5 2 3 3" xfId="33372" xr:uid="{13DC8A68-2463-4255-9057-5C06E6513C30}"/>
    <cellStyle name="Total 6 5 2 4" xfId="13676" xr:uid="{83099BD9-5A8B-4B82-B7C6-7E54E136B046}"/>
    <cellStyle name="Total 6 5 2 4 2" xfId="27511" xr:uid="{B41C8BB0-DD17-459D-8FF1-2D0242475EF6}"/>
    <cellStyle name="Total 6 5 2 5" xfId="36432" xr:uid="{6857ADE2-E94C-4287-9F45-E029F4A33F72}"/>
    <cellStyle name="Total 6 5 2 6" xfId="58011" xr:uid="{0A55F487-B5F3-467B-9B80-2C7AC56C9A9F}"/>
    <cellStyle name="Total 6 5 3" xfId="2751" xr:uid="{1A5848EB-C74E-46A8-98ED-4143840D1B3D}"/>
    <cellStyle name="Total 6 5 3 2" xfId="33039" xr:uid="{5FD44F0E-FBB3-47C6-A14E-72919D3BE0AF}"/>
    <cellStyle name="Total 6 5 4" xfId="41879" xr:uid="{3475DC28-46E8-4D8E-B55B-25395C4DFFCC}"/>
    <cellStyle name="Total 6 5 5" xfId="51229" xr:uid="{93932F33-FDF0-4172-92D5-7B2267882208}"/>
    <cellStyle name="Total 6 6" xfId="632" xr:uid="{CF055BFB-7309-42CC-9384-A9F0FA53D8EB}"/>
    <cellStyle name="Total 6 6 2" xfId="5011" xr:uid="{3FF35E07-93A1-4AF7-B9FC-A4E80115F79E}"/>
    <cellStyle name="Total 6 6 2 2" xfId="7597" xr:uid="{085A97FF-9502-4644-928F-92265FF9D8DC}"/>
    <cellStyle name="Total 6 6 2 2 2" xfId="16586" xr:uid="{32784EB3-140E-4FDE-84E5-C2B39E7383D2}"/>
    <cellStyle name="Total 6 6 2 2 2 2" xfId="38395" xr:uid="{D0E93AE9-A339-4696-A2F5-4D860187D306}"/>
    <cellStyle name="Total 6 6 2 2 3" xfId="39212" xr:uid="{DBD2F084-A0E9-4661-9550-633AF5EADB5B}"/>
    <cellStyle name="Total 6 6 2 3" xfId="10234" xr:uid="{40334753-E535-4849-B11E-F70D9F40FA75}"/>
    <cellStyle name="Total 6 6 2 3 2" xfId="19223" xr:uid="{463FEE77-7617-4DC7-9EA0-9F85E6C3EA77}"/>
    <cellStyle name="Total 6 6 2 3 2 2" xfId="42666" xr:uid="{B1102808-87E0-414A-A7B5-79CC14414B32}"/>
    <cellStyle name="Total 6 6 2 3 3" xfId="40513" xr:uid="{A876CCBC-63F7-48F1-BCA5-DCEA6742E5E6}"/>
    <cellStyle name="Total 6 6 2 4" xfId="14000" xr:uid="{057D58DB-1117-4A95-A4FE-FAFD18DC0492}"/>
    <cellStyle name="Total 6 6 2 4 2" xfId="24400" xr:uid="{862D9E24-5F78-4226-9C88-1F9CA465D345}"/>
    <cellStyle name="Total 6 6 2 5" xfId="31222" xr:uid="{1F1DE3AF-E4BC-4BE7-99B4-6C8DB5861DB0}"/>
    <cellStyle name="Total 6 6 2 6" xfId="53987" xr:uid="{826F2A82-FDA4-4F13-A876-BCA81F9BD8AA}"/>
    <cellStyle name="Total 6 6 3" xfId="3069" xr:uid="{A9AB4AE5-F0ED-4C48-BCE1-246CB660CAEA}"/>
    <cellStyle name="Total 6 6 3 2" xfId="41845" xr:uid="{847864EB-6EBD-44E7-9E8B-77A9D0D3DA1D}"/>
    <cellStyle name="Total 6 6 4" xfId="38444" xr:uid="{914BFA81-E8D5-4773-ADDB-5BC5D71063BB}"/>
    <cellStyle name="Total 6 6 5" xfId="47317" xr:uid="{EC81EE4E-C598-417C-8C33-1585CA4DAC63}"/>
    <cellStyle name="Total 6 7" xfId="977" xr:uid="{D475243F-11F1-4D25-B0CF-7D04F211ADE7}"/>
    <cellStyle name="Total 6 7 2" xfId="5332" xr:uid="{0159AD6A-EF5D-42BE-9CDB-754214399C51}"/>
    <cellStyle name="Total 6 7 2 2" xfId="7918" xr:uid="{67BB403E-CE56-4F82-B2D5-A02D6B02338F}"/>
    <cellStyle name="Total 6 7 2 2 2" xfId="16907" xr:uid="{52362EBF-DF55-4690-BF65-01351135F16E}"/>
    <cellStyle name="Total 6 7 2 2 2 2" xfId="26404" xr:uid="{4D2DEB5B-79F5-4165-83F9-3CE2D366B8DB}"/>
    <cellStyle name="Total 6 7 2 2 3" xfId="43735" xr:uid="{99B4F437-124E-448B-BDD3-423FEDAE1F34}"/>
    <cellStyle name="Total 6 7 2 3" xfId="10555" xr:uid="{9CD26FF8-91C6-4A88-A2C4-5A8092DB42C6}"/>
    <cellStyle name="Total 6 7 2 3 2" xfId="19544" xr:uid="{B82D2983-CE9D-4D24-8581-A63165BBE45D}"/>
    <cellStyle name="Total 6 7 2 3 2 2" xfId="30938" xr:uid="{9FCFEAFC-3029-4F63-B65F-3EA4886EEB93}"/>
    <cellStyle name="Total 6 7 2 3 3" xfId="25362" xr:uid="{362BBE51-C052-42F5-8375-D4F3026DCC55}"/>
    <cellStyle name="Total 6 7 2 4" xfId="14321" xr:uid="{1343C109-F839-49C7-BA27-105F98858629}"/>
    <cellStyle name="Total 6 7 2 4 2" xfId="30242" xr:uid="{1BF67901-7476-4BAF-83C8-BF1F1BE590D0}"/>
    <cellStyle name="Total 6 7 2 5" xfId="26238" xr:uid="{F922943A-90BB-4482-9A13-7A415B0A02CB}"/>
    <cellStyle name="Total 6 7 3" xfId="3414" xr:uid="{8B1DEB8F-BB31-47BB-B94C-E49257CF4E0B}"/>
    <cellStyle name="Total 6 7 3 2" xfId="27981" xr:uid="{4881D760-10FF-456A-98DF-E5054B6B3FBE}"/>
    <cellStyle name="Total 6 7 4" xfId="27903" xr:uid="{4C3B9E9E-8C1F-4BB7-8A52-4E3E4E0B3687}"/>
    <cellStyle name="Total 6 7 5" xfId="52629" xr:uid="{C4824424-DB3C-4368-B8EB-85A9C4E838E4}"/>
    <cellStyle name="Total 6 8" xfId="1321" xr:uid="{5E5AB66E-1399-42A3-B366-8CFA108FC23F}"/>
    <cellStyle name="Total 6 8 2" xfId="5666" xr:uid="{25A1777B-3C63-434B-83B6-996C3B4F81C1}"/>
    <cellStyle name="Total 6 8 2 2" xfId="8252" xr:uid="{89567577-9C67-4550-95B1-999FFE51614F}"/>
    <cellStyle name="Total 6 8 2 2 2" xfId="17241" xr:uid="{7082A93C-204A-4E86-94A4-91C1BB6C5190}"/>
    <cellStyle name="Total 6 8 2 2 2 2" xfId="33625" xr:uid="{0BDC4C41-F483-45BF-9DF9-BCB626C33240}"/>
    <cellStyle name="Total 6 8 2 2 3" xfId="35670" xr:uid="{78401212-A51F-4AB3-81CA-6BD61A42939E}"/>
    <cellStyle name="Total 6 8 2 3" xfId="10889" xr:uid="{E985D89F-E978-42B8-B98D-352B57AB325F}"/>
    <cellStyle name="Total 6 8 2 3 2" xfId="19878" xr:uid="{67C39CD0-B3E1-41CB-8A84-CDC64437CE98}"/>
    <cellStyle name="Total 6 8 2 3 2 2" xfId="38184" xr:uid="{673BC0B6-54D8-45ED-8557-F55D447164B2}"/>
    <cellStyle name="Total 6 8 2 3 3" xfId="31939" xr:uid="{EF858E2A-B1A9-4666-BEC6-F0CB644C6975}"/>
    <cellStyle name="Total 6 8 2 4" xfId="14655" xr:uid="{914A4ECA-60FF-48F6-843A-4C4BD920BD9E}"/>
    <cellStyle name="Total 6 8 2 4 2" xfId="27670" xr:uid="{0CDF21DC-2BDE-4C0F-A8F6-04DED9A1003C}"/>
    <cellStyle name="Total 6 8 2 5" xfId="22673" xr:uid="{E3C4476A-0006-44C9-9988-377FD980DA20}"/>
    <cellStyle name="Total 6 8 3" xfId="3758" xr:uid="{7BA9EAD6-B679-48E3-BC84-5F060D37E63D}"/>
    <cellStyle name="Total 6 8 3 2" xfId="28247" xr:uid="{3D783435-DF7B-45CC-9A5B-5CF72BCB7F4E}"/>
    <cellStyle name="Total 6 8 4" xfId="42184" xr:uid="{B78BE9B7-B8A5-4C56-9D0B-B6F8AC0E6553}"/>
    <cellStyle name="Total 6 9" xfId="1675" xr:uid="{FCFDF34B-860E-41D1-BDD7-1D9C6C4B6C2D}"/>
    <cellStyle name="Total 6 9 2" xfId="6003" xr:uid="{BA719213-02BB-4124-82B4-35FCDFC34275}"/>
    <cellStyle name="Total 6 9 2 2" xfId="8589" xr:uid="{0E1F0A1C-D7BE-4589-9F4A-A6C1780412F4}"/>
    <cellStyle name="Total 6 9 2 2 2" xfId="17578" xr:uid="{F01EC6E5-3835-4BA9-A007-D6FCBB85EAC7}"/>
    <cellStyle name="Total 6 9 2 2 2 2" xfId="36314" xr:uid="{8728992F-BC98-476A-A6EB-455081CF8C3D}"/>
    <cellStyle name="Total 6 9 2 2 3" xfId="33723" xr:uid="{E7D2239D-99F9-4186-A516-49DD74522866}"/>
    <cellStyle name="Total 6 9 2 3" xfId="11226" xr:uid="{45CE1231-821F-49D2-8259-6C7062F3D5C8}"/>
    <cellStyle name="Total 6 9 2 3 2" xfId="20215" xr:uid="{E5C7E85B-4915-409F-A34F-1E38F01E3EE6}"/>
    <cellStyle name="Total 6 9 2 3 2 2" xfId="30416" xr:uid="{E5240FCF-829B-4684-B729-DF8BDD865326}"/>
    <cellStyle name="Total 6 9 2 3 3" xfId="40510" xr:uid="{E47174A1-D4D6-473E-ADBA-03618CFB9DEF}"/>
    <cellStyle name="Total 6 9 2 4" xfId="14992" xr:uid="{9F10F074-899B-49F2-8F59-326FBC3CF0A8}"/>
    <cellStyle name="Total 6 9 2 4 2" xfId="27242" xr:uid="{6E34F0BA-208A-4198-AE5F-E8A0041BE079}"/>
    <cellStyle name="Total 6 9 2 5" xfId="26214" xr:uid="{D8E4049C-BA2C-44C8-A5D9-1470E014A868}"/>
    <cellStyle name="Total 6 9 3" xfId="4112" xr:uid="{7FC9D4E6-DD0D-4E57-8AE8-16500E494114}"/>
    <cellStyle name="Total 6 9 3 2" xfId="28377" xr:uid="{54ECCA4E-3EDB-458C-AC41-2AD689CBFAE2}"/>
    <cellStyle name="Total 6 9 4" xfId="40090" xr:uid="{60B380F2-2E91-4713-8080-818DC59D546B}"/>
    <cellStyle name="Total 7" xfId="138" xr:uid="{D17C6530-9587-4D99-84EE-1B62D48C3326}"/>
    <cellStyle name="Total 7 10" xfId="1949" xr:uid="{58B27414-F5B1-487D-A227-F907875281AC}"/>
    <cellStyle name="Total 7 10 2" xfId="6259" xr:uid="{24619A67-1EC8-4519-8943-853ED40A355C}"/>
    <cellStyle name="Total 7 10 2 2" xfId="8845" xr:uid="{795A52D9-F9A9-45A3-838C-52B504BFD9C3}"/>
    <cellStyle name="Total 7 10 2 2 2" xfId="17834" xr:uid="{122061A2-8AE8-4894-A3E8-7327F1BF18D0}"/>
    <cellStyle name="Total 7 10 2 2 2 2" xfId="29987" xr:uid="{17B519D0-CD2D-4EEA-BE55-28EDA56AA7C8}"/>
    <cellStyle name="Total 7 10 2 2 3" xfId="33543" xr:uid="{22769BAB-2C7A-4E8C-A65A-BD14D148F992}"/>
    <cellStyle name="Total 7 10 2 3" xfId="11482" xr:uid="{7C6699F1-3BCB-4E94-924E-F5820710A06F}"/>
    <cellStyle name="Total 7 10 2 3 2" xfId="20471" xr:uid="{77BBD4F5-F76D-4905-A669-47AAA0333465}"/>
    <cellStyle name="Total 7 10 2 3 2 2" xfId="41994" xr:uid="{F570A925-9DED-47F4-A374-072D56BE3E16}"/>
    <cellStyle name="Total 7 10 2 3 3" xfId="22550" xr:uid="{F828AF8A-8D0F-406E-9468-DACFAB77EA78}"/>
    <cellStyle name="Total 7 10 2 4" xfId="15248" xr:uid="{F42179B5-91B1-4EC1-BEB2-DED4FFC56E6D}"/>
    <cellStyle name="Total 7 10 2 4 2" xfId="33332" xr:uid="{1BC17AE6-C622-4D65-A107-020311A421F8}"/>
    <cellStyle name="Total 7 10 2 5" xfId="36312" xr:uid="{05F782F4-BBD1-4507-9FB3-817998B8E849}"/>
    <cellStyle name="Total 7 10 3" xfId="4386" xr:uid="{C21E24EB-6491-4908-B14F-F5E4AEA1AA24}"/>
    <cellStyle name="Total 7 10 3 2" xfId="25809" xr:uid="{DA108605-8D8D-4359-9BCF-0B8247CCDE74}"/>
    <cellStyle name="Total 7 10 4" xfId="33023" xr:uid="{AE4DEDB3-2C4E-4AC2-BECF-3C9BCF506F76}"/>
    <cellStyle name="Total 7 11" xfId="2608" xr:uid="{33F7CD1D-A25B-42F1-AB00-2F3FC6FC95A3}"/>
    <cellStyle name="Total 7 11 2" xfId="6849" xr:uid="{9E7AAF1A-5256-489C-915C-D6F91F2C3813}"/>
    <cellStyle name="Total 7 11 2 2" xfId="15838" xr:uid="{CE29318F-7DC7-443A-9658-C7DF5301652B}"/>
    <cellStyle name="Total 7 11 2 2 2" xfId="23217" xr:uid="{4EC72781-47B6-4346-B403-29C19BF41517}"/>
    <cellStyle name="Total 7 11 2 3" xfId="38494" xr:uid="{3F385989-F6F9-4911-8239-BE251E44AF4A}"/>
    <cellStyle name="Total 7 11 3" xfId="9419" xr:uid="{4ED8AAA2-14C3-4949-A11F-332E695871F7}"/>
    <cellStyle name="Total 7 11 3 2" xfId="18408" xr:uid="{C6B6955B-75E0-46E1-BF1A-DAA9C929368D}"/>
    <cellStyle name="Total 7 11 3 2 2" xfId="32755" xr:uid="{11BD372A-74D8-4FA6-A246-5DE466AD5488}"/>
    <cellStyle name="Total 7 11 3 3" xfId="29669" xr:uid="{29C3E64A-09AD-4A09-9902-BF7E787D0ED7}"/>
    <cellStyle name="Total 7 11 4" xfId="13462" xr:uid="{D0CC8C95-0973-4907-AAA9-98EB4DA3D39F}"/>
    <cellStyle name="Total 7 11 4 2" xfId="25550" xr:uid="{916B5EE4-4B17-4EC0-B818-F5A535BE2934}"/>
    <cellStyle name="Total 7 11 5" xfId="33001" xr:uid="{48FD12CD-D71E-4B3D-A9FB-927CA94B40B4}"/>
    <cellStyle name="Total 7 12" xfId="6594" xr:uid="{BCBDC296-8C74-4245-9FB8-53D79570DF6E}"/>
    <cellStyle name="Total 7 12 2" xfId="11802" xr:uid="{2B1D733B-11FF-427F-9C2C-DA9EE6CAAFD0}"/>
    <cellStyle name="Total 7 12 2 2" xfId="20791" xr:uid="{AF946D49-2B19-4985-9D48-7EAA08379C2F}"/>
    <cellStyle name="Total 7 12 2 2 2" xfId="28220" xr:uid="{4487FF2B-2444-4FEF-8F6D-067F49CEA546}"/>
    <cellStyle name="Total 7 12 2 3" xfId="40483" xr:uid="{7818077D-48D4-484D-96F6-7AF22B3B391B}"/>
    <cellStyle name="Total 7 12 3" xfId="15583" xr:uid="{6FD3A617-7DBE-4009-8B0D-24D137E4C138}"/>
    <cellStyle name="Total 7 12 3 2" xfId="23426" xr:uid="{89567EED-F864-443A-AE88-70931F93979F}"/>
    <cellStyle name="Total 7 12 4" xfId="28728" xr:uid="{59EA6B92-BDC5-40CD-9D2A-218F55FBE9BD}"/>
    <cellStyle name="Total 7 13" xfId="9165" xr:uid="{857E7E52-DF24-4EE9-BB14-B1B491569D76}"/>
    <cellStyle name="Total 7 13 2" xfId="18154" xr:uid="{CEBF3524-93FF-4F03-AF39-564CC2D1AC14}"/>
    <cellStyle name="Total 7 13 2 2" xfId="23894" xr:uid="{A7FA6642-795C-40DF-9026-A237C6337905}"/>
    <cellStyle name="Total 7 13 3" xfId="33563" xr:uid="{6CD0BEC0-BD05-4701-BFDA-F881123AB435}"/>
    <cellStyle name="Total 7 14" xfId="9359" xr:uid="{01FB3612-9F91-4520-9ED3-B4C653F60923}"/>
    <cellStyle name="Total 7 14 2" xfId="18348" xr:uid="{91E07966-2703-4FF1-8812-81A8CA3427CB}"/>
    <cellStyle name="Total 7 14 2 2" xfId="40603" xr:uid="{7D8D52A8-AFAC-42FC-B980-5936B1FC1B89}"/>
    <cellStyle name="Total 7 14 3" xfId="27377" xr:uid="{F4FEF583-DE95-474A-B8E2-93BCFE783676}"/>
    <cellStyle name="Total 7 15" xfId="2298" xr:uid="{B1A6E5CB-FD79-4D78-AB1F-B715409DD0DA}"/>
    <cellStyle name="Total 7 15 2" xfId="24943" xr:uid="{94A7A14F-17E5-4E77-B3A3-504206B1B90E}"/>
    <cellStyle name="Total 7 16" xfId="13207" xr:uid="{E28BE683-C2A0-4FAE-B728-9654EE90E1BC}"/>
    <cellStyle name="Total 7 16 2" xfId="39571" xr:uid="{3238E985-3D18-408D-859C-9DBA52E8380F}"/>
    <cellStyle name="Total 7 17" xfId="22286" xr:uid="{74294E66-2AD3-4160-8E6D-85EDFBF74E6A}"/>
    <cellStyle name="Total 7 18" xfId="44688" xr:uid="{F58900DC-1305-4151-BFA2-76CDC98FF190}"/>
    <cellStyle name="Total 7 19" xfId="45735" xr:uid="{A46B69A0-9C91-4DFB-BE49-C8FCCE95FB65}"/>
    <cellStyle name="Total 7 2" xfId="353" xr:uid="{0A3D6A4F-69FD-40CC-BE9F-EE9D06CD7EE7}"/>
    <cellStyle name="Total 7 2 10" xfId="6655" xr:uid="{49A95B0E-8982-4D48-9BCC-3BB6D7C6000B}"/>
    <cellStyle name="Total 7 2 10 2" xfId="11861" xr:uid="{DB22D756-7808-42C4-8E9F-675CE3E08E79}"/>
    <cellStyle name="Total 7 2 10 2 2" xfId="20850" xr:uid="{A075D23A-35F0-4EBA-985C-468DB39A8D5D}"/>
    <cellStyle name="Total 7 2 10 2 2 2" xfId="35798" xr:uid="{C61EB529-34A1-4E00-87E5-B6B24A347210}"/>
    <cellStyle name="Total 7 2 10 2 3" xfId="43912" xr:uid="{5B58B11E-BE57-4541-B112-19AD890C936B}"/>
    <cellStyle name="Total 7 2 10 3" xfId="15644" xr:uid="{DD0F6E5A-01E5-4508-84DC-F5374FFF223C}"/>
    <cellStyle name="Total 7 2 10 3 2" xfId="29263" xr:uid="{21926652-CAB8-47AA-8910-6F774B31B645}"/>
    <cellStyle name="Total 7 2 10 4" xfId="43220" xr:uid="{8181F44F-09CA-4F26-9E4E-67921C565C90}"/>
    <cellStyle name="Total 7 2 11" xfId="9224" xr:uid="{915885E3-F621-44DF-BCA1-025EF80C0FDD}"/>
    <cellStyle name="Total 7 2 11 2" xfId="18213" xr:uid="{ECC6C5B6-F6AF-41F5-98CF-21142AD6C43F}"/>
    <cellStyle name="Total 7 2 11 2 2" xfId="30613" xr:uid="{97554E65-D3BB-4251-8B82-F4A60E3E4B97}"/>
    <cellStyle name="Total 7 2 11 3" xfId="30348" xr:uid="{0BCF7280-E72C-45A0-B4FD-4E1826CA83A8}"/>
    <cellStyle name="Total 7 2 12" xfId="9844" xr:uid="{E901C28A-651F-466D-AF93-BEE7C1905CD4}"/>
    <cellStyle name="Total 7 2 12 2" xfId="18833" xr:uid="{4E3355FE-93EE-4B8A-BC5A-F7311F34E116}"/>
    <cellStyle name="Total 7 2 12 2 2" xfId="40777" xr:uid="{68208FEA-84D6-4E07-9966-0FB2FADA7F97}"/>
    <cellStyle name="Total 7 2 12 3" xfId="36474" xr:uid="{83253A0A-1B1E-45AC-8CE0-9CC562962A00}"/>
    <cellStyle name="Total 7 2 13" xfId="2359" xr:uid="{9BFA93FB-0526-4281-9798-B2E6A6E7952F}"/>
    <cellStyle name="Total 7 2 13 2" xfId="41787" xr:uid="{A6838D57-5A55-4264-BC42-E65A7C694BE8}"/>
    <cellStyle name="Total 7 2 14" xfId="13268" xr:uid="{88D709C9-F83A-406B-B207-A5CF0B1AC74A}"/>
    <cellStyle name="Total 7 2 14 2" xfId="40576" xr:uid="{7B3F60D1-710F-419B-A145-71ABA01DCBF3}"/>
    <cellStyle name="Total 7 2 15" xfId="36503" xr:uid="{0636DB92-61A4-4CCD-9B5D-6936DA8CFFD9}"/>
    <cellStyle name="Total 7 2 16" xfId="46244" xr:uid="{868FBAD0-9EF3-446D-9B9E-0BBAB345495C}"/>
    <cellStyle name="Total 7 2 2" xfId="485" xr:uid="{93D070F0-8AA1-46C9-A941-632DBC599878}"/>
    <cellStyle name="Total 7 2 2 10" xfId="9349" xr:uid="{0E3E8BFF-A5EE-4F20-ACC2-ED0E86DE225E}"/>
    <cellStyle name="Total 7 2 2 10 2" xfId="18338" xr:uid="{BF4986CC-DD3B-4EF1-8FCF-3C8521CDCB42}"/>
    <cellStyle name="Total 7 2 2 10 2 2" xfId="32325" xr:uid="{BF267C69-F5F2-4A1C-8846-3779DBD678EE}"/>
    <cellStyle name="Total 7 2 2 10 3" xfId="38313" xr:uid="{81527792-714C-485D-BABB-900EFA055349}"/>
    <cellStyle name="Total 7 2 2 11" xfId="9834" xr:uid="{5E5BAC14-7605-44DB-896D-64BED45FDE9F}"/>
    <cellStyle name="Total 7 2 2 11 2" xfId="18823" xr:uid="{9F9927D2-DF13-4FF6-9C8F-013790BA96E2}"/>
    <cellStyle name="Total 7 2 2 11 2 2" xfId="32499" xr:uid="{3C4DBDE3-2AF3-4D69-A265-FF6D451F90C0}"/>
    <cellStyle name="Total 7 2 2 11 3" xfId="44091" xr:uid="{75A9816F-FDEE-4072-B3A5-16B02CF3523C}"/>
    <cellStyle name="Total 7 2 2 12" xfId="2491" xr:uid="{3F5169B5-9A14-4952-8F33-E390FB9C2E4B}"/>
    <cellStyle name="Total 7 2 2 12 2" xfId="37687" xr:uid="{0D66F410-920E-4965-931E-4B64047DB596}"/>
    <cellStyle name="Total 7 2 2 13" xfId="13400" xr:uid="{72348F05-32D5-4A03-9812-9A45BCC36C58}"/>
    <cellStyle name="Total 7 2 2 13 2" xfId="39657" xr:uid="{CC2785E3-0500-4FB8-ACE4-C8E4FAE96687}"/>
    <cellStyle name="Total 7 2 2 14" xfId="25934" xr:uid="{C05BF64F-F521-4788-B456-68B2F7222E8D}"/>
    <cellStyle name="Total 7 2 2 15" xfId="49741" xr:uid="{678C3197-B190-42DC-9932-4A47D55B7B38}"/>
    <cellStyle name="Total 7 2 2 2" xfId="834" xr:uid="{23BA3DB4-3BA9-4637-9628-20187CE5D4E1}"/>
    <cellStyle name="Total 7 2 2 2 2" xfId="5203" xr:uid="{174AC441-0BFC-4B70-BDAD-5C0FA6D8CCD2}"/>
    <cellStyle name="Total 7 2 2 2 2 2" xfId="7789" xr:uid="{1150EB70-DD00-43E8-9AFF-ED535E8BFFF3}"/>
    <cellStyle name="Total 7 2 2 2 2 2 2" xfId="16778" xr:uid="{D19432D5-3FDB-4BFC-A6C6-128F6B32FFA2}"/>
    <cellStyle name="Total 7 2 2 2 2 2 2 2" xfId="34918" xr:uid="{5DF82B64-9F0A-419D-8664-E6E249C65706}"/>
    <cellStyle name="Total 7 2 2 2 2 2 3" xfId="24338" xr:uid="{56E4C178-6337-49E5-AFFD-4B8EF727ED7F}"/>
    <cellStyle name="Total 7 2 2 2 2 3" xfId="10426" xr:uid="{1D882617-8497-4505-B8B9-0B221565ADBF}"/>
    <cellStyle name="Total 7 2 2 2 2 3 2" xfId="19415" xr:uid="{D63ADC6D-31A5-4596-97AF-4DFBD17C1096}"/>
    <cellStyle name="Total 7 2 2 2 2 3 2 2" xfId="39242" xr:uid="{CE971414-F2A0-49A2-B191-8863CB55F401}"/>
    <cellStyle name="Total 7 2 2 2 2 3 3" xfId="33382" xr:uid="{106AFBAB-CCE3-41A9-B3C0-0C8CF978421A}"/>
    <cellStyle name="Total 7 2 2 2 2 4" xfId="14192" xr:uid="{1B7533FC-C632-4E23-891B-F8F8A82096A6}"/>
    <cellStyle name="Total 7 2 2 2 2 4 2" xfId="24075" xr:uid="{6C07DB3B-B002-4747-B002-1EE1416F51BE}"/>
    <cellStyle name="Total 7 2 2 2 2 5" xfId="41882" xr:uid="{429C062E-7C25-484B-988F-5A0DFDCB94E3}"/>
    <cellStyle name="Total 7 2 2 2 3" xfId="3271" xr:uid="{28D2640F-C583-4073-8ED8-3A8F25296FCA}"/>
    <cellStyle name="Total 7 2 2 2 3 2" xfId="40884" xr:uid="{6A32A54C-03B1-400F-9F39-34A3A156AF9C}"/>
    <cellStyle name="Total 7 2 2 2 4" xfId="42839" xr:uid="{A8A43D1A-82B2-4B22-8B3A-14CB1D2CB392}"/>
    <cellStyle name="Total 7 2 2 2 5" xfId="56523" xr:uid="{66EB8460-3867-4C8C-906C-0D165BE34512}"/>
    <cellStyle name="Total 7 2 2 3" xfId="1179" xr:uid="{12F8BB5B-AAE8-4D96-BB27-EF6FF7F7D9FF}"/>
    <cellStyle name="Total 7 2 2 3 2" xfId="5524" xr:uid="{5EEB3A04-2157-4FEB-8678-E658BB2EC0AF}"/>
    <cellStyle name="Total 7 2 2 3 2 2" xfId="8110" xr:uid="{420AC1B1-DBF3-40B7-ACEA-C6B553E176AC}"/>
    <cellStyle name="Total 7 2 2 3 2 2 2" xfId="17099" xr:uid="{41431986-0405-4101-A6DA-7B87739D6989}"/>
    <cellStyle name="Total 7 2 2 3 2 2 2 2" xfId="24705" xr:uid="{8CFC9EA1-A9C4-43C9-A558-2690F7E8696B}"/>
    <cellStyle name="Total 7 2 2 3 2 2 3" xfId="27013" xr:uid="{CC447AB2-098E-4ECB-9D97-394C4D7FB506}"/>
    <cellStyle name="Total 7 2 2 3 2 3" xfId="10747" xr:uid="{5D6AF964-CAD0-415D-A892-B42B0B7C339E}"/>
    <cellStyle name="Total 7 2 2 3 2 3 2" xfId="19736" xr:uid="{6EBD6F14-1915-4B43-8BD1-AC224CFC1B6F}"/>
    <cellStyle name="Total 7 2 2 3 2 3 2 2" xfId="31459" xr:uid="{254DB632-BAB8-4714-8CF4-EA94EFAA9082}"/>
    <cellStyle name="Total 7 2 2 3 2 3 3" xfId="40225" xr:uid="{126D4325-D790-4BD3-83C6-D4419D9754E0}"/>
    <cellStyle name="Total 7 2 2 3 2 4" xfId="14513" xr:uid="{4897254A-AD63-4ABB-B656-19387C173243}"/>
    <cellStyle name="Total 7 2 2 3 2 4 2" xfId="34301" xr:uid="{8D009351-E0C9-4A09-A6C7-595C7D236349}"/>
    <cellStyle name="Total 7 2 2 3 2 5" xfId="27150" xr:uid="{B8EC56B8-22BA-419C-AD0E-450994BC1FC7}"/>
    <cellStyle name="Total 7 2 2 3 3" xfId="3616" xr:uid="{1DC07C33-BB0E-4949-A3C6-881582108F7D}"/>
    <cellStyle name="Total 7 2 2 3 3 2" xfId="39552" xr:uid="{BB49C862-E721-429D-9F63-FC0FB1323494}"/>
    <cellStyle name="Total 7 2 2 3 4" xfId="35849" xr:uid="{083086A3-007D-441B-B09B-8E44332079EB}"/>
    <cellStyle name="Total 7 2 2 4" xfId="1523" xr:uid="{437C1AE6-4A3C-4D33-961D-52837D4D1D36}"/>
    <cellStyle name="Total 7 2 2 4 2" xfId="5868" xr:uid="{D550B855-BBD4-403E-9CFF-7C3B2B1AE735}"/>
    <cellStyle name="Total 7 2 2 4 2 2" xfId="8454" xr:uid="{012ACEE0-9328-4ADB-8AB7-D147DA527E60}"/>
    <cellStyle name="Total 7 2 2 4 2 2 2" xfId="17443" xr:uid="{4700C408-2F63-4A1C-A21B-CE7E1BFC8F80}"/>
    <cellStyle name="Total 7 2 2 4 2 2 2 2" xfId="38749" xr:uid="{724822AC-C54C-48B7-A2BC-1EDB51B797ED}"/>
    <cellStyle name="Total 7 2 2 4 2 2 3" xfId="24698" xr:uid="{0507A1D1-8C95-4687-8D09-2AC32A451F4C}"/>
    <cellStyle name="Total 7 2 2 4 2 3" xfId="11091" xr:uid="{469A33BB-A40B-4D91-A790-58BAB9059AD1}"/>
    <cellStyle name="Total 7 2 2 4 2 3 2" xfId="20080" xr:uid="{9077762D-3904-4A50-A76E-486B17372A0A}"/>
    <cellStyle name="Total 7 2 2 4 2 3 2 2" xfId="34149" xr:uid="{D78FCC1C-071F-4690-B6BC-3F6BCF81D120}"/>
    <cellStyle name="Total 7 2 2 4 2 3 3" xfId="40204" xr:uid="{BF53DBE6-AD80-4386-83E4-82B8942D16A8}"/>
    <cellStyle name="Total 7 2 2 4 2 4" xfId="14857" xr:uid="{3DD8C17C-443F-4E7A-844F-B4FD8B2B7BDE}"/>
    <cellStyle name="Total 7 2 2 4 2 4 2" xfId="22648" xr:uid="{6843C3F1-4F57-4467-84A7-58C2FBA9E454}"/>
    <cellStyle name="Total 7 2 2 4 2 5" xfId="25041" xr:uid="{904EEDB9-5C7B-46E8-9F11-2BCD825A394E}"/>
    <cellStyle name="Total 7 2 2 4 3" xfId="3960" xr:uid="{01ABA513-F6AC-4737-B2A7-16078299F0B5}"/>
    <cellStyle name="Total 7 2 2 4 3 2" xfId="35855" xr:uid="{891C7A5C-6DD3-48F0-85EF-4C858E4EC860}"/>
    <cellStyle name="Total 7 2 2 4 4" xfId="26578" xr:uid="{B9B550C6-D978-4232-843B-4E1AC7D44CC0}"/>
    <cellStyle name="Total 7 2 2 5" xfId="1914" xr:uid="{D870DDD8-D647-4410-84DB-40E62746CB08}"/>
    <cellStyle name="Total 7 2 2 5 2" xfId="6230" xr:uid="{364E4B2A-6319-4E2C-B2B3-847108727DE6}"/>
    <cellStyle name="Total 7 2 2 5 2 2" xfId="8816" xr:uid="{B3E9871A-8CFA-4AE2-9EB7-EFD2DC8702FD}"/>
    <cellStyle name="Total 7 2 2 5 2 2 2" xfId="17805" xr:uid="{288997D2-3550-4027-8783-BDC3F8C07CC8}"/>
    <cellStyle name="Total 7 2 2 5 2 2 2 2" xfId="33452" xr:uid="{8477D4FD-4105-4D10-87BB-6D5BBBFD4690}"/>
    <cellStyle name="Total 7 2 2 5 2 2 3" xfId="35789" xr:uid="{3BA650E0-4CB7-430C-9342-FA4D5E398728}"/>
    <cellStyle name="Total 7 2 2 5 2 3" xfId="11453" xr:uid="{AD041D4A-7505-4EA1-940F-785E0FBD0FCA}"/>
    <cellStyle name="Total 7 2 2 5 2 3 2" xfId="20442" xr:uid="{DBBDB8D2-E7AF-48E0-B5C3-66AECB76D131}"/>
    <cellStyle name="Total 7 2 2 5 2 3 2 2" xfId="30614" xr:uid="{5E5CC223-C064-496B-A647-62A9894B1CAF}"/>
    <cellStyle name="Total 7 2 2 5 2 3 3" xfId="25170" xr:uid="{6AC21295-B14E-4498-AE02-2B0C1E4031BB}"/>
    <cellStyle name="Total 7 2 2 5 2 4" xfId="15219" xr:uid="{C4823B4E-92CD-4030-99FF-5C9F35781825}"/>
    <cellStyle name="Total 7 2 2 5 2 4 2" xfId="41718" xr:uid="{16BC25B3-0F99-4D4C-AB28-4289ED523953}"/>
    <cellStyle name="Total 7 2 2 5 2 5" xfId="25842" xr:uid="{EE98C5CC-9381-455C-96EF-2B7DC0C74725}"/>
    <cellStyle name="Total 7 2 2 5 3" xfId="4351" xr:uid="{E9E3355C-3993-4D5F-9EE9-5940AD899724}"/>
    <cellStyle name="Total 7 2 2 5 3 2" xfId="29891" xr:uid="{63B6884A-AE3E-483D-A827-A30F3941C44B}"/>
    <cellStyle name="Total 7 2 2 5 4" xfId="38345" xr:uid="{DA899436-B053-436A-82F6-8335942EBBB2}"/>
    <cellStyle name="Total 7 2 2 6" xfId="2142" xr:uid="{AD646DF4-145D-4461-A4D3-2D65F632A46D}"/>
    <cellStyle name="Total 7 2 2 6 2" xfId="6443" xr:uid="{DE080FAD-CC4B-4A52-B0F7-96EEDF64DA0B}"/>
    <cellStyle name="Total 7 2 2 6 2 2" xfId="9029" xr:uid="{737B82F6-97D7-455A-94A4-EA370975E557}"/>
    <cellStyle name="Total 7 2 2 6 2 2 2" xfId="18018" xr:uid="{5FB941DC-2D55-403F-B6B1-67E82E87FB91}"/>
    <cellStyle name="Total 7 2 2 6 2 2 2 2" xfId="28502" xr:uid="{CF5478BD-6A2D-453F-BB56-882E7B45304A}"/>
    <cellStyle name="Total 7 2 2 6 2 2 3" xfId="27926" xr:uid="{DDD3BC03-F37F-43D0-9057-3F4C4CCD033C}"/>
    <cellStyle name="Total 7 2 2 6 2 3" xfId="11666" xr:uid="{6B6B98DD-BD54-418B-8885-461589ADF7B4}"/>
    <cellStyle name="Total 7 2 2 6 2 3 2" xfId="20655" xr:uid="{B0A74FA6-E428-4839-B40C-DF822EC3BCAA}"/>
    <cellStyle name="Total 7 2 2 6 2 3 2 2" xfId="24821" xr:uid="{4DF5DDBB-4BD7-4DF1-906B-D4FF318C4F45}"/>
    <cellStyle name="Total 7 2 2 6 2 3 3" xfId="41372" xr:uid="{12F32EDD-C298-44EB-80E1-215A45190EAC}"/>
    <cellStyle name="Total 7 2 2 6 2 4" xfId="15432" xr:uid="{E71D4050-618A-4A97-B81F-6E0E4D244E8E}"/>
    <cellStyle name="Total 7 2 2 6 2 4 2" xfId="36013" xr:uid="{ABF51B40-35B6-4D04-8C41-95CF3878AA6F}"/>
    <cellStyle name="Total 7 2 2 6 2 5" xfId="37716" xr:uid="{5BE9D659-5A98-4AD5-B271-C75216EEB5A8}"/>
    <cellStyle name="Total 7 2 2 6 3" xfId="4579" xr:uid="{80951B57-D8F9-4C93-959D-77AE73D5E7EE}"/>
    <cellStyle name="Total 7 2 2 6 3 2" xfId="28428" xr:uid="{8C154E71-2203-4179-A678-A36A5CDB5F0B}"/>
    <cellStyle name="Total 7 2 2 6 4" xfId="42360" xr:uid="{A2845503-18D9-4206-80BF-7FB36228FA70}"/>
    <cellStyle name="Total 7 2 2 7" xfId="2952" xr:uid="{8DEE4BF5-A4C1-41F1-8F1B-E95D152AFD7D}"/>
    <cellStyle name="Total 7 2 2 7 2" xfId="7102" xr:uid="{63B34028-4368-4A2B-9DCC-C82D1F2D975C}"/>
    <cellStyle name="Total 7 2 2 7 2 2" xfId="12228" xr:uid="{9BB9AA9E-FE91-4946-9283-AD6BC1E8D785}"/>
    <cellStyle name="Total 7 2 2 7 2 2 2" xfId="21217" xr:uid="{99658379-FB01-4B62-9DE4-094264A7A023}"/>
    <cellStyle name="Total 7 2 2 7 2 2 2 2" xfId="25718" xr:uid="{1FFE3CBD-089E-4A1E-BEB7-7F4243708C0A}"/>
    <cellStyle name="Total 7 2 2 7 2 2 3" xfId="27617" xr:uid="{42F40000-082F-4160-B885-3713741B0F5D}"/>
    <cellStyle name="Total 7 2 2 7 2 3" xfId="13019" xr:uid="{87AC803E-7733-4859-A866-CD21FB2CEB0D}"/>
    <cellStyle name="Total 7 2 2 7 2 3 2" xfId="22008" xr:uid="{83FB0C55-EBBA-4190-B758-98279ADAF314}"/>
    <cellStyle name="Total 7 2 2 7 2 3 2 2" xfId="30250" xr:uid="{9751055C-2D5A-4FCC-A30A-94CEA5EE92CD}"/>
    <cellStyle name="Total 7 2 2 7 2 3 3" xfId="32607" xr:uid="{05C7B773-CED6-4130-AC54-76A8A0177E1D}"/>
    <cellStyle name="Total 7 2 2 7 2 4" xfId="16091" xr:uid="{C1B2AE71-C493-4C92-B008-A5EEE5B2C4AD}"/>
    <cellStyle name="Total 7 2 2 7 2 4 2" xfId="35486" xr:uid="{BFEA73E5-8DBD-42F0-9A27-6DA8EADC912E}"/>
    <cellStyle name="Total 7 2 2 7 2 5" xfId="25739" xr:uid="{020F5F8B-9501-48D3-9684-9D1189A4443B}"/>
    <cellStyle name="Total 7 2 2 7 3" xfId="9665" xr:uid="{B9DE4000-6F09-4B03-8D59-226B6FD8103F}"/>
    <cellStyle name="Total 7 2 2 7 3 2" xfId="18654" xr:uid="{F9C3C579-4C9F-4AF9-8069-CCA06F20DF22}"/>
    <cellStyle name="Total 7 2 2 7 3 2 2" xfId="31308" xr:uid="{4550D69F-8CE9-4758-AC4F-0DDA1178FA00}"/>
    <cellStyle name="Total 7 2 2 7 3 3" xfId="34715" xr:uid="{14665C8E-0F1D-4773-81FB-508D33F12170}"/>
    <cellStyle name="Total 7 2 2 7 4" xfId="30086" xr:uid="{61C190B6-5980-4A8A-BA50-C7694863C1BA}"/>
    <cellStyle name="Total 7 2 2 8" xfId="4879" xr:uid="{95E899C5-03A2-4A5A-ADE9-3458C484EAF1}"/>
    <cellStyle name="Total 7 2 2 8 2" xfId="7465" xr:uid="{D0AAD278-61CD-4F47-80FA-78494898569B}"/>
    <cellStyle name="Total 7 2 2 8 2 2" xfId="16454" xr:uid="{48C5055E-B4EF-469D-9A08-1721BF277D52}"/>
    <cellStyle name="Total 7 2 2 8 2 2 2" xfId="32959" xr:uid="{42C1BF7B-FB9E-492E-8D30-F3FE027A4A91}"/>
    <cellStyle name="Total 7 2 2 8 2 3" xfId="43590" xr:uid="{269C73C4-2029-44FD-9E10-C6DDE0FC9FE9}"/>
    <cellStyle name="Total 7 2 2 8 3" xfId="10102" xr:uid="{5F7E3C6B-EBEE-4712-ABCD-CAC4BD26F533}"/>
    <cellStyle name="Total 7 2 2 8 3 2" xfId="19091" xr:uid="{FAF3598A-1FD7-4B80-9CFD-1A12ADC957D1}"/>
    <cellStyle name="Total 7 2 2 8 3 2 2" xfId="40598" xr:uid="{7F406BA9-4350-4113-8880-AAFBFE0BCDD5}"/>
    <cellStyle name="Total 7 2 2 8 3 3" xfId="33386" xr:uid="{B5FF8DC0-C518-4A5B-BD2E-2191BD842350}"/>
    <cellStyle name="Total 7 2 2 8 4" xfId="13868" xr:uid="{0563A909-9F5F-4CCA-AC38-A10B36BBFC41}"/>
    <cellStyle name="Total 7 2 2 8 4 2" xfId="32135" xr:uid="{BFAEC541-15E6-48A2-AC20-A4A04B5979DB}"/>
    <cellStyle name="Total 7 2 2 8 5" xfId="35747" xr:uid="{CE04EC67-0C6A-4787-8BEC-EBBA1D28D5CA}"/>
    <cellStyle name="Total 7 2 2 9" xfId="6787" xr:uid="{F76D0285-B07E-4391-A467-33FB1256285E}"/>
    <cellStyle name="Total 7 2 2 9 2" xfId="11986" xr:uid="{7513F381-C2B9-49E7-9024-8966AA1965FE}"/>
    <cellStyle name="Total 7 2 2 9 2 2" xfId="20975" xr:uid="{AA3784A5-D56D-4005-B8D2-8D937B18CE5A}"/>
    <cellStyle name="Total 7 2 2 9 2 2 2" xfId="42705" xr:uid="{FB4491F0-7D35-44C4-93AE-012700A055D9}"/>
    <cellStyle name="Total 7 2 2 9 2 3" xfId="26640" xr:uid="{3F17092C-624D-4C23-9377-84B6DE204044}"/>
    <cellStyle name="Total 7 2 2 9 3" xfId="15776" xr:uid="{37ED3A1E-1D69-4DD1-904A-6B3DA5604613}"/>
    <cellStyle name="Total 7 2 2 9 3 2" xfId="36363" xr:uid="{6E9D3C58-B348-4DD1-A0DE-B69B6EDE386B}"/>
    <cellStyle name="Total 7 2 2 9 4" xfId="23391" xr:uid="{9A31806A-B7FA-44CE-979F-4C6D763847E4}"/>
    <cellStyle name="Total 7 2 3" xfId="702" xr:uid="{0577CF74-85CF-4841-902E-4BCFB243E3B4}"/>
    <cellStyle name="Total 7 2 3 2" xfId="5078" xr:uid="{821F9545-9E19-4654-AB31-3FC04EAE0B29}"/>
    <cellStyle name="Total 7 2 3 2 2" xfId="7664" xr:uid="{6E29A238-7B77-417E-AAD4-15EC73A9412D}"/>
    <cellStyle name="Total 7 2 3 2 2 2" xfId="16653" xr:uid="{9FE9A2AC-B25D-410C-A811-DBE97D2C4D0D}"/>
    <cellStyle name="Total 7 2 3 2 2 2 2" xfId="27794" xr:uid="{88E0E443-596C-4B5E-BDC2-2DD31BE61A6D}"/>
    <cellStyle name="Total 7 2 3 2 2 3" xfId="43665" xr:uid="{C790E6E6-39CA-4C0D-B336-CBA44D22930C}"/>
    <cellStyle name="Total 7 2 3 2 3" xfId="10301" xr:uid="{06F17B35-A2BF-4E37-8904-C9D27A00BED7}"/>
    <cellStyle name="Total 7 2 3 2 3 2" xfId="19290" xr:uid="{378CD704-CCE1-4910-B62B-A7260A6501B4}"/>
    <cellStyle name="Total 7 2 3 2 3 2 2" xfId="35215" xr:uid="{EE348060-B5A3-4688-B7C1-045943DD243B}"/>
    <cellStyle name="Total 7 2 3 2 3 3" xfId="43859" xr:uid="{59ABE206-08A0-4983-9FD5-EA8241D438B5}"/>
    <cellStyle name="Total 7 2 3 2 4" xfId="14067" xr:uid="{CDFE80FA-401E-4543-998D-C43E379810EE}"/>
    <cellStyle name="Total 7 2 3 2 4 2" xfId="39213" xr:uid="{942F86EB-FA15-4789-8D4C-BCEB8386505E}"/>
    <cellStyle name="Total 7 2 3 2 5" xfId="37127" xr:uid="{6D4DA32A-B128-4EC6-8218-03D42178269B}"/>
    <cellStyle name="Total 7 2 3 2 6" xfId="58599" xr:uid="{60F65FFE-FD6F-48C4-B963-218877B29900}"/>
    <cellStyle name="Total 7 2 3 3" xfId="3139" xr:uid="{2C3D774F-C370-4AB9-AD43-8B09CA711D97}"/>
    <cellStyle name="Total 7 2 3 3 2" xfId="36485" xr:uid="{5080144E-95A0-4C33-BBF1-2CBE559ABE1A}"/>
    <cellStyle name="Total 7 2 3 4" xfId="26261" xr:uid="{FF3E364B-43C7-41AE-877E-11E3FD84A05D}"/>
    <cellStyle name="Total 7 2 3 5" xfId="51818" xr:uid="{4EB079FB-7BB7-4320-85D7-D1BAE9910254}"/>
    <cellStyle name="Total 7 2 4" xfId="1047" xr:uid="{5BE58031-4725-4488-A89B-06B80BA87BE9}"/>
    <cellStyle name="Total 7 2 4 2" xfId="5399" xr:uid="{7D2B386E-0198-4D1F-86C6-C4322AB9C28E}"/>
    <cellStyle name="Total 7 2 4 2 2" xfId="7985" xr:uid="{26395A05-D31B-4940-93F7-777E8ADE7067}"/>
    <cellStyle name="Total 7 2 4 2 2 2" xfId="16974" xr:uid="{5BE455B5-2FB5-41AA-B9B6-B8D5E02D0BE2}"/>
    <cellStyle name="Total 7 2 4 2 2 2 2" xfId="22905" xr:uid="{3EB1359B-B176-4858-AA35-D7D65D1AF3BB}"/>
    <cellStyle name="Total 7 2 4 2 2 3" xfId="42057" xr:uid="{A14A24A7-DFDA-4760-85A1-4346A66E1E53}"/>
    <cellStyle name="Total 7 2 4 2 3" xfId="10622" xr:uid="{2E01D692-C799-48B7-BB78-ADDDC0A5B035}"/>
    <cellStyle name="Total 7 2 4 2 3 2" xfId="19611" xr:uid="{F1F0D63D-0F68-4053-9E6E-58FC8A17EEB2}"/>
    <cellStyle name="Total 7 2 4 2 3 2 2" xfId="30246" xr:uid="{96268A64-3805-44E6-8F51-2CB60B491454}"/>
    <cellStyle name="Total 7 2 4 2 3 3" xfId="32115" xr:uid="{5EB0B2DC-8208-4AAA-83B5-1CE46AB6BAEA}"/>
    <cellStyle name="Total 7 2 4 2 4" xfId="14388" xr:uid="{A25691B6-E55D-4889-9A74-65D10EA84C6B}"/>
    <cellStyle name="Total 7 2 4 2 4 2" xfId="38840" xr:uid="{78A72DF1-AC87-403C-B1C6-8B4325524D51}"/>
    <cellStyle name="Total 7 2 4 2 5" xfId="23729" xr:uid="{E0F3EDBF-4946-44B0-9F30-486430F1E191}"/>
    <cellStyle name="Total 7 2 4 2 6" xfId="54659" xr:uid="{8DC4B512-15F4-429C-8340-9E5ED2FF8CD9}"/>
    <cellStyle name="Total 7 2 4 3" xfId="3484" xr:uid="{3A2D6FC2-045A-43AB-98FA-989712ED8E36}"/>
    <cellStyle name="Total 7 2 4 3 2" xfId="34536" xr:uid="{78B054D8-D19B-4A73-9578-D66BA4B2D593}"/>
    <cellStyle name="Total 7 2 4 4" xfId="34098" xr:uid="{E7ACB53E-65D7-4509-A656-8996EE6F869B}"/>
    <cellStyle name="Total 7 2 4 5" xfId="47858" xr:uid="{53F0D927-EE18-42D7-8AA1-5D3145C5E576}"/>
    <cellStyle name="Total 7 2 5" xfId="1391" xr:uid="{9FB25E4F-50E3-4A28-B93C-3920F6A21AA2}"/>
    <cellStyle name="Total 7 2 5 2" xfId="5736" xr:uid="{FB14DE2F-5939-4C1F-9476-CF7E5403D7FC}"/>
    <cellStyle name="Total 7 2 5 2 2" xfId="8322" xr:uid="{CCDE5E52-04BF-4178-80A7-668ADB97C85C}"/>
    <cellStyle name="Total 7 2 5 2 2 2" xfId="17311" xr:uid="{C5AE195F-09CB-4A07-A57C-5C473D9C02F0}"/>
    <cellStyle name="Total 7 2 5 2 2 2 2" xfId="25034" xr:uid="{0CB9F64A-55C7-4E7F-BF8B-09930E0FDDB1}"/>
    <cellStyle name="Total 7 2 5 2 2 3" xfId="31608" xr:uid="{F3CEEF2B-A04A-4F17-B4C0-C5A0887D58BE}"/>
    <cellStyle name="Total 7 2 5 2 3" xfId="10959" xr:uid="{1CE5B877-859A-46F5-9970-D8E7E2C0FE97}"/>
    <cellStyle name="Total 7 2 5 2 3 2" xfId="19948" xr:uid="{6CDE4910-4E66-4C53-8716-D7377439F155}"/>
    <cellStyle name="Total 7 2 5 2 3 2 2" xfId="22406" xr:uid="{94F5323F-B721-4046-9472-9A321140FE1B}"/>
    <cellStyle name="Total 7 2 5 2 3 3" xfId="40249" xr:uid="{14683F4B-1B50-4FBE-A182-F68C05038B70}"/>
    <cellStyle name="Total 7 2 5 2 4" xfId="14725" xr:uid="{DDC62D3C-DB88-4808-9C27-C7082EF06C8F}"/>
    <cellStyle name="Total 7 2 5 2 4 2" xfId="22745" xr:uid="{F58EBD20-936E-4591-BBF1-DC46690BDEC4}"/>
    <cellStyle name="Total 7 2 5 2 5" xfId="41252" xr:uid="{03E96F51-D5D8-48FF-97C9-40943A662E3C}"/>
    <cellStyle name="Total 7 2 5 3" xfId="3828" xr:uid="{4DAEF748-04CB-4E17-9A2E-6F6170921C80}"/>
    <cellStyle name="Total 7 2 5 3 2" xfId="37554" xr:uid="{222CBE95-1759-4497-B1A7-E959C2DCA529}"/>
    <cellStyle name="Total 7 2 5 4" xfId="33279" xr:uid="{44133E3E-AFE6-4AF4-A197-BB1106256EA1}"/>
    <cellStyle name="Total 7 2 6" xfId="1711" xr:uid="{7B079188-F011-47A4-AECF-9E0FB66FB36F}"/>
    <cellStyle name="Total 7 2 6 2" xfId="6037" xr:uid="{46141127-3FDA-4976-BB6E-75A26F8571B8}"/>
    <cellStyle name="Total 7 2 6 2 2" xfId="8623" xr:uid="{135B3B83-402C-4B3F-9B0F-38C6DD485926}"/>
    <cellStyle name="Total 7 2 6 2 2 2" xfId="17612" xr:uid="{0D5D1337-0E64-4022-8441-052C04F0E985}"/>
    <cellStyle name="Total 7 2 6 2 2 2 2" xfId="41135" xr:uid="{C0986E1E-65FC-466F-9DCA-2EB5153CBC6C}"/>
    <cellStyle name="Total 7 2 6 2 2 3" xfId="42303" xr:uid="{06EB0C06-EA9A-49E1-BB54-36F4BF937F73}"/>
    <cellStyle name="Total 7 2 6 2 3" xfId="11260" xr:uid="{5816BAC7-5733-4618-A3FB-372F9AFE3125}"/>
    <cellStyle name="Total 7 2 6 2 3 2" xfId="20249" xr:uid="{293D2E37-2F70-47E3-A355-29C550880921}"/>
    <cellStyle name="Total 7 2 6 2 3 2 2" xfId="25091" xr:uid="{468A7C0C-6CA8-4D29-A334-2A8E4EA779B8}"/>
    <cellStyle name="Total 7 2 6 2 3 3" xfId="36476" xr:uid="{B185DBAB-6BA0-4539-ACDC-7C11F1971E91}"/>
    <cellStyle name="Total 7 2 6 2 4" xfId="15026" xr:uid="{85AC67E8-E116-4E22-AE1C-A5E0B1D41457}"/>
    <cellStyle name="Total 7 2 6 2 4 2" xfId="31689" xr:uid="{F0E2415C-148B-4F96-AB37-0F0D8E2D35F3}"/>
    <cellStyle name="Total 7 2 6 2 5" xfId="38941" xr:uid="{C1029856-907A-4899-8495-34C8284BB391}"/>
    <cellStyle name="Total 7 2 6 3" xfId="4148" xr:uid="{227B11B1-B658-49FB-88B6-4FCCABFD07B0}"/>
    <cellStyle name="Total 7 2 6 3 2" xfId="34423" xr:uid="{2B64A258-5994-4BFB-A487-05005409034D}"/>
    <cellStyle name="Total 7 2 6 4" xfId="22182" xr:uid="{DE65FC9D-E9B8-49E9-92C3-6E129B6A53EC}"/>
    <cellStyle name="Total 7 2 7" xfId="2010" xr:uid="{631F363A-7A0C-4508-82FE-C1E10D3190B8}"/>
    <cellStyle name="Total 7 2 7 2" xfId="6318" xr:uid="{708A0ED8-2F39-4555-898D-EF66EB2FE472}"/>
    <cellStyle name="Total 7 2 7 2 2" xfId="8904" xr:uid="{F612A99D-CE66-4531-8261-1F26266F18BC}"/>
    <cellStyle name="Total 7 2 7 2 2 2" xfId="17893" xr:uid="{BAE94252-DF0C-41F9-B11C-333C740CC48F}"/>
    <cellStyle name="Total 7 2 7 2 2 2 2" xfId="31776" xr:uid="{48981E5A-764F-4BE5-9BED-34FD792D6519}"/>
    <cellStyle name="Total 7 2 7 2 2 3" xfId="30331" xr:uid="{1F575B46-406F-4149-B09E-F130FFDF1E16}"/>
    <cellStyle name="Total 7 2 7 2 3" xfId="11541" xr:uid="{8F48D398-8CBF-460D-8165-016C9E9CA919}"/>
    <cellStyle name="Total 7 2 7 2 3 2" xfId="20530" xr:uid="{6C8768E9-6945-496C-8B44-93395E9FAE51}"/>
    <cellStyle name="Total 7 2 7 2 3 2 2" xfId="38525" xr:uid="{1A7AEB67-779E-4E4F-A0B8-BFB041154E48}"/>
    <cellStyle name="Total 7 2 7 2 3 3" xfId="40274" xr:uid="{714C4298-58A4-4CAC-85AA-DEB33AD9EB89}"/>
    <cellStyle name="Total 7 2 7 2 4" xfId="15307" xr:uid="{3CC16788-FC70-4530-8BB4-DC0FC8445580}"/>
    <cellStyle name="Total 7 2 7 2 4 2" xfId="37037" xr:uid="{09655E19-536A-4856-B90E-42D3F161F7E6}"/>
    <cellStyle name="Total 7 2 7 2 5" xfId="25138" xr:uid="{B8CF1561-952B-40C1-A429-A6BB6AA1DA19}"/>
    <cellStyle name="Total 7 2 7 3" xfId="4447" xr:uid="{7CF109E0-7034-4537-86CF-11F5B726F869}"/>
    <cellStyle name="Total 7 2 7 3 2" xfId="40094" xr:uid="{9AEFED9D-01ED-4A07-9A48-155FB2529ED1}"/>
    <cellStyle name="Total 7 2 7 4" xfId="33523" xr:uid="{6C8A17C8-B039-4BD6-9C2E-B3BF050B68B8}"/>
    <cellStyle name="Total 7 2 8" xfId="2821" xr:uid="{1B0D9C30-DBBB-4A70-B9C6-EEA921E9C6F4}"/>
    <cellStyle name="Total 7 2 8 2" xfId="6971" xr:uid="{7F8BAAF5-C4CA-49A9-85B2-7EA15116541F}"/>
    <cellStyle name="Total 7 2 8 2 2" xfId="12100" xr:uid="{1CC2111A-36EA-458E-88C4-2ACB90813152}"/>
    <cellStyle name="Total 7 2 8 2 2 2" xfId="21089" xr:uid="{38C4B52E-003D-4ED7-BA55-20AE06C02A79}"/>
    <cellStyle name="Total 7 2 8 2 2 2 2" xfId="24792" xr:uid="{6BD40135-E595-4607-97C1-55C5075BD492}"/>
    <cellStyle name="Total 7 2 8 2 2 3" xfId="41950" xr:uid="{3BB6CA69-D303-451D-8B13-79A61C404F0F}"/>
    <cellStyle name="Total 7 2 8 2 3" xfId="12919" xr:uid="{B8C48C08-1181-4A4E-8D98-690DEB9F3271}"/>
    <cellStyle name="Total 7 2 8 2 3 2" xfId="21908" xr:uid="{A47C1A8A-86C7-482D-B96A-E9FF2849B444}"/>
    <cellStyle name="Total 7 2 8 2 3 2 2" xfId="30572" xr:uid="{C9DF2E74-B889-49EC-8CD1-28E4ACC31643}"/>
    <cellStyle name="Total 7 2 8 2 3 3" xfId="32713" xr:uid="{A4134EAE-2AA6-43A6-8361-A833C1F64826}"/>
    <cellStyle name="Total 7 2 8 2 4" xfId="15960" xr:uid="{DF71B5E4-CE5E-4B99-874F-3C86F4C96822}"/>
    <cellStyle name="Total 7 2 8 2 4 2" xfId="24411" xr:uid="{095AA98C-6641-43DE-B34B-88BFAA1656DC}"/>
    <cellStyle name="Total 7 2 8 2 5" xfId="29148" xr:uid="{A0266B71-83F8-481E-8F5A-DD0B3389BD5E}"/>
    <cellStyle name="Total 7 2 8 3" xfId="9534" xr:uid="{2C88F859-5533-4724-89C0-91CBBE671035}"/>
    <cellStyle name="Total 7 2 8 3 2" xfId="18523" xr:uid="{55C62591-83AD-4463-9C84-9E280A71C163}"/>
    <cellStyle name="Total 7 2 8 3 2 2" xfId="40805" xr:uid="{7DA822A6-6E9B-485F-A973-6B059132332E}"/>
    <cellStyle name="Total 7 2 8 3 3" xfId="30499" xr:uid="{E3D448E9-1CCC-40D2-8DBF-B155E447960C}"/>
    <cellStyle name="Total 7 2 8 4" xfId="36043" xr:uid="{114AF164-3DF3-4576-B00B-7B29B1483747}"/>
    <cellStyle name="Total 7 2 9" xfId="4754" xr:uid="{2FEA2591-8397-40B1-8949-8F79AE181915}"/>
    <cellStyle name="Total 7 2 9 2" xfId="7340" xr:uid="{53F4772F-7EE5-4C3A-B7DB-7D13F3D61895}"/>
    <cellStyle name="Total 7 2 9 2 2" xfId="16329" xr:uid="{1E26C477-C843-4BDF-8E26-FC34E8DECA5E}"/>
    <cellStyle name="Total 7 2 9 2 2 2" xfId="24186" xr:uid="{9B0E4257-13A9-407D-9AF9-9CEBD38A75D8}"/>
    <cellStyle name="Total 7 2 9 2 3" xfId="33416" xr:uid="{1FDF8DFA-CA18-47D7-9BF8-F3DEC9D4DFB5}"/>
    <cellStyle name="Total 7 2 9 3" xfId="9977" xr:uid="{0790FF16-82C0-4D51-95BA-D80704D28B74}"/>
    <cellStyle name="Total 7 2 9 3 2" xfId="18966" xr:uid="{DFA6AC6A-EE81-4CA9-9AFB-3F9527DD5574}"/>
    <cellStyle name="Total 7 2 9 3 2 2" xfId="41858" xr:uid="{2A57AE2D-2080-4ECD-8A99-E40ECD892DFC}"/>
    <cellStyle name="Total 7 2 9 3 3" xfId="43815" xr:uid="{5DC45F85-8C96-4EE5-9BF4-29E0DFC7B40D}"/>
    <cellStyle name="Total 7 2 9 4" xfId="13743" xr:uid="{ED1297F1-CC4A-44AA-93F9-967F27183922}"/>
    <cellStyle name="Total 7 2 9 4 2" xfId="28481" xr:uid="{78DC70CB-8D00-4734-837F-00226CC69E77}"/>
    <cellStyle name="Total 7 2 9 5" xfId="42838" xr:uid="{FB5BF8BB-5369-40F7-9123-89EA4116208A}"/>
    <cellStyle name="Total 7 3" xfId="425" xr:uid="{F786FE2F-5FDF-4816-AFDE-3499FD006624}"/>
    <cellStyle name="Total 7 3 10" xfId="9290" xr:uid="{F47C4F70-3BAA-46A4-9ADF-5EE863E88703}"/>
    <cellStyle name="Total 7 3 10 2" xfId="18279" xr:uid="{E02F4C59-F74C-4B5E-941A-42FD1E75C33E}"/>
    <cellStyle name="Total 7 3 10 2 2" xfId="32826" xr:uid="{D893F90F-73BB-43F9-A52D-F9DA6A9CF7A7}"/>
    <cellStyle name="Total 7 3 10 3" xfId="25137" xr:uid="{B5498EA9-EC7C-4A3F-9E21-A43D3EC2A3CB}"/>
    <cellStyle name="Total 7 3 11" xfId="12541" xr:uid="{1DD2AC50-09A8-47A5-8FDD-7355D36BC4B9}"/>
    <cellStyle name="Total 7 3 11 2" xfId="21530" xr:uid="{C82353F1-17B7-4F87-9258-38CF2A905C22}"/>
    <cellStyle name="Total 7 3 11 2 2" xfId="30266" xr:uid="{4F460F0A-245B-4E9E-915A-08C85DE727C9}"/>
    <cellStyle name="Total 7 3 11 3" xfId="30438" xr:uid="{3AE6B373-C171-454B-B443-DA17E6135D3D}"/>
    <cellStyle name="Total 7 3 12" xfId="2431" xr:uid="{30C1D745-E627-4524-A536-0C1C8EDFFE4A}"/>
    <cellStyle name="Total 7 3 12 2" xfId="31593" xr:uid="{AE70DE61-8CC7-4F5A-BFBC-33A81A226272}"/>
    <cellStyle name="Total 7 3 13" xfId="13340" xr:uid="{A6EC62AC-B79D-4DE7-9E37-922743E2C75B}"/>
    <cellStyle name="Total 7 3 13 2" xfId="33716" xr:uid="{1ED11737-E503-45D5-AC1C-392B629DEE9E}"/>
    <cellStyle name="Total 7 3 14" xfId="41829" xr:uid="{9AD4103A-900D-442C-8514-906AB92ECD63}"/>
    <cellStyle name="Total 7 3 15" xfId="46643" xr:uid="{7F5B5F81-E0C7-4C98-BD0F-718C9DE96B95}"/>
    <cellStyle name="Total 7 3 2" xfId="774" xr:uid="{4D9947BA-1BA9-4861-B5BB-B07867717E93}"/>
    <cellStyle name="Total 7 3 2 2" xfId="5144" xr:uid="{4B74FE02-A2F5-4C57-A409-1B138932C722}"/>
    <cellStyle name="Total 7 3 2 2 2" xfId="7730" xr:uid="{D2274BB2-C6C3-4FEC-8231-51CF03E144E9}"/>
    <cellStyle name="Total 7 3 2 2 2 2" xfId="16719" xr:uid="{D517B3A8-D1EB-475F-8666-C99F380969EB}"/>
    <cellStyle name="Total 7 3 2 2 2 2 2" xfId="37235" xr:uid="{23F098E1-00EF-41F5-B108-359BEF060530}"/>
    <cellStyle name="Total 7 3 2 2 2 3" xfId="24889" xr:uid="{EEFA8FD5-CE5B-4E87-AF63-EED65C1F06D7}"/>
    <cellStyle name="Total 7 3 2 2 3" xfId="10367" xr:uid="{B4D8D4A3-8887-4D45-88D5-4836CA6854DE}"/>
    <cellStyle name="Total 7 3 2 2 3 2" xfId="19356" xr:uid="{C61A1EFC-3184-4197-B7E0-77D4C45F04EC}"/>
    <cellStyle name="Total 7 3 2 2 3 2 2" xfId="42918" xr:uid="{E64C66C0-BB7C-4999-8C3E-3E174515F88B}"/>
    <cellStyle name="Total 7 3 2 2 3 3" xfId="40256" xr:uid="{EAA81E90-9F20-497A-B41E-50988549D50C}"/>
    <cellStyle name="Total 7 3 2 2 4" xfId="14133" xr:uid="{94433020-F999-4D12-A9F2-E4A8703C0330}"/>
    <cellStyle name="Total 7 3 2 2 4 2" xfId="24079" xr:uid="{A20C1DDC-39B7-428D-8076-A0899327586E}"/>
    <cellStyle name="Total 7 3 2 2 5" xfId="32303" xr:uid="{4409992E-6708-4213-9BEF-5B2A85599ABB}"/>
    <cellStyle name="Total 7 3 2 2 6" xfId="56922" xr:uid="{744A60C0-5637-4300-A4E6-677DFD4DA2E8}"/>
    <cellStyle name="Total 7 3 2 3" xfId="3211" xr:uid="{66FCB7A1-7545-4A38-B9B8-4FFEDD6A2137}"/>
    <cellStyle name="Total 7 3 2 3 2" xfId="29486" xr:uid="{973FB5E7-5773-48FD-8E18-3023E93FE160}"/>
    <cellStyle name="Total 7 3 2 4" xfId="29346" xr:uid="{636E53BA-94FE-4BB1-9A58-5A3D13646709}"/>
    <cellStyle name="Total 7 3 2 5" xfId="50140" xr:uid="{E58E6AE1-E35A-4748-8723-CBCC50ACD970}"/>
    <cellStyle name="Total 7 3 3" xfId="1119" xr:uid="{3EA56720-0B02-45C3-BA28-61747F0F90F8}"/>
    <cellStyle name="Total 7 3 3 2" xfId="5465" xr:uid="{08685172-3B98-41A6-89B6-D6C296A36089}"/>
    <cellStyle name="Total 7 3 3 2 2" xfId="8051" xr:uid="{30D45CCA-9F52-412E-9295-798411B684B7}"/>
    <cellStyle name="Total 7 3 3 2 2 2" xfId="17040" xr:uid="{0D0F7F0B-F8CF-484A-9DF7-42887E9EADB8}"/>
    <cellStyle name="Total 7 3 3 2 2 2 2" xfId="25476" xr:uid="{64F9ABC7-C9C3-4FCD-B9DB-6CCDFB9F6729}"/>
    <cellStyle name="Total 7 3 3 2 2 3" xfId="41304" xr:uid="{C3B151B2-B199-4DB4-9F9E-7B76D7EB5729}"/>
    <cellStyle name="Total 7 3 3 2 3" xfId="10688" xr:uid="{887DBCC2-42D6-4BED-9664-104EDF6578D8}"/>
    <cellStyle name="Total 7 3 3 2 3 2" xfId="19677" xr:uid="{CC71F2B8-DFCD-4CDA-8D43-2FCB1BC4796C}"/>
    <cellStyle name="Total 7 3 3 2 3 2 2" xfId="29697" xr:uid="{5FC404AB-7E0F-4D2E-9C09-998C38E3FF90}"/>
    <cellStyle name="Total 7 3 3 2 3 3" xfId="23073" xr:uid="{7B07742E-8410-4588-AC21-8EACBA67FB95}"/>
    <cellStyle name="Total 7 3 3 2 4" xfId="14454" xr:uid="{64429A12-5558-47BD-9A5C-530E906BD042}"/>
    <cellStyle name="Total 7 3 3 2 4 2" xfId="23605" xr:uid="{CCE8D08E-D52B-4027-BC08-2C9A4A3C4BC2}"/>
    <cellStyle name="Total 7 3 3 2 5" xfId="33406" xr:uid="{2EC77AF4-E35E-4CD4-BB57-4583C9779C9F}"/>
    <cellStyle name="Total 7 3 3 2 6" xfId="58298" xr:uid="{A7090F50-68AA-461C-B97B-DC808017EE7B}"/>
    <cellStyle name="Total 7 3 3 3" xfId="3556" xr:uid="{9AB4CA88-D2C6-45A7-9485-7D699B850723}"/>
    <cellStyle name="Total 7 3 3 3 2" xfId="33657" xr:uid="{35EC0ED4-CC4B-4040-AEAD-BE17D2B34E91}"/>
    <cellStyle name="Total 7 3 3 4" xfId="27853" xr:uid="{0714698A-3AF2-4525-8EE0-34B7DC169C14}"/>
    <cellStyle name="Total 7 3 3 5" xfId="51516" xr:uid="{B985DDCB-597B-4D67-9875-39B07F8DA59C}"/>
    <cellStyle name="Total 7 3 4" xfId="1463" xr:uid="{ABC3C011-38B6-4A42-B25E-6CD207E54F32}"/>
    <cellStyle name="Total 7 3 4 2" xfId="5808" xr:uid="{D646B45C-2339-4E55-BAE9-0682D4606B11}"/>
    <cellStyle name="Total 7 3 4 2 2" xfId="8394" xr:uid="{C8448D2E-CD3E-4771-ADCE-B52C2D05633E}"/>
    <cellStyle name="Total 7 3 4 2 2 2" xfId="17383" xr:uid="{99F3BE21-1D13-422E-B232-5BE6B964357B}"/>
    <cellStyle name="Total 7 3 4 2 2 2 2" xfId="33575" xr:uid="{2418627F-16ED-4771-B829-3021FCC5D64E}"/>
    <cellStyle name="Total 7 3 4 2 2 3" xfId="37906" xr:uid="{1461C1BA-6D2D-498A-8045-E4F6AE214CD4}"/>
    <cellStyle name="Total 7 3 4 2 3" xfId="11031" xr:uid="{711BF523-3816-4742-BC05-1268CB34C8E1}"/>
    <cellStyle name="Total 7 3 4 2 3 2" xfId="20020" xr:uid="{15D95CE6-6A92-457C-8BB0-92BA83F7B72A}"/>
    <cellStyle name="Total 7 3 4 2 3 2 2" xfId="29081" xr:uid="{C6E7176E-CF86-4523-B98C-FC99DE268409}"/>
    <cellStyle name="Total 7 3 4 2 3 3" xfId="41632" xr:uid="{9BBA71CA-1A26-4D39-87DC-E31C43C932D9}"/>
    <cellStyle name="Total 7 3 4 2 4" xfId="14797" xr:uid="{AF738902-0B33-421F-A3FE-F2839A6C1001}"/>
    <cellStyle name="Total 7 3 4 2 4 2" xfId="37471" xr:uid="{0BFE260C-E71C-48F8-BD84-A0DC2B52E0B9}"/>
    <cellStyle name="Total 7 3 4 2 5" xfId="35056" xr:uid="{85A61511-F1C9-473C-B310-CA416C9C492E}"/>
    <cellStyle name="Total 7 3 4 2 6" xfId="55049" xr:uid="{55A96BE9-3FFC-4A20-B799-0AFF20ADC75F}"/>
    <cellStyle name="Total 7 3 4 3" xfId="3900" xr:uid="{E93EE1B0-487E-49A1-9680-5910DD006E76}"/>
    <cellStyle name="Total 7 3 4 3 2" xfId="41192" xr:uid="{0F49DAB3-A14E-41F7-ACAB-466B35AC57B8}"/>
    <cellStyle name="Total 7 3 4 4" xfId="42134" xr:uid="{51C62153-1AE1-40C8-BB98-D77BCE59A44A}"/>
    <cellStyle name="Total 7 3 4 5" xfId="48257" xr:uid="{A9FD074A-862C-4635-9647-550FC1F5CC7D}"/>
    <cellStyle name="Total 7 3 5" xfId="1696" xr:uid="{19135E9D-4871-4AFF-A256-C9C0BD8C7320}"/>
    <cellStyle name="Total 7 3 5 2" xfId="6022" xr:uid="{21983F3D-D3C7-48F7-8B67-D27BF25FE548}"/>
    <cellStyle name="Total 7 3 5 2 2" xfId="8608" xr:uid="{4771945C-5853-485C-BABD-68638ABCD878}"/>
    <cellStyle name="Total 7 3 5 2 2 2" xfId="17597" xr:uid="{299DC61B-A09C-48F7-96D5-FA495A8EAE7C}"/>
    <cellStyle name="Total 7 3 5 2 2 2 2" xfId="36562" xr:uid="{69A386C2-B0FC-4918-9482-1D7E2E57A8AE}"/>
    <cellStyle name="Total 7 3 5 2 2 3" xfId="33860" xr:uid="{890B9D87-DFAE-456C-B4A8-32222D6E2E48}"/>
    <cellStyle name="Total 7 3 5 2 3" xfId="11245" xr:uid="{16B979E0-C4A3-49E6-A0DB-6B42DC91293E}"/>
    <cellStyle name="Total 7 3 5 2 3 2" xfId="20234" xr:uid="{CFFEDB0B-BC3A-4560-BCB9-EC311B2F22B9}"/>
    <cellStyle name="Total 7 3 5 2 3 2 2" xfId="38852" xr:uid="{1605A063-BAF5-4D98-AB9C-DF34BB12C0D9}"/>
    <cellStyle name="Total 7 3 5 2 3 3" xfId="35389" xr:uid="{B3A3D16B-DED8-4DCA-B72C-76B42A923CF0}"/>
    <cellStyle name="Total 7 3 5 2 4" xfId="15011" xr:uid="{7CD5DBCB-A06C-419A-97C8-BAC417C4B71B}"/>
    <cellStyle name="Total 7 3 5 2 4 2" xfId="27381" xr:uid="{BC95A6A6-0526-421E-9682-59F98E254585}"/>
    <cellStyle name="Total 7 3 5 2 5" xfId="26790" xr:uid="{1A89C0E8-8591-45CD-8BCF-E70268A9F2AB}"/>
    <cellStyle name="Total 7 3 5 3" xfId="4133" xr:uid="{88C5FCA7-CEFD-4486-A7B8-CB4E0CDB21EF}"/>
    <cellStyle name="Total 7 3 5 3 2" xfId="26208" xr:uid="{CB394DFB-F480-4A93-AE99-6A65465B81C6}"/>
    <cellStyle name="Total 7 3 5 4" xfId="38722" xr:uid="{4B8F6046-11C3-4CEC-86EE-F87E474A35F6}"/>
    <cellStyle name="Total 7 3 5 5" xfId="53349" xr:uid="{39A6329F-4BE0-4F83-ACBA-18F1A5E4F480}"/>
    <cellStyle name="Total 7 3 6" xfId="2082" xr:uid="{60A4DC3F-8513-4097-B0E6-E6749051A7D6}"/>
    <cellStyle name="Total 7 3 6 2" xfId="6384" xr:uid="{E45AE40F-3A0F-44AA-B98C-DDCD80EE4786}"/>
    <cellStyle name="Total 7 3 6 2 2" xfId="8970" xr:uid="{03ECBC18-3720-4540-BF93-1BF5A65E8BDB}"/>
    <cellStyle name="Total 7 3 6 2 2 2" xfId="17959" xr:uid="{F4EA9CB8-B976-42E2-AC25-9B7AB3A35BC1}"/>
    <cellStyle name="Total 7 3 6 2 2 2 2" xfId="32413" xr:uid="{5AD128F6-A9F7-47AA-85E3-69430A1615C9}"/>
    <cellStyle name="Total 7 3 6 2 2 3" xfId="30900" xr:uid="{5B699C4B-7FEE-4B96-A5C0-C729A3B5A6E9}"/>
    <cellStyle name="Total 7 3 6 2 3" xfId="11607" xr:uid="{E3CCDB0A-37D2-4D4C-BB9D-C27524250AC0}"/>
    <cellStyle name="Total 7 3 6 2 3 2" xfId="20596" xr:uid="{DE181733-D7FA-452B-9F45-6F2133A31296}"/>
    <cellStyle name="Total 7 3 6 2 3 2 2" xfId="22548" xr:uid="{154065AA-733E-4631-8BE7-D2D9ED120521}"/>
    <cellStyle name="Total 7 3 6 2 3 3" xfId="24250" xr:uid="{2336AE37-0EC9-463F-B562-0B770510C613}"/>
    <cellStyle name="Total 7 3 6 2 4" xfId="15373" xr:uid="{8A64014F-8381-45A4-843D-4CBC84DCE408}"/>
    <cellStyle name="Total 7 3 6 2 4 2" xfId="30673" xr:uid="{9E67A2CB-02C1-4B19-BE39-A05837D603D1}"/>
    <cellStyle name="Total 7 3 6 2 5" xfId="41030" xr:uid="{A76B0E96-C03C-4400-A07E-456B5EA8A466}"/>
    <cellStyle name="Total 7 3 6 3" xfId="4519" xr:uid="{BA550FCF-6B01-43B6-8582-6212E8B3303B}"/>
    <cellStyle name="Total 7 3 6 3 2" xfId="39300" xr:uid="{0F7484CB-CE7E-4E91-B87B-AC97E1EDE1B6}"/>
    <cellStyle name="Total 7 3 6 4" xfId="32937" xr:uid="{2AA6B9E0-4DEF-4256-890B-FD59DCC3BE2B}"/>
    <cellStyle name="Total 7 3 7" xfId="2892" xr:uid="{53A36A5A-7ECD-4C57-98C4-369EA577DC89}"/>
    <cellStyle name="Total 7 3 7 2" xfId="7042" xr:uid="{DFF5DF2A-9868-4D7E-B9FE-BA04CC7538EC}"/>
    <cellStyle name="Total 7 3 7 2 2" xfId="12168" xr:uid="{358FD039-5E61-4E4A-AA39-25F93146213F}"/>
    <cellStyle name="Total 7 3 7 2 2 2" xfId="21157" xr:uid="{35F45B1A-AC3F-4C4C-82D5-6349E8CB6E79}"/>
    <cellStyle name="Total 7 3 7 2 2 2 2" xfId="41591" xr:uid="{B9C3092B-2A19-41DF-8459-D0AB45A72F9A}"/>
    <cellStyle name="Total 7 3 7 2 2 3" xfId="37377" xr:uid="{93F9DDA9-A45C-4CCC-AC5C-0E91F014C1B3}"/>
    <cellStyle name="Total 7 3 7 2 3" xfId="12973" xr:uid="{FB026CD7-5771-4A24-AF6F-22043E129FF8}"/>
    <cellStyle name="Total 7 3 7 2 3 2" xfId="21962" xr:uid="{8E3F3A94-63DB-4100-A8F6-C0C68518F013}"/>
    <cellStyle name="Total 7 3 7 2 3 2 2" xfId="31383" xr:uid="{4D2667F4-830F-45B6-A4BA-97E9BCF29DA8}"/>
    <cellStyle name="Total 7 3 7 2 3 3" xfId="43869" xr:uid="{DB7E7AA8-0FF3-4615-8B6E-9B9300E9CF9C}"/>
    <cellStyle name="Total 7 3 7 2 4" xfId="16031" xr:uid="{055AFD2B-82C5-477F-B9CE-5FA7EB927E6C}"/>
    <cellStyle name="Total 7 3 7 2 4 2" xfId="36974" xr:uid="{6AFD8F44-E875-4417-B2E0-AB6FA5A6B2C9}"/>
    <cellStyle name="Total 7 3 7 2 5" xfId="29643" xr:uid="{0243B6FD-6EA6-45BB-92A0-38CFFC8BAE8E}"/>
    <cellStyle name="Total 7 3 7 3" xfId="9605" xr:uid="{AF8352ED-2115-43E7-8558-4CC897860F7A}"/>
    <cellStyle name="Total 7 3 7 3 2" xfId="18594" xr:uid="{AFF5A4BD-0223-460C-AF75-861D6698ACDE}"/>
    <cellStyle name="Total 7 3 7 3 2 2" xfId="34147" xr:uid="{75FA1A6B-A49E-43BA-AF9E-08A1EC14D7F0}"/>
    <cellStyle name="Total 7 3 7 3 3" xfId="38127" xr:uid="{8F818B2B-E2E6-4EEE-B999-D56A579F81B5}"/>
    <cellStyle name="Total 7 3 7 4" xfId="25087" xr:uid="{0EC5EEB7-CDDF-4696-9E7C-98BFCE4100BD}"/>
    <cellStyle name="Total 7 3 8" xfId="4820" xr:uid="{F223EFA1-F405-4261-9FD5-E8B134351DAB}"/>
    <cellStyle name="Total 7 3 8 2" xfId="7406" xr:uid="{2B7AA72F-221F-4725-B599-68193B65AEFC}"/>
    <cellStyle name="Total 7 3 8 2 2" xfId="16395" xr:uid="{FBE172D3-9164-4EAA-9458-38597F359EB3}"/>
    <cellStyle name="Total 7 3 8 2 2 2" xfId="23464" xr:uid="{9260BA22-80E8-493C-A712-64E2E70FCB9C}"/>
    <cellStyle name="Total 7 3 8 2 3" xfId="36328" xr:uid="{02885905-57FF-42D7-B14F-39B8532B1D32}"/>
    <cellStyle name="Total 7 3 8 3" xfId="10043" xr:uid="{F4648F07-ADA8-43C7-8ACA-AFD0D3D54573}"/>
    <cellStyle name="Total 7 3 8 3 2" xfId="19032" xr:uid="{F0D4CC2A-A752-4B58-81BA-FB0337E3E706}"/>
    <cellStyle name="Total 7 3 8 3 2 2" xfId="40949" xr:uid="{3071179A-1942-485B-AA6E-AC41DF3E2E59}"/>
    <cellStyle name="Total 7 3 8 3 3" xfId="40258" xr:uid="{5F4259A3-703F-4986-A2D9-0E9B5C893F1B}"/>
    <cellStyle name="Total 7 3 8 4" xfId="13809" xr:uid="{C1E0BD10-AB2B-4C52-9DF3-7D09538AA561}"/>
    <cellStyle name="Total 7 3 8 4 2" xfId="30204" xr:uid="{F5F09B69-064D-4DAD-BF37-AB25199580B6}"/>
    <cellStyle name="Total 7 3 8 5" xfId="35271" xr:uid="{4C339ED8-4DB0-4653-9915-3530FB60A630}"/>
    <cellStyle name="Total 7 3 9" xfId="6727" xr:uid="{BB5EA3D4-55EF-4CFC-8A1A-1D79C1D376E2}"/>
    <cellStyle name="Total 7 3 9 2" xfId="11927" xr:uid="{560AEFAD-FCFB-43B8-BC1A-498C3BA4678D}"/>
    <cellStyle name="Total 7 3 9 2 2" xfId="20916" xr:uid="{579D71EB-61E0-439A-A9E0-B72EFC7B5F7E}"/>
    <cellStyle name="Total 7 3 9 2 2 2" xfId="25831" xr:uid="{2BE64AE4-A4B9-42D2-B894-893DDA86B657}"/>
    <cellStyle name="Total 7 3 9 2 3" xfId="27512" xr:uid="{3BA574BD-22AE-4322-88FB-CC214E9CDCE4}"/>
    <cellStyle name="Total 7 3 9 3" xfId="15716" xr:uid="{EEF1A7D0-8435-4E85-AF70-00ACAAEA52CB}"/>
    <cellStyle name="Total 7 3 9 3 2" xfId="26805" xr:uid="{144B5112-CAD8-4445-88A1-F4279926E882}"/>
    <cellStyle name="Total 7 3 9 4" xfId="28496" xr:uid="{C0822855-7EF3-4ADF-9846-223031A9056B}"/>
    <cellStyle name="Total 7 4" xfId="523" xr:uid="{C626FBCC-F4AB-4E83-B322-69F1E98826E1}"/>
    <cellStyle name="Total 7 4 10" xfId="49269" xr:uid="{84913AFF-0005-47EC-AF95-6A679CF34025}"/>
    <cellStyle name="Total 7 4 2" xfId="872" xr:uid="{0B6A3787-FE18-4AFC-A3B2-AE48D07F266C}"/>
    <cellStyle name="Total 7 4 2 2" xfId="5241" xr:uid="{A0662C2C-7082-4F59-B9F0-3B04FE5F1D31}"/>
    <cellStyle name="Total 7 4 2 2 2" xfId="7827" xr:uid="{C06F28F4-925B-4447-85A2-F573D5327202}"/>
    <cellStyle name="Total 7 4 2 2 2 2" xfId="16816" xr:uid="{952341B9-D28B-4235-88D8-FEDC5FC4B7B9}"/>
    <cellStyle name="Total 7 4 2 2 2 2 2" xfId="34977" xr:uid="{4196FAC8-8BF2-42C0-9009-6A96CF8670A5}"/>
    <cellStyle name="Total 7 4 2 2 2 3" xfId="33592" xr:uid="{A1EB9901-FC6C-44E6-AED9-4CC96323BD02}"/>
    <cellStyle name="Total 7 4 2 2 3" xfId="10464" xr:uid="{9DF2C18A-C44A-4D1F-8720-848543672F82}"/>
    <cellStyle name="Total 7 4 2 2 3 2" xfId="19453" xr:uid="{576270F2-12E3-4378-B941-C77C99D5790B}"/>
    <cellStyle name="Total 7 4 2 2 3 2 2" xfId="39555" xr:uid="{D7ACC165-85ED-4B42-9E72-5F3A3EA53F51}"/>
    <cellStyle name="Total 7 4 2 2 3 3" xfId="38892" xr:uid="{2E7EA272-D802-4901-8C1F-272A4E141541}"/>
    <cellStyle name="Total 7 4 2 2 4" xfId="14230" xr:uid="{609680F9-8F6E-42A0-8FEF-5602611D22F8}"/>
    <cellStyle name="Total 7 4 2 2 4 2" xfId="34741" xr:uid="{5F91E059-07E6-454C-BF12-75E4066D301F}"/>
    <cellStyle name="Total 7 4 2 2 5" xfId="42149" xr:uid="{80BCFC30-F44F-44E0-AF60-7F714AE00623}"/>
    <cellStyle name="Total 7 4 2 3" xfId="3309" xr:uid="{BB8596C8-837B-4D87-B283-8921CDC0B4B4}"/>
    <cellStyle name="Total 7 4 2 3 2" xfId="40991" xr:uid="{F5FAA27B-4FCA-423E-A03F-2E1895D8BE02}"/>
    <cellStyle name="Total 7 4 2 4" xfId="43099" xr:uid="{89A9681A-A0F8-4D61-81BD-A15B8C940238}"/>
    <cellStyle name="Total 7 4 2 5" xfId="56051" xr:uid="{ECEE03B1-719F-4F13-B294-2D33D481D102}"/>
    <cellStyle name="Total 7 4 3" xfId="1217" xr:uid="{AF85916D-3D88-442C-AF45-0A1C17202278}"/>
    <cellStyle name="Total 7 4 3 2" xfId="5562" xr:uid="{BD023E0C-B48E-45BD-8E6E-BBFA1BFEEE51}"/>
    <cellStyle name="Total 7 4 3 2 2" xfId="8148" xr:uid="{4FC2CAE7-B4AB-49B4-8DE1-5A241E545174}"/>
    <cellStyle name="Total 7 4 3 2 2 2" xfId="17137" xr:uid="{244EF2F7-A6D3-42F7-895F-A8FBC8BEF9CD}"/>
    <cellStyle name="Total 7 4 3 2 2 2 2" xfId="24869" xr:uid="{C6C576B0-8827-4281-8617-BBB077301A8B}"/>
    <cellStyle name="Total 7 4 3 2 2 3" xfId="27319" xr:uid="{3FDDEB21-9265-4D23-8981-E271C7C57B2E}"/>
    <cellStyle name="Total 7 4 3 2 3" xfId="10785" xr:uid="{E0DBEC0B-EE89-4CDB-BC53-AA00DD289321}"/>
    <cellStyle name="Total 7 4 3 2 3 2" xfId="19774" xr:uid="{7BC7432F-63C2-40CB-8193-2429EFDCD6B9}"/>
    <cellStyle name="Total 7 4 3 2 3 2 2" xfId="31686" xr:uid="{A81997AC-C9F6-4010-A707-7EF2FC832DF9}"/>
    <cellStyle name="Total 7 4 3 2 3 3" xfId="41692" xr:uid="{C93778E6-EAAE-4C64-B586-EDA5934A8C65}"/>
    <cellStyle name="Total 7 4 3 2 4" xfId="14551" xr:uid="{8C5D8C51-7299-4323-951A-36B37C7A1012}"/>
    <cellStyle name="Total 7 4 3 2 4 2" xfId="29555" xr:uid="{E1F14953-4A2E-4D13-A860-60DE0B629DA0}"/>
    <cellStyle name="Total 7 4 3 2 5" xfId="27530" xr:uid="{41DE1D32-A0F7-47FA-BEA9-0AE9BB6DC25B}"/>
    <cellStyle name="Total 7 4 3 3" xfId="3654" xr:uid="{46A68F5C-980C-4ECC-A872-0DE5C4132F29}"/>
    <cellStyle name="Total 7 4 3 3 2" xfId="42571" xr:uid="{A288B47B-0664-4F62-BAFB-9FBD705CAD1B}"/>
    <cellStyle name="Total 7 4 3 4" xfId="33209" xr:uid="{30A0B6B7-607D-44FC-B26E-0368C8E9E945}"/>
    <cellStyle name="Total 7 4 4" xfId="1561" xr:uid="{FB305F7F-1AFC-428F-99E6-D2BBDF276191}"/>
    <cellStyle name="Total 7 4 4 2" xfId="5906" xr:uid="{B50A2A61-A4F4-44E9-B1B2-404F368E4DF7}"/>
    <cellStyle name="Total 7 4 4 2 2" xfId="8492" xr:uid="{291B41F3-13FF-4EAD-B047-1FB6FA5F6998}"/>
    <cellStyle name="Total 7 4 4 2 2 2" xfId="17481" xr:uid="{2040A86F-22E8-4E9B-9B11-EA7A3BCCE542}"/>
    <cellStyle name="Total 7 4 4 2 2 2 2" xfId="40132" xr:uid="{55E73664-0761-47DC-BDC5-47F824194210}"/>
    <cellStyle name="Total 7 4 4 2 2 3" xfId="24902" xr:uid="{2EC22F0C-412D-4E42-A6AC-9150BB85E3D1}"/>
    <cellStyle name="Total 7 4 4 2 3" xfId="11129" xr:uid="{78982FEB-654C-4EDD-9D2E-2E29CFABB07A}"/>
    <cellStyle name="Total 7 4 4 2 3 2" xfId="20118" xr:uid="{CCB42ECD-5377-423D-88B9-C3F8DCE330C4}"/>
    <cellStyle name="Total 7 4 4 2 3 2 2" xfId="42834" xr:uid="{84074E1D-7A47-40B2-8B68-3A19F246D21A}"/>
    <cellStyle name="Total 7 4 4 2 3 3" xfId="41677" xr:uid="{7B79C4FB-FE12-44F3-8D87-7867E6A03905}"/>
    <cellStyle name="Total 7 4 4 2 4" xfId="14895" xr:uid="{4A302684-12D6-4854-A754-D77FD2583734}"/>
    <cellStyle name="Total 7 4 4 2 4 2" xfId="23003" xr:uid="{78F3B433-24D4-40F5-A4B7-0DA9203C566B}"/>
    <cellStyle name="Total 7 4 4 2 5" xfId="32055" xr:uid="{A5AD25F2-6EE0-4E54-A6B6-74A0A7DB5F0E}"/>
    <cellStyle name="Total 7 4 4 3" xfId="3998" xr:uid="{F37AB5EF-68E2-457E-84E0-A857A9382AF0}"/>
    <cellStyle name="Total 7 4 4 3 2" xfId="27141" xr:uid="{85E72DD9-317B-4531-ACD3-A21EBE6D8428}"/>
    <cellStyle name="Total 7 4 4 4" xfId="42712" xr:uid="{EB79A301-A1CD-4BF0-9919-092B1E0D9F13}"/>
    <cellStyle name="Total 7 4 5" xfId="1873" xr:uid="{9975A0AD-0E69-493F-958A-57BC3FC87F0E}"/>
    <cellStyle name="Total 7 4 5 2" xfId="6189" xr:uid="{860C3694-4F2E-4A86-BFCA-16955B1F0404}"/>
    <cellStyle name="Total 7 4 5 2 2" xfId="8775" xr:uid="{58A20DF9-215D-422E-8853-8F52A6DA3FC0}"/>
    <cellStyle name="Total 7 4 5 2 2 2" xfId="17764" xr:uid="{1F287A47-7536-4E59-A4C9-C2CD2A671F7E}"/>
    <cellStyle name="Total 7 4 5 2 2 2 2" xfId="26102" xr:uid="{6E2D4F8A-A7AB-407D-B9CF-79D395681501}"/>
    <cellStyle name="Total 7 4 5 2 2 3" xfId="41187" xr:uid="{BB89784A-8DFB-4CBE-9333-C4F1996ABA01}"/>
    <cellStyle name="Total 7 4 5 2 3" xfId="11412" xr:uid="{D5DBC978-619F-4717-9B11-7561CF88F941}"/>
    <cellStyle name="Total 7 4 5 2 3 2" xfId="20401" xr:uid="{713153DE-F3CD-49C7-86C8-9C2967660831}"/>
    <cellStyle name="Total 7 4 5 2 3 2 2" xfId="22421" xr:uid="{0C60E445-F0EA-4C4E-A392-4B742F5B2C6D}"/>
    <cellStyle name="Total 7 4 5 2 3 3" xfId="44066" xr:uid="{4570768B-97E9-47C2-9D6C-A9D8D00758C1}"/>
    <cellStyle name="Total 7 4 5 2 4" xfId="15178" xr:uid="{EDC9735D-2A7C-4F20-8E3F-8379595FA1A8}"/>
    <cellStyle name="Total 7 4 5 2 4 2" xfId="32892" xr:uid="{AE4DA1D8-BFEA-4A75-93DF-5E978731FC11}"/>
    <cellStyle name="Total 7 4 5 2 5" xfId="41859" xr:uid="{D996B598-1092-46A3-82D1-BDA9AE92BD62}"/>
    <cellStyle name="Total 7 4 5 3" xfId="4310" xr:uid="{04199106-F207-4098-92D0-6C14935131C2}"/>
    <cellStyle name="Total 7 4 5 3 2" xfId="25253" xr:uid="{728BC43A-33C5-4BC0-ABA1-2E55DB7D477C}"/>
    <cellStyle name="Total 7 4 5 4" xfId="32516" xr:uid="{74051226-4ADF-4755-87AF-3D9E9466C89D}"/>
    <cellStyle name="Total 7 4 6" xfId="2180" xr:uid="{EE2CBFC5-AF9F-42FD-8621-5164C41E858C}"/>
    <cellStyle name="Total 7 4 6 2" xfId="6481" xr:uid="{02DC70C1-553C-414D-9BEF-DF09644763E5}"/>
    <cellStyle name="Total 7 4 6 2 2" xfId="9067" xr:uid="{17C10B2F-1450-4018-94F1-E70F26705D4F}"/>
    <cellStyle name="Total 7 4 6 2 2 2" xfId="18056" xr:uid="{F6E8874C-C3B1-45FD-83F5-75086783D358}"/>
    <cellStyle name="Total 7 4 6 2 2 2 2" xfId="26794" xr:uid="{C53EDAD3-F7B8-42C5-BDC3-74C69E38EBB3}"/>
    <cellStyle name="Total 7 4 6 2 2 3" xfId="28193" xr:uid="{C94A4D63-C6B5-4F50-BA34-BC8471CA6239}"/>
    <cellStyle name="Total 7 4 6 2 3" xfId="11704" xr:uid="{FAD072A5-FE5E-4717-ADD8-8F36716AF612}"/>
    <cellStyle name="Total 7 4 6 2 3 2" xfId="20693" xr:uid="{08F89123-0E06-4557-80B8-A789EB90F90D}"/>
    <cellStyle name="Total 7 4 6 2 3 2 2" xfId="26350" xr:uid="{B5037357-82D8-4374-B8B8-9E0997C08F20}"/>
    <cellStyle name="Total 7 4 6 2 3 3" xfId="32241" xr:uid="{808F2408-9F64-4683-A8E9-07935AB5DA4D}"/>
    <cellStyle name="Total 7 4 6 2 4" xfId="15470" xr:uid="{9C5BA363-BBD6-469E-B988-3E4D080F545E}"/>
    <cellStyle name="Total 7 4 6 2 4 2" xfId="36320" xr:uid="{9F8665DF-8136-4E19-BAC5-F539D2AF5940}"/>
    <cellStyle name="Total 7 4 6 2 5" xfId="28945" xr:uid="{A841CCDD-1FDF-46AA-BCFD-AB4DDA46DEC9}"/>
    <cellStyle name="Total 7 4 6 3" xfId="4617" xr:uid="{AC0FD815-2A20-4542-9682-CF88D732A078}"/>
    <cellStyle name="Total 7 4 6 3 2" xfId="31235" xr:uid="{B233959D-29AE-4A9D-BB52-A3E9D72F698E}"/>
    <cellStyle name="Total 7 4 6 4" xfId="28507" xr:uid="{4C5632B6-9E18-4D85-BA28-E2A109B93537}"/>
    <cellStyle name="Total 7 4 7" xfId="4917" xr:uid="{B195BF24-B321-4E7A-B1BA-916A758ABBD2}"/>
    <cellStyle name="Total 7 4 7 2" xfId="7503" xr:uid="{DE403DC3-2BC3-41E2-A1B1-F842A2B8DB2F}"/>
    <cellStyle name="Total 7 4 7 2 2" xfId="16492" xr:uid="{C35EC45C-E1A6-4447-BB53-5703BC75A9BA}"/>
    <cellStyle name="Total 7 4 7 2 2 2" xfId="23205" xr:uid="{A0B734D8-B303-4B96-8B40-00B5312D5526}"/>
    <cellStyle name="Total 7 4 7 2 3" xfId="25381" xr:uid="{972B249D-77CD-4235-9071-E88D76EDFAC7}"/>
    <cellStyle name="Total 7 4 7 3" xfId="10140" xr:uid="{1DFAFF8E-EFCF-4A84-90BD-FB6273315909}"/>
    <cellStyle name="Total 7 4 7 3 2" xfId="19129" xr:uid="{DDC9CAD1-8D7F-48B6-8634-D5E91CA99F6C}"/>
    <cellStyle name="Total 7 4 7 3 2 2" xfId="22697" xr:uid="{31D85401-9E35-459D-80C6-F1858CF6CE46}"/>
    <cellStyle name="Total 7 4 7 3 3" xfId="38901" xr:uid="{B1EEEF90-C5C5-4A48-B9BA-3CBF316EB213}"/>
    <cellStyle name="Total 7 4 7 4" xfId="13906" xr:uid="{B551674E-340A-425E-89B9-0D0DC8D690CD}"/>
    <cellStyle name="Total 7 4 7 4 2" xfId="24529" xr:uid="{E0CCD170-7D1D-43A2-9676-A01C1B0CCCBB}"/>
    <cellStyle name="Total 7 4 7 5" xfId="37044" xr:uid="{DC064577-A44C-47D8-A1A0-3BBFA595A37C}"/>
    <cellStyle name="Total 7 4 8" xfId="2529" xr:uid="{534E251D-8A06-4B33-AB62-DE7ABEE2420A}"/>
    <cellStyle name="Total 7 4 8 2" xfId="22553" xr:uid="{D183E152-4831-4F39-9621-44377421BA07}"/>
    <cellStyle name="Total 7 4 9" xfId="26544" xr:uid="{F0623A2B-EE9F-4E72-B7F5-BABE864F0C1A}"/>
    <cellStyle name="Total 7 5" xfId="292" xr:uid="{A65CFF0C-0C51-4E4B-940D-CCCC1E8CB62C}"/>
    <cellStyle name="Total 7 5 2" xfId="4695" xr:uid="{33AE98EC-FB05-4D1E-8DA0-D5EE96ECA01F}"/>
    <cellStyle name="Total 7 5 2 2" xfId="7281" xr:uid="{EF836A2F-AB1B-4E64-A800-AC8C32614836}"/>
    <cellStyle name="Total 7 5 2 2 2" xfId="16270" xr:uid="{F5E1A7B9-8B4A-4CB2-93FC-3B761E38748D}"/>
    <cellStyle name="Total 7 5 2 2 2 2" xfId="35192" xr:uid="{8BC2446C-3E70-40ED-9D6E-3F5F78E8D3C6}"/>
    <cellStyle name="Total 7 5 2 2 3" xfId="29333" xr:uid="{ACF99A44-776B-4A4B-AA99-13B1188513CD}"/>
    <cellStyle name="Total 7 5 2 3" xfId="9918" xr:uid="{711C9996-9BE3-476C-A86A-CD7AE73A00FA}"/>
    <cellStyle name="Total 7 5 2 3 2" xfId="18907" xr:uid="{3C4A6F35-13CB-4B42-B312-0419742910B5}"/>
    <cellStyle name="Total 7 5 2 3 2 2" xfId="39682" xr:uid="{2FB240EA-F9E6-404D-8E2C-EF19EAFFF56C}"/>
    <cellStyle name="Total 7 5 2 3 3" xfId="22296" xr:uid="{2B832B00-E54B-4198-BABC-1545803130E9}"/>
    <cellStyle name="Total 7 5 2 4" xfId="13684" xr:uid="{BF1334CF-77BB-4C78-A8C5-F0ABAEE42DC8}"/>
    <cellStyle name="Total 7 5 2 4 2" xfId="29268" xr:uid="{1BA95B7F-CFF2-4F1C-9CCC-6E20175A8AD9}"/>
    <cellStyle name="Total 7 5 2 5" xfId="38485" xr:uid="{A33B0958-396F-4CE9-8254-170105B899C8}"/>
    <cellStyle name="Total 7 5 2 6" xfId="58644" xr:uid="{ED4AD6DA-0897-4738-B45A-6A65AB4C6C4B}"/>
    <cellStyle name="Total 7 5 3" xfId="2760" xr:uid="{EC380FD0-2304-41E6-96D6-17C0274302D5}"/>
    <cellStyle name="Total 7 5 3 2" xfId="31909" xr:uid="{1DF3AFEE-CCC6-4BFC-AFA8-787402906ED4}"/>
    <cellStyle name="Total 7 5 4" xfId="40748" xr:uid="{B09674C5-4358-412F-9DB8-964B928547A1}"/>
    <cellStyle name="Total 7 5 5" xfId="51863" xr:uid="{C78465FF-28C1-46DB-AD2C-018B3AB8F01F}"/>
    <cellStyle name="Total 7 6" xfId="641" xr:uid="{2B4AC369-1D79-477A-9FEA-F88D53ECBDAC}"/>
    <cellStyle name="Total 7 6 2" xfId="5019" xr:uid="{76939465-13DC-4469-AD77-CD0FFD11E71C}"/>
    <cellStyle name="Total 7 6 2 2" xfId="7605" xr:uid="{4DAEDDE1-C0CD-464D-BED9-6BFB30F1DDD9}"/>
    <cellStyle name="Total 7 6 2 2 2" xfId="16594" xr:uid="{7510AAB6-D154-4AF3-B057-CBF5A60F3CFA}"/>
    <cellStyle name="Total 7 6 2 2 2 2" xfId="28258" xr:uid="{36BE02BA-58A0-4E88-8D05-F9EB0E6F875D}"/>
    <cellStyle name="Total 7 6 2 2 3" xfId="23138" xr:uid="{B3C22E8C-9611-4793-B593-15A1AF5B74F9}"/>
    <cellStyle name="Total 7 6 2 3" xfId="10242" xr:uid="{0D96BE4E-C843-4CE7-AF2E-FC8ECF0DED92}"/>
    <cellStyle name="Total 7 6 2 3 2" xfId="19231" xr:uid="{D42506FE-CAB2-4DB4-84E9-397C0C7A6FDC}"/>
    <cellStyle name="Total 7 6 2 3 2 2" xfId="28780" xr:uid="{E955ED7E-F736-411B-8CB9-C0850DA69049}"/>
    <cellStyle name="Total 7 6 2 3 3" xfId="32256" xr:uid="{EA3CC954-C305-4BF5-BAB0-E46AEA2F0E52}"/>
    <cellStyle name="Total 7 6 2 4" xfId="14008" xr:uid="{EA041732-D6EA-4C30-9FCF-7BDC993EBE37}"/>
    <cellStyle name="Total 7 6 2 4 2" xfId="29856" xr:uid="{5C1C6DDA-E101-4CFE-BF33-E476987BC183}"/>
    <cellStyle name="Total 7 6 2 5" xfId="30591" xr:uid="{EF98DA15-E594-403D-A492-E88C2FF42948}"/>
    <cellStyle name="Total 7 6 2 6" xfId="54211" xr:uid="{CE3688C9-61E7-403D-BF6C-90D22401D020}"/>
    <cellStyle name="Total 7 6 3" xfId="3078" xr:uid="{692D7FFB-27E9-402C-AB30-E3784C0F3458}"/>
    <cellStyle name="Total 7 6 3 2" xfId="40714" xr:uid="{D9166633-8EB6-479B-9B84-ADB4A9E717DC}"/>
    <cellStyle name="Total 7 6 4" xfId="37314" xr:uid="{C0D69161-70F0-4754-A2F7-BC708384FE99}"/>
    <cellStyle name="Total 7 6 5" xfId="47458" xr:uid="{56B1D975-CBBC-4061-BB2F-F16D7FD793DC}"/>
    <cellStyle name="Total 7 7" xfId="986" xr:uid="{8A9F0233-E9ED-4F52-9355-789207273947}"/>
    <cellStyle name="Total 7 7 2" xfId="5340" xr:uid="{7200A0B0-CD76-4708-9A09-4492003E753F}"/>
    <cellStyle name="Total 7 7 2 2" xfId="7926" xr:uid="{E81D6F3D-ACA9-4E66-83A5-B7EF8DEC0109}"/>
    <cellStyle name="Total 7 7 2 2 2" xfId="16915" xr:uid="{DC87DA4C-AD3A-48FF-B3F6-201DB76B3C15}"/>
    <cellStyle name="Total 7 7 2 2 2 2" xfId="40369" xr:uid="{22ED1C8C-2720-4BBB-9EEE-5DC161A216E4}"/>
    <cellStyle name="Total 7 7 2 2 3" xfId="32148" xr:uid="{93B70098-EA1E-4A9F-B150-22F9B589A00A}"/>
    <cellStyle name="Total 7 7 2 3" xfId="10563" xr:uid="{E9D614A1-D3C9-49E8-86A7-59EF11DE14ED}"/>
    <cellStyle name="Total 7 7 2 3 2" xfId="19552" xr:uid="{D3921E92-5681-465E-B2D7-7A75EC3AC699}"/>
    <cellStyle name="Total 7 7 2 3 2 2" xfId="38712" xr:uid="{B3274479-EB05-431E-93DA-C6C6E90A8231}"/>
    <cellStyle name="Total 7 7 2 3 3" xfId="35186" xr:uid="{342ACEE8-909F-4FB6-B82D-AF62636F64D7}"/>
    <cellStyle name="Total 7 7 2 4" xfId="14329" xr:uid="{64E4AA87-671A-4DA9-8430-1A32BCA43C27}"/>
    <cellStyle name="Total 7 7 2 4 2" xfId="35333" xr:uid="{DE814453-287E-4A8B-9C64-9618CB392BE0}"/>
    <cellStyle name="Total 7 7 2 5" xfId="37562" xr:uid="{A5334312-5EF1-4020-9958-B41B8B94FB2F}"/>
    <cellStyle name="Total 7 7 3" xfId="3423" xr:uid="{EFEE71AA-D1E6-4680-99AA-3010A09CC9D1}"/>
    <cellStyle name="Total 7 7 3 2" xfId="42098" xr:uid="{8C628B34-758A-4F51-85B6-219A979173A4}"/>
    <cellStyle name="Total 7 7 4" xfId="42017" xr:uid="{41CA3D98-E91A-4883-A9E5-FA0F4849185D}"/>
    <cellStyle name="Total 7 8" xfId="1330" xr:uid="{64FAEA86-48E3-49F8-B5A7-934275619328}"/>
    <cellStyle name="Total 7 8 2" xfId="5675" xr:uid="{0EBD9950-72B2-409E-AC6B-54E779957A69}"/>
    <cellStyle name="Total 7 8 2 2" xfId="8261" xr:uid="{F546A7E3-BB67-4041-8FC5-61F73C8C9757}"/>
    <cellStyle name="Total 7 8 2 2 2" xfId="17250" xr:uid="{74A62978-8881-4D1F-90C5-066A2ED02936}"/>
    <cellStyle name="Total 7 8 2 2 2 2" xfId="36121" xr:uid="{1AA35AC5-911A-4B72-AA9B-9DA1080792EA}"/>
    <cellStyle name="Total 7 8 2 2 3" xfId="38674" xr:uid="{5346BED7-3B8C-41F6-83F3-F9D43F3929A2}"/>
    <cellStyle name="Total 7 8 2 3" xfId="10898" xr:uid="{726A9A9B-F909-4AD6-8BB2-CF3D1414AD4A}"/>
    <cellStyle name="Total 7 8 2 3 2" xfId="19887" xr:uid="{E5F7B6C4-B868-496F-A7C0-D04A34C800B3}"/>
    <cellStyle name="Total 7 8 2 3 2 2" xfId="37053" xr:uid="{99A8CD73-009F-4145-AA6A-5C1AFCD45573}"/>
    <cellStyle name="Total 7 8 2 3 3" xfId="22117" xr:uid="{D7FE95B2-9219-4744-A52D-78CA0E16DC6D}"/>
    <cellStyle name="Total 7 8 2 4" xfId="14664" xr:uid="{2E0DB98C-888C-494B-95E2-826AD4F2781D}"/>
    <cellStyle name="Total 7 8 2 4 2" xfId="39902" xr:uid="{6D9526B1-34F4-4DBA-ADEA-5C261A33BE63}"/>
    <cellStyle name="Total 7 8 2 5" xfId="43119" xr:uid="{9DD39A99-8D07-4593-BB85-B4B77D7FA295}"/>
    <cellStyle name="Total 7 8 3" xfId="3767" xr:uid="{F64AADC1-F8B2-488F-BC88-9EF4B8DFDF0B}"/>
    <cellStyle name="Total 7 8 3 2" xfId="42382" xr:uid="{C1B505D5-196E-42F2-A310-CCDE4D983C7F}"/>
    <cellStyle name="Total 7 8 4" xfId="41053" xr:uid="{5F04AB2B-8FDD-4F34-83C4-3E6379D1FFB9}"/>
    <cellStyle name="Total 7 9" xfId="1826" xr:uid="{C35F4043-24FC-4BAC-A519-BE849A5CB328}"/>
    <cellStyle name="Total 7 9 2" xfId="6143" xr:uid="{6FD34A34-662A-4441-AEB8-8276712E8DDF}"/>
    <cellStyle name="Total 7 9 2 2" xfId="8729" xr:uid="{AC3861C0-FE96-40A1-82A9-510451AD4424}"/>
    <cellStyle name="Total 7 9 2 2 2" xfId="17718" xr:uid="{0224ADEA-3ED0-4DC8-9F79-B10C5ED354EC}"/>
    <cellStyle name="Total 7 9 2 2 2 2" xfId="35152" xr:uid="{BEE4F157-3B47-4380-A82D-3D7DFC9D6D67}"/>
    <cellStyle name="Total 7 9 2 2 3" xfId="29071" xr:uid="{267972D1-A2C8-43C3-9A77-F638D9944E72}"/>
    <cellStyle name="Total 7 9 2 3" xfId="11366" xr:uid="{FA5B3135-10D2-4D9F-B094-07E426099E4B}"/>
    <cellStyle name="Total 7 9 2 3 2" xfId="20355" xr:uid="{464D4F0F-FB56-483F-93FA-E9371C0980EB}"/>
    <cellStyle name="Total 7 9 2 3 2 2" xfId="39447" xr:uid="{58C187C6-17B0-4F99-B2A4-E5231DE6CFE9}"/>
    <cellStyle name="Total 7 9 2 3 3" xfId="43840" xr:uid="{F5027619-3BA5-4A5C-911E-4679A04E1C3D}"/>
    <cellStyle name="Total 7 9 2 4" xfId="15132" xr:uid="{FC281451-A5D4-43AB-9C79-739E48C87810}"/>
    <cellStyle name="Total 7 9 2 4 2" xfId="27993" xr:uid="{D7D1A57E-03F4-4D65-BAC1-79EEF2A68388}"/>
    <cellStyle name="Total 7 9 2 5" xfId="30699" xr:uid="{75B460CD-8897-4ED4-AE21-8E9B4BCDD878}"/>
    <cellStyle name="Total 7 9 3" xfId="4263" xr:uid="{BE935821-970F-4E12-9775-D417F3580EE7}"/>
    <cellStyle name="Total 7 9 3 2" xfId="25959" xr:uid="{08110284-770C-4D5A-9783-130384A5C19C}"/>
    <cellStyle name="Total 7 9 4" xfId="43722" xr:uid="{2802EDA2-09C5-49F4-A755-2E2136FDF7EC}"/>
    <cellStyle name="Total 8" xfId="139" xr:uid="{1C47829D-668B-4019-8C95-C207E8BBFC04}"/>
    <cellStyle name="Total 8 10" xfId="1950" xr:uid="{B7C5E022-4300-40A1-B105-161B3E95C1B1}"/>
    <cellStyle name="Total 8 10 2" xfId="6260" xr:uid="{038A2F72-58A6-4067-8249-8CE0EA9F1D8E}"/>
    <cellStyle name="Total 8 10 2 2" xfId="8846" xr:uid="{6F448E35-8963-4486-8DB6-E2CD44E7FDFA}"/>
    <cellStyle name="Total 8 10 2 2 2" xfId="17835" xr:uid="{C96E4C26-DA95-4B9D-BE64-24DD6FC7549A}"/>
    <cellStyle name="Total 8 10 2 2 2 2" xfId="39192" xr:uid="{BE4B6D38-9A4E-48CB-AE87-B0725A8DB286}"/>
    <cellStyle name="Total 8 10 2 2 3" xfId="42953" xr:uid="{7044E45F-3D71-4A59-8A54-957923862232}"/>
    <cellStyle name="Total 8 10 2 3" xfId="11483" xr:uid="{C1BE23C8-47AA-4440-B8F6-A6FB4A2E6397}"/>
    <cellStyle name="Total 8 10 2 3 2" xfId="20472" xr:uid="{A82948A3-F111-415A-9D37-88FDB0036D87}"/>
    <cellStyle name="Total 8 10 2 3 2 2" xfId="29007" xr:uid="{AA432E09-70FC-4A9D-BD64-97FF07CDC79A}"/>
    <cellStyle name="Total 8 10 2 3 3" xfId="24234" xr:uid="{E35D02D5-D458-4734-87C1-ED02B11770E7}"/>
    <cellStyle name="Total 8 10 2 4" xfId="15249" xr:uid="{F60D0963-9EA7-4DDA-BD9B-A780A29210F6}"/>
    <cellStyle name="Total 8 10 2 4 2" xfId="42742" xr:uid="{9A50B585-2CEB-4FCD-AFDE-724E981CFDEC}"/>
    <cellStyle name="Total 8 10 2 5" xfId="35240" xr:uid="{DEE83680-AAD0-4F56-8B7D-C51681ADCDE0}"/>
    <cellStyle name="Total 8 10 3" xfId="4387" xr:uid="{4EDC341E-AD5E-4715-BA34-0DD2F70FED2E}"/>
    <cellStyle name="Total 8 10 3 2" xfId="33796" xr:uid="{D8C032AC-2862-48F6-8AB4-79B321A6E495}"/>
    <cellStyle name="Total 8 10 4" xfId="42433" xr:uid="{E1B17512-FD25-484A-BDF2-B85BB22A0208}"/>
    <cellStyle name="Total 8 11" xfId="2956" xr:uid="{DBCBE3C1-5846-4288-AD41-7D86152DB30C}"/>
    <cellStyle name="Total 8 11 2" xfId="7106" xr:uid="{9DBE9405-F114-4352-9E03-795939E5ADF9}"/>
    <cellStyle name="Total 8 11 2 2" xfId="16095" xr:uid="{8E9C4A54-D46D-4363-8A5F-56F5A76CA016}"/>
    <cellStyle name="Total 8 11 2 2 2" xfId="41598" xr:uid="{9D1DAD09-68E6-4708-93AA-2F152D7CF3DD}"/>
    <cellStyle name="Total 8 11 2 3" xfId="39288" xr:uid="{58232E53-D628-475D-942E-C947B629CE4C}"/>
    <cellStyle name="Total 8 11 3" xfId="9669" xr:uid="{B77F0429-0E7A-4524-80A3-02CCB7816F13}"/>
    <cellStyle name="Total 8 11 3 2" xfId="18658" xr:uid="{9CBDD455-2F26-4C29-BA8D-11937F12634E}"/>
    <cellStyle name="Total 8 11 3 2 2" xfId="27028" xr:uid="{E4B615E1-DA7B-4B3A-A7B0-2ADBA600334F}"/>
    <cellStyle name="Total 8 11 3 3" xfId="34745" xr:uid="{40846C37-A1FB-4778-812E-AB8AC10DD08E}"/>
    <cellStyle name="Total 8 11 4" xfId="13509" xr:uid="{D0C1456A-A537-4CC0-A3A5-CE1FF0FEB14E}"/>
    <cellStyle name="Total 8 11 4 2" xfId="27313" xr:uid="{52A761EC-60B1-463A-A0D5-2512996EE1DC}"/>
    <cellStyle name="Total 8 11 5" xfId="28041" xr:uid="{CE0F4725-FA71-477F-8F54-4E207431D7CF}"/>
    <cellStyle name="Total 8 12" xfId="6595" xr:uid="{5922CFF7-B471-47AD-B9D0-4E80C3AD3D68}"/>
    <cellStyle name="Total 8 12 2" xfId="11803" xr:uid="{72521786-B28A-41C6-A564-0DAABC3031C5}"/>
    <cellStyle name="Total 8 12 2 2" xfId="20792" xr:uid="{3AA9AEED-E36E-4F49-9997-A23228237082}"/>
    <cellStyle name="Total 8 12 2 2 2" xfId="37227" xr:uid="{56455BF7-BA46-4CCE-8BE7-5C7190D0F132}"/>
    <cellStyle name="Total 8 12 2 3" xfId="34956" xr:uid="{3FCB1EAA-3B98-4E87-9FBE-D3DB44606093}"/>
    <cellStyle name="Total 8 12 3" xfId="15584" xr:uid="{41F79291-0C22-43F1-944B-5C3AA9499EE9}"/>
    <cellStyle name="Total 8 12 3 2" xfId="24558" xr:uid="{56A3C503-AF51-4E25-A081-5F9FE05B6AEF}"/>
    <cellStyle name="Total 8 12 4" xfId="37869" xr:uid="{50B9B64B-F019-41A3-BF7A-278EF1E728D5}"/>
    <cellStyle name="Total 8 13" xfId="9166" xr:uid="{483FA4AC-5569-4709-82FA-54B934FA2CB5}"/>
    <cellStyle name="Total 8 13 2" xfId="18155" xr:uid="{64620F1D-49E7-4B97-9812-FF34F3B0E35F}"/>
    <cellStyle name="Total 8 13 2 2" xfId="25025" xr:uid="{7EC7A784-0947-43BD-B4EC-B72E912FD616}"/>
    <cellStyle name="Total 8 13 3" xfId="42973" xr:uid="{67E392A3-A34E-4AAE-9E94-1AFCD0EE18BA}"/>
    <cellStyle name="Total 8 14" xfId="12295" xr:uid="{E2B745B8-263F-42E1-AAA2-0F6DB8450760}"/>
    <cellStyle name="Total 8 14 2" xfId="21284" xr:uid="{35E6DF15-485C-4A81-BF99-6A05D6AF5CB3}"/>
    <cellStyle name="Total 8 14 2 2" xfId="36639" xr:uid="{50C5D382-C50A-4C2B-B450-4AF1D24488F0}"/>
    <cellStyle name="Total 8 14 3" xfId="40348" xr:uid="{F2F1FC4B-6548-4B39-97CE-35AC97527D30}"/>
    <cellStyle name="Total 8 15" xfId="2299" xr:uid="{23436A73-769D-44B7-A6B0-3B8BE4FC86DB}"/>
    <cellStyle name="Total 8 15 2" xfId="32929" xr:uid="{B254087D-AE2F-4780-B344-A93CAABE87B3}"/>
    <cellStyle name="Total 8 16" xfId="13208" xr:uid="{DE3F179C-A8BF-4341-AD43-7CF2AF9AB1F9}"/>
    <cellStyle name="Total 8 16 2" xfId="31765" xr:uid="{C2670D49-6FD6-4123-A4A3-8B5A2CE405CB}"/>
    <cellStyle name="Total 8 17" xfId="24088" xr:uid="{259BAF05-A1C1-44FA-A214-7C4DC7E1E1E8}"/>
    <cellStyle name="Total 8 18" xfId="44773" xr:uid="{FB7B8474-BA10-498D-81E7-C72CB261F548}"/>
    <cellStyle name="Total 8 19" xfId="45953" xr:uid="{69B76E5F-09A7-4901-BC84-117DD6026687}"/>
    <cellStyle name="Total 8 2" xfId="329" xr:uid="{E56C21C4-B378-4226-80BE-05981BF7E4FC}"/>
    <cellStyle name="Total 8 2 10" xfId="6631" xr:uid="{CCC3BA14-A760-4FB2-A9FB-85405938D14E}"/>
    <cellStyle name="Total 8 2 10 2" xfId="11837" xr:uid="{462B2E31-36DE-40D0-BEEC-80BBF47CFDEE}"/>
    <cellStyle name="Total 8 2 10 2 2" xfId="20826" xr:uid="{99C10B48-36C0-4305-A744-AB1DBC582CC0}"/>
    <cellStyle name="Total 8 2 10 2 2 2" xfId="39711" xr:uid="{96B17FD2-516A-41BD-B783-E409C4EF0439}"/>
    <cellStyle name="Total 8 2 10 2 3" xfId="31119" xr:uid="{788F05F8-86CD-4B6F-9F0C-19C811E07424}"/>
    <cellStyle name="Total 8 2 10 3" xfId="15620" xr:uid="{FB8D9A1B-5650-4219-852D-F8D128082314}"/>
    <cellStyle name="Total 8 2 10 3 2" xfId="22940" xr:uid="{1DCC95E9-DB3E-49B8-88D6-C95740DD2045}"/>
    <cellStyle name="Total 8 2 10 4" xfId="41974" xr:uid="{EA486001-D5F8-4A40-AA81-42BCB771C498}"/>
    <cellStyle name="Total 8 2 11" xfId="9200" xr:uid="{7AF848D0-2A57-4589-9FB7-C85F71B4D44A}"/>
    <cellStyle name="Total 8 2 11 2" xfId="18189" xr:uid="{62DFB6A0-4D7D-4816-8441-7627D69A4AB7}"/>
    <cellStyle name="Total 8 2 11 2 2" xfId="33275" xr:uid="{C0A61C18-B8A4-4AD8-B852-785A2B3A296F}"/>
    <cellStyle name="Total 8 2 11 3" xfId="29140" xr:uid="{1511C2FE-9CA0-4C24-A597-D1024AEA7617}"/>
    <cellStyle name="Total 8 2 12" xfId="12656" xr:uid="{5BF34B5A-F40A-487A-ADD9-C6BC78BFFBCD}"/>
    <cellStyle name="Total 8 2 12 2" xfId="21645" xr:uid="{986301FC-93B8-4383-B620-23198FD46F1C}"/>
    <cellStyle name="Total 8 2 12 2 2" xfId="31441" xr:uid="{D7FD65B7-45F1-40C2-A122-7DF4B9202095}"/>
    <cellStyle name="Total 8 2 12 3" xfId="37196" xr:uid="{AD56BAAE-49D9-429A-8725-27B0C7E2D56F}"/>
    <cellStyle name="Total 8 2 13" xfId="2335" xr:uid="{96EE50F5-B1B4-4DAC-98FF-29DA8BFF9324}"/>
    <cellStyle name="Total 8 2 13 2" xfId="24191" xr:uid="{F61D8C6C-FDDD-4D3D-BA91-BE949A1CB050}"/>
    <cellStyle name="Total 8 2 14" xfId="13244" xr:uid="{4C79465E-5B05-4909-8D6B-43607885933F}"/>
    <cellStyle name="Total 8 2 14 2" xfId="30796" xr:uid="{8D4B9C64-9B87-40E1-B3B6-72428B16DE62}"/>
    <cellStyle name="Total 8 2 15" xfId="31606" xr:uid="{521A1D12-F451-47E4-BFA9-5DCA849CC6BF}"/>
    <cellStyle name="Total 8 2 16" xfId="49444" xr:uid="{82459EBC-ABD1-4EC1-ADCF-452533CABF50}"/>
    <cellStyle name="Total 8 2 2" xfId="461" xr:uid="{B36E6E0B-394A-44FE-9F24-9F9CC7C29AE1}"/>
    <cellStyle name="Total 8 2 2 10" xfId="9325" xr:uid="{CB717738-F365-4320-A560-25DCBE2184DD}"/>
    <cellStyle name="Total 8 2 2 10 2" xfId="18314" xr:uid="{958A8A04-2A54-4759-A46E-C3A651946CA1}"/>
    <cellStyle name="Total 8 2 2 10 2 2" xfId="22367" xr:uid="{3264D745-9AC7-4CCF-B776-48DC91BE5B34}"/>
    <cellStyle name="Total 8 2 2 10 3" xfId="23496" xr:uid="{D7A7B719-F50B-4A26-9ABB-060A76005DC2}"/>
    <cellStyle name="Total 8 2 2 11" xfId="12280" xr:uid="{69A51ECF-98E7-42ED-8C4B-91FC3ABC956E}"/>
    <cellStyle name="Total 8 2 2 11 2" xfId="21269" xr:uid="{62CCA058-704C-4F72-8BC5-AB9AF640BD5C}"/>
    <cellStyle name="Total 8 2 2 11 2 2" xfId="24983" xr:uid="{47A39F43-65E0-47E3-BE33-E31CFE61A2AD}"/>
    <cellStyle name="Total 8 2 2 11 3" xfId="28525" xr:uid="{65069C81-77F7-45D6-9316-5E38A7D4B135}"/>
    <cellStyle name="Total 8 2 2 12" xfId="2467" xr:uid="{A93185BE-5BFE-4B04-84F2-384F5FF67A23}"/>
    <cellStyle name="Total 8 2 2 12 2" xfId="30434" xr:uid="{4B34261F-D036-422A-98DE-470997696289}"/>
    <cellStyle name="Total 8 2 2 13" xfId="13376" xr:uid="{E326AC41-99AF-4912-9CAA-F9DB27C32A86}"/>
    <cellStyle name="Total 8 2 2 13 2" xfId="38266" xr:uid="{C9F6FA3A-8858-4B17-A7E5-3D96CDFCBCC9}"/>
    <cellStyle name="Total 8 2 2 14" xfId="24696" xr:uid="{FA5BE498-D894-48BA-BFFE-FD2C5262FFCE}"/>
    <cellStyle name="Total 8 2 2 15" xfId="56226" xr:uid="{C3870727-87E8-4F04-A988-2BE52EDE0275}"/>
    <cellStyle name="Total 8 2 2 2" xfId="810" xr:uid="{3B78CD87-5485-4F2F-9D7C-617E88A6B955}"/>
    <cellStyle name="Total 8 2 2 2 2" xfId="5179" xr:uid="{8F0EFF01-E162-4FB1-AE0F-C7C738E18344}"/>
    <cellStyle name="Total 8 2 2 2 2 2" xfId="7765" xr:uid="{EE0C9DF5-A29D-4778-8E43-A673175F7C04}"/>
    <cellStyle name="Total 8 2 2 2 2 2 2" xfId="16754" xr:uid="{D79DEFF7-E029-4FA5-B7E6-6B383DD19FAB}"/>
    <cellStyle name="Total 8 2 2 2 2 2 2 2" xfId="31913" xr:uid="{4BC7AE0F-C006-4710-A6A2-3F0AE72B8F71}"/>
    <cellStyle name="Total 8 2 2 2 2 2 3" xfId="35558" xr:uid="{9872DF6A-6350-47B1-A53E-B90A73853D6C}"/>
    <cellStyle name="Total 8 2 2 2 2 3" xfId="10402" xr:uid="{0FEF15B3-6843-44FC-8716-2EC92BD555B9}"/>
    <cellStyle name="Total 8 2 2 2 2 3 2" xfId="19391" xr:uid="{CDA87E53-2E09-4727-BD5A-D5EE0E806B4E}"/>
    <cellStyle name="Total 8 2 2 2 2 3 2 2" xfId="38000" xr:uid="{E67C8B7C-1D86-4BF7-8A83-BAA5CF0F7E09}"/>
    <cellStyle name="Total 8 2 2 2 2 3 3" xfId="43960" xr:uid="{E9CCE1AE-6F84-4C98-9CFE-5DB5BECCB6C9}"/>
    <cellStyle name="Total 8 2 2 2 2 4" xfId="14168" xr:uid="{DCB76D5C-EBB0-475E-A8B7-A37E539CF34A}"/>
    <cellStyle name="Total 8 2 2 2 2 4 2" xfId="35651" xr:uid="{EC880C97-A5A2-411D-929C-32F0DB8AA922}"/>
    <cellStyle name="Total 8 2 2 2 2 5" xfId="35671" xr:uid="{5E2155C1-1270-4B36-A18E-251AAD060C7A}"/>
    <cellStyle name="Total 8 2 2 2 3" xfId="3247" xr:uid="{C9BC0613-5ABC-4E5F-8DE4-B65AB2DC36C2}"/>
    <cellStyle name="Total 8 2 2 2 3 2" xfId="33588" xr:uid="{2F362DA9-78B4-43C0-8861-07EA149057C0}"/>
    <cellStyle name="Total 8 2 2 2 4" xfId="41814" xr:uid="{0E9EA490-AAB7-487E-BE5F-CC41A192F6B1}"/>
    <cellStyle name="Total 8 2 2 3" xfId="1155" xr:uid="{FBA78D9A-357E-4265-AD85-539ED1B9D6B1}"/>
    <cellStyle name="Total 8 2 2 3 2" xfId="5500" xr:uid="{9CF6D1A6-F9C4-4728-B1E4-DECAEF22BAC3}"/>
    <cellStyle name="Total 8 2 2 3 2 2" xfId="8086" xr:uid="{BE0F1A3E-2A8B-4840-8682-16D0757FD3E4}"/>
    <cellStyle name="Total 8 2 2 3 2 2 2" xfId="17075" xr:uid="{471467D7-55A3-4287-9844-AC0438824DD7}"/>
    <cellStyle name="Total 8 2 2 3 2 2 2 2" xfId="27012" xr:uid="{89E0E4DA-17C6-4D18-9310-786D082BFFFB}"/>
    <cellStyle name="Total 8 2 2 3 2 2 3" xfId="38976" xr:uid="{E1A3F7FB-06A4-4021-9FA9-37DAD0BB09AE}"/>
    <cellStyle name="Total 8 2 2 3 2 3" xfId="10723" xr:uid="{B2129A7B-B9A0-4905-BF53-A6C0B078E0E5}"/>
    <cellStyle name="Total 8 2 2 3 2 3 2" xfId="19712" xr:uid="{2E0619F5-A8C1-4D44-BE04-21EC75BB1029}"/>
    <cellStyle name="Total 8 2 2 3 2 3 2 2" xfId="25586" xr:uid="{937F36A1-1C7F-4E56-9DA0-BDDBD6DE5EB9}"/>
    <cellStyle name="Total 8 2 2 3 2 3 3" xfId="34853" xr:uid="{75D1CAAA-DB6F-4D83-A9BD-AC8D85615359}"/>
    <cellStyle name="Total 8 2 2 3 2 4" xfId="14489" xr:uid="{13531846-7C90-431A-993A-8F541F1992ED}"/>
    <cellStyle name="Total 8 2 2 3 2 4 2" xfId="36458" xr:uid="{5190D771-D0C9-4CF4-8A49-F7C1FCCEFFAC}"/>
    <cellStyle name="Total 8 2 2 3 2 5" xfId="39091" xr:uid="{527CD5DE-3216-474D-85A2-A07F74F3D7AC}"/>
    <cellStyle name="Total 8 2 2 3 3" xfId="3592" xr:uid="{AB73E8B5-9653-404B-B791-0AD211CD7E28}"/>
    <cellStyle name="Total 8 2 2 3 3 2" xfId="38391" xr:uid="{8D09B0B3-2438-477B-BAFF-4EDF734EF0F3}"/>
    <cellStyle name="Total 8 2 2 3 4" xfId="31560" xr:uid="{6DBD10CF-C098-461F-AB0A-B77352D0A79C}"/>
    <cellStyle name="Total 8 2 2 4" xfId="1499" xr:uid="{983114E2-E389-4326-B357-D863C7BCDA81}"/>
    <cellStyle name="Total 8 2 2 4 2" xfId="5844" xr:uid="{BB406833-3283-4448-A312-4AEC98361711}"/>
    <cellStyle name="Total 8 2 2 4 2 2" xfId="8430" xr:uid="{ED294B18-C9CF-448D-9B73-6E57B671D71B}"/>
    <cellStyle name="Total 8 2 2 4 2 2 2" xfId="17419" xr:uid="{9D189E83-96A4-4697-9608-21A13D017721}"/>
    <cellStyle name="Total 8 2 2 4 2 2 2 2" xfId="38292" xr:uid="{86569F35-FEF9-4DA0-BE29-8C4B1ED04FF7}"/>
    <cellStyle name="Total 8 2 2 4 2 2 3" xfId="27003" xr:uid="{1D9364C2-61C5-4BDC-9AD6-07189239B2F1}"/>
    <cellStyle name="Total 8 2 2 4 2 3" xfId="11067" xr:uid="{AE268248-2FED-4263-8C7A-3B438ABEF3F0}"/>
    <cellStyle name="Total 8 2 2 4 2 3 2" xfId="20056" xr:uid="{69A65026-3D9A-4071-9C83-CD4D67421BB9}"/>
    <cellStyle name="Total 8 2 2 4 2 3 2 2" xfId="32918" xr:uid="{34387AE2-3DA8-4EA6-928C-894B10F38D23}"/>
    <cellStyle name="Total 8 2 2 4 2 3 3" xfId="41684" xr:uid="{71EF72A2-321D-4A4C-BE18-B36D735AE5B6}"/>
    <cellStyle name="Total 8 2 2 4 2 4" xfId="14833" xr:uid="{0679392C-0FD8-4A47-8866-D578819E936D}"/>
    <cellStyle name="Total 8 2 2 4 2 4 2" xfId="27739" xr:uid="{0918CB9F-9788-4494-9437-0C422450A3F6}"/>
    <cellStyle name="Total 8 2 2 4 2 5" xfId="27413" xr:uid="{CE2746F8-B951-4DC7-9428-467F75E29A37}"/>
    <cellStyle name="Total 8 2 2 4 3" xfId="3936" xr:uid="{89D606A6-09A4-4A0C-9140-3FFA52176B3A}"/>
    <cellStyle name="Total 8 2 2 4 3 2" xfId="31264" xr:uid="{92C1048D-3D61-484F-874E-7783C24C93E1}"/>
    <cellStyle name="Total 8 2 2 4 4" xfId="24979" xr:uid="{2B14C063-83C3-4A07-8A9D-FA4379577730}"/>
    <cellStyle name="Total 8 2 2 5" xfId="177" xr:uid="{827439B4-8B71-4D84-BBE4-929CC784AB12}"/>
    <cellStyle name="Total 8 2 2 5 2" xfId="2962" xr:uid="{32BBF342-5A45-4EE4-B255-C24001389A3C}"/>
    <cellStyle name="Total 8 2 2 5 2 2" xfId="7112" xr:uid="{DB967EB8-22D5-4373-A955-47F622D8902E}"/>
    <cellStyle name="Total 8 2 2 5 2 2 2" xfId="16101" xr:uid="{906D0C87-66A5-4068-AD0B-174B9942A66E}"/>
    <cellStyle name="Total 8 2 2 5 2 2 2 2" xfId="29706" xr:uid="{B5AD9ECA-972D-44A2-BD39-F2F064D44136}"/>
    <cellStyle name="Total 8 2 2 5 2 2 3" xfId="36240" xr:uid="{1D509D08-FE4E-4BC2-85D0-51BD1CF51D84}"/>
    <cellStyle name="Total 8 2 2 5 2 3" xfId="9675" xr:uid="{277922D4-4938-4BE8-891A-BE5108CEDAD9}"/>
    <cellStyle name="Total 8 2 2 5 2 3 2" xfId="18664" xr:uid="{374D2D9F-7E85-4985-A1F6-AD2DA7923B49}"/>
    <cellStyle name="Total 8 2 2 5 2 3 2 2" xfId="32569" xr:uid="{EF078057-506B-4504-A8B2-911722AAD2AE}"/>
    <cellStyle name="Total 8 2 2 5 2 3 3" xfId="40116" xr:uid="{25FF82CF-EC9C-4847-9F57-151A68F924BF}"/>
    <cellStyle name="Total 8 2 2 5 2 4" xfId="13515" xr:uid="{98E3E50B-4830-4298-AD07-54BCDFAF36E8}"/>
    <cellStyle name="Total 8 2 2 5 2 4 2" xfId="32076" xr:uid="{998824F5-D36D-40FB-91E4-5760F64F4039}"/>
    <cellStyle name="Total 8 2 2 5 2 5" xfId="23635" xr:uid="{A08F0BFF-FA26-4856-B32F-145227DA59DB}"/>
    <cellStyle name="Total 8 2 2 5 3" xfId="2645" xr:uid="{5A1202FA-2EF7-4AF2-87D6-9C62B82B8639}"/>
    <cellStyle name="Total 8 2 2 5 3 2" xfId="35958" xr:uid="{6948D292-986B-452A-90DE-5D6057E5CCFF}"/>
    <cellStyle name="Total 8 2 2 5 4" xfId="22157" xr:uid="{7984149A-24A6-4342-A5BC-290936077AD0}"/>
    <cellStyle name="Total 8 2 2 6" xfId="2118" xr:uid="{D2928AB2-0DF0-4E4C-ADAD-05824253D500}"/>
    <cellStyle name="Total 8 2 2 6 2" xfId="6419" xr:uid="{85F01E66-03C2-4944-831D-7F72A5D56865}"/>
    <cellStyle name="Total 8 2 2 6 2 2" xfId="9005" xr:uid="{849905FB-1B40-4CB6-89BF-04CCA3E753F8}"/>
    <cellStyle name="Total 8 2 2 6 2 2 2" xfId="17994" xr:uid="{4964AB48-50C3-41F9-A1D1-D60E898AC414}"/>
    <cellStyle name="Total 8 2 2 6 2 2 2 2" xfId="35406" xr:uid="{83F5841D-B954-4EB7-9530-BD7D12812BA0}"/>
    <cellStyle name="Total 8 2 2 6 2 2 3" xfId="26467" xr:uid="{00CC3C5D-5064-4755-89C1-6F79B80FED32}"/>
    <cellStyle name="Total 8 2 2 6 2 3" xfId="11642" xr:uid="{140485C4-0D14-4937-9450-7F7FA8265EAD}"/>
    <cellStyle name="Total 8 2 2 6 2 3 2" xfId="20631" xr:uid="{64937D6A-4E22-49B5-A6AF-E219A8D2D4B0}"/>
    <cellStyle name="Total 8 2 2 6 2 3 2 2" xfId="27244" xr:uid="{7FF5CBE5-75B9-4F49-A233-A7CE28992BEE}"/>
    <cellStyle name="Total 8 2 2 6 2 3 3" xfId="23066" xr:uid="{652A2B1D-707F-4769-97DD-AA4D4FCB02ED}"/>
    <cellStyle name="Total 8 2 2 6 2 4" xfId="15408" xr:uid="{6F62956A-D528-48E1-80A3-DD7FDCF3DD7D}"/>
    <cellStyle name="Total 8 2 2 6 2 4 2" xfId="43637" xr:uid="{9944629C-E7C0-4593-81EB-FEDD81BB2440}"/>
    <cellStyle name="Total 8 2 2 6 2 5" xfId="30462" xr:uid="{079F712B-FECC-4D20-8034-51DF29A088B3}"/>
    <cellStyle name="Total 8 2 2 6 3" xfId="4555" xr:uid="{181EFD65-C023-472D-B2C6-61EF46607A68}"/>
    <cellStyle name="Total 8 2 2 6 3 2" xfId="43338" xr:uid="{1E5ECB0C-4566-4297-AC64-74CB971ABB74}"/>
    <cellStyle name="Total 8 2 2 6 4" xfId="39721" xr:uid="{2F3592AE-0CA2-420A-961F-B1391669DDF9}"/>
    <cellStyle name="Total 8 2 2 7" xfId="2928" xr:uid="{F065BE27-7347-4EBB-B15C-4861676D5D42}"/>
    <cellStyle name="Total 8 2 2 7 2" xfId="7078" xr:uid="{62D6ABEB-5994-44CE-8437-65030C32DAF4}"/>
    <cellStyle name="Total 8 2 2 7 2 2" xfId="12204" xr:uid="{A0A37D94-38B6-4602-90CC-8C09BA16718C}"/>
    <cellStyle name="Total 8 2 2 7 2 2 2" xfId="21193" xr:uid="{059AEFA6-2E56-41B0-AD02-839F9D9AA9EF}"/>
    <cellStyle name="Total 8 2 2 7 2 2 2 2" xfId="24476" xr:uid="{14C5DE6D-C097-40CC-ADFC-8CEFB877B761}"/>
    <cellStyle name="Total 8 2 2 7 2 2 3" xfId="43836" xr:uid="{8F3706D6-B933-471C-BC41-163EB7628207}"/>
    <cellStyle name="Total 8 2 2 7 2 3" xfId="12998" xr:uid="{6CF214BE-8536-4FC1-B007-FDA21EF3DFD4}"/>
    <cellStyle name="Total 8 2 2 7 2 3 2" xfId="21987" xr:uid="{DA1B19D4-8554-43A3-92D4-99CCAE7B3FD8}"/>
    <cellStyle name="Total 8 2 2 7 2 3 2 2" xfId="40922" xr:uid="{C80039AA-C655-4C7D-AEC1-6923F11DC54F}"/>
    <cellStyle name="Total 8 2 2 7 2 3 3" xfId="23359" xr:uid="{79357070-32B6-4976-8D26-D94F3E10CA54}"/>
    <cellStyle name="Total 8 2 2 7 2 4" xfId="16067" xr:uid="{7D929146-E4CE-47C3-A4CF-0FEE25DFC6A6}"/>
    <cellStyle name="Total 8 2 2 7 2 4 2" xfId="40471" xr:uid="{9796723D-8187-4940-A9B2-5FEC655A3E71}"/>
    <cellStyle name="Total 8 2 2 7 2 5" xfId="24497" xr:uid="{C8DA9254-AC12-4BFE-BAE4-B781F4875A71}"/>
    <cellStyle name="Total 8 2 2 7 3" xfId="9641" xr:uid="{874814C8-278A-4824-B70B-636C827624E0}"/>
    <cellStyle name="Total 8 2 2 7 3 2" xfId="18630" xr:uid="{AC9CDBA6-43F7-4BBD-84C4-EB4A88F88D56}"/>
    <cellStyle name="Total 8 2 2 7 3 2 2" xfId="25436" xr:uid="{859911E1-D3E3-4C1D-8C83-342304EF8818}"/>
    <cellStyle name="Total 8 2 2 7 3 3" xfId="42304" xr:uid="{751F3689-1B61-4243-A86B-727A1F6A64D8}"/>
    <cellStyle name="Total 8 2 2 7 4" xfId="28908" xr:uid="{9E0C5C32-AC56-446F-A9B6-374B62756739}"/>
    <cellStyle name="Total 8 2 2 8" xfId="4855" xr:uid="{A375980F-EBDD-43A6-8F4B-7FEC3F80E581}"/>
    <cellStyle name="Total 8 2 2 8 2" xfId="7441" xr:uid="{6E3752CE-3805-4965-81BD-357F5F650BC4}"/>
    <cellStyle name="Total 8 2 2 8 2 2" xfId="16430" xr:uid="{BCD057FA-2980-4AF5-AEC8-68594BBBFD40}"/>
    <cellStyle name="Total 8 2 2 8 2 2 2" xfId="36351" xr:uid="{1914A3F0-67A6-49C1-8A03-4A8834C5A9E2}"/>
    <cellStyle name="Total 8 2 2 8 2 3" xfId="41104" xr:uid="{C76A2C63-6ACC-4706-A0A7-BBE5DB09488D}"/>
    <cellStyle name="Total 8 2 2 8 3" xfId="10078" xr:uid="{98FDC574-5935-4C7B-A86B-EA6761B6B4E5}"/>
    <cellStyle name="Total 8 2 2 8 3 2" xfId="19067" xr:uid="{F1D818D0-288E-4543-979D-B3FD9FCD5C09}"/>
    <cellStyle name="Total 8 2 2 8 3 2 2" xfId="30802" xr:uid="{293BBFEE-5462-4878-A08D-8F926498D5D4}"/>
    <cellStyle name="Total 8 2 2 8 3 3" xfId="43955" xr:uid="{93864C0D-C805-4EEB-A8DE-9282C0166D82}"/>
    <cellStyle name="Total 8 2 2 8 4" xfId="13844" xr:uid="{E8C27107-EDF1-4D4D-9343-3AF8BC2AD382}"/>
    <cellStyle name="Total 8 2 2 8 4 2" xfId="26101" xr:uid="{4613B319-B006-425F-8969-B8F673F4A546}"/>
    <cellStyle name="Total 8 2 2 8 5" xfId="29492" xr:uid="{45339E0D-3C86-41E2-A5D1-321497592819}"/>
    <cellStyle name="Total 8 2 2 9" xfId="6763" xr:uid="{4A64D544-FF14-49C7-9E68-3A259D095460}"/>
    <cellStyle name="Total 8 2 2 9 2" xfId="11962" xr:uid="{58D4DA6A-E8BE-43FF-8F40-BEB6D826AC91}"/>
    <cellStyle name="Total 8 2 2 9 2 2" xfId="20951" xr:uid="{9FD3C3F4-DE0A-4AE4-B220-EB650EFE0A8F}"/>
    <cellStyle name="Total 8 2 2 9 2 2 2" xfId="32948" xr:uid="{2384F55C-8EE1-439A-92C0-2C2751F4EA62}"/>
    <cellStyle name="Total 8 2 2 9 2 3" xfId="26821" xr:uid="{870A5B1F-89D6-4628-9FE4-E1152647663A}"/>
    <cellStyle name="Total 8 2 2 9 3" xfId="15752" xr:uid="{EA7910C8-EA0E-4D82-83B3-1A999E92D209}"/>
    <cellStyle name="Total 8 2 2 9 3 2" xfId="31463" xr:uid="{AFFE77BD-7B62-4B93-BEF6-7E84A5A11033}"/>
    <cellStyle name="Total 8 2 2 9 4" xfId="30748" xr:uid="{B72FCA57-B9EF-47B0-9997-2D1DF0311EBF}"/>
    <cellStyle name="Total 8 2 3" xfId="678" xr:uid="{86A0F7CD-C881-485F-ACA2-56FD4CC21583}"/>
    <cellStyle name="Total 8 2 3 2" xfId="5054" xr:uid="{E191C090-AFC2-45EC-B830-74A6F5ED27A5}"/>
    <cellStyle name="Total 8 2 3 2 2" xfId="7640" xr:uid="{ECE939FF-B03A-43C8-A4C6-BD6D63DF2EDE}"/>
    <cellStyle name="Total 8 2 3 2 2 2" xfId="16629" xr:uid="{D28873E1-4128-427C-8D8F-C32BABF04A40}"/>
    <cellStyle name="Total 8 2 3 2 2 2 2" xfId="40167" xr:uid="{137DCB28-ADE5-47B7-B10D-D56F64C2BE7D}"/>
    <cellStyle name="Total 8 2 3 2 2 3" xfId="25288" xr:uid="{42E305B0-C825-48F9-9179-B3A2FB7EFDB3}"/>
    <cellStyle name="Total 8 2 3 2 3" xfId="10277" xr:uid="{91D711FB-1412-4008-873A-B77EC404512F}"/>
    <cellStyle name="Total 8 2 3 2 3 2" xfId="19266" xr:uid="{15F77DD8-27EE-4555-8857-C85CB38B9AA1}"/>
    <cellStyle name="Total 8 2 3 2 3 2 2" xfId="40803" xr:uid="{832DFB07-A0BD-411B-AB05-C9212330F18A}"/>
    <cellStyle name="Total 8 2 3 2 3 3" xfId="31960" xr:uid="{9B30BB5B-5B74-4C6B-A282-309C0D388FBD}"/>
    <cellStyle name="Total 8 2 3 2 4" xfId="14043" xr:uid="{6F4ED0FC-3742-4AA0-BADC-AD425615907A}"/>
    <cellStyle name="Total 8 2 3 2 4 2" xfId="25538" xr:uid="{1DAA0414-455B-4062-A818-152CD4341B33}"/>
    <cellStyle name="Total 8 2 3 2 5" xfId="30032" xr:uid="{C7C599FE-2359-4B71-84AD-8C6F2A955B4D}"/>
    <cellStyle name="Total 8 2 3 3" xfId="3115" xr:uid="{05FC7A02-5000-4816-B5C2-D64051BDF27A}"/>
    <cellStyle name="Total 8 2 3 3 2" xfId="31568" xr:uid="{3D97FEC0-A06F-4290-AC61-9279690C7A5C}"/>
    <cellStyle name="Total 8 2 3 4" xfId="28681" xr:uid="{D4ACB2BE-EFDC-4A6E-9264-7D56C062C399}"/>
    <cellStyle name="Total 8 2 4" xfId="1023" xr:uid="{291A936A-DB9D-4A3C-A7F1-EB452B81516D}"/>
    <cellStyle name="Total 8 2 4 2" xfId="5375" xr:uid="{B71A7A7A-453E-4980-91E7-EBB51CF3FB47}"/>
    <cellStyle name="Total 8 2 4 2 2" xfId="7961" xr:uid="{A0F569BD-8209-4373-BD74-085FA9FED1E6}"/>
    <cellStyle name="Total 8 2 4 2 2 2" xfId="16950" xr:uid="{1E5163AD-A9C0-4291-947A-8CBB581887ED}"/>
    <cellStyle name="Total 8 2 4 2 2 2 2" xfId="28034" xr:uid="{3F09C991-3530-4FF5-A83D-658F04883FB6}"/>
    <cellStyle name="Total 8 2 4 2 2 3" xfId="22240" xr:uid="{8E71CECE-FBE4-41EA-AD92-8A4615BFAAA1}"/>
    <cellStyle name="Total 8 2 4 2 3" xfId="10598" xr:uid="{BEA2E775-3182-49F5-9BFA-70D189E3124E}"/>
    <cellStyle name="Total 8 2 4 2 3 2" xfId="19587" xr:uid="{C049CB9E-16B9-444E-B4D8-725294673EEE}"/>
    <cellStyle name="Total 8 2 4 2 3 2 2" xfId="29062" xr:uid="{743FF38D-AFF7-449B-AA2A-2359E605F580}"/>
    <cellStyle name="Total 8 2 4 2 3 3" xfId="40567" xr:uid="{63F86224-D077-4E79-8F8E-9CAFC1929182}"/>
    <cellStyle name="Total 8 2 4 2 4" xfId="14364" xr:uid="{1FD95ECD-A470-4765-B0AB-D6ED33096B0A}"/>
    <cellStyle name="Total 8 2 4 2 4 2" xfId="37446" xr:uid="{0B3319C5-1FC9-4730-BFE6-60B5E871AB6F}"/>
    <cellStyle name="Total 8 2 4 2 5" xfId="36985" xr:uid="{274042ED-A7C1-4FCA-BF3E-974BAAB77664}"/>
    <cellStyle name="Total 8 2 4 3" xfId="3460" xr:uid="{004A1CE7-21CF-4DD4-A9B5-A2A87715D81B}"/>
    <cellStyle name="Total 8 2 4 3 2" xfId="32938" xr:uid="{8143515A-F9AE-4516-B716-C0A3B81ADED2}"/>
    <cellStyle name="Total 8 2 4 4" xfId="32867" xr:uid="{673083B4-9043-4BE1-A87B-A3CDBD46B58C}"/>
    <cellStyle name="Total 8 2 5" xfId="1367" xr:uid="{96A521DE-FACE-4BE2-B870-4003B7DF5AE3}"/>
    <cellStyle name="Total 8 2 5 2" xfId="5712" xr:uid="{94217273-7A34-437F-98DF-0F40C9A59764}"/>
    <cellStyle name="Total 8 2 5 2 2" xfId="8298" xr:uid="{DE9FD4F8-6C5E-47FC-AC61-847603FF4D47}"/>
    <cellStyle name="Total 8 2 5 2 2 2" xfId="17287" xr:uid="{BAFCC470-8718-46C1-A02B-31DE2F57E7E9}"/>
    <cellStyle name="Total 8 2 5 2 2 2 2" xfId="27406" xr:uid="{A76632FA-2F7A-4088-9BD2-39EC0933434D}"/>
    <cellStyle name="Total 8 2 5 2 2 3" xfId="25728" xr:uid="{1C5503F8-EA52-43F3-8071-D4674AC6CA52}"/>
    <cellStyle name="Total 8 2 5 2 3" xfId="10935" xr:uid="{5870FE95-210F-4FA0-96B1-3EBBAE03170B}"/>
    <cellStyle name="Total 8 2 5 2 3 2" xfId="19924" xr:uid="{A453BFF4-8CAD-4C3F-BD28-BB39AE32FE25}"/>
    <cellStyle name="Total 8 2 5 2 3 2 2" xfId="28284" xr:uid="{F686A48A-76B9-409A-A36C-98A1FCA4D05A}"/>
    <cellStyle name="Total 8 2 5 2 3 3" xfId="35087" xr:uid="{02307CEF-C186-44C2-8491-FC15705334BC}"/>
    <cellStyle name="Total 8 2 5 2 4" xfId="14701" xr:uid="{3857D0D8-6AF8-4D07-BBCC-930AFF64B342}"/>
    <cellStyle name="Total 8 2 5 2 4 2" xfId="32025" xr:uid="{744BA80C-8675-4957-B5D5-E22409058EBC}"/>
    <cellStyle name="Total 8 2 5 2 5" xfId="33993" xr:uid="{2962B9FD-C5C9-4DBD-B331-F34D020DCEA0}"/>
    <cellStyle name="Total 8 2 5 3" xfId="3804" xr:uid="{BBBB2895-B85C-4A7E-80D4-F4F780323796}"/>
    <cellStyle name="Total 8 2 5 3 2" xfId="23218" xr:uid="{4753DA54-4024-404D-A1E3-8288BECE2BA1}"/>
    <cellStyle name="Total 8 2 5 4" xfId="31885" xr:uid="{252C5083-A9AB-447A-8655-E5FF7AF8D33E}"/>
    <cellStyle name="Total 8 2 6" xfId="1638" xr:uid="{1E5C430A-BC7A-4ABE-A7CD-227AB1585082}"/>
    <cellStyle name="Total 8 2 6 2" xfId="5972" xr:uid="{BAA7A192-6681-44EB-A3DB-CA1CFCE53ED7}"/>
    <cellStyle name="Total 8 2 6 2 2" xfId="8558" xr:uid="{75F2E89B-205B-4A40-A885-BD97D9397558}"/>
    <cellStyle name="Total 8 2 6 2 2 2" xfId="17547" xr:uid="{2CABC859-0737-480E-943F-73C5A17C4BD1}"/>
    <cellStyle name="Total 8 2 6 2 2 2 2" xfId="28971" xr:uid="{100E3253-6189-4FA7-BB8D-80366E3B33D9}"/>
    <cellStyle name="Total 8 2 6 2 2 3" xfId="35746" xr:uid="{CAA57113-A618-4E6A-B24A-F46DE3AA811A}"/>
    <cellStyle name="Total 8 2 6 2 3" xfId="11195" xr:uid="{01C19F0F-CFE8-47B1-A19C-E4B20B4AB36B}"/>
    <cellStyle name="Total 8 2 6 2 3 2" xfId="20184" xr:uid="{035A34B4-D7A6-4265-BDE4-0095C2B24B3F}"/>
    <cellStyle name="Total 8 2 6 2 3 2 2" xfId="35267" xr:uid="{C717B3DA-0BE6-4FC1-96BD-89B60DD7CABE}"/>
    <cellStyle name="Total 8 2 6 2 3 3" xfId="34631" xr:uid="{1F34B08E-47CA-4673-ADBD-BB35469A3B26}"/>
    <cellStyle name="Total 8 2 6 2 4" xfId="14961" xr:uid="{8242CA5E-CB4E-47F9-8257-8BBCDB059202}"/>
    <cellStyle name="Total 8 2 6 2 4 2" xfId="41897" xr:uid="{34CA9D9A-7BD1-4974-87AB-6C72575A99C7}"/>
    <cellStyle name="Total 8 2 6 2 5" xfId="31032" xr:uid="{24C15D75-09F9-49FD-BE6C-6465EB9798D7}"/>
    <cellStyle name="Total 8 2 6 3" xfId="4075" xr:uid="{37201B1E-F9EE-4D3E-8190-005FB352BA25}"/>
    <cellStyle name="Total 8 2 6 3 2" xfId="34159" xr:uid="{6F1420C9-F809-4305-9E46-451293348A20}"/>
    <cellStyle name="Total 8 2 6 4" xfId="31772" xr:uid="{78ED52AB-0274-4989-8D24-6B202AB9EB4D}"/>
    <cellStyle name="Total 8 2 7" xfId="1986" xr:uid="{BBD26E46-9A36-45BF-9094-F84D7FC65881}"/>
    <cellStyle name="Total 8 2 7 2" xfId="6294" xr:uid="{9B318B93-2C57-4F96-8C00-A6EB08CAD79E}"/>
    <cellStyle name="Total 8 2 7 2 2" xfId="8880" xr:uid="{E0931BF5-6CB2-423F-8D15-E13053161234}"/>
    <cellStyle name="Total 8 2 7 2 2 2" xfId="17869" xr:uid="{EE1F3D83-8D69-4399-8DF2-CA281076B971}"/>
    <cellStyle name="Total 8 2 7 2 2 2 2" xfId="25909" xr:uid="{124ECD4B-EF22-4933-97A5-559E7CB45E94}"/>
    <cellStyle name="Total 8 2 7 2 2 3" xfId="29116" xr:uid="{B5C534D5-55EF-4767-99A8-811689FA90A9}"/>
    <cellStyle name="Total 8 2 7 2 3" xfId="11517" xr:uid="{494CEE26-D2D3-49D1-86E9-688C67C5E8D7}"/>
    <cellStyle name="Total 8 2 7 2 3 2" xfId="20506" xr:uid="{7E2D2517-234B-47C1-8BB6-AC7A03E39247}"/>
    <cellStyle name="Total 8 2 7 2 3 2 2" xfId="23770" xr:uid="{869DBAD1-D8A3-439A-A54A-4AC1AFB1D0AD}"/>
    <cellStyle name="Total 8 2 7 2 3 3" xfId="35180" xr:uid="{709EB937-EA04-4B7D-8E10-42FD9DD33D2D}"/>
    <cellStyle name="Total 8 2 7 2 4" xfId="15283" xr:uid="{C6F928CE-6717-429E-919F-9A9587D78434}"/>
    <cellStyle name="Total 8 2 7 2 4 2" xfId="29945" xr:uid="{6051FA88-7669-4629-847C-E63A59100FCA}"/>
    <cellStyle name="Total 8 2 7 2 5" xfId="28632" xr:uid="{0853173C-0F7C-4DE4-BAFB-AFB852B7C97B}"/>
    <cellStyle name="Total 8 2 7 3" xfId="4423" xr:uid="{31641E80-A2EB-41B9-B44C-D6027B66C2CA}"/>
    <cellStyle name="Total 8 2 7 3 2" xfId="38466" xr:uid="{254E703D-F46E-4DB1-BDEC-5C9A79FAFD23}"/>
    <cellStyle name="Total 8 2 7 4" xfId="32054" xr:uid="{6CC9700E-6E56-4414-868C-069891A9F0D8}"/>
    <cellStyle name="Total 8 2 8" xfId="2797" xr:uid="{DC364846-234D-4A67-84B5-F2A24F486AE6}"/>
    <cellStyle name="Total 8 2 8 2" xfId="6947" xr:uid="{2620A1E7-77B4-4E29-A659-03F009BC382C}"/>
    <cellStyle name="Total 8 2 8 2 2" xfId="12076" xr:uid="{A45AA876-5EC0-431D-9F8B-A7FD1C3E9F41}"/>
    <cellStyle name="Total 8 2 8 2 2 2" xfId="21065" xr:uid="{AC3427F2-41A4-4F9A-A134-A655E30642E5}"/>
    <cellStyle name="Total 8 2 8 2 2 2 2" xfId="27113" xr:uid="{35814173-C93F-4B31-B825-5F780C4D9086}"/>
    <cellStyle name="Total 8 2 8 2 2 3" xfId="41471" xr:uid="{3FE42202-E0D4-4380-9E1B-911F359ED43B}"/>
    <cellStyle name="Total 8 2 8 2 3" xfId="12898" xr:uid="{E20853D3-842C-49FC-8F2C-41FB6256C884}"/>
    <cellStyle name="Total 8 2 8 2 3 2" xfId="21887" xr:uid="{C8A1AAF1-4490-4451-AECC-9AEACC5383C4}"/>
    <cellStyle name="Total 8 2 8 2 3 2 2" xfId="37536" xr:uid="{EDF4E134-38F9-44CE-910E-1274CC27E20A}"/>
    <cellStyle name="Total 8 2 8 2 3 3" xfId="23459" xr:uid="{6ED7F3EB-A60C-4DFA-BAEE-37BBB21B1677}"/>
    <cellStyle name="Total 8 2 8 2 4" xfId="15936" xr:uid="{C00089B7-2239-47A9-8494-A0FDF41254C9}"/>
    <cellStyle name="Total 8 2 8 2 4 2" xfId="37348" xr:uid="{2092310D-FAE3-417E-B4E9-7E45597B1D78}"/>
    <cellStyle name="Total 8 2 8 2 5" xfId="22666" xr:uid="{FFA81DAC-BA2C-4077-9A30-1FDFE3C5726A}"/>
    <cellStyle name="Total 8 2 8 3" xfId="9510" xr:uid="{8CC64578-C994-42ED-A3FE-517CF85C94C9}"/>
    <cellStyle name="Total 8 2 8 3 2" xfId="18499" xr:uid="{CB0F8F60-59E2-4CA0-83A7-7ADCC78A9A01}"/>
    <cellStyle name="Total 8 2 8 3 2 2" xfId="24033" xr:uid="{1B1858F7-A945-4BA1-B42D-365FA703789A}"/>
    <cellStyle name="Total 8 2 8 3 3" xfId="29334" xr:uid="{4D7809E3-0273-4722-AC2D-1677381A2C52}"/>
    <cellStyle name="Total 8 2 8 4" xfId="31184" xr:uid="{3C534AE5-9AFD-4580-8D26-31EB466D14AF}"/>
    <cellStyle name="Total 8 2 9" xfId="4730" xr:uid="{A6807270-4649-48B7-804F-1BDA54619D8F}"/>
    <cellStyle name="Total 8 2 9 2" xfId="7316" xr:uid="{485D417C-AD54-47AF-92B9-09A955B1B6B6}"/>
    <cellStyle name="Total 8 2 9 2 2" xfId="16305" xr:uid="{BFE6E82D-D151-43C7-8D9F-7FBF48DBBCE3}"/>
    <cellStyle name="Total 8 2 9 2 2 2" xfId="35818" xr:uid="{B2A76AC7-89C1-4855-AA30-D47FF6B69795}"/>
    <cellStyle name="Total 8 2 9 2 3" xfId="32392" xr:uid="{48C07078-FEED-4BF5-A5D0-0B9119E1A289}"/>
    <cellStyle name="Total 8 2 9 3" xfId="9953" xr:uid="{60A4AD76-27CA-4722-984F-0C25833713BC}"/>
    <cellStyle name="Total 8 2 9 3 2" xfId="18942" xr:uid="{25F49B08-3A26-45A3-BAE3-2C8D5E2414FD}"/>
    <cellStyle name="Total 8 2 9 3 2 2" xfId="37933" xr:uid="{96052466-AD7B-45D1-A721-9EFAD7868E8C}"/>
    <cellStyle name="Total 8 2 9 3 3" xfId="35534" xr:uid="{68B2DF85-0CC7-4A71-8E3D-9585E4B9AC93}"/>
    <cellStyle name="Total 8 2 9 4" xfId="13719" xr:uid="{BCA4D63E-FC50-4E57-80DF-E4D8BF448E7E}"/>
    <cellStyle name="Total 8 2 9 4 2" xfId="35867" xr:uid="{2B95212D-3999-49C8-B230-01F49EE009D8}"/>
    <cellStyle name="Total 8 2 9 5" xfId="41813" xr:uid="{CD91CAB9-5FFF-44EF-A2EF-B1255EE473F6}"/>
    <cellStyle name="Total 8 3" xfId="426" xr:uid="{0E7FFB01-04A7-4F80-962F-33695B25AFAC}"/>
    <cellStyle name="Total 8 3 10" xfId="9291" xr:uid="{8ED5E376-99B0-42D5-B43C-B763FD4A38C9}"/>
    <cellStyle name="Total 8 3 10 2" xfId="18280" xr:uid="{3046C387-E359-41D5-8A95-FED837ABC282}"/>
    <cellStyle name="Total 8 3 10 2 2" xfId="42236" xr:uid="{938AFE1C-C606-4984-BE29-1F29CB064C8E}"/>
    <cellStyle name="Total 8 3 10 3" xfId="33123" xr:uid="{641C45D1-0ECB-4E92-8961-7991A2B06301}"/>
    <cellStyle name="Total 8 3 11" xfId="9765" xr:uid="{AA473923-FB21-4F6B-A8CC-477A21AEDA41}"/>
    <cellStyle name="Total 8 3 11 2" xfId="18754" xr:uid="{517E231D-8203-43BC-B001-4886075E5633}"/>
    <cellStyle name="Total 8 3 11 2 2" xfId="26200" xr:uid="{4461E624-EE56-4870-96A5-6E7F1DE2D4DA}"/>
    <cellStyle name="Total 8 3 11 3" xfId="31969" xr:uid="{E9A1162D-B7CB-4ED6-8B82-FF20AF07DBA7}"/>
    <cellStyle name="Total 8 3 12" xfId="2432" xr:uid="{0A0270C2-5099-4D0A-83C1-20DED1488BDD}"/>
    <cellStyle name="Total 8 3 12 2" xfId="41002" xr:uid="{1850B56D-5B13-4842-9C4D-A90208D937C4}"/>
    <cellStyle name="Total 8 3 13" xfId="13341" xr:uid="{AD248C43-D2DE-434B-92EC-173B73AD136A}"/>
    <cellStyle name="Total 8 3 13 2" xfId="43127" xr:uid="{9DC0A1D8-F10D-484E-AA6A-751AF37CB187}"/>
    <cellStyle name="Total 8 3 14" xfId="28842" xr:uid="{B03EF840-F596-4249-A4A0-D8818DF3642C}"/>
    <cellStyle name="Total 8 3 15" xfId="51854" xr:uid="{47D6B386-EB22-44B2-A14E-D389CDD5A82F}"/>
    <cellStyle name="Total 8 3 2" xfId="775" xr:uid="{566DB4C5-4CFC-4317-9B44-A2829D5681E9}"/>
    <cellStyle name="Total 8 3 2 2" xfId="5145" xr:uid="{87E659BC-2C32-44B9-BD3A-5555C5B69601}"/>
    <cellStyle name="Total 8 3 2 2 2" xfId="7731" xr:uid="{9C89E2A6-A46F-4B87-8106-DF9F2C4B58BE}"/>
    <cellStyle name="Total 8 3 2 2 2 2" xfId="16720" xr:uid="{A053D720-2AD2-42CC-B213-5B96AFCEA1FC}"/>
    <cellStyle name="Total 8 3 2 2 2 2 2" xfId="27429" xr:uid="{15F0FE57-036B-441D-9544-AC1DEFDAC74B}"/>
    <cellStyle name="Total 8 3 2 2 2 3" xfId="32875" xr:uid="{AFD3A7E9-5486-4295-8426-95867D8DC924}"/>
    <cellStyle name="Total 8 3 2 2 3" xfId="10368" xr:uid="{3EDDEC16-9AB6-4673-A282-0F1E0E9488E6}"/>
    <cellStyle name="Total 8 3 2 2 3 2" xfId="19357" xr:uid="{A3B90708-43AD-4E05-B546-6C52D754448B}"/>
    <cellStyle name="Total 8 3 2 2 3 2 2" xfId="29866" xr:uid="{B84EB770-67F1-4477-843C-6292FB98196A}"/>
    <cellStyle name="Total 8 3 2 2 3 3" xfId="32270" xr:uid="{CE77C497-224B-46BA-A9E5-BE0B58652964}"/>
    <cellStyle name="Total 8 3 2 2 4" xfId="14134" xr:uid="{24605CDC-9CA5-4D68-8ED9-7FC603AF53C2}"/>
    <cellStyle name="Total 8 3 2 2 4 2" xfId="32065" xr:uid="{BC419608-DEAE-4AF6-A9A1-0A18413C0060}"/>
    <cellStyle name="Total 8 3 2 2 5" xfId="41712" xr:uid="{BF4BE718-1E5C-49DB-BCBE-E3BC51314499}"/>
    <cellStyle name="Total 8 3 2 3" xfId="3212" xr:uid="{EF8A2ABA-BA6D-4EC3-8569-69DA50C981BA}"/>
    <cellStyle name="Total 8 3 2 3 2" xfId="38626" xr:uid="{E8063114-709C-4B25-AA3F-A9A753BC26A5}"/>
    <cellStyle name="Total 8 3 2 4" xfId="38486" xr:uid="{8FE5C256-C11E-47A1-8F64-2FE7EF786991}"/>
    <cellStyle name="Total 8 3 2 5" xfId="58635" xr:uid="{4AD063BA-7191-4EB1-8A43-18C4D254B172}"/>
    <cellStyle name="Total 8 3 3" xfId="1120" xr:uid="{3816BF41-772C-4517-A125-F56A007520F8}"/>
    <cellStyle name="Total 8 3 3 2" xfId="5466" xr:uid="{07E07420-D107-4A96-B521-5F861334B53A}"/>
    <cellStyle name="Total 8 3 3 2 2" xfId="8052" xr:uid="{3D3F794B-2A0A-4DF7-9280-F4C4AA477F70}"/>
    <cellStyle name="Total 8 3 3 2 2 2" xfId="17041" xr:uid="{1DF9EF74-F0EE-4633-A3AB-1B8D4F5357C8}"/>
    <cellStyle name="Total 8 3 3 2 2 2 2" xfId="33462" xr:uid="{85DB6A15-071E-4477-8711-876295158026}"/>
    <cellStyle name="Total 8 3 3 2 2 3" xfId="28451" xr:uid="{C3D42ED5-43D5-4792-A48B-21A103C4CB98}"/>
    <cellStyle name="Total 8 3 3 2 3" xfId="10689" xr:uid="{29AF722A-705A-4617-985D-2565A59D1302}"/>
    <cellStyle name="Total 8 3 3 2 3 2" xfId="19678" xr:uid="{487B478B-D020-442F-A623-630D36AFBA4E}"/>
    <cellStyle name="Total 8 3 3 2 3 2 2" xfId="38844" xr:uid="{442D5935-E31D-4711-B177-93F44765277A}"/>
    <cellStyle name="Total 8 3 3 2 3 3" xfId="24296" xr:uid="{2BCAE8A1-2EC3-4C16-A193-B358CCFCE81A}"/>
    <cellStyle name="Total 8 3 3 2 4" xfId="14455" xr:uid="{1F494D6D-CF71-4423-8199-1816ECF56EA0}"/>
    <cellStyle name="Total 8 3 3 2 4 2" xfId="24736" xr:uid="{93DAB7F8-C140-4135-B2D8-B03393488EEB}"/>
    <cellStyle name="Total 8 3 3 2 5" xfId="42816" xr:uid="{77AE4EFC-3E1F-4690-A282-4BA098FFED54}"/>
    <cellStyle name="Total 8 3 3 3" xfId="3557" xr:uid="{E1B1FBCC-DC44-4BE3-9FD5-D5A81EE8BA6F}"/>
    <cellStyle name="Total 8 3 3 3 2" xfId="43068" xr:uid="{9B5C8684-62B8-40C4-9720-8B459E38D7CB}"/>
    <cellStyle name="Total 8 3 3 4" xfId="36859" xr:uid="{A322BB41-B5F1-4C02-893A-66ED933CDF2D}"/>
    <cellStyle name="Total 8 3 4" xfId="1464" xr:uid="{57245C8A-FEE5-4D33-9EE0-0F4F7FFB4930}"/>
    <cellStyle name="Total 8 3 4 2" xfId="5809" xr:uid="{FB3DBCA9-382D-4492-BFFC-E2315154A016}"/>
    <cellStyle name="Total 8 3 4 2 2" xfId="8395" xr:uid="{752F7E11-5270-40C8-AECA-544CB8CFE854}"/>
    <cellStyle name="Total 8 3 4 2 2 2" xfId="17384" xr:uid="{2F962BDC-A141-4340-A753-113929609FFE}"/>
    <cellStyle name="Total 8 3 4 2 2 2 2" xfId="42985" xr:uid="{59499834-C8B9-4DC2-A2D7-BE6BE87421C5}"/>
    <cellStyle name="Total 8 3 4 2 2 3" xfId="25469" xr:uid="{123BCE5D-C0ED-41D7-AC34-57406D986907}"/>
    <cellStyle name="Total 8 3 4 2 3" xfId="11032" xr:uid="{706AD7B4-2546-4C60-BBF3-9FEB8D5754CB}"/>
    <cellStyle name="Total 8 3 4 2 3 2" xfId="20021" xr:uid="{C3675CA7-C4E8-4722-9725-D5E318BB4EE5}"/>
    <cellStyle name="Total 8 3 4 2 3 2 2" xfId="38222" xr:uid="{40D15143-A5A4-4E54-A591-6F42C8CFAAFB}"/>
    <cellStyle name="Total 8 3 4 2 3 3" xfId="37786" xr:uid="{4D30578E-E9B9-45AA-86AE-880A37F9ECF7}"/>
    <cellStyle name="Total 8 3 4 2 4" xfId="14798" xr:uid="{BF1BBA16-6A8A-41F0-9778-2894A55420D7}"/>
    <cellStyle name="Total 8 3 4 2 4 2" xfId="27709" xr:uid="{4215D9A0-6A04-4492-8433-5D55460F1AE4}"/>
    <cellStyle name="Total 8 3 4 2 5" xfId="22734" xr:uid="{6E0A18A0-D6C1-4068-864D-29B28A79EEF0}"/>
    <cellStyle name="Total 8 3 4 3" xfId="3901" xr:uid="{FEB75921-36FB-4E47-AF03-E4F242484141}"/>
    <cellStyle name="Total 8 3 4 3 2" xfId="28339" xr:uid="{A6B217F0-311F-49B6-91DA-DAC2BD341004}"/>
    <cellStyle name="Total 8 3 4 4" xfId="29147" xr:uid="{8CC00865-3A9A-4045-82BD-45B75D804493}"/>
    <cellStyle name="Total 8 3 5" xfId="1656" xr:uid="{45D51E30-887C-40DA-B516-F2CA00DE1928}"/>
    <cellStyle name="Total 8 3 5 2" xfId="5986" xr:uid="{3BB9DC01-4D7D-4FFD-98B6-F1A3CFA6D02A}"/>
    <cellStyle name="Total 8 3 5 2 2" xfId="8572" xr:uid="{33FC7BCC-BFD5-4A6F-8CE0-FDF395872F2C}"/>
    <cellStyle name="Total 8 3 5 2 2 2" xfId="17561" xr:uid="{52022310-C190-49B6-892E-CACFFFA55E4A}"/>
    <cellStyle name="Total 8 3 5 2 2 2 2" xfId="22765" xr:uid="{364870A3-F2E1-4139-BF70-F099529E5A85}"/>
    <cellStyle name="Total 8 3 5 2 2 3" xfId="29951" xr:uid="{B2DC1316-415B-4A7E-86CE-B2B5C70B5B74}"/>
    <cellStyle name="Total 8 3 5 2 3" xfId="11209" xr:uid="{F17F056F-DEDD-4D87-8542-67D1B0B3ACE7}"/>
    <cellStyle name="Total 8 3 5 2 3 2" xfId="20198" xr:uid="{1A3D3103-6335-422B-A888-4A94366BE931}"/>
    <cellStyle name="Total 8 3 5 2 3 2 2" xfId="41084" xr:uid="{319D90E6-CDE0-4542-980B-F303BCE23268}"/>
    <cellStyle name="Total 8 3 5 2 3 3" xfId="34960" xr:uid="{5A2A96E2-B36E-45B4-9AAC-2E82FBFEB208}"/>
    <cellStyle name="Total 8 3 5 2 4" xfId="14975" xr:uid="{1EC5C465-880B-4F29-829A-0290904D0F42}"/>
    <cellStyle name="Total 8 3 5 2 4 2" xfId="35022" xr:uid="{B05BBF98-7873-4D02-A306-663AC30B1D67}"/>
    <cellStyle name="Total 8 3 5 2 5" xfId="25086" xr:uid="{8196A3B2-A6A5-4B28-9E71-DC6C262D9FFF}"/>
    <cellStyle name="Total 8 3 5 3" xfId="4093" xr:uid="{7B76C199-A5A9-49A7-BA3F-FF8642DF22AB}"/>
    <cellStyle name="Total 8 3 5 3 2" xfId="26731" xr:uid="{C8166E9C-4F10-497F-8F38-9F4041111F8B}"/>
    <cellStyle name="Total 8 3 5 4" xfId="39505" xr:uid="{C5A1FE67-517D-440A-A8F4-C5B9D298E16A}"/>
    <cellStyle name="Total 8 3 6" xfId="2083" xr:uid="{9C2B4F74-4984-4F02-A386-F452D999B66C}"/>
    <cellStyle name="Total 8 3 6 2" xfId="6385" xr:uid="{CEB5F5BF-E66E-4B91-9D0A-5F159745249F}"/>
    <cellStyle name="Total 8 3 6 2 2" xfId="8971" xr:uid="{4BC3735D-7A51-49F9-9B94-D31218CC1908}"/>
    <cellStyle name="Total 8 3 6 2 2 2" xfId="17960" xr:uid="{4A459ECB-7BD8-4D83-96FB-B21B9AF22C47}"/>
    <cellStyle name="Total 8 3 6 2 2 2 2" xfId="41822" xr:uid="{29783C53-BB52-49AC-93D1-47DC9EC67F4A}"/>
    <cellStyle name="Total 8 3 6 2 2 3" xfId="40309" xr:uid="{06FF0569-2226-4E6D-BBD3-83A304F5291D}"/>
    <cellStyle name="Total 8 3 6 2 3" xfId="11608" xr:uid="{5EDD79FC-5587-4BD1-9751-2737BB7890C8}"/>
    <cellStyle name="Total 8 3 6 2 3 2" xfId="20597" xr:uid="{15D4C22B-9DCC-4158-95D0-5568DBE9FD8B}"/>
    <cellStyle name="Total 8 3 6 2 3 2 2" xfId="23372" xr:uid="{32A48ABA-3947-4232-AF83-A5CD82D0D1FC}"/>
    <cellStyle name="Total 8 3 6 2 3 3" xfId="26673" xr:uid="{8C73ACFF-15EA-4A3B-8D0E-8220C17507C1}"/>
    <cellStyle name="Total 8 3 6 2 4" xfId="15374" xr:uid="{4410B3CC-D4A7-459E-A620-7E7B399FDD69}"/>
    <cellStyle name="Total 8 3 6 2 4 2" xfId="39883" xr:uid="{1ECD4D09-AB49-4989-903C-0D83FF4ED9AA}"/>
    <cellStyle name="Total 8 3 6 2 5" xfId="28177" xr:uid="{23D1B04C-49C3-48C3-8C68-E4FE0C22EE3E}"/>
    <cellStyle name="Total 8 3 6 3" xfId="4520" xr:uid="{EAC831F9-076A-4138-940A-02EAACD98D98}"/>
    <cellStyle name="Total 8 3 6 3 2" xfId="31494" xr:uid="{34CA8736-F635-43E3-96CE-AEE257C8DADD}"/>
    <cellStyle name="Total 8 3 6 4" xfId="42347" xr:uid="{6F3D572C-74EE-4E76-A532-BF48F08FCD9F}"/>
    <cellStyle name="Total 8 3 7" xfId="2893" xr:uid="{02C132ED-261D-4179-A198-7B8377F2FBFD}"/>
    <cellStyle name="Total 8 3 7 2" xfId="7043" xr:uid="{B4CA7E29-CA50-4B34-A1A2-1CEF50B7C3CC}"/>
    <cellStyle name="Total 8 3 7 2 2" xfId="12169" xr:uid="{DDD660CA-42CF-40A9-9878-368660CA6DE4}"/>
    <cellStyle name="Total 8 3 7 2 2 2" xfId="21158" xr:uid="{ECA631BE-5D3E-47A4-A832-E8D92C326903}"/>
    <cellStyle name="Total 8 3 7 2 2 2 2" xfId="28697" xr:uid="{34328820-8A20-4BE1-BF86-99C9D4C49891}"/>
    <cellStyle name="Total 8 3 7 2 2 3" xfId="27603" xr:uid="{80977B8C-7149-41E6-8C4D-74952A7984E3}"/>
    <cellStyle name="Total 8 3 7 2 3" xfId="12974" xr:uid="{70519757-513A-4608-B208-7DF5B3380ABA}"/>
    <cellStyle name="Total 8 3 7 2 3 2" xfId="21963" xr:uid="{030714D9-A4F7-400C-A24A-A6A99FC3BC8E}"/>
    <cellStyle name="Total 8 3 7 2 3 2 2" xfId="40792" xr:uid="{3BD684C8-8829-4EA4-9458-6E743344AC46}"/>
    <cellStyle name="Total 8 3 7 2 3 3" xfId="30761" xr:uid="{E4480066-2AA8-4EE0-B7E7-DA97DBE811C3}"/>
    <cellStyle name="Total 8 3 7 2 4" xfId="16032" xr:uid="{C097EEA5-3197-4C19-A647-C81A12B461AC}"/>
    <cellStyle name="Total 8 3 7 2 4 2" xfId="27146" xr:uid="{387859DD-C530-4D6B-BE59-3F5A327C7D57}"/>
    <cellStyle name="Total 8 3 7 2 5" xfId="38790" xr:uid="{08AB6A6A-51E5-4DF4-A7A9-17C145A05CA5}"/>
    <cellStyle name="Total 8 3 7 3" xfId="9606" xr:uid="{632BCAB8-F7CE-4BBC-A196-86269497ED23}"/>
    <cellStyle name="Total 8 3 7 3 2" xfId="18595" xr:uid="{FE11DFD4-B2DA-475D-9B7D-A7F4AB41193D}"/>
    <cellStyle name="Total 8 3 7 3 2 2" xfId="43557" xr:uid="{68C2C0BA-9D48-448B-8996-E7947D3D42F4}"/>
    <cellStyle name="Total 8 3 7 3 3" xfId="25690" xr:uid="{40BA0582-4739-4746-A699-A97B29DD53A7}"/>
    <cellStyle name="Total 8 3 7 4" xfId="33073" xr:uid="{6DC8068A-9D34-4771-B894-227EF5F1DFB3}"/>
    <cellStyle name="Total 8 3 8" xfId="4821" xr:uid="{E3EBDE65-E9CA-4C33-9492-D08C9683AB98}"/>
    <cellStyle name="Total 8 3 8 2" xfId="7407" xr:uid="{CD61F4A1-751B-4AA8-83A5-B60F435AB410}"/>
    <cellStyle name="Total 8 3 8 2 2" xfId="16396" xr:uid="{35A31AF4-A9CB-4233-ACDC-2897CDD7B289}"/>
    <cellStyle name="Total 8 3 8 2 2 2" xfId="24596" xr:uid="{83FD0E38-49FA-4EB0-994E-484D23E14135}"/>
    <cellStyle name="Total 8 3 8 2 3" xfId="35256" xr:uid="{533F43A8-9A44-45C0-A33A-4F3882F46A6C}"/>
    <cellStyle name="Total 8 3 8 3" xfId="10044" xr:uid="{9AC5697B-31E2-43CD-8286-CE922BF04693}"/>
    <cellStyle name="Total 8 3 8 3 2" xfId="19033" xr:uid="{ACA705F3-FA57-4724-A043-89C71057D623}"/>
    <cellStyle name="Total 8 3 8 3 2 2" xfId="28096" xr:uid="{99F81B8C-704B-4EB1-8293-C780310CE160}"/>
    <cellStyle name="Total 8 3 8 3 3" xfId="32272" xr:uid="{0E0907E9-A1AC-439A-975B-22564ACAE1F1}"/>
    <cellStyle name="Total 8 3 8 4" xfId="13810" xr:uid="{D2C392C3-64A8-4AAE-A11B-5BA523583498}"/>
    <cellStyle name="Total 8 3 8 4 2" xfId="39410" xr:uid="{3A3F47CC-C5A2-456D-8857-58619BE90D87}"/>
    <cellStyle name="Total 8 3 8 5" xfId="22979" xr:uid="{BC0E7832-A8BC-446B-8883-E79438C695E2}"/>
    <cellStyle name="Total 8 3 9" xfId="6728" xr:uid="{CE222534-F06E-42DE-B42F-EBB92232FE82}"/>
    <cellStyle name="Total 8 3 9 2" xfId="11928" xr:uid="{AE0F03DF-4DF3-463D-94CE-3AB6137D36FD}"/>
    <cellStyle name="Total 8 3 9 2 2" xfId="20917" xr:uid="{60E26599-F705-4113-9D62-C9FF5A0EB5A5}"/>
    <cellStyle name="Total 8 3 9 2 2 2" xfId="33818" xr:uid="{711A790B-1152-40BA-8CA2-7A161315223F}"/>
    <cellStyle name="Total 8 3 9 2 3" xfId="36518" xr:uid="{5E8D7AD9-09DF-4C72-94AD-323AB8D6BCBF}"/>
    <cellStyle name="Total 8 3 9 3" xfId="15717" xr:uid="{A28EE88D-B34E-4BAC-8828-97DC29E0FA45}"/>
    <cellStyle name="Total 8 3 9 3 2" xfId="35727" xr:uid="{B2977650-7C57-464F-B2EF-7778A2322DE3}"/>
    <cellStyle name="Total 8 3 9 4" xfId="37509" xr:uid="{AC7743E3-56F2-49E1-98D1-D41BC9A3F8F8}"/>
    <cellStyle name="Total 8 4" xfId="524" xr:uid="{6EE2F793-4230-4634-BBCD-FAA5D5F062A8}"/>
    <cellStyle name="Total 8 4 10" xfId="47563" xr:uid="{C63A4281-C27F-4300-A3AC-3ADF626DD9AB}"/>
    <cellStyle name="Total 8 4 2" xfId="873" xr:uid="{E9F9D2FF-ABD8-4E46-8CCD-2454D8E6D4C3}"/>
    <cellStyle name="Total 8 4 2 2" xfId="5242" xr:uid="{3EB0CF11-2B3D-4A65-BF55-658CF42E0B65}"/>
    <cellStyle name="Total 8 4 2 2 2" xfId="7828" xr:uid="{7586355D-1E78-4AA8-882F-8F588FB36F96}"/>
    <cellStyle name="Total 8 4 2 2 2 2" xfId="16817" xr:uid="{AD95B6DC-AE00-404A-92E1-D06C639C7365}"/>
    <cellStyle name="Total 8 4 2 2 2 2 2" xfId="22655" xr:uid="{128A7669-D7E8-4F2C-926F-6EE7A5F5885F}"/>
    <cellStyle name="Total 8 4 2 2 2 3" xfId="43002" xr:uid="{FD6369C9-50C0-422A-9896-F19A38E78861}"/>
    <cellStyle name="Total 8 4 2 2 3" xfId="10465" xr:uid="{3BC8CF71-0CA9-457D-9A16-AF6D78230D30}"/>
    <cellStyle name="Total 8 4 2 2 3 2" xfId="19454" xr:uid="{CF8A6E15-3A3B-4CDD-882F-B02195FF1368}"/>
    <cellStyle name="Total 8 4 2 2 3 2 2" xfId="31749" xr:uid="{4B98FC18-2162-4B04-91AB-468A9BF9F1B9}"/>
    <cellStyle name="Total 8 4 2 2 3 3" xfId="27459" xr:uid="{D8658107-F964-4234-96BC-2FC51E52C0BB}"/>
    <cellStyle name="Total 8 4 2 2 4" xfId="14231" xr:uid="{BEA6E9F9-6BB2-4E53-A8CB-2A83DAF228AA}"/>
    <cellStyle name="Total 8 4 2 2 4 2" xfId="22170" xr:uid="{BC098502-0EBD-4B05-825E-292A68A7B92F}"/>
    <cellStyle name="Total 8 4 2 2 5" xfId="29162" xr:uid="{AFD6FE7B-73B0-432E-B6B4-EE77B875533A}"/>
    <cellStyle name="Total 8 4 2 3" xfId="3310" xr:uid="{F3CA7B6C-9C8B-471F-B719-53BBC1250DCA}"/>
    <cellStyle name="Total 8 4 2 3 2" xfId="28138" xr:uid="{AD41BE32-AF5E-4C6D-A9F5-CC97F5A8C857}"/>
    <cellStyle name="Total 8 4 2 4" xfId="30046" xr:uid="{256A66EB-2B3B-435A-949F-5087EFEF0F92}"/>
    <cellStyle name="Total 8 4 2 5" xfId="54376" xr:uid="{DCCC8DA1-0E0E-417B-AB50-A9D5AA77B2E2}"/>
    <cellStyle name="Total 8 4 3" xfId="1218" xr:uid="{8A358900-1659-42C5-B9B8-82671E8E53E0}"/>
    <cellStyle name="Total 8 4 3 2" xfId="5563" xr:uid="{B7B6F541-09C5-450D-9CB5-C083A1E8C80A}"/>
    <cellStyle name="Total 8 4 3 2 2" xfId="8149" xr:uid="{10F75DC4-DF28-4A1C-AA66-99BCD5A0C51A}"/>
    <cellStyle name="Total 8 4 3 2 2 2" xfId="17138" xr:uid="{7D4A18C8-9D72-4B73-A803-7C867D20C700}"/>
    <cellStyle name="Total 8 4 3 2 2 2 2" xfId="32855" xr:uid="{FA267DFC-8F2A-4526-ACD0-D74503BC4901}"/>
    <cellStyle name="Total 8 4 3 2 2 3" xfId="36325" xr:uid="{1223E4BD-6CE4-48EF-AEA2-4C4A9C7D7C8A}"/>
    <cellStyle name="Total 8 4 3 2 3" xfId="10786" xr:uid="{A507343F-1608-4E0E-8CF6-14D4A50650ED}"/>
    <cellStyle name="Total 8 4 3 2 3 2" xfId="19775" xr:uid="{4110EC88-B222-4BF0-B2A1-701BAF15AA45}"/>
    <cellStyle name="Total 8 4 3 2 3 2 2" xfId="41095" xr:uid="{99DB339C-320D-4A26-BF4C-0F0A9EC70130}"/>
    <cellStyle name="Total 8 4 3 2 3 3" xfId="37846" xr:uid="{54802A0A-2E46-4E08-A8BE-FF21BBB1277E}"/>
    <cellStyle name="Total 8 4 3 2 4" xfId="14552" xr:uid="{87E9D203-4CFA-45D4-941E-82C56BEBE48D}"/>
    <cellStyle name="Total 8 4 3 2 4 2" xfId="38695" xr:uid="{D42559E7-1481-4464-A805-F4204C31DFD3}"/>
    <cellStyle name="Total 8 4 3 2 5" xfId="36536" xr:uid="{F70E67AC-4EF9-4374-9163-7F28CE0FD300}"/>
    <cellStyle name="Total 8 4 3 3" xfId="3655" xr:uid="{37703D72-834D-47F0-9771-C9D00616B778}"/>
    <cellStyle name="Total 8 4 3 3 2" xfId="29581" xr:uid="{D595F62F-DE41-454B-953F-52A156C646FA}"/>
    <cellStyle name="Total 8 4 3 4" xfId="42619" xr:uid="{98CDE40A-6048-48C1-83B7-09CB451DFBCB}"/>
    <cellStyle name="Total 8 4 4" xfId="1562" xr:uid="{92FE31E4-8339-43B7-92A6-AE5876D5BAF1}"/>
    <cellStyle name="Total 8 4 4 2" xfId="5907" xr:uid="{D41F809F-239F-4764-AFCA-1BAF65D63C40}"/>
    <cellStyle name="Total 8 4 4 2 2" xfId="8493" xr:uid="{D07C41B8-62C7-44C0-82DC-990EDCFA929A}"/>
    <cellStyle name="Total 8 4 4 2 2 2" xfId="17482" xr:uid="{A3FC8A8E-C3E0-49F4-9D55-B1EE5D6FDBFB}"/>
    <cellStyle name="Total 8 4 4 2 2 2 2" xfId="32130" xr:uid="{9CEC53DD-4477-4E7C-9CDB-FA28DC7C4E3E}"/>
    <cellStyle name="Total 8 4 4 2 2 3" xfId="32888" xr:uid="{06D6BD69-69C6-431A-882D-0CC2EBCE09BB}"/>
    <cellStyle name="Total 8 4 4 2 3" xfId="11130" xr:uid="{E65219A6-64DF-4471-B1AB-9A103FDDAB63}"/>
    <cellStyle name="Total 8 4 4 2 3 2" xfId="20119" xr:uid="{0E5FAA2D-E0A9-4408-9E67-376A839216C4}"/>
    <cellStyle name="Total 8 4 4 2 3 2 2" xfId="29782" xr:uid="{16EC1768-A25F-4F54-9624-F55E74F81369}"/>
    <cellStyle name="Total 8 4 4 2 3 3" xfId="37831" xr:uid="{B4BC4884-9253-41B2-A584-709BCA729B59}"/>
    <cellStyle name="Total 8 4 4 2 4" xfId="14896" xr:uid="{42025E6B-E1DF-46F7-87E9-3EEED0C91B4B}"/>
    <cellStyle name="Total 8 4 4 2 4 2" xfId="23774" xr:uid="{9B09D092-C179-4684-A601-070DD87FB88B}"/>
    <cellStyle name="Total 8 4 4 2 5" xfId="41464" xr:uid="{A1A0DBC2-682E-4B18-BF1E-6DE74ABDB36B}"/>
    <cellStyle name="Total 8 4 4 3" xfId="3999" xr:uid="{1275A14D-9919-43DA-AEDA-6CC841AA6469}"/>
    <cellStyle name="Total 8 4 4 3 2" xfId="36148" xr:uid="{30256547-BB51-474A-A866-3C49E33C3D99}"/>
    <cellStyle name="Total 8 4 4 4" xfId="29716" xr:uid="{01439BBC-169B-487A-BD57-395A799FCF99}"/>
    <cellStyle name="Total 8 4 5" xfId="1874" xr:uid="{C9B0675D-A2C2-49A1-8E59-BE9B44475E0E}"/>
    <cellStyle name="Total 8 4 5 2" xfId="6190" xr:uid="{A2110D28-EA97-4FD7-B520-031CD7E31141}"/>
    <cellStyle name="Total 8 4 5 2 2" xfId="8776" xr:uid="{5D4C2882-8253-48FA-9C23-4D23634D1CFA}"/>
    <cellStyle name="Total 8 4 5 2 2 2" xfId="17765" xr:uid="{358BD4BA-1126-456C-A99C-C54956DF19A6}"/>
    <cellStyle name="Total 8 4 5 2 2 2 2" xfId="34089" xr:uid="{CD694F3C-0E6C-4ACB-B8BD-06D548A384D9}"/>
    <cellStyle name="Total 8 4 5 2 2 3" xfId="28334" xr:uid="{AC780A18-F50F-4A45-A3E9-5048775EC45F}"/>
    <cellStyle name="Total 8 4 5 2 3" xfId="11413" xr:uid="{B024FCDC-AF40-4C4D-839D-EDA2E2F61B53}"/>
    <cellStyle name="Total 8 4 5 2 3 2" xfId="20402" xr:uid="{F8E2EBEA-B371-41D8-94D1-F156494CC131}"/>
    <cellStyle name="Total 8 4 5 2 3 2 2" xfId="24189" xr:uid="{9CFEF0A9-885D-43ED-AA1A-3FAAC59F18B0}"/>
    <cellStyle name="Total 8 4 5 2 3 3" xfId="40219" xr:uid="{4F675CF1-2027-4743-A9BC-F805521F0E4E}"/>
    <cellStyle name="Total 8 4 5 2 4" xfId="15179" xr:uid="{D5321611-D91A-4D05-AE89-9D61ED495AC9}"/>
    <cellStyle name="Total 8 4 5 2 4 2" xfId="42302" xr:uid="{BA85EF51-7606-4B56-BAA8-EF22EF2FF486}"/>
    <cellStyle name="Total 8 4 5 2 5" xfId="28872" xr:uid="{4E1F15EB-7B97-4A2A-9AAD-CED172690ABD}"/>
    <cellStyle name="Total 8 4 5 3" xfId="4311" xr:uid="{DF225CB1-8FE6-4C75-AC44-174074F9D948}"/>
    <cellStyle name="Total 8 4 5 3 2" xfId="33239" xr:uid="{3760DFEE-467F-4D62-85E7-66575B204E83}"/>
    <cellStyle name="Total 8 4 5 4" xfId="41925" xr:uid="{4FB503A6-9625-4C7B-A33E-00CFE1CE046C}"/>
    <cellStyle name="Total 8 4 6" xfId="2181" xr:uid="{352D315C-C766-44BB-B7DF-5D46B5537FFA}"/>
    <cellStyle name="Total 8 4 6 2" xfId="6482" xr:uid="{995D8946-33EE-4D6C-98DE-FCEE10F0383F}"/>
    <cellStyle name="Total 8 4 6 2 2" xfId="9068" xr:uid="{B6E6F5D8-A407-4AFA-8F22-8F317B14C2E6}"/>
    <cellStyle name="Total 8 4 6 2 2 2" xfId="18057" xr:uid="{163B2BC7-46CE-42C4-8CCA-71E6420AACB0}"/>
    <cellStyle name="Total 8 4 6 2 2 2 2" xfId="35716" xr:uid="{B9A94A4E-AA3C-4FD2-9F93-67BCB25115DC}"/>
    <cellStyle name="Total 8 4 6 2 2 3" xfId="37200" xr:uid="{A4C49DB6-3AE6-48AE-BCA4-B56295D13385}"/>
    <cellStyle name="Total 8 4 6 2 3" xfId="11705" xr:uid="{24F7C0A9-91A4-46E8-BD6B-EE3D3AB03F9D}"/>
    <cellStyle name="Total 8 4 6 2 3 2" xfId="20694" xr:uid="{0017101F-D07B-4532-81F1-672E814390AC}"/>
    <cellStyle name="Total 8 4 6 2 3 2 2" xfId="34336" xr:uid="{0DC2804A-8056-47CF-8362-2F15611F4594}"/>
    <cellStyle name="Total 8 4 6 2 3 3" xfId="41650" xr:uid="{BCD49F2C-7E2D-4BC9-BA5D-F4794AC453B6}"/>
    <cellStyle name="Total 8 4 6 2 4" xfId="15471" xr:uid="{3B9A6611-0781-4F13-985B-7685D55B39C9}"/>
    <cellStyle name="Total 8 4 6 2 4 2" xfId="35248" xr:uid="{EF61EB1B-F7A7-4295-9A22-D7DE28E028FA}"/>
    <cellStyle name="Total 8 4 6 2 5" xfId="38086" xr:uid="{2E94C484-F379-4C4E-98E5-55931C2A583C}"/>
    <cellStyle name="Total 8 4 6 3" xfId="4618" xr:uid="{CB7F52D4-4C01-41D5-BD31-26F7BAB39301}"/>
    <cellStyle name="Total 8 4 6 3 2" xfId="40644" xr:uid="{0D795448-A195-4727-98D3-9AB78AA5F616}"/>
    <cellStyle name="Total 8 4 6 4" xfId="37529" xr:uid="{E9D9E595-44B9-486E-A6C7-305277B5BAFF}"/>
    <cellStyle name="Total 8 4 7" xfId="4918" xr:uid="{1CDF4360-BD25-44B6-8AFF-BABC857BBACC}"/>
    <cellStyle name="Total 8 4 7 2" xfId="7504" xr:uid="{263C69FE-2C67-4853-B69D-0A4A810865D2}"/>
    <cellStyle name="Total 8 4 7 2 2" xfId="16493" xr:uid="{CD33712B-82E3-4997-9BD3-D618D8B86C92}"/>
    <cellStyle name="Total 8 4 7 2 2 2" xfId="24337" xr:uid="{379C0E5D-12D9-44A7-8B0D-34CAE664CAB9}"/>
    <cellStyle name="Total 8 4 7 2 3" xfId="33367" xr:uid="{E5C0285B-1EBD-4773-8535-4551C5BBA4DD}"/>
    <cellStyle name="Total 8 4 7 3" xfId="10141" xr:uid="{4A276BBC-4029-4196-A7D1-F2101F25EAD7}"/>
    <cellStyle name="Total 8 4 7 3 2" xfId="19130" xr:uid="{A50F8F9F-25AA-4D0A-8105-B880D7229497}"/>
    <cellStyle name="Total 8 4 7 3 2 2" xfId="23499" xr:uid="{0CF015E2-24CE-4CC1-82F3-C6FCE10C6B33}"/>
    <cellStyle name="Total 8 4 7 3 3" xfId="27453" xr:uid="{54A4457B-DC6E-4D9A-893B-9F9E186B486C}"/>
    <cellStyle name="Total 8 4 7 4" xfId="13907" xr:uid="{9F2D6CC9-6089-4EFA-85E9-525AFA0F694E}"/>
    <cellStyle name="Total 8 4 7 4 2" xfId="32515" xr:uid="{CC011266-2314-452B-A818-8F1F1F666EBC}"/>
    <cellStyle name="Total 8 4 7 5" xfId="27233" xr:uid="{3B0A688F-2D67-4CD2-AD5E-09134A8F5A8E}"/>
    <cellStyle name="Total 8 4 8" xfId="2530" xr:uid="{0E67F223-C8CE-42AD-9ACE-48DC9E66BC72}"/>
    <cellStyle name="Total 8 4 8 2" xfId="23376" xr:uid="{AE1789CB-399A-4683-9119-232A489C8F96}"/>
    <cellStyle name="Total 8 4 9" xfId="34530" xr:uid="{B6ECC5A7-52B9-463B-8785-AC5E361DE06B}"/>
    <cellStyle name="Total 8 5" xfId="293" xr:uid="{FCA1989D-E80F-4900-9108-91B1E1140D87}"/>
    <cellStyle name="Total 8 5 2" xfId="4696" xr:uid="{64879CAD-7EE4-43E2-B41E-1BD2422E11CA}"/>
    <cellStyle name="Total 8 5 2 2" xfId="7282" xr:uid="{4EAFE8FC-23C6-4C62-BA16-E7D3B9CE47DA}"/>
    <cellStyle name="Total 8 5 2 2 2" xfId="16271" xr:uid="{E4961F8F-5B0C-4BD8-B1E8-B35938F108E3}"/>
    <cellStyle name="Total 8 5 2 2 2 2" xfId="22852" xr:uid="{C328AE57-D648-45C9-AB3D-A3FB4016C1BC}"/>
    <cellStyle name="Total 8 5 2 2 3" xfId="38473" xr:uid="{D7FE7B33-342E-4FC2-B294-D53A11D89CE6}"/>
    <cellStyle name="Total 8 5 2 3" xfId="9919" xr:uid="{5CD4AFEC-AF36-425A-B909-4E377707FA17}"/>
    <cellStyle name="Total 8 5 2 3 2" xfId="18908" xr:uid="{B4141511-0509-4902-A825-752D90224458}"/>
    <cellStyle name="Total 8 5 2 3 2 2" xfId="31876" xr:uid="{98A78D6B-CEE5-460B-9565-3B887B616186}"/>
    <cellStyle name="Total 8 5 2 3 3" xfId="24093" xr:uid="{ABEE3C47-F86D-4524-9D76-139BA72CE630}"/>
    <cellStyle name="Total 8 5 2 4" xfId="13685" xr:uid="{B7B4240A-055A-47D3-B5AE-C0C2F5A720EC}"/>
    <cellStyle name="Total 8 5 2 4 2" xfId="38408" xr:uid="{EC660A00-2D81-4E96-90D2-5E3AD91FB04B}"/>
    <cellStyle name="Total 8 5 2 5" xfId="26048" xr:uid="{788F8773-DE2D-47A5-88EE-BC50F06D3B3B}"/>
    <cellStyle name="Total 8 5 3" xfId="2761" xr:uid="{F9357DF6-C7C0-4BA5-A73F-D84DACD47B9E}"/>
    <cellStyle name="Total 8 5 3 2" xfId="41318" xr:uid="{7085939A-649E-4D29-B387-28913EF26380}"/>
    <cellStyle name="Total 8 5 4" xfId="27895" xr:uid="{ABDF8F4F-DBAE-4465-B185-E08BAAC25354}"/>
    <cellStyle name="Total 8 6" xfId="642" xr:uid="{2188EEE5-E414-4408-8FF9-6CF93B069A01}"/>
    <cellStyle name="Total 8 6 2" xfId="5020" xr:uid="{6B124B00-17DD-4812-A74F-81CD8B22C11C}"/>
    <cellStyle name="Total 8 6 2 2" xfId="7606" xr:uid="{85308C89-76B8-498C-B096-0285BE861E1D}"/>
    <cellStyle name="Total 8 6 2 2 2" xfId="16595" xr:uid="{0F932E49-33E2-4A3B-A6C8-D75D50ABA7DE}"/>
    <cellStyle name="Total 8 6 2 2 2 2" xfId="37265" xr:uid="{759A19CD-9D89-494B-9A42-9C43A224B3C6}"/>
    <cellStyle name="Total 8 6 2 2 3" xfId="23893" xr:uid="{EBAEED28-D198-469F-AF75-BCAAD3CE4FC8}"/>
    <cellStyle name="Total 8 6 2 3" xfId="10243" xr:uid="{19DC0AD2-EB0E-49DB-9A24-CB90A59EF8D7}"/>
    <cellStyle name="Total 8 6 2 3 2" xfId="19232" xr:uid="{531A7394-94F3-4822-ADFE-62002849FAE6}"/>
    <cellStyle name="Total 8 6 2 3 2 2" xfId="37921" xr:uid="{E0CD650F-9E82-4EBA-809C-B9DBBAAA1441}"/>
    <cellStyle name="Total 8 6 2 3 3" xfId="41665" xr:uid="{E49D391D-6A4C-4979-9017-27C6F496CADF}"/>
    <cellStyle name="Total 8 6 2 4" xfId="14009" xr:uid="{905F5E81-2B1E-4D87-B83C-BE748A8AC850}"/>
    <cellStyle name="Total 8 6 2 4 2" xfId="39061" xr:uid="{F02DF9B7-70A5-4048-839B-B8C0D688F678}"/>
    <cellStyle name="Total 8 6 2 5" xfId="39797" xr:uid="{6E3A32CA-F438-4484-A981-840E6D52C8EE}"/>
    <cellStyle name="Total 8 6 3" xfId="3079" xr:uid="{295C06FA-1819-4CEA-9E1D-C5D78E74DFA3}"/>
    <cellStyle name="Total 8 6 3 2" xfId="27861" xr:uid="{992232A4-66AD-42E0-8D90-57CFC9A50F3E}"/>
    <cellStyle name="Total 8 6 4" xfId="27535" xr:uid="{50832EC1-9F2E-45DA-96E6-E6E64C9D8BF2}"/>
    <cellStyle name="Total 8 7" xfId="987" xr:uid="{4ED30480-D0C3-4A60-8F22-9C066C55F84B}"/>
    <cellStyle name="Total 8 7 2" xfId="5341" xr:uid="{43B50D79-8306-4ED2-935C-2DAF9B179150}"/>
    <cellStyle name="Total 8 7 2 2" xfId="7927" xr:uid="{C5BC891D-0FEC-4067-94EB-C7265163D2AF}"/>
    <cellStyle name="Total 8 7 2 2 2" xfId="16916" xr:uid="{6B04D1B9-B235-4822-9888-AC8209EF454B}"/>
    <cellStyle name="Total 8 7 2 2 2 2" xfId="34856" xr:uid="{98FBF884-9398-4448-A274-6421A0464F46}"/>
    <cellStyle name="Total 8 7 2 2 3" xfId="41557" xr:uid="{7AB627D3-6961-4EE3-A176-1B5D27E0C00F}"/>
    <cellStyle name="Total 8 7 2 3" xfId="10564" xr:uid="{93D35817-0935-455F-8EC3-E205E69AAC71}"/>
    <cellStyle name="Total 8 7 2 3 2" xfId="19553" xr:uid="{39D260B2-A8B0-470B-90D1-10A9AAE02536}"/>
    <cellStyle name="Total 8 7 2 3 2 2" xfId="26427" xr:uid="{003035DA-ED86-4CCC-85F4-2E4384616F42}"/>
    <cellStyle name="Total 8 7 2 3 3" xfId="22993" xr:uid="{B949B889-8818-4F7F-AB8A-9AB67BB2293E}"/>
    <cellStyle name="Total 8 7 2 4" xfId="14330" xr:uid="{2AAD200B-7B90-48F9-AA6C-8F851AD71C67}"/>
    <cellStyle name="Total 8 7 2 4 2" xfId="23041" xr:uid="{03C96CEC-8AF5-43DB-AE4A-E2C2F110A462}"/>
    <cellStyle name="Total 8 7 2 5" xfId="22463" xr:uid="{E5EF38BF-32F7-47C7-A105-4895BAA792AA}"/>
    <cellStyle name="Total 8 7 3" xfId="3424" xr:uid="{8E238BB5-E57B-423C-9304-9EB4CBFAD2B5}"/>
    <cellStyle name="Total 8 7 3 2" xfId="29111" xr:uid="{BA82F5BE-7579-4665-B11B-C897004CD81C}"/>
    <cellStyle name="Total 8 7 4" xfId="29030" xr:uid="{BE6EEC0E-11BC-4931-976D-3FCBF84CA8AE}"/>
    <cellStyle name="Total 8 8" xfId="1331" xr:uid="{8F62B000-EB76-447D-ADF0-3FE6F39DD3B8}"/>
    <cellStyle name="Total 8 8 2" xfId="5676" xr:uid="{50846148-7D70-4C10-A935-F35BEEDBDC9C}"/>
    <cellStyle name="Total 8 8 2 2" xfId="8262" xr:uid="{444E1615-27E6-45DE-B94E-3205CB17873C}"/>
    <cellStyle name="Total 8 8 2 2 2" xfId="17251" xr:uid="{FD78A38B-5D46-4A6A-A55F-7271D4E4B111}"/>
    <cellStyle name="Total 8 8 2 2 2 2" xfId="35049" xr:uid="{803C2745-6C63-4681-A50C-1BF36D70161A}"/>
    <cellStyle name="Total 8 8 2 2 3" xfId="25403" xr:uid="{E9F2971C-E1DC-4F9A-8EB2-27188C10083B}"/>
    <cellStyle name="Total 8 8 2 3" xfId="10899" xr:uid="{DE96C880-E3D5-4E0B-B376-6B74FB89ABBF}"/>
    <cellStyle name="Total 8 8 2 3 2" xfId="19888" xr:uid="{C0BDE018-62DC-47DF-ACC8-A0FFCC897BAE}"/>
    <cellStyle name="Total 8 8 2 3 2 2" xfId="27245" xr:uid="{F0C23DEE-A68F-4967-A1F8-83C13C9B3CD5}"/>
    <cellStyle name="Total 8 8 2 3 3" xfId="34778" xr:uid="{673FA1C0-FF4C-4190-8A68-A8EC104CB7E8}"/>
    <cellStyle name="Total 8 8 2 4" xfId="14665" xr:uid="{B32952B2-2DAB-40F5-AC96-2B95D2CE4402}"/>
    <cellStyle name="Total 8 8 2 4 2" xfId="26613" xr:uid="{1C0B4769-B948-4660-BD36-D3E94EBFF7E4}"/>
    <cellStyle name="Total 8 8 2 5" xfId="30066" xr:uid="{04F0308A-DC5E-4A1B-80C4-63E53A8CC3F2}"/>
    <cellStyle name="Total 8 8 3" xfId="3768" xr:uid="{E795B302-8933-44E8-9E09-81981531A6B3}"/>
    <cellStyle name="Total 8 8 3 2" xfId="29395" xr:uid="{9E83B651-8CAC-4F00-9276-078EFF421DAD}"/>
    <cellStyle name="Total 8 8 4" xfId="28200" xr:uid="{A604D7CF-EF97-47ED-8845-03230088965E}"/>
    <cellStyle name="Total 8 9" xfId="1698" xr:uid="{17A5D19C-CA21-4BF5-9F28-B80AD7A5F71E}"/>
    <cellStyle name="Total 8 9 2" xfId="6024" xr:uid="{4A0E6D22-0D54-4026-ACC9-C4907716DF18}"/>
    <cellStyle name="Total 8 9 2 2" xfId="8610" xr:uid="{69955635-A6C8-47E6-8556-D2618D9BED36}"/>
    <cellStyle name="Total 8 9 2 2 2" xfId="17599" xr:uid="{33DA5D87-A76B-457D-BC0E-4F4589CC95C0}"/>
    <cellStyle name="Total 8 9 2 2 2 2" xfId="22959" xr:uid="{8924DA0E-2751-467E-8BD3-08D1CCF1F8AA}"/>
    <cellStyle name="Total 8 9 2 2 3" xfId="30217" xr:uid="{086960D7-FA89-474A-B987-D17098427ED1}"/>
    <cellStyle name="Total 8 9 2 3" xfId="11247" xr:uid="{14F9A0AA-E9E7-4126-ABA1-259D1E7102F2}"/>
    <cellStyle name="Total 8 9 2 3 2" xfId="20236" xr:uid="{0622CA7B-87A4-45AB-9975-61A83C2D4FC4}"/>
    <cellStyle name="Total 8 9 2 3 2 2" xfId="40466" xr:uid="{CEB52A1F-3BC0-4CD7-9FA1-3D8B08DFD31B}"/>
    <cellStyle name="Total 8 9 2 3 3" xfId="24274" xr:uid="{DF3861BB-560E-4FB7-B5D0-7AD9B25E5BCE}"/>
    <cellStyle name="Total 8 9 2 4" xfId="15013" xr:uid="{55DD932F-2429-4C34-A928-13D4C3A1E412}"/>
    <cellStyle name="Total 8 9 2 4 2" xfId="35315" xr:uid="{81E270B4-A009-45D3-B1C5-BD33C248AD7C}"/>
    <cellStyle name="Total 8 9 2 5" xfId="30928" xr:uid="{DA40D037-FFB3-4A34-87B2-E6233CE0F692}"/>
    <cellStyle name="Total 8 9 3" xfId="4135" xr:uid="{9DB2CC3D-D6A6-4C36-9022-31D60B4216F1}"/>
    <cellStyle name="Total 8 9 3 2" xfId="43605" xr:uid="{43537976-5606-4340-BEC1-9CE4CB6B1CC4}"/>
    <cellStyle name="Total 8 9 4" xfId="40411" xr:uid="{D40780AA-40E2-4971-A835-8ED23D4A21B5}"/>
    <cellStyle name="Total 9" xfId="143" xr:uid="{CB4568FA-F01B-4EF2-AE33-5A26C755E13E}"/>
    <cellStyle name="Total 9 10" xfId="1954" xr:uid="{A295CF78-E6EA-41AC-9E42-3C7DDDDCF348}"/>
    <cellStyle name="Total 9 10 2" xfId="6264" xr:uid="{E5D4DE34-1195-43FA-96EC-242E02C70935}"/>
    <cellStyle name="Total 9 10 2 2" xfId="8850" xr:uid="{7B222DE7-75F1-4F61-9DCB-1F1EDF31BE6B}"/>
    <cellStyle name="Total 9 10 2 2 2" xfId="17839" xr:uid="{9491DE85-997B-4D52-BE31-B054067BA8C3}"/>
    <cellStyle name="Total 9 10 2 2 2 2" xfId="36948" xr:uid="{2E30BB66-5C79-4AD5-96C9-B3725CA94DC4}"/>
    <cellStyle name="Total 9 10 2 2 3" xfId="40709" xr:uid="{F1A5CA61-40F9-4BBB-B041-863F99AAA37E}"/>
    <cellStyle name="Total 9 10 2 3" xfId="11487" xr:uid="{6C7C77DA-7D5C-4764-8F2B-E5451D9DB651}"/>
    <cellStyle name="Total 9 10 2 3 2" xfId="20476" xr:uid="{2DD7B02D-86CB-4E15-A9E4-5542D19B6017}"/>
    <cellStyle name="Total 9 10 2 3 2 2" xfId="43108" xr:uid="{EA5F4A6B-2BBE-4C06-B664-0891231F9A62}"/>
    <cellStyle name="Total 9 10 2 3 3" xfId="40206" xr:uid="{7D9AE198-ACD7-4705-853D-7C69035E686B}"/>
    <cellStyle name="Total 9 10 2 4" xfId="15253" xr:uid="{7B85B11D-6915-4A6D-AA64-A9A251CAB330}"/>
    <cellStyle name="Total 9 10 2 4 2" xfId="35673" xr:uid="{4AE3C9E7-1302-42EC-BC4C-765066F0F073}"/>
    <cellStyle name="Total 9 10 2 5" xfId="32957" xr:uid="{59DA8FCF-BF90-45FB-AF02-1339488DA93C}"/>
    <cellStyle name="Total 9 10 3" xfId="4391" xr:uid="{D63C0D7D-EFF7-48A2-895D-1E8DA2F8FF10}"/>
    <cellStyle name="Total 9 10 3 2" xfId="31553" xr:uid="{0931861B-97C8-45C0-BC52-CFCFA369FF0F}"/>
    <cellStyle name="Total 9 10 4" xfId="34136" xr:uid="{07FA16AE-9F23-4029-BA54-DD6540D4A406}"/>
    <cellStyle name="Total 9 11" xfId="2581" xr:uid="{D4A32847-6852-4901-B578-4783A86B312F}"/>
    <cellStyle name="Total 9 11 2" xfId="6822" xr:uid="{5BB48584-9210-4EFE-BBFD-AFCEA7B7C516}"/>
    <cellStyle name="Total 9 11 2 2" xfId="15811" xr:uid="{0485D8C3-0297-430A-ABC2-19D3AA2C0CD4}"/>
    <cellStyle name="Total 9 11 2 2 2" xfId="28397" xr:uid="{80A04C06-9DEE-44B6-A57B-A88C862E4EBA}"/>
    <cellStyle name="Total 9 11 2 3" xfId="36271" xr:uid="{11FDBF5D-79A2-4294-A880-01065F2772F4}"/>
    <cellStyle name="Total 9 11 3" xfId="9392" xr:uid="{D98C938D-C97F-480C-8AD0-AC22781138B8}"/>
    <cellStyle name="Total 9 11 3 2" xfId="18381" xr:uid="{2BB8267B-7B36-4BCB-8E02-AFBF0A632119}"/>
    <cellStyle name="Total 9 11 3 2 2" xfId="27914" xr:uid="{7910A5C5-BA34-49C9-9263-9BBAD7C96611}"/>
    <cellStyle name="Total 9 11 3 3" xfId="39667" xr:uid="{78506E44-9A70-4A40-9353-709A8A088DE4}"/>
    <cellStyle name="Total 9 11 4" xfId="13435" xr:uid="{DEBA2233-AF73-4EF4-9EDA-DC2DFB1F0DDB}"/>
    <cellStyle name="Total 9 11 4 2" xfId="37908" xr:uid="{A4172794-2D1D-40CF-87F4-CE5B0320D7FF}"/>
    <cellStyle name="Total 9 11 5" xfId="28186" xr:uid="{A16256DF-8122-49BD-A923-4E16A1F6A977}"/>
    <cellStyle name="Total 9 12" xfId="6599" xr:uid="{6D61450E-C36F-4221-8375-84E80D08574F}"/>
    <cellStyle name="Total 9 12 2" xfId="11807" xr:uid="{9DC1121F-A183-41EA-9FC1-24457C6C4AD5}"/>
    <cellStyle name="Total 9 12 2 2" xfId="20796" xr:uid="{9797A1AD-6C67-4D12-92DC-B20C3A865577}"/>
    <cellStyle name="Total 9 12 2 2 2" xfId="23030" xr:uid="{70A435BA-6D91-474F-9618-AABF7ED9BC52}"/>
    <cellStyle name="Total 9 12 2 3" xfId="34652" xr:uid="{8AF1FD14-5B01-4C4F-B07F-E8CC46C66C95}"/>
    <cellStyle name="Total 9 12 3" xfId="15588" xr:uid="{84255800-B548-481F-82EA-BDC6932D60B7}"/>
    <cellStyle name="Total 9 12 3 2" xfId="38107" xr:uid="{59450549-A6A8-4E55-8BA7-F09C2B5225D3}"/>
    <cellStyle name="Total 9 12 4" xfId="29776" xr:uid="{B98019F4-6E1C-4C26-AF29-1D484EFF3F80}"/>
    <cellStyle name="Total 9 13" xfId="9170" xr:uid="{F2CF504E-E90C-48A8-AF7B-A8AAB6A30412}"/>
    <cellStyle name="Total 9 13 2" xfId="18159" xr:uid="{9ACCFF00-0D62-424A-AD26-2B7C00BE11DB}"/>
    <cellStyle name="Total 9 13 2 2" xfId="38574" xr:uid="{1A9BD4FD-76B8-4F00-907C-0A6E9D13AA5C}"/>
    <cellStyle name="Total 9 13 3" xfId="40729" xr:uid="{C986E6D0-D5F0-4DF9-AEF5-9AB0C0F66FD0}"/>
    <cellStyle name="Total 9 14" xfId="9803" xr:uid="{AFF3444F-A6EF-4F76-90C8-CFBA0F8DEDBA}"/>
    <cellStyle name="Total 9 14 2" xfId="18792" xr:uid="{BCED2221-9497-4962-9318-D9DF642ED2A0}"/>
    <cellStyle name="Total 9 14 2 2" xfId="29510" xr:uid="{8324E41B-EF44-4E46-B6F4-DFA4BC980DB8}"/>
    <cellStyle name="Total 9 14 3" xfId="25351" xr:uid="{5A74DAFF-3CEF-4E34-AAA4-D60F41880D5A}"/>
    <cellStyle name="Total 9 15" xfId="2303" xr:uid="{486E37CA-B44B-4CE5-8C62-0C6B617F1F51}"/>
    <cellStyle name="Total 9 15 2" xfId="26055" xr:uid="{A850B23A-F470-48E1-BBFB-39789BF425E1}"/>
    <cellStyle name="Total 9 16" xfId="13212" xr:uid="{8B2AFC5C-EC0E-4F7C-ADF1-A3944FD125D2}"/>
    <cellStyle name="Total 9 16 2" xfId="27550" xr:uid="{A1BAD13E-8D13-430F-B0EF-7B0839957994}"/>
    <cellStyle name="Total 9 17" xfId="37637" xr:uid="{62FA2D0E-3285-4001-9895-543BDB0F87DD}"/>
    <cellStyle name="Total 9 18" xfId="45971" xr:uid="{B7637524-7484-4292-A750-D1D080BEC489}"/>
    <cellStyle name="Total 9 2" xfId="338" xr:uid="{9BD695F4-C370-4DD7-8C8A-84871B0DA244}"/>
    <cellStyle name="Total 9 2 10" xfId="6640" xr:uid="{2A36940C-F13D-4E75-91D3-08E66BF7182B}"/>
    <cellStyle name="Total 9 2 10 2" xfId="11846" xr:uid="{C2605A9D-60C8-4D62-9C10-49C0C1659FA0}"/>
    <cellStyle name="Total 9 2 10 2 2" xfId="20835" xr:uid="{36ECEB6B-4BC7-4586-9F35-EF40E57CCB3C}"/>
    <cellStyle name="Total 9 2 10 2 2 2" xfId="24413" xr:uid="{7C4B16BD-0F71-4CDE-8C3B-E4851490DDE4}"/>
    <cellStyle name="Total 9 2 10 2 3" xfId="32259" xr:uid="{CAE7EE04-431A-42D2-BFAB-CF09393EC2CE}"/>
    <cellStyle name="Total 9 2 10 3" xfId="15629" xr:uid="{10F41C44-A825-4507-B7D7-A2F305D57E52}"/>
    <cellStyle name="Total 9 2 10 3 2" xfId="43362" xr:uid="{56701506-F7C2-4586-A426-24940CE77E20}"/>
    <cellStyle name="Total 9 2 10 4" xfId="40843" xr:uid="{A01A8E1E-DA56-45AE-888F-59DFE7E180DB}"/>
    <cellStyle name="Total 9 2 11" xfId="9209" xr:uid="{703D80D7-F082-41E6-A186-BCF13BB6811D}"/>
    <cellStyle name="Total 9 2 11 2" xfId="18198" xr:uid="{60F4B0D2-3962-4334-AE6D-306C6BC84626}"/>
    <cellStyle name="Total 9 2 11 2 2" xfId="28797" xr:uid="{9ADF4361-24A6-42F6-9EB1-6AC1760D18D7}"/>
    <cellStyle name="Total 9 2 11 3" xfId="28143" xr:uid="{9029CFC0-E04A-4D80-8C14-830C58C8F29B}"/>
    <cellStyle name="Total 9 2 12" xfId="9492" xr:uid="{A7FEF5EA-9129-4343-8384-EA67E4D183A7}"/>
    <cellStyle name="Total 9 2 12 2" xfId="18481" xr:uid="{9C970DDF-6753-4AE7-9C27-5973D51A7EFF}"/>
    <cellStyle name="Total 9 2 12 2 2" xfId="29675" xr:uid="{683C8BBC-8F74-48E0-ABBF-8D037F5E25AA}"/>
    <cellStyle name="Total 9 2 12 3" xfId="38351" xr:uid="{817A8EDB-F555-41A3-83B9-E134ACCF6907}"/>
    <cellStyle name="Total 9 2 13" xfId="2344" xr:uid="{97658E96-A79B-4A0C-AFA0-EAC66A69B18C}"/>
    <cellStyle name="Total 9 2 13 2" xfId="30860" xr:uid="{043F5D0A-2C56-4196-99FC-43D83D57BBC8}"/>
    <cellStyle name="Total 9 2 14" xfId="13253" xr:uid="{E12EA35E-8D72-463F-8D74-157C7B1EE8D8}"/>
    <cellStyle name="Total 9 2 14 2" xfId="29626" xr:uid="{8CFAB85B-6F2D-49CF-A9BD-0F4A85D18D70}"/>
    <cellStyle name="Total 9 2 15" xfId="24865" xr:uid="{75D4BE21-E337-434A-8FD3-CD93F0F6E6C4}"/>
    <cellStyle name="Total 9 2 16" xfId="49462" xr:uid="{FA334F82-02A8-444D-A8D1-1F723BB0A91F}"/>
    <cellStyle name="Total 9 2 2" xfId="470" xr:uid="{3B8F2F2B-28FF-4160-9EC7-D2F6EEED524A}"/>
    <cellStyle name="Total 9 2 2 10" xfId="9334" xr:uid="{DEEF3D0B-D8F0-443A-8923-9FD2D3FE9D66}"/>
    <cellStyle name="Total 9 2 2 10 2" xfId="18323" xr:uid="{509E502F-D865-4DFF-8109-685E40DDE01A}"/>
    <cellStyle name="Total 9 2 2 10 2 2" xfId="43970" xr:uid="{2DE9BF40-02FE-4449-9089-378C841144AE}"/>
    <cellStyle name="Total 9 2 2 10 3" xfId="30084" xr:uid="{DF2D9774-B244-45FF-A430-2001C0CB6A7D}"/>
    <cellStyle name="Total 9 2 2 11" xfId="12376" xr:uid="{960B73B8-6ED3-41C0-909A-71C806478D63}"/>
    <cellStyle name="Total 9 2 2 11 2" xfId="21365" xr:uid="{3577132A-675C-46CF-9D10-A24213623D0F}"/>
    <cellStyle name="Total 9 2 2 11 2 2" xfId="25748" xr:uid="{F2DEBB56-E810-4FD1-841C-C07AE1C99DC5}"/>
    <cellStyle name="Total 9 2 2 11 3" xfId="38496" xr:uid="{4C3C5550-52E6-453B-94AA-BF840934593A}"/>
    <cellStyle name="Total 9 2 2 12" xfId="2476" xr:uid="{19C33522-9A9D-4236-8418-61F5ABFEB2DB}"/>
    <cellStyle name="Total 9 2 2 12 2" xfId="22370" xr:uid="{87287D41-9D8E-423C-B807-239A89445265}"/>
    <cellStyle name="Total 9 2 2 13" xfId="13385" xr:uid="{F87E7BCE-7B07-4148-8F7A-6D3EE0641F1F}"/>
    <cellStyle name="Total 9 2 2 13 2" xfId="37136" xr:uid="{03D9E664-B38B-49C3-923E-C12FC22D3687}"/>
    <cellStyle name="Total 9 2 2 14" xfId="39358" xr:uid="{4ADAB15F-019E-4763-8E3A-B9FE401CC8D7}"/>
    <cellStyle name="Total 9 2 2 15" xfId="56244" xr:uid="{50248A08-6954-4CEE-8DFD-F8A807D5E2D7}"/>
    <cellStyle name="Total 9 2 2 2" xfId="819" xr:uid="{14853A28-EAA9-43BD-8EFF-4109F21A5523}"/>
    <cellStyle name="Total 9 2 2 2 2" xfId="5188" xr:uid="{FF804325-FF95-496E-9AD4-00D71C2683B1}"/>
    <cellStyle name="Total 9 2 2 2 2 2" xfId="7774" xr:uid="{4BE41BEB-4D63-41FB-A78C-BBD7CE38F10E}"/>
    <cellStyle name="Total 9 2 2 2 2 2 2" xfId="16763" xr:uid="{F4550C2F-C6F1-4A90-987A-DC33623B45DB}"/>
    <cellStyle name="Total 9 2 2 2 2 2 2 2" xfId="32407" xr:uid="{57D3F77D-697A-447C-8410-53388A2FEEBF}"/>
    <cellStyle name="Total 9 2 2 2 2 2 3" xfId="34559" xr:uid="{6B316F38-E37E-4D97-8CF1-CD7FD9B820BC}"/>
    <cellStyle name="Total 9 2 2 2 2 3" xfId="10411" xr:uid="{CB028E26-996F-4DC4-82DC-8532044D6109}"/>
    <cellStyle name="Total 9 2 2 2 2 3 2" xfId="19400" xr:uid="{9920923D-E892-4C59-96F9-894C653680C2}"/>
    <cellStyle name="Total 9 2 2 2 2 3 2 2" xfId="36868" xr:uid="{1594C0C8-01B5-4272-96BB-1646E3AA028E}"/>
    <cellStyle name="Total 9 2 2 2 2 3 3" xfId="26955" xr:uid="{A66BE7B5-06EE-4950-8E5B-5EBAAD91F58C}"/>
    <cellStyle name="Total 9 2 2 2 2 4" xfId="14177" xr:uid="{111EF4AC-751F-4314-82C9-A31A8E83E740}"/>
    <cellStyle name="Total 9 2 2 2 2 4 2" xfId="29372" xr:uid="{9D6EF8CF-ADD8-4724-A2A2-9989E717FAF4}"/>
    <cellStyle name="Total 9 2 2 2 2 5" xfId="38675" xr:uid="{9139ECA6-EB83-409C-98B3-DB6E76C4DECE}"/>
    <cellStyle name="Total 9 2 2 2 3" xfId="3256" xr:uid="{09CC9D64-8A28-4088-ABB9-5D987DA15B51}"/>
    <cellStyle name="Total 9 2 2 2 3 2" xfId="36077" xr:uid="{78F4F0E1-6903-483D-BF84-35888E2AEDAF}"/>
    <cellStyle name="Total 9 2 2 2 4" xfId="40683" xr:uid="{77C10599-9EA8-416E-A562-97FA55ABB2EC}"/>
    <cellStyle name="Total 9 2 2 3" xfId="1164" xr:uid="{703E5D73-A8D3-4250-B8D2-FEB696F9A738}"/>
    <cellStyle name="Total 9 2 2 3 2" xfId="5509" xr:uid="{6D51A351-20D9-4228-8BBF-3890973D472A}"/>
    <cellStyle name="Total 9 2 2 3 2 2" xfId="8095" xr:uid="{A5593581-80C4-403C-9695-5DBB822CE463}"/>
    <cellStyle name="Total 9 2 2 3 2 2 2" xfId="17084" xr:uid="{39655249-1B28-4A2E-88F4-131361F40DAC}"/>
    <cellStyle name="Total 9 2 2 3 2 2 2 2" xfId="38122" xr:uid="{932C3A74-609F-4A68-B145-A1DC12071A95}"/>
    <cellStyle name="Total 9 2 2 3 2 2 3" xfId="23312" xr:uid="{A49ABE83-30AA-4F98-BE1B-FC849B6ED4CD}"/>
    <cellStyle name="Total 9 2 2 3 2 3" xfId="10732" xr:uid="{03BA38D6-C4A5-4AAB-B071-BFE309D4129A}"/>
    <cellStyle name="Total 9 2 2 3 2 3 2" xfId="19721" xr:uid="{5E363A91-3423-457A-A3C2-5F432477D9AE}"/>
    <cellStyle name="Total 9 2 2 3 2 3 2 2" xfId="27054" xr:uid="{E9271AF0-F22E-4338-8275-FDDB1CDCD4D3}"/>
    <cellStyle name="Total 9 2 2 3 2 3 3" xfId="37778" xr:uid="{4AAF7367-3A6A-4045-84AF-9EC728659B38}"/>
    <cellStyle name="Total 9 2 2 3 2 4" xfId="14498" xr:uid="{9CA0132A-42A0-4CA5-B83C-79356D97BB59}"/>
    <cellStyle name="Total 9 2 2 3 2 4 2" xfId="26089" xr:uid="{A4C9B547-2830-464E-9B2A-28D196E5C564}"/>
    <cellStyle name="Total 9 2 2 3 2 5" xfId="23428" xr:uid="{719B95FF-DC07-45C2-8E95-5B46514360DD}"/>
    <cellStyle name="Total 9 2 2 3 3" xfId="3601" xr:uid="{2B93CE9E-0569-4AFF-9B3E-4A88BF05988C}"/>
    <cellStyle name="Total 9 2 2 3 3 2" xfId="37261" xr:uid="{BEF67E28-FECC-408E-8531-609E34AD6B27}"/>
    <cellStyle name="Total 9 2 2 3 4" xfId="24081" xr:uid="{6CCDD740-3A7C-42A0-A4E7-BDCB03687168}"/>
    <cellStyle name="Total 9 2 2 4" xfId="1508" xr:uid="{258A5D97-4E9C-4A9B-8220-A012F347827F}"/>
    <cellStyle name="Total 9 2 2 4 2" xfId="5853" xr:uid="{7B11F625-217A-4765-8EEA-9EF59F9DAA92}"/>
    <cellStyle name="Total 9 2 2 4 2 2" xfId="8439" xr:uid="{CA63A85B-FFFB-4BC5-93B4-73FFD227A8E4}"/>
    <cellStyle name="Total 9 2 2 4 2 2 2" xfId="17428" xr:uid="{5AB70D4F-9ADB-4530-88B0-BC61EED58C21}"/>
    <cellStyle name="Total 9 2 2 4 2 2 2 2" xfId="37162" xr:uid="{CB209C33-51D2-477A-8BF6-D45EFFDA6AA4}"/>
    <cellStyle name="Total 9 2 2 4 2 2 3" xfId="38115" xr:uid="{D4B6A3F9-4A17-4F30-A1E7-812435781082}"/>
    <cellStyle name="Total 9 2 2 4 2 3" xfId="11076" xr:uid="{C6498ED3-4492-4DF4-A195-5AD06AED627D}"/>
    <cellStyle name="Total 9 2 2 4 2 3 2" xfId="20065" xr:uid="{9FE564AB-BFA2-4235-B338-FC352396591F}"/>
    <cellStyle name="Total 9 2 2 4 2 3 2 2" xfId="31788" xr:uid="{5E2DA762-0E80-4A07-9F43-43969C57C844}"/>
    <cellStyle name="Total 9 2 2 4 2 3 3" xfId="40553" xr:uid="{0E85EA48-85F4-4813-9E39-E4389A6370C8}"/>
    <cellStyle name="Total 9 2 2 4 2 4" xfId="14842" xr:uid="{F48FB1A1-0B00-40BC-B698-3E7D8916FF88}"/>
    <cellStyle name="Total 9 2 2 4 2 4 2" xfId="41852" xr:uid="{D240BB59-217D-4931-8D52-1E4B6972CB39}"/>
    <cellStyle name="Total 9 2 2 4 2 5" xfId="38472" xr:uid="{D9FC9DEA-7A56-4074-A363-39DE98EC11B6}"/>
    <cellStyle name="Total 9 2 2 4 3" xfId="3945" xr:uid="{85AD42C0-26A9-4E54-BA89-F227679E86F0}"/>
    <cellStyle name="Total 9 2 2 4 3 2" xfId="24070" xr:uid="{467836EA-21EF-4F1F-A68F-C6B52E6122AA}"/>
    <cellStyle name="Total 9 2 2 4 4" xfId="39641" xr:uid="{F137FF44-B844-4018-9C92-67E9B06C5EA9}"/>
    <cellStyle name="Total 9 2 2 5" xfId="1899" xr:uid="{641E09F2-EADE-43BD-84E4-2D311497A4AB}"/>
    <cellStyle name="Total 9 2 2 5 2" xfId="6215" xr:uid="{CDA32DDC-3CCB-4A85-BC56-B8E28A431B0C}"/>
    <cellStyle name="Total 9 2 2 5 2 2" xfId="8801" xr:uid="{C130A60E-F3F7-496E-89F4-E5C6EA8FA2CF}"/>
    <cellStyle name="Total 9 2 2 5 2 2 2" xfId="17790" xr:uid="{38D065C9-8FF9-4D1D-8EDE-B79998DBCD34}"/>
    <cellStyle name="Total 9 2 2 5 2 2 2 2" xfId="28651" xr:uid="{8145563D-96BF-4190-825E-3D0BA9246E22}"/>
    <cellStyle name="Total 9 2 2 5 2 2 3" xfId="24404" xr:uid="{76F7C1DC-22F7-4E39-B883-98933923693A}"/>
    <cellStyle name="Total 9 2 2 5 2 3" xfId="11438" xr:uid="{3CEE8738-DD01-4A14-B823-19B7BC8A66FB}"/>
    <cellStyle name="Total 9 2 2 5 2 3 2" xfId="20427" xr:uid="{BF921535-46D4-48E2-A308-F42B092CD674}"/>
    <cellStyle name="Total 9 2 2 5 2 3 2 2" xfId="28798" xr:uid="{749C2A4C-0AA6-44E2-BE27-A80CE1F93806}"/>
    <cellStyle name="Total 9 2 2 5 2 3 3" xfId="38718" xr:uid="{B990B4B8-5AFD-4EDC-B7FE-3CDCFE1AF1EC}"/>
    <cellStyle name="Total 9 2 2 5 2 4" xfId="15204" xr:uid="{2925D874-DE06-4075-ABB9-EE4E49D87A5D}"/>
    <cellStyle name="Total 9 2 2 5 2 4 2" xfId="30801" xr:uid="{77FF8FD9-BF90-48F6-9D31-6E43D15F3C16}"/>
    <cellStyle name="Total 9 2 2 5 2 5" xfId="39255" xr:uid="{CA0E9FBA-29D4-4B48-A454-9691D4C9919C}"/>
    <cellStyle name="Total 9 2 2 5 3" xfId="4336" xr:uid="{70528188-548E-490B-95B9-5CBDF4CBC2BD}"/>
    <cellStyle name="Total 9 2 2 5 3 2" xfId="39786" xr:uid="{D6BDB4A5-A92B-4B4E-A33F-D04CB2D6EE9D}"/>
    <cellStyle name="Total 9 2 2 5 4" xfId="30116" xr:uid="{39E97FB9-C1A3-4652-B95C-4261179D59C7}"/>
    <cellStyle name="Total 9 2 2 6" xfId="2127" xr:uid="{E561C1F6-8CA4-4B33-A0B4-27C249FB6E32}"/>
    <cellStyle name="Total 9 2 2 6 2" xfId="6428" xr:uid="{547AC325-9E6C-454E-9622-3FE46B49F1D3}"/>
    <cellStyle name="Total 9 2 2 6 2 2" xfId="9014" xr:uid="{50F818F2-E60E-410E-9EDD-54E94955CA0D}"/>
    <cellStyle name="Total 9 2 2 6 2 2 2" xfId="18003" xr:uid="{94EE0713-2555-4058-9D99-97FE7CD90571}"/>
    <cellStyle name="Total 9 2 2 6 2 2 2 2" xfId="42568" xr:uid="{D69FF594-6755-4D1F-8D8A-6C5BD271D26B}"/>
    <cellStyle name="Total 9 2 2 6 2 2 3" xfId="34883" xr:uid="{6A19422A-8183-4465-8836-836EDA08EFAA}"/>
    <cellStyle name="Total 9 2 2 6 2 3" xfId="11651" xr:uid="{FFF87D05-B661-409F-8AB7-7A5F81F848CC}"/>
    <cellStyle name="Total 9 2 2 6 2 3 2" xfId="20640" xr:uid="{69B0F9D8-C508-4CCC-87CF-64D58DEFFBD1}"/>
    <cellStyle name="Total 9 2 2 6 2 3 2 2" xfId="38319" xr:uid="{5D7EDB97-1B01-4512-B2D4-39A999B8B660}"/>
    <cellStyle name="Total 9 2 2 6 2 3 3" xfId="25409" xr:uid="{349896D0-E195-4176-B428-C2C5CF1C189F}"/>
    <cellStyle name="Total 9 2 2 6 2 4" xfId="15417" xr:uid="{D2FCA446-1466-4D88-8CE6-2448CD4B5030}"/>
    <cellStyle name="Total 9 2 2 6 2 4 2" xfId="24439" xr:uid="{2E11C80D-0669-403A-B8EA-A09B73A20A7C}"/>
    <cellStyle name="Total 9 2 2 6 2 5" xfId="22399" xr:uid="{CB06D851-8D4E-401F-BD13-D3DBB0982D16}"/>
    <cellStyle name="Total 9 2 2 6 3" xfId="4564" xr:uid="{E752BF34-7C4B-4E54-B8B2-6E8221F9FDC0}"/>
    <cellStyle name="Total 9 2 2 6 3 2" xfId="35378" xr:uid="{6EEEF4A9-0BDB-4D7A-8FFF-E72ABE175EBF}"/>
    <cellStyle name="Total 9 2 2 6 4" xfId="38608" xr:uid="{459C6729-DE1E-4CC7-B0DC-B2F3D288488B}"/>
    <cellStyle name="Total 9 2 2 7" xfId="2937" xr:uid="{A6EE4320-7173-430E-BC4D-EDE13BFCFD45}"/>
    <cellStyle name="Total 9 2 2 7 2" xfId="7087" xr:uid="{442D12A7-AA32-449E-85E1-B0380E765376}"/>
    <cellStyle name="Total 9 2 2 7 2 2" xfId="12213" xr:uid="{50488EA5-5000-4292-8796-9C50BED5BE17}"/>
    <cellStyle name="Total 9 2 2 7 2 2 2" xfId="21202" xr:uid="{5984295A-4C1A-4950-AA9D-3B94CCEBC127}"/>
    <cellStyle name="Total 9 2 2 7 2 2 2 2" xfId="39137" xr:uid="{5A840EC1-2598-441F-94B9-C40F15B0C2D5}"/>
    <cellStyle name="Total 9 2 2 7 2 2 3" xfId="23836" xr:uid="{9E3B1A7F-2E6D-46BB-BAC8-2AA06E2695FB}"/>
    <cellStyle name="Total 9 2 2 7 2 3" xfId="13007" xr:uid="{1B4F4DDD-48F8-4233-8F30-C0288C14EBBB}"/>
    <cellStyle name="Total 9 2 2 7 2 3 2" xfId="21996" xr:uid="{48A06027-A789-4EF1-B7E8-827FB10EFE6F}"/>
    <cellStyle name="Total 9 2 2 7 2 3 2 2" xfId="26465" xr:uid="{6C1F8A38-1EB4-4A67-8292-983355A52A54}"/>
    <cellStyle name="Total 9 2 2 7 2 3 3" xfId="29947" xr:uid="{C398EA86-90F3-4491-B9B7-F66EAB04C435}"/>
    <cellStyle name="Total 9 2 2 7 2 4" xfId="16076" xr:uid="{C1EBDE80-9B60-4B4A-8CBC-A2FE560C5E17}"/>
    <cellStyle name="Total 9 2 2 7 2 4 2" xfId="32897" xr:uid="{08A9FDC3-A579-4338-8FE1-567ECD42C14F}"/>
    <cellStyle name="Total 9 2 2 7 2 5" xfId="39158" xr:uid="{E2D94907-8C4E-42EB-99BC-2AE176EDC2DC}"/>
    <cellStyle name="Total 9 2 2 7 3" xfId="9650" xr:uid="{F89193C7-4A1E-412C-89E6-D9BC0C09D3A9}"/>
    <cellStyle name="Total 9 2 2 7 3 2" xfId="18639" xr:uid="{FFB5F95C-57D7-42FD-B2BD-D9E984C6BA6F}"/>
    <cellStyle name="Total 9 2 2 7 3 2 2" xfId="26954" xr:uid="{48358706-5472-4DAB-A4BE-F68C4C0B276D}"/>
    <cellStyle name="Total 9 2 2 7 3 3" xfId="41173" xr:uid="{82AAC879-B980-47F3-8F3F-AEA3F750F043}"/>
    <cellStyle name="Total 9 2 2 7 4" xfId="27911" xr:uid="{2D5FB3B5-137C-4F60-82F9-66BB1D9106B5}"/>
    <cellStyle name="Total 9 2 2 8" xfId="4864" xr:uid="{346403F7-C486-47ED-AA42-9148C54A4A97}"/>
    <cellStyle name="Total 9 2 2 8 2" xfId="7450" xr:uid="{46138D73-CCEE-410C-86A5-F1BCB24AD882}"/>
    <cellStyle name="Total 9 2 2 8 2 2" xfId="16439" xr:uid="{D6D21A96-40D6-413C-AE34-29ABBB846D52}"/>
    <cellStyle name="Total 9 2 2 8 2 2 2" xfId="26022" xr:uid="{8B760EC2-A0CB-49B3-9C91-CF094557FA54}"/>
    <cellStyle name="Total 9 2 2 8 2 3" xfId="41478" xr:uid="{BCB81277-5A4B-4E1A-8DF6-3EB18225B9B8}"/>
    <cellStyle name="Total 9 2 2 8 3" xfId="10087" xr:uid="{855C9A05-F5A7-4189-8821-2D65E3013E95}"/>
    <cellStyle name="Total 9 2 2 8 3 2" xfId="19076" xr:uid="{DAF9764C-0AA8-45E6-9BFF-197724DA43EA}"/>
    <cellStyle name="Total 9 2 2 8 3 2 2" xfId="29633" xr:uid="{8B1FBDEE-BA7B-4A80-8D74-CB95C272BBC7}"/>
    <cellStyle name="Total 9 2 2 8 3 3" xfId="26950" xr:uid="{5D30B7DD-7315-4583-B48F-C884645873DA}"/>
    <cellStyle name="Total 9 2 2 8 4" xfId="13853" xr:uid="{360387C6-8D4B-4FEC-8C7A-4C6EB4479C19}"/>
    <cellStyle name="Total 9 2 2 8 4 2" xfId="27639" xr:uid="{E3B05872-ADE2-43FB-A89F-4CFBACCF50AE}"/>
    <cellStyle name="Total 9 2 2 8 5" xfId="30898" xr:uid="{87A6E4C8-46EF-4FB0-B526-9D1B8B690ABB}"/>
    <cellStyle name="Total 9 2 2 9" xfId="6772" xr:uid="{FD48AB75-8FF2-4685-B43A-79157FDFC84D}"/>
    <cellStyle name="Total 9 2 2 9 2" xfId="11971" xr:uid="{89E12590-33F2-4177-BB0A-8BC36F345EE0}"/>
    <cellStyle name="Total 9 2 2 9 2 2" xfId="20960" xr:uid="{4402BD1B-50FA-4860-8DCF-D886BD983161}"/>
    <cellStyle name="Total 9 2 2 9 2 2 2" xfId="31818" xr:uid="{BF954162-9BD5-443A-BD97-C0BC877E6EB2}"/>
    <cellStyle name="Total 9 2 2 9 2 3" xfId="40102" xr:uid="{76C065B8-41A5-4F96-B21A-C47ED9EEBDF2}"/>
    <cellStyle name="Total 9 2 2 9 3" xfId="15761" xr:uid="{602DF47E-2577-44E0-B721-C5F7F75266BA}"/>
    <cellStyle name="Total 9 2 2 9 3 2" xfId="24744" xr:uid="{0EFEF173-41E3-4ED0-BC5F-905B222C1E54}"/>
    <cellStyle name="Total 9 2 2 9 4" xfId="33148" xr:uid="{EBBDBCF3-113A-498B-95B2-14C45064077D}"/>
    <cellStyle name="Total 9 2 3" xfId="687" xr:uid="{29D5D988-F650-4281-85E9-87D22C92AC67}"/>
    <cellStyle name="Total 9 2 3 2" xfId="5063" xr:uid="{3FB3D4B9-116A-4DD2-A67E-60773FF22697}"/>
    <cellStyle name="Total 9 2 3 2 2" xfId="7649" xr:uid="{06BC2ACD-24F6-4F97-ABEF-2D986A1CEDD1}"/>
    <cellStyle name="Total 9 2 3 2 2 2" xfId="16638" xr:uid="{FAEDD701-44EE-4AD2-B054-9040327FA117}"/>
    <cellStyle name="Total 9 2 3 2 2 2 2" xfId="38832" xr:uid="{F626490B-5EEA-4439-B2BC-4BA802889324}"/>
    <cellStyle name="Total 9 2 3 2 2 3" xfId="41783" xr:uid="{0CF9805E-FB53-48B0-9A3A-AFE366990D9C}"/>
    <cellStyle name="Total 9 2 3 2 3" xfId="10286" xr:uid="{8E4983FE-9FBE-47CB-88C3-E43F19E94EBA}"/>
    <cellStyle name="Total 9 2 3 2 3 2" xfId="19275" xr:uid="{59C1F86E-188B-417F-A700-74D4422F6B07}"/>
    <cellStyle name="Total 9 2 3 2 3 2 2" xfId="32655" xr:uid="{6404F4C1-9719-476C-A570-86420BDC66BF}"/>
    <cellStyle name="Total 9 2 3 2 3 3" xfId="22139" xr:uid="{B8B95E76-0422-4D2C-AE14-9E6CD0571C16}"/>
    <cellStyle name="Total 9 2 3 2 4" xfId="14052" xr:uid="{EA27C09E-2B36-4BBB-9BD2-8EB62A3AD84C}"/>
    <cellStyle name="Total 9 2 3 2 4 2" xfId="26991" xr:uid="{BEE8EFD9-2679-4B3F-AA04-48AEC9ADF6B2}"/>
    <cellStyle name="Total 9 2 3 2 5" xfId="22778" xr:uid="{94B1DCF0-44B6-4428-B271-FD91F76E6A9D}"/>
    <cellStyle name="Total 9 2 3 3" xfId="3124" xr:uid="{B57C9001-D489-4BD9-81E9-735E55C64FB3}"/>
    <cellStyle name="Total 9 2 3 3 2" xfId="24849" xr:uid="{7CFC0535-D987-4BD2-BF6A-FD53E71E3AEF}"/>
    <cellStyle name="Total 9 2 3 4" xfId="24381" xr:uid="{E6785C2B-5923-47D1-B07D-CB84165CEB10}"/>
    <cellStyle name="Total 9 2 4" xfId="1032" xr:uid="{D8298B1F-478F-402A-A353-518A7AD973E6}"/>
    <cellStyle name="Total 9 2 4 2" xfId="5384" xr:uid="{25A1742E-B62F-4296-9A5E-6A2C3D0E98F9}"/>
    <cellStyle name="Total 9 2 4 2 2" xfId="7970" xr:uid="{02CA2E8D-AA22-4EF0-A4CF-F7A7D7B25BA8}"/>
    <cellStyle name="Total 9 2 4 2 2 2" xfId="16959" xr:uid="{793625B7-DF13-4517-8ACF-BDBB138FA57B}"/>
    <cellStyle name="Total 9 2 4 2 2 2 2" xfId="42155" xr:uid="{7EDFA830-CAEC-41DA-96AD-9C4CD701F029}"/>
    <cellStyle name="Total 9 2 4 2 2 3" xfId="33630" xr:uid="{BC497CC3-3D74-4691-A78E-6445BFED28C2}"/>
    <cellStyle name="Total 9 2 4 2 3" xfId="10607" xr:uid="{98B3A4AE-323C-4EBB-A44D-30B1871728AD}"/>
    <cellStyle name="Total 9 2 4 2 3 2" xfId="19596" xr:uid="{36DD5568-EE23-4AD8-935A-4570939B52EB}"/>
    <cellStyle name="Total 9 2 4 2 3 2 2" xfId="28065" xr:uid="{780D59E6-5743-4543-B1E6-F21E37164BEF}"/>
    <cellStyle name="Total 9 2 4 2 3 3" xfId="37592" xr:uid="{A7F7E377-7E7E-4E80-866E-412D521E61FE}"/>
    <cellStyle name="Total 9 2 4 2 4" xfId="14373" xr:uid="{86208B37-A033-4A88-AF1B-C9C90745EC13}"/>
    <cellStyle name="Total 9 2 4 2 4 2" xfId="30705" xr:uid="{193FCAD7-6EE3-4FB2-83A5-0CC1E1F437B0}"/>
    <cellStyle name="Total 9 2 4 2 5" xfId="29108" xr:uid="{321806CD-2426-4460-A73C-51877BC2A16D}"/>
    <cellStyle name="Total 9 2 4 3" xfId="3469" xr:uid="{D00BB6D2-4E45-4606-AD14-A1E5725C36F1}"/>
    <cellStyle name="Total 9 2 4 3 2" xfId="31808" xr:uid="{32F931AC-0DC8-48C4-A3C6-EBA3133982CD}"/>
    <cellStyle name="Total 9 2 4 4" xfId="31737" xr:uid="{9EB2F337-B17E-4B1E-9A29-742525126DD4}"/>
    <cellStyle name="Total 9 2 5" xfId="1376" xr:uid="{BA438D26-9A12-468D-B68F-7AB1513A4627}"/>
    <cellStyle name="Total 9 2 5 2" xfId="5721" xr:uid="{423806FB-C837-4108-B1D0-175A4091F4B8}"/>
    <cellStyle name="Total 9 2 5 2 2" xfId="8307" xr:uid="{30DCFF7D-699E-4DB9-9D5B-7E92296A3AC9}"/>
    <cellStyle name="Total 9 2 5 2 2 2" xfId="17296" xr:uid="{26CEE181-D785-432D-87C0-FF1D3AF9FC3E}"/>
    <cellStyle name="Total 9 2 5 2 2 2 2" xfId="38498" xr:uid="{42D52A5D-CACF-4328-9139-184227BA046E}"/>
    <cellStyle name="Total 9 2 5 2 2 3" xfId="27221" xr:uid="{42A1116B-8C88-4EDB-8C5F-2BCBBE524821}"/>
    <cellStyle name="Total 9 2 5 2 3" xfId="10944" xr:uid="{C5B236DF-E37D-478A-9736-D51E9CB4E74E}"/>
    <cellStyle name="Total 9 2 5 2 3 2" xfId="19933" xr:uid="{35E1E7C3-FD06-450C-AC67-74D3A5B9235C}"/>
    <cellStyle name="Total 9 2 5 2 3 2 2" xfId="42408" xr:uid="{8819F47E-88B0-421C-81B0-6AE32CDEE746}"/>
    <cellStyle name="Total 9 2 5 2 3 3" xfId="37760" xr:uid="{4EACEF5B-4C07-4755-BBBC-6A99595DCBEE}"/>
    <cellStyle name="Total 9 2 5 2 4" xfId="14710" xr:uid="{1126B2A7-6357-46C1-B8CB-D0BAAB69FC31}"/>
    <cellStyle name="Total 9 2 5 2 4 2" xfId="41940" xr:uid="{6B34E5D7-4714-48FE-8E83-6BDC02741A3D}"/>
    <cellStyle name="Total 9 2 5 2 5" xfId="36540" xr:uid="{05E1E69E-8E83-429F-90E7-4F533B14C681}"/>
    <cellStyle name="Total 9 2 5 3" xfId="3813" xr:uid="{BAC03ED0-B156-4784-8816-DC942FE3A4B6}"/>
    <cellStyle name="Total 9 2 5 3 2" xfId="29806" xr:uid="{1B932E25-A026-4179-9320-C03C5240F79B}"/>
    <cellStyle name="Total 9 2 5 4" xfId="26368" xr:uid="{EEB36995-159E-45C1-9641-6F2FADB13742}"/>
    <cellStyle name="Total 9 2 6" xfId="1761" xr:uid="{165758A4-809B-4B20-B18B-EA4471B26824}"/>
    <cellStyle name="Total 9 2 6 2" xfId="6082" xr:uid="{BA44F5E8-1529-46B1-8B98-3C317F507892}"/>
    <cellStyle name="Total 9 2 6 2 2" xfId="8668" xr:uid="{271B7FFC-1CDB-4617-A098-0F07217C18F1}"/>
    <cellStyle name="Total 9 2 6 2 2 2" xfId="17657" xr:uid="{1748C0F6-03DE-400F-BA79-7D982E38F916}"/>
    <cellStyle name="Total 9 2 6 2 2 2 2" xfId="34169" xr:uid="{796AE2E5-8E32-4193-96FF-90EC20910789}"/>
    <cellStyle name="Total 9 2 6 2 2 3" xfId="40150" xr:uid="{22C46588-E5BC-4E04-B3BE-D1AE3B594F6F}"/>
    <cellStyle name="Total 9 2 6 2 3" xfId="11305" xr:uid="{F3E56CE3-4BB8-4181-ACF4-85D440244B09}"/>
    <cellStyle name="Total 9 2 6 2 3 2" xfId="20294" xr:uid="{CDD3D3B8-18B2-4144-8026-B8621AF08DAB}"/>
    <cellStyle name="Total 9 2 6 2 3 2 2" xfId="29567" xr:uid="{73BCD4D5-A095-44BF-AC75-1ACD42D5B4F6}"/>
    <cellStyle name="Total 9 2 6 2 3 3" xfId="34666" xr:uid="{3DB32F0F-B537-4098-8C98-1A932BA1855C}"/>
    <cellStyle name="Total 9 2 6 2 4" xfId="15071" xr:uid="{7ACD1537-3524-44AE-A0D3-6F77C759D1A8}"/>
    <cellStyle name="Total 9 2 6 2 4 2" xfId="29674" xr:uid="{0E378500-E98C-452A-AD7B-3E0AD262479D}"/>
    <cellStyle name="Total 9 2 6 2 5" xfId="23649" xr:uid="{9BF9286F-F8F5-4502-AFF2-90609A57E590}"/>
    <cellStyle name="Total 9 2 6 3" xfId="4198" xr:uid="{D254FAF9-DBEC-4AA7-B57F-EAA072BA77A8}"/>
    <cellStyle name="Total 9 2 6 3 2" xfId="34846" xr:uid="{C66A5A72-CA89-43A5-8BFD-31E616D0CF1B}"/>
    <cellStyle name="Total 9 2 6 4" xfId="37029" xr:uid="{17B88FAE-81EF-4296-9930-B67EFA811CF2}"/>
    <cellStyle name="Total 9 2 7" xfId="1995" xr:uid="{BA4C829F-BCC2-4908-9A90-34650782ABE3}"/>
    <cellStyle name="Total 9 2 7 2" xfId="6303" xr:uid="{1E9944D2-F584-4241-8CF6-2554003A4537}"/>
    <cellStyle name="Total 9 2 7 2 2" xfId="8889" xr:uid="{2737DC80-A8F1-4B56-B98E-731D7EB7DC35}"/>
    <cellStyle name="Total 9 2 7 2 2 2" xfId="17878" xr:uid="{8364ADB1-D8C6-4A06-933F-0F3BAA1C2FD6}"/>
    <cellStyle name="Total 9 2 7 2 2 2 2" xfId="27410" xr:uid="{55619EB1-557C-4D42-967A-A002A170B4BD}"/>
    <cellStyle name="Total 9 2 7 2 2 3" xfId="28119" xr:uid="{421317A2-C242-46AB-AC89-034300178FC9}"/>
    <cellStyle name="Total 9 2 7 2 3" xfId="11526" xr:uid="{DEAB9744-4E90-4BD2-BAB2-67979C5B6069}"/>
    <cellStyle name="Total 9 2 7 2 3 2" xfId="20515" xr:uid="{C8676F30-12C6-4C94-BEAB-8C9381A3B854}"/>
    <cellStyle name="Total 9 2 7 2 3 2 2" xfId="30357" xr:uid="{1BAE7DAA-7807-41C3-863B-076D6DE4E18C}"/>
    <cellStyle name="Total 9 2 7 2 3 3" xfId="37834" xr:uid="{2D7ED416-CEA7-4553-8F75-28744D5E3EBD}"/>
    <cellStyle name="Total 9 2 7 2 4" xfId="15292" xr:uid="{32D80DD7-1BC2-4A76-BB86-C882DD58DE43}"/>
    <cellStyle name="Total 9 2 7 2 4 2" xfId="22682" xr:uid="{ADBBF35D-9984-424A-98DC-C76CC426D1CF}"/>
    <cellStyle name="Total 9 2 7 2 5" xfId="24335" xr:uid="{B5A1ACCD-B95E-4B9C-B4C3-4A7FF4E41FFF}"/>
    <cellStyle name="Total 9 2 7 3" xfId="4432" xr:uid="{02C12669-CCA7-4A8C-955E-C58C0344CDF2}"/>
    <cellStyle name="Total 9 2 7 3 2" xfId="37336" xr:uid="{A6E857C1-6B72-4B97-A2FB-936FD0B06528}"/>
    <cellStyle name="Total 9 2 7 4" xfId="31008" xr:uid="{DB31AC79-4294-49EE-8FE7-50A620D6EAAF}"/>
    <cellStyle name="Total 9 2 8" xfId="2806" xr:uid="{8BD3BEBD-F6BA-4DCF-8406-77C1E36A1E98}"/>
    <cellStyle name="Total 9 2 8 2" xfId="6956" xr:uid="{EDE08A77-6E94-43E1-9EE6-297E7BF3ABC1}"/>
    <cellStyle name="Total 9 2 8 2 2" xfId="12085" xr:uid="{55B84A22-F998-462E-A936-CCB9403D9512}"/>
    <cellStyle name="Total 9 2 8 2 2 2" xfId="21074" xr:uid="{2ED12EB3-BC61-4BBC-A31B-360D7259946D}"/>
    <cellStyle name="Total 9 2 8 2 2 2 2" xfId="38205" xr:uid="{5FA74005-1B21-4A56-9204-006A0BED8B99}"/>
    <cellStyle name="Total 9 2 8 2 2 3" xfId="34445" xr:uid="{9F4124D2-4934-4BF7-8816-5ACACD5CBF14}"/>
    <cellStyle name="Total 9 2 8 2 3" xfId="12907" xr:uid="{74E0A1F1-95D7-4C0B-BE7B-52CEDD6C100C}"/>
    <cellStyle name="Total 9 2 8 2 3 2" xfId="21896" xr:uid="{298B976F-1CA9-4038-A097-1308620E282D}"/>
    <cellStyle name="Total 9 2 8 2 3 2 2" xfId="29753" xr:uid="{CD2C0AED-92AE-47CC-A4D2-E61FE3661B68}"/>
    <cellStyle name="Total 9 2 8 2 3 3" xfId="30047" xr:uid="{388AD4C4-26D1-4AF5-8FDC-F10E70D2FEA2}"/>
    <cellStyle name="Total 9 2 8 2 4" xfId="15945" xr:uid="{5587373D-7473-4F33-AB94-62E7BD480708}"/>
    <cellStyle name="Total 9 2 8 2 4 2" xfId="29456" xr:uid="{692B8030-108A-43FD-B4E9-7F385BD2E6F1}"/>
    <cellStyle name="Total 9 2 8 2 5" xfId="43112" xr:uid="{639AC358-E019-4664-B4BE-5171AFCF7009}"/>
    <cellStyle name="Total 9 2 8 3" xfId="9519" xr:uid="{F79B4851-97AE-4100-B19C-37338806C098}"/>
    <cellStyle name="Total 9 2 8 3 2" xfId="18508" xr:uid="{A7D75B40-6332-4970-AD85-7BF9F550466B}"/>
    <cellStyle name="Total 9 2 8 3 2 2" xfId="37583" xr:uid="{502D3ABD-E2CF-4FDE-9420-E9AEAF3EB8CA}"/>
    <cellStyle name="Total 9 2 8 3 3" xfId="28337" xr:uid="{BB87562B-B262-4B92-BB67-059E2447C032}"/>
    <cellStyle name="Total 9 2 8 4" xfId="24458" xr:uid="{E7024158-8C5E-4B88-B7F4-83B7884FB4D7}"/>
    <cellStyle name="Total 9 2 9" xfId="4739" xr:uid="{70FA1236-B75D-4F9E-88B1-4E1A30339209}"/>
    <cellStyle name="Total 9 2 9 2" xfId="7325" xr:uid="{2157F4DD-EA12-4C3B-8434-FDD66DB013C0}"/>
    <cellStyle name="Total 9 2 9 2 2" xfId="16314" xr:uid="{DB5490FD-E47B-4857-B9EB-274275F04BF9}"/>
    <cellStyle name="Total 9 2 9 2 2 2" xfId="29432" xr:uid="{2F3FD6EE-028B-405B-862F-D499AAF38341}"/>
    <cellStyle name="Total 9 2 9 2 3" xfId="31261" xr:uid="{1A414E28-647F-4AEC-BF25-36AA39AFA2D5}"/>
    <cellStyle name="Total 9 2 9 3" xfId="9962" xr:uid="{5F137DED-5E75-407D-8BA8-7DA094395C11}"/>
    <cellStyle name="Total 9 2 9 3 2" xfId="18951" xr:uid="{7407982D-4094-4012-9862-4630C0EEA13D}"/>
    <cellStyle name="Total 9 2 9 3 2 2" xfId="36801" xr:uid="{4648F274-323D-40FA-B6E5-CA46BFC01B7D}"/>
    <cellStyle name="Total 9 2 9 3 3" xfId="22143" xr:uid="{10B93882-00BC-4379-8D7D-950DB09D70F7}"/>
    <cellStyle name="Total 9 2 9 4" xfId="13728" xr:uid="{C9F3EB24-B2AA-4AA0-AA33-B6CBC2BDDC47}"/>
    <cellStyle name="Total 9 2 9 4 2" xfId="42585" xr:uid="{8347C58C-5FF7-4E66-BD3F-18E6DAEA261B}"/>
    <cellStyle name="Total 9 2 9 5" xfId="40682" xr:uid="{292ACDCF-D192-483E-9AE2-61702E7D64E2}"/>
    <cellStyle name="Total 9 3" xfId="430" xr:uid="{E29D7023-4E7E-45DA-8359-D8A81B31B0E8}"/>
    <cellStyle name="Total 9 3 10" xfId="9295" xr:uid="{0A584214-78E4-4988-93FF-8B8BC51430B1}"/>
    <cellStyle name="Total 9 3 10 2" xfId="18284" xr:uid="{AE5A6734-8A10-4238-9F48-6BC9C5B577A2}"/>
    <cellStyle name="Total 9 3 10 2 2" xfId="33939" xr:uid="{52D85CA1-92E1-4906-A2D8-62353262A352}"/>
    <cellStyle name="Total 9 3 10 3" xfId="26505" xr:uid="{67FF0F4D-CFC2-41BE-8F36-1FB5313E9630}"/>
    <cellStyle name="Total 9 3 11" xfId="9696" xr:uid="{3D65EF2E-A7E4-4F24-A507-4B31CFC3AE0D}"/>
    <cellStyle name="Total 9 3 11 2" xfId="18685" xr:uid="{5D964717-4FBD-48FF-9741-4AF3AF7978EA}"/>
    <cellStyle name="Total 9 3 11 2 2" xfId="29125" xr:uid="{FDBD92EF-9066-4E75-84CD-AE0F11CF550D}"/>
    <cellStyle name="Total 9 3 11 3" xfId="37776" xr:uid="{5324A13A-3065-459D-BD6D-DE9F622882A7}"/>
    <cellStyle name="Total 9 3 12" xfId="2436" xr:uid="{9C5324DB-597E-4858-8FE6-FA56BF55B08C}"/>
    <cellStyle name="Total 9 3 12 2" xfId="36356" xr:uid="{BF59F271-6AAB-46DA-A4C8-DB4CC38DDCDB}"/>
    <cellStyle name="Total 9 3 13" xfId="13345" xr:uid="{1D123DED-A4C9-43F6-B9BA-A008ADAA480D}"/>
    <cellStyle name="Total 9 3 13 2" xfId="40882" xr:uid="{39765094-0CEA-49CE-91E2-ADFEAA3CE995}"/>
    <cellStyle name="Total 9 3 14" xfId="42942" xr:uid="{624F25A6-5F3F-4DB7-8603-91EAFF9314B9}"/>
    <cellStyle name="Total 9 3 15" xfId="50967" xr:uid="{CCB3302B-7FE4-4404-B686-E20825A27731}"/>
    <cellStyle name="Total 9 3 2" xfId="779" xr:uid="{6996EA2F-78C1-45DE-9A31-B749422F18C4}"/>
    <cellStyle name="Total 9 3 2 2" xfId="5149" xr:uid="{4859EAAD-E5F6-4A61-B8B1-4E5A39355ADC}"/>
    <cellStyle name="Total 9 3 2 2 2" xfId="7735" xr:uid="{5DFECCD8-B86C-43DF-B7E6-A53A8ED2BFB4}"/>
    <cellStyle name="Total 9 3 2 2 2 2" xfId="16724" xr:uid="{EDBFDCB9-D795-43EC-8CA5-CA5B261DBAE1}"/>
    <cellStyle name="Total 9 3 2 2 2 2 2" xfId="23808" xr:uid="{A6C4500D-9987-48BB-80E6-C6048F6B5925}"/>
    <cellStyle name="Total 9 3 2 2 2 3" xfId="26001" xr:uid="{183ABEC4-9854-4A5F-A6F1-0FE8895C9A24}"/>
    <cellStyle name="Total 9 3 2 2 3" xfId="10372" xr:uid="{98FD5704-1065-4761-9495-6ED89A143E21}"/>
    <cellStyle name="Total 9 3 2 2 3 2" xfId="19361" xr:uid="{D4501093-16ED-446D-9D57-AE18161C356E}"/>
    <cellStyle name="Total 9 3 2 2 3 2 2" xfId="27821" xr:uid="{34BC3E00-36F0-4352-8FC5-C0E84E468731}"/>
    <cellStyle name="Total 9 3 2 2 3 3" xfId="34277" xr:uid="{CE1224F6-F09E-4363-8D77-1F9D740C500D}"/>
    <cellStyle name="Total 9 3 2 2 4" xfId="14138" xr:uid="{7F9E5296-515D-49E5-BE32-0C84DC6AEDE2}"/>
    <cellStyle name="Total 9 3 2 2 4 2" xfId="25190" xr:uid="{60E79A5A-9440-411F-8440-55B4DC748599}"/>
    <cellStyle name="Total 9 3 2 2 5" xfId="33415" xr:uid="{89E8C384-C28A-4A2A-9911-4F21E314B631}"/>
    <cellStyle name="Total 9 3 2 3" xfId="3216" xr:uid="{346DF038-683C-4F88-9CDD-E792BCD0B033}"/>
    <cellStyle name="Total 9 3 2 3 2" xfId="30735" xr:uid="{C6EF42AD-F7D5-4BBA-9EC8-BCF7D74974E1}"/>
    <cellStyle name="Total 9 3 2 4" xfId="30393" xr:uid="{3D60B3E4-0012-46F6-973F-6CA9A4B8D7F0}"/>
    <cellStyle name="Total 9 3 2 5" xfId="57749" xr:uid="{93C577BD-90C1-4BD1-B6DD-144373BCED44}"/>
    <cellStyle name="Total 9 3 3" xfId="1124" xr:uid="{25882A5F-2371-4CA1-9784-E5E58CD4221F}"/>
    <cellStyle name="Total 9 3 3 2" xfId="5470" xr:uid="{6DF4AD47-20CB-4D37-8DF6-4985DA68EA04}"/>
    <cellStyle name="Total 9 3 3 2 2" xfId="8056" xr:uid="{492A0159-BFD5-4A51-913F-183CE9BD2883}"/>
    <cellStyle name="Total 9 3 3 2 2 2" xfId="17045" xr:uid="{9CD52E86-B7F3-4912-8C51-0CF7E61D2656}"/>
    <cellStyle name="Total 9 3 3 2 2 2 2" xfId="31219" xr:uid="{947FB2DD-4177-4EB8-A1AA-7D1620BDFE59}"/>
    <cellStyle name="Total 9 3 3 2 2 3" xfId="35630" xr:uid="{EF223B01-C71C-4E1B-B46C-A04AD289C00C}"/>
    <cellStyle name="Total 9 3 3 2 3" xfId="10693" xr:uid="{248BDF5D-1C9F-4C6A-8D08-99357D01D4E3}"/>
    <cellStyle name="Total 9 3 3 2 3 2" xfId="19682" xr:uid="{DDA03C72-17D1-4CE6-9031-EF724E4B4BE6}"/>
    <cellStyle name="Total 9 3 3 2 3 2 2" xfId="32381" xr:uid="{35D63A2A-20E7-47DE-AA98-03AF68FA7E13}"/>
    <cellStyle name="Total 9 3 3 2 3 3" xfId="40268" xr:uid="{A22B6DF3-907A-4CA8-9EFF-5CB781F78042}"/>
    <cellStyle name="Total 9 3 3 2 4" xfId="14459" xr:uid="{5A3462D3-0800-437F-AC1A-E665AC7677A3}"/>
    <cellStyle name="Total 9 3 3 2 4 2" xfId="38285" xr:uid="{BBB895F0-06C9-4828-BC26-5C93564BA459}"/>
    <cellStyle name="Total 9 3 3 2 5" xfId="40572" xr:uid="{35FF4317-484C-4E44-8B86-730BC673D9ED}"/>
    <cellStyle name="Total 9 3 3 3" xfId="3561" xr:uid="{3938BC2B-F71A-4156-A12F-A5E8A3C1ECD6}"/>
    <cellStyle name="Total 9 3 3 3 2" xfId="40823" xr:uid="{5DEA3585-ED79-4665-9824-A89A9D1B4B22}"/>
    <cellStyle name="Total 9 3 3 4" xfId="22623" xr:uid="{DF72C537-68A4-45AE-9BFE-4C2BEB02D448}"/>
    <cellStyle name="Total 9 3 4" xfId="1468" xr:uid="{65B6AAEE-3F4F-463C-A35B-79D13F9230C1}"/>
    <cellStyle name="Total 9 3 4 2" xfId="5813" xr:uid="{8460C6A9-9C25-4176-828C-FEA4C6AD9502}"/>
    <cellStyle name="Total 9 3 4 2 2" xfId="8399" xr:uid="{6EE44463-4447-4371-86E0-FEEC22FBF48E}"/>
    <cellStyle name="Total 9 3 4 2 2 2" xfId="17388" xr:uid="{08896760-BE3F-4F63-ACA1-CE8C6F16AAD3}"/>
    <cellStyle name="Total 9 3 4 2 2 2 2" xfId="40741" xr:uid="{64EB9C87-BEF7-46E7-8FE2-3E463B9FF99E}"/>
    <cellStyle name="Total 9 3 4 2 2 3" xfId="39018" xr:uid="{A47665B4-33C0-4331-A4D2-D2B4DB3DAD0F}"/>
    <cellStyle name="Total 9 3 4 2 3" xfId="11036" xr:uid="{6E889CE6-41B5-4D0B-8DFB-BD81538C3AD3}"/>
    <cellStyle name="Total 9 3 4 2 3 2" xfId="20025" xr:uid="{D67569CD-C47F-41E8-8B12-E80BD0840823}"/>
    <cellStyle name="Total 9 3 4 2 3 2 2" xfId="30129" xr:uid="{061003A2-EEFD-4636-BE99-85850694B96C}"/>
    <cellStyle name="Total 9 3 4 2 3 3" xfId="39997" xr:uid="{9DAADFA4-EE3C-4D72-877A-0511A55FF7BA}"/>
    <cellStyle name="Total 9 3 4 2 4" xfId="14802" xr:uid="{8B47C5A1-118D-465F-B831-EF0522DB6FA7}"/>
    <cellStyle name="Total 9 3 4 2 4 2" xfId="24416" xr:uid="{7E8084C6-46B0-413A-86F4-52E3FB249203}"/>
    <cellStyle name="Total 9 3 4 2 5" xfId="42059" xr:uid="{02FE17ED-C3E3-4A67-81F9-583AE2381425}"/>
    <cellStyle name="Total 9 3 4 3" xfId="3905" xr:uid="{90E27365-AF34-4084-B79A-87CDACE7630F}"/>
    <cellStyle name="Total 9 3 4 3 2" xfId="35503" xr:uid="{218CB817-4D6E-4AE4-9B4D-A49E7595256D}"/>
    <cellStyle name="Total 9 3 4 4" xfId="43247" xr:uid="{85F6C0B5-DDC8-4662-8EB3-E803FBF31753}"/>
    <cellStyle name="Total 9 3 5" xfId="1827" xr:uid="{92FC6B8E-1F93-44D3-8940-040A4D2A0179}"/>
    <cellStyle name="Total 9 3 5 2" xfId="6144" xr:uid="{292F9453-1C91-443B-9A5F-4D04A74423E7}"/>
    <cellStyle name="Total 9 3 5 2 2" xfId="8730" xr:uid="{7333E8D4-FB1E-489D-A5E0-38BB4A5893E2}"/>
    <cellStyle name="Total 9 3 5 2 2 2" xfId="17719" xr:uid="{7DF56202-7522-48B8-9D7F-787D3F8D7756}"/>
    <cellStyle name="Total 9 3 5 2 2 2 2" xfId="22819" xr:uid="{2607F640-1A99-4F72-861B-17D0468B5AE1}"/>
    <cellStyle name="Total 9 3 5 2 2 3" xfId="38212" xr:uid="{A9C4B957-C819-41D0-AF52-84CA79BDAF6B}"/>
    <cellStyle name="Total 9 3 5 2 3" xfId="11367" xr:uid="{193F5023-6D03-47AA-B8A2-85682398071E}"/>
    <cellStyle name="Total 9 3 5 2 3 2" xfId="20356" xr:uid="{232127E6-E00C-47E6-A881-476A249DD6E9}"/>
    <cellStyle name="Total 9 3 5 2 3 2 2" xfId="31641" xr:uid="{A746AEEF-81FA-47D9-8833-D9367FFBBB7C}"/>
    <cellStyle name="Total 9 3 5 2 3 3" xfId="39993" xr:uid="{A427B6C4-A711-4794-93FD-98701BB2B9F1}"/>
    <cellStyle name="Total 9 3 5 2 4" xfId="15133" xr:uid="{10B220FB-166B-48E7-9B4A-C00128346AE8}"/>
    <cellStyle name="Total 9 3 5 2 4 2" xfId="37000" xr:uid="{FE0DC85A-C146-4074-BC20-BDCD3CDA813E}"/>
    <cellStyle name="Total 9 3 5 2 5" xfId="39909" xr:uid="{A02F31CE-F3C5-42E0-9C85-3285AE6AD6C3}"/>
    <cellStyle name="Total 9 3 5 3" xfId="4264" xr:uid="{B644D06A-3BAA-491E-8025-630F3B634528}"/>
    <cellStyle name="Total 9 3 5 3 2" xfId="33946" xr:uid="{67EB19C6-DA60-4EEE-8637-201C6CC9D895}"/>
    <cellStyle name="Total 9 3 5 4" xfId="30665" xr:uid="{4CDC6B08-25B8-4683-9D83-BD7C4D061CAE}"/>
    <cellStyle name="Total 9 3 6" xfId="2087" xr:uid="{629775D7-E0A1-47E8-8EE7-CE7337D26E90}"/>
    <cellStyle name="Total 9 3 6 2" xfId="6389" xr:uid="{9DDA8616-4D35-48B1-B533-9D0A635A4AF9}"/>
    <cellStyle name="Total 9 3 6 2 2" xfId="8975" xr:uid="{ECE27BE5-7FC5-4DA2-9AA6-53C52E0C72F1}"/>
    <cellStyle name="Total 9 3 6 2 2 2" xfId="17964" xr:uid="{38CC94A5-5C94-4D52-AC18-AC5EDC990876}"/>
    <cellStyle name="Total 9 3 6 2 2 2 2" xfId="33525" xr:uid="{1C20146B-525C-4853-96F1-BFD2E74772FC}"/>
    <cellStyle name="Total 9 3 6 2 2 3" xfId="26215" xr:uid="{C3B17048-7907-422E-BE6C-C8E98DB6C788}"/>
    <cellStyle name="Total 9 3 6 2 3" xfId="11612" xr:uid="{364F28B2-F93F-4085-A7A9-E0A62A052E38}"/>
    <cellStyle name="Total 9 3 6 2 3 2" xfId="20601" xr:uid="{94A8636B-2442-48F1-BF05-962344DF6E49}"/>
    <cellStyle name="Total 9 3 6 2 3 2 2" xfId="28912" xr:uid="{0FEB3F5F-1C89-4B41-B32B-C161505B2D98}"/>
    <cellStyle name="Total 9 3 6 2 3 3" xfId="32236" xr:uid="{83004E0D-82F6-4B64-B7F0-39953B2DF593}"/>
    <cellStyle name="Total 9 3 6 2 4" xfId="15378" xr:uid="{6E92FC99-CD16-4D68-A14C-DD031EE1D9E6}"/>
    <cellStyle name="Total 9 3 6 2 4 2" xfId="30828" xr:uid="{A1F888C2-25DE-43C6-89B8-925CDBDAAF9F}"/>
    <cellStyle name="Total 9 3 6 2 5" xfId="35312" xr:uid="{97FD7681-FE2D-4828-B2C1-C28E72B79F11}"/>
    <cellStyle name="Total 9 3 6 3" xfId="4524" xr:uid="{2A881246-93B5-4C63-AD99-0F52E320B3C6}"/>
    <cellStyle name="Total 9 3 6 3 2" xfId="27250" xr:uid="{304900FF-51A2-4ED2-B263-F85CBA391C3E}"/>
    <cellStyle name="Total 9 3 6 4" xfId="34050" xr:uid="{D4818BA8-D695-4EC3-AE80-F2D54E962D42}"/>
    <cellStyle name="Total 9 3 7" xfId="2897" xr:uid="{75CA7B25-D4E0-4CB2-AAA6-3E583636E855}"/>
    <cellStyle name="Total 9 3 7 2" xfId="7047" xr:uid="{54D741B7-1E2B-4FC6-97DA-11E7C2A831CF}"/>
    <cellStyle name="Total 9 3 7 2 2" xfId="12173" xr:uid="{25C527B3-B047-44DB-A387-2CF34C676784}"/>
    <cellStyle name="Total 9 3 7 2 2 2" xfId="21162" xr:uid="{866A70F9-C8E4-48E3-AE3F-4C17CDC3CB16}"/>
    <cellStyle name="Total 9 3 7 2 2 2 2" xfId="42693" xr:uid="{532245FE-9FD9-4B89-B0A6-8D3D967FD292}"/>
    <cellStyle name="Total 9 3 7 2 2 3" xfId="24206" xr:uid="{BE626F5A-6079-452E-ABE9-F64C5635E2D3}"/>
    <cellStyle name="Total 9 3 7 2 3" xfId="12977" xr:uid="{B991BA86-A4C8-47E6-A354-B30B50C5CB64}"/>
    <cellStyle name="Total 9 3 7 2 3 2" xfId="21966" xr:uid="{88F03C58-AA77-49EB-BFE9-6312C6E3922A}"/>
    <cellStyle name="Total 9 3 7 2 3 2 2" xfId="27115" xr:uid="{4D6811E5-31D5-4455-B6FC-71FF786B9ECE}"/>
    <cellStyle name="Total 9 3 7 2 3 3" xfId="35675" xr:uid="{356B13C0-651D-4E44-93A6-2E86D437DC44}"/>
    <cellStyle name="Total 9 3 7 2 4" xfId="16036" xr:uid="{A17A8576-E162-4FB1-83FF-3BCAE2AA33BB}"/>
    <cellStyle name="Total 9 3 7 2 4 2" xfId="23556" xr:uid="{532922A8-FE8F-449B-8DEC-C92227B6637B}"/>
    <cellStyle name="Total 9 3 7 2 5" xfId="32330" xr:uid="{559CB43C-1034-45F0-8833-A0F87A7F9CDB}"/>
    <cellStyle name="Total 9 3 7 3" xfId="9610" xr:uid="{B8AA6095-B955-43C2-B188-8CE11A6EBD93}"/>
    <cellStyle name="Total 9 3 7 3 2" xfId="18599" xr:uid="{3EC61A5A-90AD-4B68-8104-53D9E97EE978}"/>
    <cellStyle name="Total 9 3 7 3 2 2" xfId="41313" xr:uid="{A9957B92-EDCB-490A-8DEB-6A770F1AD3A8}"/>
    <cellStyle name="Total 9 3 7 3 3" xfId="39239" xr:uid="{73306C2C-F504-4CB0-9F28-646FEE12A39A}"/>
    <cellStyle name="Total 9 3 7 4" xfId="26460" xr:uid="{3CDB83C2-B5CA-4618-A1FF-A833C04CF935}"/>
    <cellStyle name="Total 9 3 8" xfId="4825" xr:uid="{63A8141C-E7A5-4405-BA72-A7CDEB242A5E}"/>
    <cellStyle name="Total 9 3 8 2" xfId="7411" xr:uid="{D0C7411B-BCE6-4762-8810-B54D809ABADD}"/>
    <cellStyle name="Total 9 3 8 2 2" xfId="16400" xr:uid="{82AAC131-82AA-4CC5-AB03-B4FC1A44B779}"/>
    <cellStyle name="Total 9 3 8 2 2 2" xfId="38145" xr:uid="{ED972E08-0B41-496D-9C02-081919BAE61A}"/>
    <cellStyle name="Total 9 3 8 2 3" xfId="32882" xr:uid="{DAB24367-C1B7-4F97-A04D-AC4EB90EC53C}"/>
    <cellStyle name="Total 9 3 8 3" xfId="10048" xr:uid="{D107B713-6730-42AA-91E5-6BEB4E07F237}"/>
    <cellStyle name="Total 9 3 8 3 2" xfId="19037" xr:uid="{8B758F1E-E9A7-43F4-845F-4933595FC4EE}"/>
    <cellStyle name="Total 9 3 8 3 2 2" xfId="35231" xr:uid="{CDE46DCA-AE55-4BB0-B99D-F363BBC9E754}"/>
    <cellStyle name="Total 9 3 8 3 3" xfId="34461" xr:uid="{13EE21E5-25CD-491B-BFEF-5ADDFCA07269}"/>
    <cellStyle name="Total 9 3 8 4" xfId="13814" xr:uid="{AA60BD45-5E29-411D-A7A8-C3334E785AC1}"/>
    <cellStyle name="Total 9 3 8 4 2" xfId="37167" xr:uid="{018797D8-D686-4F2A-833D-BB788BDC5596}"/>
    <cellStyle name="Total 9 3 8 5" xfId="42281" xr:uid="{478FEAD0-0567-4E8B-8DA1-97015981A966}"/>
    <cellStyle name="Total 9 3 9" xfId="6732" xr:uid="{0BF134C7-820F-49AE-A79E-FC9D8F086871}"/>
    <cellStyle name="Total 9 3 9 2" xfId="11932" xr:uid="{D0E285F6-C5AF-4B11-A293-B3923685E2FF}"/>
    <cellStyle name="Total 9 3 9 2 2" xfId="20921" xr:uid="{6493DBE2-686A-4A5B-8935-41AEEB302B6B}"/>
    <cellStyle name="Total 9 3 9 2 2 2" xfId="31575" xr:uid="{1CE76232-F0D8-4024-A556-1202F21F889F}"/>
    <cellStyle name="Total 9 3 9 2 3" xfId="23108" xr:uid="{4C25F3E1-4249-4855-BF5A-C0AF94D3B1DE}"/>
    <cellStyle name="Total 9 3 9 3" xfId="15721" xr:uid="{FD9EE550-1223-497B-BECF-482C597611F4}"/>
    <cellStyle name="Total 9 3 9 3 2" xfId="22517" xr:uid="{594F4215-D83F-4F81-ABC6-86BD6733D584}"/>
    <cellStyle name="Total 9 3 9 4" xfId="29493" xr:uid="{3F3398BD-AD35-4DFD-8EDE-6990265CD75D}"/>
    <cellStyle name="Total 9 4" xfId="528" xr:uid="{6C9527EA-63EB-4835-B525-FD08DAE61827}"/>
    <cellStyle name="Total 9 4 10" xfId="47580" xr:uid="{AA9F2CBD-DBDF-4FDF-ABB3-2420776294BB}"/>
    <cellStyle name="Total 9 4 2" xfId="877" xr:uid="{777A91C4-5158-4064-9AB0-7D6C9E3B5530}"/>
    <cellStyle name="Total 9 4 2 2" xfId="5246" xr:uid="{D4BC575D-A730-413B-90E7-6C18AAEFAB03}"/>
    <cellStyle name="Total 9 4 2 2 2" xfId="7832" xr:uid="{61623F77-BACF-4001-B224-92D2D7DBD88D}"/>
    <cellStyle name="Total 9 4 2 2 2 2" xfId="16821" xr:uid="{73801B08-7316-44B8-AD10-E50EAA58BE69}"/>
    <cellStyle name="Total 9 4 2 2 2 2 2" xfId="41987" xr:uid="{F77B5AE7-4529-4DFD-AA79-60D414A914D5}"/>
    <cellStyle name="Total 9 4 2 2 2 3" xfId="40758" xr:uid="{27C3FA31-97A8-4FDC-B077-0A2CC8586152}"/>
    <cellStyle name="Total 9 4 2 2 3" xfId="10469" xr:uid="{2C032AF3-3AB7-401E-B661-E03921889851}"/>
    <cellStyle name="Total 9 4 2 2 3 2" xfId="19458" xr:uid="{08A9CCBF-EC62-4BC6-886B-EB547E414700}"/>
    <cellStyle name="Total 9 4 2 2 3 2 2" xfId="27533" xr:uid="{CFB954D9-1CC3-493E-A03E-486B3C6B42FC}"/>
    <cellStyle name="Total 9 4 2 2 3 3" xfId="35393" xr:uid="{EE18A494-F196-4A2B-83C5-48084A95EE55}"/>
    <cellStyle name="Total 9 4 2 2 4" xfId="14235" xr:uid="{5E161349-6CDE-4544-8486-6C9C20C2416A}"/>
    <cellStyle name="Total 9 4 2 2 4 2" xfId="43617" xr:uid="{ACBD84C0-E664-46B0-84AE-2239538E0E40}"/>
    <cellStyle name="Total 9 4 2 2 5" xfId="43262" xr:uid="{B4FFCE0B-7941-43CF-A507-ED910EA54A03}"/>
    <cellStyle name="Total 9 4 2 3" xfId="3314" xr:uid="{ED64EFC1-E41A-4FBA-8702-7834E49CECDE}"/>
    <cellStyle name="Total 9 4 2 3 2" xfId="35273" xr:uid="{76C5E553-1E86-4044-B790-E46A6DB2A51A}"/>
    <cellStyle name="Total 9 4 2 4" xfId="28001" xr:uid="{29655EAF-D4C8-42E0-89FB-278961161644}"/>
    <cellStyle name="Total 9 4 2 5" xfId="54392" xr:uid="{247F18B9-BEB4-4084-866A-271FB6174B38}"/>
    <cellStyle name="Total 9 4 3" xfId="1222" xr:uid="{CF0B2297-F3C7-4258-9426-43D784499967}"/>
    <cellStyle name="Total 9 4 3 2" xfId="5567" xr:uid="{553CADC6-EBC4-449F-8FAB-0B1EE9C3D5F2}"/>
    <cellStyle name="Total 9 4 3 2 2" xfId="8153" xr:uid="{790468C0-2322-4379-915F-BEAF33EF22E3}"/>
    <cellStyle name="Total 9 4 3 2 2 2" xfId="17142" xr:uid="{41F1A726-476A-4BE1-B08E-F4BA4DFC1833}"/>
    <cellStyle name="Total 9 4 3 2 2 2 2" xfId="25981" xr:uid="{8817FA71-0829-4E91-8609-8C4A9087F6CD}"/>
    <cellStyle name="Total 9 4 3 2 2 3" xfId="24825" xr:uid="{D2D1610B-6CFD-4973-809D-E89766C34A8F}"/>
    <cellStyle name="Total 9 4 3 2 3" xfId="10790" xr:uid="{17A685EE-091F-4C2E-B37B-320D66ED7C36}"/>
    <cellStyle name="Total 9 4 3 2 3 2" xfId="19779" xr:uid="{24DC8A86-13DB-4D7C-82FF-D6308422AAC0}"/>
    <cellStyle name="Total 9 4 3 2 3 2 2" xfId="36452" xr:uid="{54270FE8-203D-45EC-B0DE-B40996472727}"/>
    <cellStyle name="Total 9 4 3 2 3 3" xfId="39956" xr:uid="{4A79DF5D-46E4-4594-BC9F-27C45F8B195D}"/>
    <cellStyle name="Total 9 4 3 2 4" xfId="14556" xr:uid="{DA26D550-93E4-4C41-B1DC-5EF96BF8D891}"/>
    <cellStyle name="Total 9 4 3 2 4 2" xfId="30720" xr:uid="{39C43469-BFA3-42ED-896F-2FA47F8ADABB}"/>
    <cellStyle name="Total 9 4 3 2 5" xfId="24903" xr:uid="{7643CDAD-12C0-41DB-A153-41147A283B01}"/>
    <cellStyle name="Total 9 4 3 3" xfId="3659" xr:uid="{C77E9D0F-31E5-41E0-87B9-8802DE040781}"/>
    <cellStyle name="Total 9 4 3 3 2" xfId="26888" xr:uid="{4F824F9E-6355-4F0C-A2D8-0EA029064974}"/>
    <cellStyle name="Total 9 4 3 4" xfId="23181" xr:uid="{AECD311A-DEFF-46AE-9FF0-6EE05DB55FE1}"/>
    <cellStyle name="Total 9 4 4" xfId="1566" xr:uid="{436E79C8-5AB7-483B-BA56-B272327EFB51}"/>
    <cellStyle name="Total 9 4 4 2" xfId="5911" xr:uid="{877EBF17-8C6B-42F4-828F-36A4C7F4F3FC}"/>
    <cellStyle name="Total 9 4 4 2 2" xfId="8497" xr:uid="{2265262A-C7FE-42AA-BA11-6F3D2E651145}"/>
    <cellStyle name="Total 9 4 4 2 2 2" xfId="17486" xr:uid="{E7049147-E2C8-4881-ACC9-161A7F912CAE}"/>
    <cellStyle name="Total 9 4 4 2 2 2 2" xfId="25245" xr:uid="{BEACC6FC-659C-41B5-A58B-7269B00A9475}"/>
    <cellStyle name="Total 9 4 4 2 2 3" xfId="26014" xr:uid="{25282848-D196-41BC-ABD3-11985C1D493A}"/>
    <cellStyle name="Total 9 4 4 2 3" xfId="11134" xr:uid="{0C19EBE3-D0DD-465D-9746-8DA79ED51088}"/>
    <cellStyle name="Total 9 4 4 2 3 2" xfId="20123" xr:uid="{A38F0CF4-EBA0-4493-9695-0FB9D8D370CB}"/>
    <cellStyle name="Total 9 4 4 2 3 2 2" xfId="27737" xr:uid="{6CC8C6E1-2269-4586-9E0E-C0825770707E}"/>
    <cellStyle name="Total 9 4 4 2 3 3" xfId="38948" xr:uid="{6A9F3D2E-D2D8-40C5-A686-F1F532705523}"/>
    <cellStyle name="Total 9 4 4 2 4" xfId="14900" xr:uid="{F567CF71-8E9A-4C1F-9C44-58D64E6C06B7}"/>
    <cellStyle name="Total 9 4 4 2 4 2" xfId="29314" xr:uid="{A44F9D42-084F-4F52-BD5B-7367604DFCFE}"/>
    <cellStyle name="Total 9 4 4 2 5" xfId="33166" xr:uid="{860DD2D2-BFDA-489E-AB6E-4D358AA724B3}"/>
    <cellStyle name="Total 9 4 4 3" xfId="4003" xr:uid="{8C3B9D2C-E94B-4263-8666-35DB34F343FB}"/>
    <cellStyle name="Total 9 4 4 3 2" xfId="24683" xr:uid="{C047C7FA-75ED-4999-993A-F6A1F832A3BC}"/>
    <cellStyle name="Total 9 4 4 4" xfId="30879" xr:uid="{5B7CD713-9E27-4F8F-85F8-8A8A5B091013}"/>
    <cellStyle name="Total 9 4 5" xfId="1878" xr:uid="{8BD0F4BF-4085-462F-8D55-A7C0BB56150E}"/>
    <cellStyle name="Total 9 4 5 2" xfId="6194" xr:uid="{81C4A3BC-3ED6-4A96-93BD-195CAD60C717}"/>
    <cellStyle name="Total 9 4 5 2 2" xfId="8780" xr:uid="{B0413399-1D44-4EC8-B1CA-2595BAC78A25}"/>
    <cellStyle name="Total 9 4 5 2 2 2" xfId="17769" xr:uid="{0AF88CDE-C4AA-464C-A655-CCC854769027}"/>
    <cellStyle name="Total 9 4 5 2 2 2 2" xfId="31846" xr:uid="{55973695-6C88-4791-BA57-5F9C87691EC8}"/>
    <cellStyle name="Total 9 4 5 2 2 3" xfId="35498" xr:uid="{BCB82139-394A-4B36-9221-1C43A3AA66A7}"/>
    <cellStyle name="Total 9 4 5 2 3" xfId="11417" xr:uid="{CA8EE451-28B5-4C8F-AB8B-E2C252DCE6D6}"/>
    <cellStyle name="Total 9 4 5 2 3 2" xfId="20406" xr:uid="{B0347734-F56E-4773-BB5A-B19B2E896DCA}"/>
    <cellStyle name="Total 9 4 5 2 3 2 2" xfId="30704" xr:uid="{343D2CF2-9147-4D61-9AB5-086AAECD3B15}"/>
    <cellStyle name="Total 9 4 5 2 3 3" xfId="26379" xr:uid="{F2B4B3D1-7C75-4EEB-8673-8764F844B966}"/>
    <cellStyle name="Total 9 4 5 2 4" xfId="15183" xr:uid="{95F105CD-E8F6-4C6F-B903-E2A4F918213F}"/>
    <cellStyle name="Total 9 4 5 2 4 2" xfId="34005" xr:uid="{973D031D-B118-4E4E-810F-AD6A488B26FC}"/>
    <cellStyle name="Total 9 4 5 2 5" xfId="42972" xr:uid="{2A1F26BB-7FB1-4888-A7DA-9171B1FD2349}"/>
    <cellStyle name="Total 9 4 5 3" xfId="4315" xr:uid="{1C269839-B043-4F44-9FD8-2357C6E61650}"/>
    <cellStyle name="Total 9 4 5 3 2" xfId="35932" xr:uid="{EB6B07C5-B021-44AF-A2D1-876157F58A01}"/>
    <cellStyle name="Total 9 4 5 4" xfId="33628" xr:uid="{228A7343-DB41-4325-80E9-2CDE18A27320}"/>
    <cellStyle name="Total 9 4 6" xfId="2185" xr:uid="{786DD6C0-DB27-4AA3-BB87-14CCA7624BA3}"/>
    <cellStyle name="Total 9 4 6 2" xfId="6486" xr:uid="{BCBEE49A-C2C5-420A-9274-4882154EFC58}"/>
    <cellStyle name="Total 9 4 6 2 2" xfId="9072" xr:uid="{330B438C-4AD9-4C1E-AB15-E37786992DE3}"/>
    <cellStyle name="Total 9 4 6 2 2 2" xfId="18061" xr:uid="{1ECC4460-F5CC-4D00-AF4C-004A752D88C2}"/>
    <cellStyle name="Total 9 4 6 2 2 2 2" xfId="22226" xr:uid="{848E2145-902C-4098-9FDB-4DF8B3966807}"/>
    <cellStyle name="Total 9 4 6 2 2 3" xfId="22291" xr:uid="{93193D6C-EC75-4FD2-AC16-EDF0E2E07FC8}"/>
    <cellStyle name="Total 9 4 6 2 3" xfId="11709" xr:uid="{58F27E1C-7343-45AE-ABB5-EB221F0140DD}"/>
    <cellStyle name="Total 9 4 6 2 3 2" xfId="20698" xr:uid="{6E93ADE8-E1CA-42A6-9478-333E7A576A59}"/>
    <cellStyle name="Total 9 4 6 2 3 2 2" xfId="26610" xr:uid="{0E003205-BB8F-44A2-8C7C-6C4EAB9C8099}"/>
    <cellStyle name="Total 9 4 6 2 3 3" xfId="43846" xr:uid="{99A6A1C1-5204-41B9-8D83-4C43077CC31B}"/>
    <cellStyle name="Total 9 4 6 2 4" xfId="15475" xr:uid="{A6C356AA-3042-4F7F-B340-A478E122DB40}"/>
    <cellStyle name="Total 9 4 6 2 4 2" xfId="32803" xr:uid="{8B7BC4B3-45F5-4929-8ACF-D9EB63192BD1}"/>
    <cellStyle name="Total 9 4 6 2 5" xfId="29993" xr:uid="{0A2B306A-31BC-459C-B43D-6C2B72D4DCE5}"/>
    <cellStyle name="Total 9 4 6 3" xfId="4622" xr:uid="{D69CEF27-8203-46B9-B8B3-0603B1431B12}"/>
    <cellStyle name="Total 9 4 6 3 2" xfId="26260" xr:uid="{16CF9FA8-5E7D-4621-BD8E-E2223950203D}"/>
    <cellStyle name="Total 9 4 6 4" xfId="29504" xr:uid="{F1E8B267-C735-4907-AC84-8D4E0FF6C88A}"/>
    <cellStyle name="Total 9 4 7" xfId="4922" xr:uid="{87FF4EA9-913D-46EE-87D2-7C688F3962E0}"/>
    <cellStyle name="Total 9 4 7 2" xfId="7508" xr:uid="{D81FB269-5842-48CA-A1F9-B1B3F0DF8F6C}"/>
    <cellStyle name="Total 9 4 7 2 2" xfId="16497" xr:uid="{BD768E0D-0B73-458B-A668-0F795636DB47}"/>
    <cellStyle name="Total 9 4 7 2 2 2" xfId="37886" xr:uid="{B9F6D696-4560-4838-BCAF-7FF297DF87D0}"/>
    <cellStyle name="Total 9 4 7 2 3" xfId="26793" xr:uid="{9246B83D-43D3-4D5C-BBAD-A7C829B0FF64}"/>
    <cellStyle name="Total 9 4 7 3" xfId="10145" xr:uid="{3EA75D05-211C-48AF-9BBF-A7CBE9114B64}"/>
    <cellStyle name="Total 9 4 7 3 2" xfId="19134" xr:uid="{E1B3FF7C-ADC1-4BB3-BD7D-6080A9117F96}"/>
    <cellStyle name="Total 9 4 7 3 2 2" xfId="29039" xr:uid="{B1653277-B5C2-4F89-B531-9205C53AEFEC}"/>
    <cellStyle name="Total 9 4 7 3 3" xfId="35387" xr:uid="{B567D8A4-5239-4DD3-9E9E-74DC392E8E7F}"/>
    <cellStyle name="Total 9 4 7 4" xfId="13911" xr:uid="{361F0887-FFB5-4A7F-9F15-8F2129F11E70}"/>
    <cellStyle name="Total 9 4 7 4 2" xfId="25641" xr:uid="{305FEBD6-CFC7-479E-A725-DCDC17D09582}"/>
    <cellStyle name="Total 9 4 7 5" xfId="23631" xr:uid="{0D5B5E5F-E62C-40F8-A90A-CCB2FA57688E}"/>
    <cellStyle name="Total 9 4 8" xfId="2534" xr:uid="{64EC6C23-E951-4E99-B503-87BE4974109F}"/>
    <cellStyle name="Total 9 4 8 2" xfId="28916" xr:uid="{42CEEEAB-8A88-4760-9AB3-FD5642BC8B56}"/>
    <cellStyle name="Total 9 4 9" xfId="32091" xr:uid="{997A32C3-BE0D-4593-A9F3-9E03020CF17A}"/>
    <cellStyle name="Total 9 5" xfId="297" xr:uid="{58C98B42-1074-43F5-8379-0301C269A1CF}"/>
    <cellStyle name="Total 9 5 2" xfId="4700" xr:uid="{5F31E72C-B2F4-40D8-9FEF-5D494E061A4E}"/>
    <cellStyle name="Total 9 5 2 2" xfId="7286" xr:uid="{FDCD394F-D6DE-46B0-8537-B5BB1DCBEE4C}"/>
    <cellStyle name="Total 9 5 2 2 2" xfId="16275" xr:uid="{27F17E4A-20B7-4DD2-9876-D89EFD9EA167}"/>
    <cellStyle name="Total 9 5 2 2 2 2" xfId="42178" xr:uid="{9DB482AE-BBE2-48FA-96EE-AA163ED09655}"/>
    <cellStyle name="Total 9 5 2 2 3" xfId="30380" xr:uid="{A34F5402-29EF-41AE-A669-4A8C0D25B4E2}"/>
    <cellStyle name="Total 9 5 2 3" xfId="9923" xr:uid="{74EC9A21-F631-42CA-A972-C87CF3CEF901}"/>
    <cellStyle name="Total 9 5 2 3 2" xfId="18912" xr:uid="{898A6CE2-F86B-4B00-9260-62D3B17C6E16}"/>
    <cellStyle name="Total 9 5 2 3 2 2" xfId="27677" xr:uid="{9BD26CAE-412C-4438-8733-74BA7610C069}"/>
    <cellStyle name="Total 9 5 2 3 3" xfId="40082" xr:uid="{44B930DD-7AC4-4B0E-BCEF-2506CF389A94}"/>
    <cellStyle name="Total 9 5 2 4" xfId="13689" xr:uid="{78FD07E2-5A98-4D23-9FCF-9DF7487EAD44}"/>
    <cellStyle name="Total 9 5 2 4 2" xfId="30315" xr:uid="{883FC4C5-88B4-42FE-98BF-B4712F171B46}"/>
    <cellStyle name="Total 9 5 2 5" xfId="39598" xr:uid="{6A7440C2-CC2E-4018-B370-828DF79E3CC3}"/>
    <cellStyle name="Total 9 5 3" xfId="2765" xr:uid="{780289D5-2D5A-4F69-A03E-F690D0825313}"/>
    <cellStyle name="Total 9 5 3 2" xfId="36716" xr:uid="{5E8C674B-CAAC-4742-8C10-F033A15BE4B2}"/>
    <cellStyle name="Total 9 5 4" xfId="34999" xr:uid="{F19A99EC-7804-4B82-BC0B-8D48ED2F5FD1}"/>
    <cellStyle name="Total 9 6" xfId="646" xr:uid="{93217D1C-6291-4941-9CD1-0F3E22E6D53A}"/>
    <cellStyle name="Total 9 6 2" xfId="5024" xr:uid="{2200FD6F-9166-4761-949E-BFFFC9C07BE9}"/>
    <cellStyle name="Total 9 6 2 2" xfId="7610" xr:uid="{9825EAEE-0224-49BF-BFDE-5551B12FE7BF}"/>
    <cellStyle name="Total 9 6 2 2 2" xfId="16599" xr:uid="{20C4B57E-35BD-4953-A502-CB15BE646350}"/>
    <cellStyle name="Total 9 6 2 2 2 2" xfId="23133" xr:uid="{BB97630A-B6DD-49D8-88CD-9348F502223A}"/>
    <cellStyle name="Total 9 6 2 2 3" xfId="29433" xr:uid="{BB7D39D9-9ECE-4680-AF67-A6AB678EF2C3}"/>
    <cellStyle name="Total 9 6 2 3" xfId="10247" xr:uid="{B94110CA-5460-452E-AA3A-DB7274D413A8}"/>
    <cellStyle name="Total 9 6 2 3 2" xfId="19236" xr:uid="{EA58B562-8146-4807-BDF2-90F4BFD2E3EE}"/>
    <cellStyle name="Total 9 6 2 3 2 2" xfId="29828" xr:uid="{776675AE-CF44-404B-B998-671F6CC30A65}"/>
    <cellStyle name="Total 9 6 2 3 3" xfId="43806" xr:uid="{C9A6E987-00F2-40CD-A594-826CB36DACB7}"/>
    <cellStyle name="Total 9 6 2 4" xfId="14013" xr:uid="{02536D16-062D-4B52-88B4-4DF8BCA827AD}"/>
    <cellStyle name="Total 9 6 2 4 2" xfId="36817" xr:uid="{D34E4F37-29C5-488B-A8A2-D451220AF996}"/>
    <cellStyle name="Total 9 6 2 5" xfId="37573" xr:uid="{23C4DF04-61CA-45A1-AC80-1A63D9DD1E75}"/>
    <cellStyle name="Total 9 6 3" xfId="3083" xr:uid="{222AD951-2ED6-4B72-843D-18C4926BB06F}"/>
    <cellStyle name="Total 9 6 3 2" xfId="34954" xr:uid="{B17A246B-71A9-4940-B7BB-438BE8F1D7A1}"/>
    <cellStyle name="Total 9 6 4" xfId="23886" xr:uid="{E9FEA5A6-EA41-4241-B0A6-70A566A21EE5}"/>
    <cellStyle name="Total 9 7" xfId="991" xr:uid="{23251F9F-0C28-4153-B685-E1CC6D08838B}"/>
    <cellStyle name="Total 9 7 2" xfId="5345" xr:uid="{05865292-8018-4D9D-B9E1-7C73F84C3AA2}"/>
    <cellStyle name="Total 9 7 2 2" xfId="7931" xr:uid="{08B8DA41-FEED-4E21-9E6D-A9D4FAB1E2ED}"/>
    <cellStyle name="Total 9 7 2 2 2" xfId="16920" xr:uid="{B49602EF-6F95-4B63-9333-FFC727CC8769}"/>
    <cellStyle name="Total 9 7 2 2 2 2" xfId="32479" xr:uid="{457278FD-0D9E-4AE6-A164-0350272094DF}"/>
    <cellStyle name="Total 9 7 2 2 3" xfId="33249" xr:uid="{D2170F01-DF89-4598-AB3E-B9C0F38556F2}"/>
    <cellStyle name="Total 9 7 2 3" xfId="10568" xr:uid="{AEE4A202-5306-45FB-AB2C-03571ECBEF3F}"/>
    <cellStyle name="Total 9 7 2 3 2" xfId="19557" xr:uid="{E98EBE87-82FA-4E3D-B320-F02C151A4378}"/>
    <cellStyle name="Total 9 7 2 3 2 2" xfId="39976" xr:uid="{252C08D4-1763-4E9F-93F0-717190B369E7}"/>
    <cellStyle name="Total 9 7 2 3 3" xfId="44106" xr:uid="{45535E7F-07B4-4C8B-9B3E-9F07AD4917F9}"/>
    <cellStyle name="Total 9 7 2 4" xfId="14334" xr:uid="{AA725F5D-3FEA-497C-B6E6-77412D784721}"/>
    <cellStyle name="Total 9 7 2 4 2" xfId="42338" xr:uid="{41980EAC-7BBF-4287-9327-14C0033CCDA4}"/>
    <cellStyle name="Total 9 7 2 5" xfId="41832" xr:uid="{2E213069-A435-4F0C-8715-A811B1B935FB}"/>
    <cellStyle name="Total 9 7 3" xfId="3428" xr:uid="{D78BD5CF-AD5B-4D43-9555-17378D691B4D}"/>
    <cellStyle name="Total 9 7 3 2" xfId="43211" xr:uid="{1E84863A-428F-42DD-9D49-69290C8C7C11}"/>
    <cellStyle name="Total 9 7 4" xfId="43131" xr:uid="{66FC81DA-932B-4C6D-B4E6-22D5CF6AB5BA}"/>
    <cellStyle name="Total 9 8" xfId="1335" xr:uid="{F8162C5C-137D-4360-AD09-D27B2C2E7426}"/>
    <cellStyle name="Total 9 8 2" xfId="5680" xr:uid="{34ED1406-A0A6-4487-A63B-2E86765CA116}"/>
    <cellStyle name="Total 9 8 2 2" xfId="8266" xr:uid="{07618515-2C79-499A-8B95-2BF2365FA879}"/>
    <cellStyle name="Total 9 8 2 2 2" xfId="17255" xr:uid="{CBEBCB21-2CA7-42A9-B7BC-D71745D09EE8}"/>
    <cellStyle name="Total 9 8 2 2 2 2" xfId="32643" xr:uid="{70DB3A07-8655-45A6-9245-43F065C02260}"/>
    <cellStyle name="Total 9 8 2 2 3" xfId="38952" xr:uid="{23A2F2FF-ABDC-4BBE-B1BA-794EA578FAAA}"/>
    <cellStyle name="Total 9 8 2 3" xfId="10903" xr:uid="{92D49111-F167-499E-A329-BB48506AE6DF}"/>
    <cellStyle name="Total 9 8 2 3 2" xfId="19892" xr:uid="{C6860C25-69AF-463E-89DA-7B3425CB35CE}"/>
    <cellStyle name="Total 9 8 2 3 2 2" xfId="23640" xr:uid="{44B15C36-9C14-4667-B96E-25CD809A1959}"/>
    <cellStyle name="Total 9 8 2 3 3" xfId="34624" xr:uid="{F1244590-9296-4ECD-81C4-78E9AD9CDADF}"/>
    <cellStyle name="Total 9 8 2 4" xfId="14669" xr:uid="{0215100A-B603-427C-8007-CEE811367F6E}"/>
    <cellStyle name="Total 9 8 2 4 2" xfId="40162" xr:uid="{20787E06-D45A-463A-9AB4-48561EFB548B}"/>
    <cellStyle name="Total 9 8 2 5" xfId="28021" xr:uid="{85A8CADF-2C02-4024-8A07-BC345AA84917}"/>
    <cellStyle name="Total 9 8 3" xfId="3772" xr:uid="{21EA790D-D2C1-462A-8FE2-338C579BF9D9}"/>
    <cellStyle name="Total 9 8 3 2" xfId="43495" xr:uid="{2DF28D19-BE7B-4FB3-9DEE-063063301375}"/>
    <cellStyle name="Total 9 8 4" xfId="35335" xr:uid="{D9E8F123-310A-49F3-92C7-69B473F24EA2}"/>
    <cellStyle name="Total 9 9" xfId="1588" xr:uid="{0124BF1B-6798-43D8-9837-2B24E18669ED}"/>
    <cellStyle name="Total 9 9 2" xfId="5933" xr:uid="{641E8B93-BAEF-49A7-8634-10F7C4537986}"/>
    <cellStyle name="Total 9 9 2 2" xfId="8519" xr:uid="{DBE437DA-8DBA-4409-9B02-F22EDBE7A879}"/>
    <cellStyle name="Total 9 9 2 2 2" xfId="17508" xr:uid="{1ADE4DD2-9258-4304-B33F-40517922A73F}"/>
    <cellStyle name="Total 9 9 2 2 2 2" xfId="25070" xr:uid="{8A666AD5-07E3-4A39-880A-2263AFD03032}"/>
    <cellStyle name="Total 9 9 2 2 3" xfId="30791" xr:uid="{FC49481A-715D-4F3A-852F-DF0B7204813B}"/>
    <cellStyle name="Total 9 9 2 3" xfId="11156" xr:uid="{967D4EBF-921D-4120-B3FD-2313DCD887AE}"/>
    <cellStyle name="Total 9 9 2 3 2" xfId="20145" xr:uid="{D521D08F-EBB5-4819-AF58-D670BA36468C}"/>
    <cellStyle name="Total 9 9 2 3 2 2" xfId="36039" xr:uid="{FC43A6A8-94E4-495D-B7E7-81424E67E88A}"/>
    <cellStyle name="Total 9 9 2 3 3" xfId="40564" xr:uid="{B1801ED5-0D79-468A-9B9A-3482D2D0C250}"/>
    <cellStyle name="Total 9 9 2 4" xfId="14922" xr:uid="{641E3AF1-1774-4B8C-B8E2-942C09018666}"/>
    <cellStyle name="Total 9 9 2 4 2" xfId="31957" xr:uid="{B90E343A-0D34-4CA5-A1CF-A058D271FACE}"/>
    <cellStyle name="Total 9 9 2 5" xfId="39085" xr:uid="{2C85186C-25C6-4DD3-A594-0B3171A4608C}"/>
    <cellStyle name="Total 9 9 3" xfId="4025" xr:uid="{3D816645-7F1F-464B-A69C-48235B30252D}"/>
    <cellStyle name="Total 9 9 3 2" xfId="29235" xr:uid="{CA837ECB-1FDA-4208-9C91-458E97F4647F}"/>
    <cellStyle name="Total 9 9 4" xfId="22609" xr:uid="{7FF72F41-D9BF-4A1B-AD6D-9A378D87CDE4}"/>
    <cellStyle name="Warning Text 2" xfId="90" xr:uid="{BDDD55CE-61BA-4F18-8196-422111A8DFFF}"/>
    <cellStyle name="Warning Text 3" xfId="47" xr:uid="{82D8F90B-DA87-4E33-9DF3-DF202FD377C6}"/>
    <cellStyle name="Warning Text 4" xfId="45858" xr:uid="{0CC6D2CC-EE89-4FB6-9297-39FD3958D87D}"/>
  </cellStyles>
  <dxfs count="0"/>
  <tableStyles count="1" defaultTableStyle="TableStyleMedium2" defaultPivotStyle="PivotStyleLight16">
    <tableStyle name="Invisible" pivot="0" table="0" count="0" xr9:uid="{4E56C2F5-A3FE-48E0-9B92-D83151C7C504}"/>
  </tableStyles>
  <colors>
    <mruColors>
      <color rgb="FFB5E0E1"/>
      <color rgb="FFD9D9D9"/>
      <color rgb="FFFFFFCC"/>
      <color rgb="FFDFDFE1"/>
      <color rgb="FFFAB627"/>
      <color rgb="FF2798A9"/>
      <color rgb="FF1B8ABF"/>
      <color rgb="FFFBC65B"/>
      <color rgb="FF085F9A"/>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06/relationships/vbaProject" Target="vbaProject.bin"/></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6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6.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6.emf"/><Relationship Id="rId13" Type="http://schemas.openxmlformats.org/officeDocument/2006/relationships/image" Target="../media/image18.emf"/><Relationship Id="rId3" Type="http://schemas.openxmlformats.org/officeDocument/2006/relationships/image" Target="../media/image12.emf"/><Relationship Id="rId7" Type="http://schemas.openxmlformats.org/officeDocument/2006/relationships/image" Target="../media/image5.emf"/><Relationship Id="rId12" Type="http://schemas.openxmlformats.org/officeDocument/2006/relationships/image" Target="../media/image17.emf"/><Relationship Id="rId2" Type="http://schemas.openxmlformats.org/officeDocument/2006/relationships/image" Target="../media/image13.emf"/><Relationship Id="rId16" Type="http://schemas.openxmlformats.org/officeDocument/2006/relationships/image" Target="../media/image9.emf"/><Relationship Id="rId1" Type="http://schemas.openxmlformats.org/officeDocument/2006/relationships/image" Target="../media/image14.emf"/><Relationship Id="rId6" Type="http://schemas.openxmlformats.org/officeDocument/2006/relationships/image" Target="../media/image11.emf"/><Relationship Id="rId11" Type="http://schemas.openxmlformats.org/officeDocument/2006/relationships/image" Target="../media/image7.emf"/><Relationship Id="rId5" Type="http://schemas.openxmlformats.org/officeDocument/2006/relationships/image" Target="../media/image15.emf"/><Relationship Id="rId15" Type="http://schemas.openxmlformats.org/officeDocument/2006/relationships/image" Target="../media/image4.emf"/><Relationship Id="rId10" Type="http://schemas.openxmlformats.org/officeDocument/2006/relationships/image" Target="../media/image8.emf"/><Relationship Id="rId4" Type="http://schemas.openxmlformats.org/officeDocument/2006/relationships/image" Target="../media/image10.emf"/><Relationship Id="rId9" Type="http://schemas.openxmlformats.org/officeDocument/2006/relationships/image" Target="../media/image3.emf"/><Relationship Id="rId14" Type="http://schemas.openxmlformats.org/officeDocument/2006/relationships/image" Target="../media/image6.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30.emf"/><Relationship Id="rId13" Type="http://schemas.openxmlformats.org/officeDocument/2006/relationships/image" Target="../media/image20.emf"/><Relationship Id="rId3" Type="http://schemas.openxmlformats.org/officeDocument/2006/relationships/image" Target="../media/image25.emf"/><Relationship Id="rId7" Type="http://schemas.openxmlformats.org/officeDocument/2006/relationships/image" Target="../media/image29.emf"/><Relationship Id="rId12" Type="http://schemas.openxmlformats.org/officeDocument/2006/relationships/image" Target="../media/image21.emf"/><Relationship Id="rId17" Type="http://schemas.openxmlformats.org/officeDocument/2006/relationships/image" Target="../media/image35.emf"/><Relationship Id="rId2" Type="http://schemas.openxmlformats.org/officeDocument/2006/relationships/image" Target="../media/image26.emf"/><Relationship Id="rId16" Type="http://schemas.openxmlformats.org/officeDocument/2006/relationships/image" Target="../media/image34.emf"/><Relationship Id="rId1" Type="http://schemas.openxmlformats.org/officeDocument/2006/relationships/image" Target="../media/image27.emf"/><Relationship Id="rId6" Type="http://schemas.openxmlformats.org/officeDocument/2006/relationships/image" Target="../media/image28.emf"/><Relationship Id="rId11" Type="http://schemas.openxmlformats.org/officeDocument/2006/relationships/image" Target="../media/image22.emf"/><Relationship Id="rId5" Type="http://schemas.openxmlformats.org/officeDocument/2006/relationships/image" Target="../media/image23.emf"/><Relationship Id="rId15" Type="http://schemas.openxmlformats.org/officeDocument/2006/relationships/image" Target="../media/image33.emf"/><Relationship Id="rId10" Type="http://schemas.openxmlformats.org/officeDocument/2006/relationships/image" Target="../media/image32.emf"/><Relationship Id="rId4" Type="http://schemas.openxmlformats.org/officeDocument/2006/relationships/image" Target="../media/image24.emf"/><Relationship Id="rId9" Type="http://schemas.openxmlformats.org/officeDocument/2006/relationships/image" Target="../media/image31.emf"/><Relationship Id="rId14" Type="http://schemas.openxmlformats.org/officeDocument/2006/relationships/image" Target="../media/image19.emf"/></Relationships>
</file>

<file path=xl/drawings/drawing1.xml><?xml version="1.0" encoding="utf-8"?>
<xdr:wsDr xmlns:xdr="http://schemas.openxmlformats.org/drawingml/2006/spreadsheetDrawing" xmlns:a="http://schemas.openxmlformats.org/drawingml/2006/main">
  <xdr:twoCellAnchor editAs="oneCell">
    <xdr:from>
      <xdr:col>4</xdr:col>
      <xdr:colOff>244874</xdr:colOff>
      <xdr:row>1</xdr:row>
      <xdr:rowOff>226088</xdr:rowOff>
    </xdr:from>
    <xdr:to>
      <xdr:col>5</xdr:col>
      <xdr:colOff>1408833</xdr:colOff>
      <xdr:row>2</xdr:row>
      <xdr:rowOff>7013</xdr:rowOff>
    </xdr:to>
    <xdr:pic>
      <xdr:nvPicPr>
        <xdr:cNvPr id="3" name="Picture 2">
          <a:extLst>
            <a:ext uri="{FF2B5EF4-FFF2-40B4-BE49-F238E27FC236}">
              <a16:creationId xmlns:a16="http://schemas.microsoft.com/office/drawing/2014/main" id="{4BB46B13-486A-4230-AD44-940AE01D25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40874" y="473738"/>
          <a:ext cx="2545084" cy="1143000"/>
        </a:xfrm>
        <a:prstGeom prst="rect">
          <a:avLst/>
        </a:prstGeom>
      </xdr:spPr>
    </xdr:pic>
    <xdr:clientData/>
  </xdr:twoCellAnchor>
  <xdr:oneCellAnchor>
    <xdr:from>
      <xdr:col>5</xdr:col>
      <xdr:colOff>2857500</xdr:colOff>
      <xdr:row>1</xdr:row>
      <xdr:rowOff>9525</xdr:rowOff>
    </xdr:from>
    <xdr:ext cx="4181475" cy="843821"/>
    <xdr:sp macro="" textlink="">
      <xdr:nvSpPr>
        <xdr:cNvPr id="2" name="TextBox 1">
          <a:extLst>
            <a:ext uri="{FF2B5EF4-FFF2-40B4-BE49-F238E27FC236}">
              <a16:creationId xmlns:a16="http://schemas.microsoft.com/office/drawing/2014/main" id="{E6C0A724-F8CC-427D-B072-2C1AE6342C53}"/>
            </a:ext>
          </a:extLst>
        </xdr:cNvPr>
        <xdr:cNvSpPr txBox="1"/>
      </xdr:nvSpPr>
      <xdr:spPr>
        <a:xfrm>
          <a:off x="10334625" y="257175"/>
          <a:ext cx="4181475" cy="843821"/>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provides an overview of the Tier 1 CI Calculator for Hydroprocessed Ester and Fatty Acid Fuels, including the required worksheets, general data-entry instructions, macro instructions, and key notes for using the calculator.</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124562</xdr:colOff>
      <xdr:row>1</xdr:row>
      <xdr:rowOff>161974</xdr:rowOff>
    </xdr:to>
    <xdr:pic>
      <xdr:nvPicPr>
        <xdr:cNvPr id="2" name="Picture 1">
          <a:extLst>
            <a:ext uri="{FF2B5EF4-FFF2-40B4-BE49-F238E27FC236}">
              <a16:creationId xmlns:a16="http://schemas.microsoft.com/office/drawing/2014/main" id="{F097FD97-8187-DF09-A9E1-44012589DBF5}"/>
            </a:ext>
          </a:extLst>
        </xdr:cNvPr>
        <xdr:cNvPicPr>
          <a:picLocks noChangeAspect="1"/>
        </xdr:cNvPicPr>
      </xdr:nvPicPr>
      <xdr:blipFill>
        <a:blip xmlns:r="http://schemas.openxmlformats.org/officeDocument/2006/relationships" r:embed="rId1"/>
        <a:stretch>
          <a:fillRect/>
        </a:stretch>
      </xdr:blipFill>
      <xdr:spPr>
        <a:xfrm>
          <a:off x="381000" y="0"/>
          <a:ext cx="5277587" cy="352474"/>
        </a:xfrm>
        <a:prstGeom prst="rect">
          <a:avLst/>
        </a:prstGeom>
      </xdr:spPr>
    </xdr:pic>
    <xdr:clientData/>
  </xdr:twoCellAnchor>
  <xdr:oneCellAnchor>
    <xdr:from>
      <xdr:col>1</xdr:col>
      <xdr:colOff>0</xdr:colOff>
      <xdr:row>1</xdr:row>
      <xdr:rowOff>133350</xdr:rowOff>
    </xdr:from>
    <xdr:ext cx="9801225" cy="468077"/>
    <xdr:sp macro="" textlink="">
      <xdr:nvSpPr>
        <xdr:cNvPr id="3" name="TextBox 2">
          <a:extLst>
            <a:ext uri="{FF2B5EF4-FFF2-40B4-BE49-F238E27FC236}">
              <a16:creationId xmlns:a16="http://schemas.microsoft.com/office/drawing/2014/main" id="{27BF89FA-FEF4-4676-9274-518943867BDD}"/>
            </a:ext>
          </a:extLst>
        </xdr:cNvPr>
        <xdr:cNvSpPr txBox="1"/>
      </xdr:nvSpPr>
      <xdr:spPr>
        <a:xfrm>
          <a:off x="247650" y="323850"/>
          <a:ext cx="98012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Use this worksheet to review applicant information, feedstock quantities, HEFA production quantities, calculated CI results, margin of safety, CI for certification, maximum matchable book-and-claim quantities, and any NMED pathway-specific Operating Conditions.</a:t>
          </a: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xdr:colOff>
          <xdr:row>17</xdr:row>
          <xdr:rowOff>9525</xdr:rowOff>
        </xdr:from>
        <xdr:to>
          <xdr:col>3</xdr:col>
          <xdr:colOff>1019175</xdr:colOff>
          <xdr:row>18</xdr:row>
          <xdr:rowOff>9525</xdr:rowOff>
        </xdr:to>
        <xdr:sp macro="" textlink="">
          <xdr:nvSpPr>
            <xdr:cNvPr id="2098" name="FS_Truck_1"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1171575</xdr:colOff>
          <xdr:row>17</xdr:row>
          <xdr:rowOff>9525</xdr:rowOff>
        </xdr:from>
        <xdr:to>
          <xdr:col>3</xdr:col>
          <xdr:colOff>1752600</xdr:colOff>
          <xdr:row>18</xdr:row>
          <xdr:rowOff>9525</xdr:rowOff>
        </xdr:to>
        <xdr:sp macro="" textlink="">
          <xdr:nvSpPr>
            <xdr:cNvPr id="2099" name="FS_Rail_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1171575</xdr:colOff>
          <xdr:row>18</xdr:row>
          <xdr:rowOff>0</xdr:rowOff>
        </xdr:from>
        <xdr:to>
          <xdr:col>3</xdr:col>
          <xdr:colOff>1781175</xdr:colOff>
          <xdr:row>19</xdr:row>
          <xdr:rowOff>0</xdr:rowOff>
        </xdr:to>
        <xdr:sp macro="" textlink="">
          <xdr:nvSpPr>
            <xdr:cNvPr id="2100" name="FS_Barge_1"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17</xdr:row>
          <xdr:rowOff>228600</xdr:rowOff>
        </xdr:from>
        <xdr:to>
          <xdr:col>3</xdr:col>
          <xdr:colOff>1152525</xdr:colOff>
          <xdr:row>18</xdr:row>
          <xdr:rowOff>228600</xdr:rowOff>
        </xdr:to>
        <xdr:sp macro="" textlink="">
          <xdr:nvSpPr>
            <xdr:cNvPr id="2101" name="FS_Tanker_1"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50</xdr:row>
          <xdr:rowOff>9525</xdr:rowOff>
        </xdr:from>
        <xdr:to>
          <xdr:col>3</xdr:col>
          <xdr:colOff>1019175</xdr:colOff>
          <xdr:row>51</xdr:row>
          <xdr:rowOff>9525</xdr:rowOff>
        </xdr:to>
        <xdr:sp macro="" textlink="">
          <xdr:nvSpPr>
            <xdr:cNvPr id="2107" name="FS_Truck_2"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50</xdr:row>
          <xdr:rowOff>0</xdr:rowOff>
        </xdr:from>
        <xdr:to>
          <xdr:col>3</xdr:col>
          <xdr:colOff>1762125</xdr:colOff>
          <xdr:row>51</xdr:row>
          <xdr:rowOff>0</xdr:rowOff>
        </xdr:to>
        <xdr:sp macro="" textlink="">
          <xdr:nvSpPr>
            <xdr:cNvPr id="2108" name="FS_Rail_2"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50</xdr:row>
          <xdr:rowOff>219075</xdr:rowOff>
        </xdr:from>
        <xdr:to>
          <xdr:col>3</xdr:col>
          <xdr:colOff>1790700</xdr:colOff>
          <xdr:row>51</xdr:row>
          <xdr:rowOff>219075</xdr:rowOff>
        </xdr:to>
        <xdr:sp macro="" textlink="">
          <xdr:nvSpPr>
            <xdr:cNvPr id="2109" name="FS_Barge_2"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50</xdr:row>
          <xdr:rowOff>228600</xdr:rowOff>
        </xdr:from>
        <xdr:to>
          <xdr:col>3</xdr:col>
          <xdr:colOff>1152525</xdr:colOff>
          <xdr:row>51</xdr:row>
          <xdr:rowOff>228600</xdr:rowOff>
        </xdr:to>
        <xdr:sp macro="" textlink="">
          <xdr:nvSpPr>
            <xdr:cNvPr id="2110" name="FS_Tanker_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83</xdr:row>
          <xdr:rowOff>9525</xdr:rowOff>
        </xdr:from>
        <xdr:to>
          <xdr:col>3</xdr:col>
          <xdr:colOff>1019175</xdr:colOff>
          <xdr:row>84</xdr:row>
          <xdr:rowOff>9525</xdr:rowOff>
        </xdr:to>
        <xdr:sp macro="" textlink="">
          <xdr:nvSpPr>
            <xdr:cNvPr id="2112" name="FS_Truck_3"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83</xdr:row>
          <xdr:rowOff>0</xdr:rowOff>
        </xdr:from>
        <xdr:to>
          <xdr:col>3</xdr:col>
          <xdr:colOff>1762125</xdr:colOff>
          <xdr:row>84</xdr:row>
          <xdr:rowOff>0</xdr:rowOff>
        </xdr:to>
        <xdr:sp macro="" textlink="">
          <xdr:nvSpPr>
            <xdr:cNvPr id="2113" name="FS_Rail_3"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83</xdr:row>
          <xdr:rowOff>219075</xdr:rowOff>
        </xdr:from>
        <xdr:to>
          <xdr:col>3</xdr:col>
          <xdr:colOff>1790700</xdr:colOff>
          <xdr:row>84</xdr:row>
          <xdr:rowOff>219075</xdr:rowOff>
        </xdr:to>
        <xdr:sp macro="" textlink="">
          <xdr:nvSpPr>
            <xdr:cNvPr id="2114" name="FS_Barge_3" hidden="1">
              <a:extLst>
                <a:ext uri="{63B3BB69-23CF-44E3-9099-C40C66FF867C}">
                  <a14:compatExt spid="_x0000_s2114"/>
                </a:ext>
                <a:ext uri="{FF2B5EF4-FFF2-40B4-BE49-F238E27FC236}">
                  <a16:creationId xmlns:a16="http://schemas.microsoft.com/office/drawing/2014/main" id="{00000000-0008-0000-0200-00004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83</xdr:row>
          <xdr:rowOff>228600</xdr:rowOff>
        </xdr:from>
        <xdr:to>
          <xdr:col>3</xdr:col>
          <xdr:colOff>1152525</xdr:colOff>
          <xdr:row>84</xdr:row>
          <xdr:rowOff>228600</xdr:rowOff>
        </xdr:to>
        <xdr:sp macro="" textlink="">
          <xdr:nvSpPr>
            <xdr:cNvPr id="2115" name="FS_Tanker_3" hidden="1">
              <a:extLst>
                <a:ext uri="{63B3BB69-23CF-44E3-9099-C40C66FF867C}">
                  <a14:compatExt spid="_x0000_s2115"/>
                </a:ext>
                <a:ext uri="{FF2B5EF4-FFF2-40B4-BE49-F238E27FC236}">
                  <a16:creationId xmlns:a16="http://schemas.microsoft.com/office/drawing/2014/main" id="{00000000-0008-0000-0200-00004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116</xdr:row>
          <xdr:rowOff>9525</xdr:rowOff>
        </xdr:from>
        <xdr:to>
          <xdr:col>3</xdr:col>
          <xdr:colOff>1019175</xdr:colOff>
          <xdr:row>117</xdr:row>
          <xdr:rowOff>9525</xdr:rowOff>
        </xdr:to>
        <xdr:sp macro="" textlink="">
          <xdr:nvSpPr>
            <xdr:cNvPr id="2116" name="FS_Truck_4"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116</xdr:row>
          <xdr:rowOff>0</xdr:rowOff>
        </xdr:from>
        <xdr:to>
          <xdr:col>3</xdr:col>
          <xdr:colOff>1762125</xdr:colOff>
          <xdr:row>117</xdr:row>
          <xdr:rowOff>0</xdr:rowOff>
        </xdr:to>
        <xdr:sp macro="" textlink="">
          <xdr:nvSpPr>
            <xdr:cNvPr id="2117" name="FS_Rail_4" hidden="1">
              <a:extLst>
                <a:ext uri="{63B3BB69-23CF-44E3-9099-C40C66FF867C}">
                  <a14:compatExt spid="_x0000_s2117"/>
                </a:ext>
                <a:ext uri="{FF2B5EF4-FFF2-40B4-BE49-F238E27FC236}">
                  <a16:creationId xmlns:a16="http://schemas.microsoft.com/office/drawing/2014/main" id="{00000000-0008-0000-0200-00004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116</xdr:row>
          <xdr:rowOff>219075</xdr:rowOff>
        </xdr:from>
        <xdr:to>
          <xdr:col>3</xdr:col>
          <xdr:colOff>1790700</xdr:colOff>
          <xdr:row>117</xdr:row>
          <xdr:rowOff>219075</xdr:rowOff>
        </xdr:to>
        <xdr:sp macro="" textlink="">
          <xdr:nvSpPr>
            <xdr:cNvPr id="2118" name="FS_Barge_4" hidden="1">
              <a:extLst>
                <a:ext uri="{63B3BB69-23CF-44E3-9099-C40C66FF867C}">
                  <a14:compatExt spid="_x0000_s2118"/>
                </a:ext>
                <a:ext uri="{FF2B5EF4-FFF2-40B4-BE49-F238E27FC236}">
                  <a16:creationId xmlns:a16="http://schemas.microsoft.com/office/drawing/2014/main" id="{00000000-0008-0000-0200-00004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116</xdr:row>
          <xdr:rowOff>228600</xdr:rowOff>
        </xdr:from>
        <xdr:to>
          <xdr:col>3</xdr:col>
          <xdr:colOff>1152525</xdr:colOff>
          <xdr:row>117</xdr:row>
          <xdr:rowOff>228600</xdr:rowOff>
        </xdr:to>
        <xdr:sp macro="" textlink="">
          <xdr:nvSpPr>
            <xdr:cNvPr id="2119" name="FS_Tanker_4" hidden="1">
              <a:extLst>
                <a:ext uri="{63B3BB69-23CF-44E3-9099-C40C66FF867C}">
                  <a14:compatExt spid="_x0000_s2119"/>
                </a:ext>
                <a:ext uri="{FF2B5EF4-FFF2-40B4-BE49-F238E27FC236}">
                  <a16:creationId xmlns:a16="http://schemas.microsoft.com/office/drawing/2014/main" id="{00000000-0008-0000-0200-00004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149</xdr:row>
          <xdr:rowOff>9525</xdr:rowOff>
        </xdr:from>
        <xdr:to>
          <xdr:col>3</xdr:col>
          <xdr:colOff>1019175</xdr:colOff>
          <xdr:row>150</xdr:row>
          <xdr:rowOff>9525</xdr:rowOff>
        </xdr:to>
        <xdr:sp macro="" textlink="">
          <xdr:nvSpPr>
            <xdr:cNvPr id="2123" name="FS_Truck_5" hidden="1">
              <a:extLst>
                <a:ext uri="{63B3BB69-23CF-44E3-9099-C40C66FF867C}">
                  <a14:compatExt spid="_x0000_s2123"/>
                </a:ext>
                <a:ext uri="{FF2B5EF4-FFF2-40B4-BE49-F238E27FC236}">
                  <a16:creationId xmlns:a16="http://schemas.microsoft.com/office/drawing/2014/main" id="{00000000-0008-0000-0200-00004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149</xdr:row>
          <xdr:rowOff>0</xdr:rowOff>
        </xdr:from>
        <xdr:to>
          <xdr:col>3</xdr:col>
          <xdr:colOff>1762125</xdr:colOff>
          <xdr:row>150</xdr:row>
          <xdr:rowOff>0</xdr:rowOff>
        </xdr:to>
        <xdr:sp macro="" textlink="">
          <xdr:nvSpPr>
            <xdr:cNvPr id="2124" name="FS_Rail_5" hidden="1">
              <a:extLst>
                <a:ext uri="{63B3BB69-23CF-44E3-9099-C40C66FF867C}">
                  <a14:compatExt spid="_x0000_s2124"/>
                </a:ext>
                <a:ext uri="{FF2B5EF4-FFF2-40B4-BE49-F238E27FC236}">
                  <a16:creationId xmlns:a16="http://schemas.microsoft.com/office/drawing/2014/main" id="{00000000-0008-0000-0200-00004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149</xdr:row>
          <xdr:rowOff>219075</xdr:rowOff>
        </xdr:from>
        <xdr:to>
          <xdr:col>3</xdr:col>
          <xdr:colOff>1790700</xdr:colOff>
          <xdr:row>150</xdr:row>
          <xdr:rowOff>219075</xdr:rowOff>
        </xdr:to>
        <xdr:sp macro="" textlink="">
          <xdr:nvSpPr>
            <xdr:cNvPr id="2125" name="FS_Barge_5" hidden="1">
              <a:extLst>
                <a:ext uri="{63B3BB69-23CF-44E3-9099-C40C66FF867C}">
                  <a14:compatExt spid="_x0000_s2125"/>
                </a:ext>
                <a:ext uri="{FF2B5EF4-FFF2-40B4-BE49-F238E27FC236}">
                  <a16:creationId xmlns:a16="http://schemas.microsoft.com/office/drawing/2014/main" id="{00000000-0008-0000-0200-00004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150</xdr:row>
          <xdr:rowOff>0</xdr:rowOff>
        </xdr:from>
        <xdr:to>
          <xdr:col>3</xdr:col>
          <xdr:colOff>1152525</xdr:colOff>
          <xdr:row>151</xdr:row>
          <xdr:rowOff>0</xdr:rowOff>
        </xdr:to>
        <xdr:sp macro="" textlink="">
          <xdr:nvSpPr>
            <xdr:cNvPr id="2126" name="FS_Tanker_5" hidden="1">
              <a:extLst>
                <a:ext uri="{63B3BB69-23CF-44E3-9099-C40C66FF867C}">
                  <a14:compatExt spid="_x0000_s2126"/>
                </a:ext>
                <a:ext uri="{FF2B5EF4-FFF2-40B4-BE49-F238E27FC236}">
                  <a16:creationId xmlns:a16="http://schemas.microsoft.com/office/drawing/2014/main" id="{00000000-0008-0000-0200-00004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182</xdr:row>
          <xdr:rowOff>9525</xdr:rowOff>
        </xdr:from>
        <xdr:to>
          <xdr:col>3</xdr:col>
          <xdr:colOff>1019175</xdr:colOff>
          <xdr:row>183</xdr:row>
          <xdr:rowOff>9525</xdr:rowOff>
        </xdr:to>
        <xdr:sp macro="" textlink="">
          <xdr:nvSpPr>
            <xdr:cNvPr id="2127" name="FS_Truck_6" hidden="1">
              <a:extLst>
                <a:ext uri="{63B3BB69-23CF-44E3-9099-C40C66FF867C}">
                  <a14:compatExt spid="_x0000_s2127"/>
                </a:ext>
                <a:ext uri="{FF2B5EF4-FFF2-40B4-BE49-F238E27FC236}">
                  <a16:creationId xmlns:a16="http://schemas.microsoft.com/office/drawing/2014/main" id="{00000000-0008-0000-0200-00004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182</xdr:row>
          <xdr:rowOff>0</xdr:rowOff>
        </xdr:from>
        <xdr:to>
          <xdr:col>3</xdr:col>
          <xdr:colOff>1762125</xdr:colOff>
          <xdr:row>183</xdr:row>
          <xdr:rowOff>0</xdr:rowOff>
        </xdr:to>
        <xdr:sp macro="" textlink="">
          <xdr:nvSpPr>
            <xdr:cNvPr id="2128" name="FS_Rail_6" hidden="1">
              <a:extLst>
                <a:ext uri="{63B3BB69-23CF-44E3-9099-C40C66FF867C}">
                  <a14:compatExt spid="_x0000_s2128"/>
                </a:ext>
                <a:ext uri="{FF2B5EF4-FFF2-40B4-BE49-F238E27FC236}">
                  <a16:creationId xmlns:a16="http://schemas.microsoft.com/office/drawing/2014/main" id="{00000000-0008-0000-0200-00005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182</xdr:row>
          <xdr:rowOff>219075</xdr:rowOff>
        </xdr:from>
        <xdr:to>
          <xdr:col>3</xdr:col>
          <xdr:colOff>1790700</xdr:colOff>
          <xdr:row>183</xdr:row>
          <xdr:rowOff>219075</xdr:rowOff>
        </xdr:to>
        <xdr:sp macro="" textlink="">
          <xdr:nvSpPr>
            <xdr:cNvPr id="2129" name="FS_Barge_6"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183</xdr:row>
          <xdr:rowOff>0</xdr:rowOff>
        </xdr:from>
        <xdr:to>
          <xdr:col>3</xdr:col>
          <xdr:colOff>1152525</xdr:colOff>
          <xdr:row>184</xdr:row>
          <xdr:rowOff>0</xdr:rowOff>
        </xdr:to>
        <xdr:sp macro="" textlink="">
          <xdr:nvSpPr>
            <xdr:cNvPr id="2130" name="FS_Tanker_6"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215</xdr:row>
          <xdr:rowOff>9525</xdr:rowOff>
        </xdr:from>
        <xdr:to>
          <xdr:col>3</xdr:col>
          <xdr:colOff>1019175</xdr:colOff>
          <xdr:row>216</xdr:row>
          <xdr:rowOff>9525</xdr:rowOff>
        </xdr:to>
        <xdr:sp macro="" textlink="">
          <xdr:nvSpPr>
            <xdr:cNvPr id="2131" name="FS_Truck_7"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215</xdr:row>
          <xdr:rowOff>0</xdr:rowOff>
        </xdr:from>
        <xdr:to>
          <xdr:col>3</xdr:col>
          <xdr:colOff>1762125</xdr:colOff>
          <xdr:row>216</xdr:row>
          <xdr:rowOff>0</xdr:rowOff>
        </xdr:to>
        <xdr:sp macro="" textlink="">
          <xdr:nvSpPr>
            <xdr:cNvPr id="2132" name="FS_Rail_7"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215</xdr:row>
          <xdr:rowOff>219075</xdr:rowOff>
        </xdr:from>
        <xdr:to>
          <xdr:col>3</xdr:col>
          <xdr:colOff>1790700</xdr:colOff>
          <xdr:row>216</xdr:row>
          <xdr:rowOff>219075</xdr:rowOff>
        </xdr:to>
        <xdr:sp macro="" textlink="">
          <xdr:nvSpPr>
            <xdr:cNvPr id="2133" name="FS_Barge_7"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216</xdr:row>
          <xdr:rowOff>0</xdr:rowOff>
        </xdr:from>
        <xdr:to>
          <xdr:col>3</xdr:col>
          <xdr:colOff>1152525</xdr:colOff>
          <xdr:row>217</xdr:row>
          <xdr:rowOff>0</xdr:rowOff>
        </xdr:to>
        <xdr:sp macro="" textlink="">
          <xdr:nvSpPr>
            <xdr:cNvPr id="2134" name="FS_Tanker_7" hidden="1">
              <a:extLst>
                <a:ext uri="{63B3BB69-23CF-44E3-9099-C40C66FF867C}">
                  <a14:compatExt spid="_x0000_s2134"/>
                </a:ext>
                <a:ext uri="{FF2B5EF4-FFF2-40B4-BE49-F238E27FC236}">
                  <a16:creationId xmlns:a16="http://schemas.microsoft.com/office/drawing/2014/main" id="{00000000-0008-0000-0200-00005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248</xdr:row>
          <xdr:rowOff>9525</xdr:rowOff>
        </xdr:from>
        <xdr:to>
          <xdr:col>3</xdr:col>
          <xdr:colOff>1019175</xdr:colOff>
          <xdr:row>249</xdr:row>
          <xdr:rowOff>9525</xdr:rowOff>
        </xdr:to>
        <xdr:sp macro="" textlink="">
          <xdr:nvSpPr>
            <xdr:cNvPr id="2135" name="FS_Truck_8" hidden="1">
              <a:extLst>
                <a:ext uri="{63B3BB69-23CF-44E3-9099-C40C66FF867C}">
                  <a14:compatExt spid="_x0000_s2135"/>
                </a:ext>
                <a:ext uri="{FF2B5EF4-FFF2-40B4-BE49-F238E27FC236}">
                  <a16:creationId xmlns:a16="http://schemas.microsoft.com/office/drawing/2014/main" id="{00000000-0008-0000-0200-00005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248</xdr:row>
          <xdr:rowOff>0</xdr:rowOff>
        </xdr:from>
        <xdr:to>
          <xdr:col>3</xdr:col>
          <xdr:colOff>1762125</xdr:colOff>
          <xdr:row>249</xdr:row>
          <xdr:rowOff>0</xdr:rowOff>
        </xdr:to>
        <xdr:sp macro="" textlink="">
          <xdr:nvSpPr>
            <xdr:cNvPr id="2136" name="FS_Rail_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248</xdr:row>
          <xdr:rowOff>219075</xdr:rowOff>
        </xdr:from>
        <xdr:to>
          <xdr:col>3</xdr:col>
          <xdr:colOff>1790700</xdr:colOff>
          <xdr:row>249</xdr:row>
          <xdr:rowOff>219075</xdr:rowOff>
        </xdr:to>
        <xdr:sp macro="" textlink="">
          <xdr:nvSpPr>
            <xdr:cNvPr id="2137" name="FS_Barge_8"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249</xdr:row>
          <xdr:rowOff>0</xdr:rowOff>
        </xdr:from>
        <xdr:to>
          <xdr:col>3</xdr:col>
          <xdr:colOff>1152525</xdr:colOff>
          <xdr:row>250</xdr:row>
          <xdr:rowOff>0</xdr:rowOff>
        </xdr:to>
        <xdr:sp macro="" textlink="">
          <xdr:nvSpPr>
            <xdr:cNvPr id="2138" name="FS_Tanker_8"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281</xdr:row>
          <xdr:rowOff>9525</xdr:rowOff>
        </xdr:from>
        <xdr:to>
          <xdr:col>3</xdr:col>
          <xdr:colOff>1019175</xdr:colOff>
          <xdr:row>282</xdr:row>
          <xdr:rowOff>9525</xdr:rowOff>
        </xdr:to>
        <xdr:sp macro="" textlink="">
          <xdr:nvSpPr>
            <xdr:cNvPr id="2139" name="FS_truck_9"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281</xdr:row>
          <xdr:rowOff>0</xdr:rowOff>
        </xdr:from>
        <xdr:to>
          <xdr:col>3</xdr:col>
          <xdr:colOff>1762125</xdr:colOff>
          <xdr:row>282</xdr:row>
          <xdr:rowOff>0</xdr:rowOff>
        </xdr:to>
        <xdr:sp macro="" textlink="">
          <xdr:nvSpPr>
            <xdr:cNvPr id="2140" name="FS_Rail_9"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281</xdr:row>
          <xdr:rowOff>219075</xdr:rowOff>
        </xdr:from>
        <xdr:to>
          <xdr:col>3</xdr:col>
          <xdr:colOff>1790700</xdr:colOff>
          <xdr:row>282</xdr:row>
          <xdr:rowOff>219075</xdr:rowOff>
        </xdr:to>
        <xdr:sp macro="" textlink="">
          <xdr:nvSpPr>
            <xdr:cNvPr id="2141" name="FS_Barge_9"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282</xdr:row>
          <xdr:rowOff>0</xdr:rowOff>
        </xdr:from>
        <xdr:to>
          <xdr:col>3</xdr:col>
          <xdr:colOff>1152525</xdr:colOff>
          <xdr:row>283</xdr:row>
          <xdr:rowOff>0</xdr:rowOff>
        </xdr:to>
        <xdr:sp macro="" textlink="">
          <xdr:nvSpPr>
            <xdr:cNvPr id="2142" name="FS_Tanker_9" hidden="1">
              <a:extLst>
                <a:ext uri="{63B3BB69-23CF-44E3-9099-C40C66FF867C}">
                  <a14:compatExt spid="_x0000_s2142"/>
                </a:ext>
                <a:ext uri="{FF2B5EF4-FFF2-40B4-BE49-F238E27FC236}">
                  <a16:creationId xmlns:a16="http://schemas.microsoft.com/office/drawing/2014/main" id="{00000000-0008-0000-0200-00005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314</xdr:row>
          <xdr:rowOff>9525</xdr:rowOff>
        </xdr:from>
        <xdr:to>
          <xdr:col>3</xdr:col>
          <xdr:colOff>1019175</xdr:colOff>
          <xdr:row>315</xdr:row>
          <xdr:rowOff>9525</xdr:rowOff>
        </xdr:to>
        <xdr:sp macro="" textlink="">
          <xdr:nvSpPr>
            <xdr:cNvPr id="2143" name="FS_Truck_10" hidden="1">
              <a:extLst>
                <a:ext uri="{63B3BB69-23CF-44E3-9099-C40C66FF867C}">
                  <a14:compatExt spid="_x0000_s2143"/>
                </a:ext>
                <a:ext uri="{FF2B5EF4-FFF2-40B4-BE49-F238E27FC236}">
                  <a16:creationId xmlns:a16="http://schemas.microsoft.com/office/drawing/2014/main" id="{00000000-0008-0000-0200-00005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314</xdr:row>
          <xdr:rowOff>0</xdr:rowOff>
        </xdr:from>
        <xdr:to>
          <xdr:col>3</xdr:col>
          <xdr:colOff>1762125</xdr:colOff>
          <xdr:row>315</xdr:row>
          <xdr:rowOff>0</xdr:rowOff>
        </xdr:to>
        <xdr:sp macro="" textlink="">
          <xdr:nvSpPr>
            <xdr:cNvPr id="2144" name="FS_Rail_10"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314</xdr:row>
          <xdr:rowOff>219075</xdr:rowOff>
        </xdr:from>
        <xdr:to>
          <xdr:col>3</xdr:col>
          <xdr:colOff>1790700</xdr:colOff>
          <xdr:row>315</xdr:row>
          <xdr:rowOff>219075</xdr:rowOff>
        </xdr:to>
        <xdr:sp macro="" textlink="">
          <xdr:nvSpPr>
            <xdr:cNvPr id="2145" name="FS_Barge_10"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315</xdr:row>
          <xdr:rowOff>0</xdr:rowOff>
        </xdr:from>
        <xdr:to>
          <xdr:col>3</xdr:col>
          <xdr:colOff>1152525</xdr:colOff>
          <xdr:row>316</xdr:row>
          <xdr:rowOff>0</xdr:rowOff>
        </xdr:to>
        <xdr:sp macro="" textlink="">
          <xdr:nvSpPr>
            <xdr:cNvPr id="2146" name="FS_Tanker_10"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347</xdr:row>
          <xdr:rowOff>9525</xdr:rowOff>
        </xdr:from>
        <xdr:to>
          <xdr:col>3</xdr:col>
          <xdr:colOff>1019175</xdr:colOff>
          <xdr:row>348</xdr:row>
          <xdr:rowOff>9525</xdr:rowOff>
        </xdr:to>
        <xdr:sp macro="" textlink="">
          <xdr:nvSpPr>
            <xdr:cNvPr id="2147" name="FS_Truck_11"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1171575</xdr:colOff>
          <xdr:row>347</xdr:row>
          <xdr:rowOff>9525</xdr:rowOff>
        </xdr:from>
        <xdr:to>
          <xdr:col>3</xdr:col>
          <xdr:colOff>1752600</xdr:colOff>
          <xdr:row>348</xdr:row>
          <xdr:rowOff>9525</xdr:rowOff>
        </xdr:to>
        <xdr:sp macro="" textlink="">
          <xdr:nvSpPr>
            <xdr:cNvPr id="2148" name="FS_Rail_11"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1171575</xdr:colOff>
          <xdr:row>348</xdr:row>
          <xdr:rowOff>0</xdr:rowOff>
        </xdr:from>
        <xdr:to>
          <xdr:col>3</xdr:col>
          <xdr:colOff>1781175</xdr:colOff>
          <xdr:row>349</xdr:row>
          <xdr:rowOff>0</xdr:rowOff>
        </xdr:to>
        <xdr:sp macro="" textlink="">
          <xdr:nvSpPr>
            <xdr:cNvPr id="2149" name="FS_Barge_1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347</xdr:row>
          <xdr:rowOff>228600</xdr:rowOff>
        </xdr:from>
        <xdr:to>
          <xdr:col>3</xdr:col>
          <xdr:colOff>1152525</xdr:colOff>
          <xdr:row>348</xdr:row>
          <xdr:rowOff>228600</xdr:rowOff>
        </xdr:to>
        <xdr:sp macro="" textlink="">
          <xdr:nvSpPr>
            <xdr:cNvPr id="2150" name="FS_Tanker_11"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380</xdr:row>
          <xdr:rowOff>9525</xdr:rowOff>
        </xdr:from>
        <xdr:to>
          <xdr:col>3</xdr:col>
          <xdr:colOff>1019175</xdr:colOff>
          <xdr:row>381</xdr:row>
          <xdr:rowOff>9525</xdr:rowOff>
        </xdr:to>
        <xdr:sp macro="" textlink="">
          <xdr:nvSpPr>
            <xdr:cNvPr id="2151" name="FS_Truck_12"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380</xdr:row>
          <xdr:rowOff>0</xdr:rowOff>
        </xdr:from>
        <xdr:to>
          <xdr:col>3</xdr:col>
          <xdr:colOff>1762125</xdr:colOff>
          <xdr:row>381</xdr:row>
          <xdr:rowOff>0</xdr:rowOff>
        </xdr:to>
        <xdr:sp macro="" textlink="">
          <xdr:nvSpPr>
            <xdr:cNvPr id="2152" name="FS_Rail_12"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380</xdr:row>
          <xdr:rowOff>219075</xdr:rowOff>
        </xdr:from>
        <xdr:to>
          <xdr:col>3</xdr:col>
          <xdr:colOff>1790700</xdr:colOff>
          <xdr:row>381</xdr:row>
          <xdr:rowOff>219075</xdr:rowOff>
        </xdr:to>
        <xdr:sp macro="" textlink="">
          <xdr:nvSpPr>
            <xdr:cNvPr id="2153" name="FS_Barge_12"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380</xdr:row>
          <xdr:rowOff>228600</xdr:rowOff>
        </xdr:from>
        <xdr:to>
          <xdr:col>3</xdr:col>
          <xdr:colOff>1152525</xdr:colOff>
          <xdr:row>381</xdr:row>
          <xdr:rowOff>228600</xdr:rowOff>
        </xdr:to>
        <xdr:sp macro="" textlink="">
          <xdr:nvSpPr>
            <xdr:cNvPr id="2154" name="FS_Tanker_12" hidden="1">
              <a:extLst>
                <a:ext uri="{63B3BB69-23CF-44E3-9099-C40C66FF867C}">
                  <a14:compatExt spid="_x0000_s2154"/>
                </a:ext>
                <a:ext uri="{FF2B5EF4-FFF2-40B4-BE49-F238E27FC236}">
                  <a16:creationId xmlns:a16="http://schemas.microsoft.com/office/drawing/2014/main" id="{00000000-0008-0000-0200-00006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413</xdr:row>
          <xdr:rowOff>9525</xdr:rowOff>
        </xdr:from>
        <xdr:to>
          <xdr:col>3</xdr:col>
          <xdr:colOff>1019175</xdr:colOff>
          <xdr:row>414</xdr:row>
          <xdr:rowOff>9525</xdr:rowOff>
        </xdr:to>
        <xdr:sp macro="" textlink="">
          <xdr:nvSpPr>
            <xdr:cNvPr id="2155" name="FS_Truck_13" hidden="1">
              <a:extLst>
                <a:ext uri="{63B3BB69-23CF-44E3-9099-C40C66FF867C}">
                  <a14:compatExt spid="_x0000_s2155"/>
                </a:ext>
                <a:ext uri="{FF2B5EF4-FFF2-40B4-BE49-F238E27FC236}">
                  <a16:creationId xmlns:a16="http://schemas.microsoft.com/office/drawing/2014/main" id="{00000000-0008-0000-0200-00006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413</xdr:row>
          <xdr:rowOff>0</xdr:rowOff>
        </xdr:from>
        <xdr:to>
          <xdr:col>3</xdr:col>
          <xdr:colOff>1762125</xdr:colOff>
          <xdr:row>414</xdr:row>
          <xdr:rowOff>0</xdr:rowOff>
        </xdr:to>
        <xdr:sp macro="" textlink="">
          <xdr:nvSpPr>
            <xdr:cNvPr id="2156" name="FS_Rail_13" hidden="1">
              <a:extLst>
                <a:ext uri="{63B3BB69-23CF-44E3-9099-C40C66FF867C}">
                  <a14:compatExt spid="_x0000_s2156"/>
                </a:ext>
                <a:ext uri="{FF2B5EF4-FFF2-40B4-BE49-F238E27FC236}">
                  <a16:creationId xmlns:a16="http://schemas.microsoft.com/office/drawing/2014/main" id="{00000000-0008-0000-0200-00006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413</xdr:row>
          <xdr:rowOff>219075</xdr:rowOff>
        </xdr:from>
        <xdr:to>
          <xdr:col>3</xdr:col>
          <xdr:colOff>1790700</xdr:colOff>
          <xdr:row>414</xdr:row>
          <xdr:rowOff>219075</xdr:rowOff>
        </xdr:to>
        <xdr:sp macro="" textlink="">
          <xdr:nvSpPr>
            <xdr:cNvPr id="2157" name="FS_Barge_13" hidden="1">
              <a:extLst>
                <a:ext uri="{63B3BB69-23CF-44E3-9099-C40C66FF867C}">
                  <a14:compatExt spid="_x0000_s2157"/>
                </a:ext>
                <a:ext uri="{FF2B5EF4-FFF2-40B4-BE49-F238E27FC236}">
                  <a16:creationId xmlns:a16="http://schemas.microsoft.com/office/drawing/2014/main" id="{00000000-0008-0000-0200-00006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413</xdr:row>
          <xdr:rowOff>228600</xdr:rowOff>
        </xdr:from>
        <xdr:to>
          <xdr:col>3</xdr:col>
          <xdr:colOff>1152525</xdr:colOff>
          <xdr:row>414</xdr:row>
          <xdr:rowOff>228600</xdr:rowOff>
        </xdr:to>
        <xdr:sp macro="" textlink="">
          <xdr:nvSpPr>
            <xdr:cNvPr id="2158" name="FS_Tanker_13" hidden="1">
              <a:extLst>
                <a:ext uri="{63B3BB69-23CF-44E3-9099-C40C66FF867C}">
                  <a14:compatExt spid="_x0000_s2158"/>
                </a:ext>
                <a:ext uri="{FF2B5EF4-FFF2-40B4-BE49-F238E27FC236}">
                  <a16:creationId xmlns:a16="http://schemas.microsoft.com/office/drawing/2014/main" id="{00000000-0008-0000-0200-00006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446</xdr:row>
          <xdr:rowOff>9525</xdr:rowOff>
        </xdr:from>
        <xdr:to>
          <xdr:col>3</xdr:col>
          <xdr:colOff>1019175</xdr:colOff>
          <xdr:row>447</xdr:row>
          <xdr:rowOff>9525</xdr:rowOff>
        </xdr:to>
        <xdr:sp macro="" textlink="">
          <xdr:nvSpPr>
            <xdr:cNvPr id="2159" name="FS_Truck_14" hidden="1">
              <a:extLst>
                <a:ext uri="{63B3BB69-23CF-44E3-9099-C40C66FF867C}">
                  <a14:compatExt spid="_x0000_s2159"/>
                </a:ext>
                <a:ext uri="{FF2B5EF4-FFF2-40B4-BE49-F238E27FC236}">
                  <a16:creationId xmlns:a16="http://schemas.microsoft.com/office/drawing/2014/main" id="{00000000-0008-0000-0200-00006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446</xdr:row>
          <xdr:rowOff>0</xdr:rowOff>
        </xdr:from>
        <xdr:to>
          <xdr:col>3</xdr:col>
          <xdr:colOff>1762125</xdr:colOff>
          <xdr:row>447</xdr:row>
          <xdr:rowOff>0</xdr:rowOff>
        </xdr:to>
        <xdr:sp macro="" textlink="">
          <xdr:nvSpPr>
            <xdr:cNvPr id="2160" name="FS_Rail_14" hidden="1">
              <a:extLst>
                <a:ext uri="{63B3BB69-23CF-44E3-9099-C40C66FF867C}">
                  <a14:compatExt spid="_x0000_s2160"/>
                </a:ext>
                <a:ext uri="{FF2B5EF4-FFF2-40B4-BE49-F238E27FC236}">
                  <a16:creationId xmlns:a16="http://schemas.microsoft.com/office/drawing/2014/main" id="{00000000-0008-0000-0200-00007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446</xdr:row>
          <xdr:rowOff>219075</xdr:rowOff>
        </xdr:from>
        <xdr:to>
          <xdr:col>3</xdr:col>
          <xdr:colOff>1790700</xdr:colOff>
          <xdr:row>447</xdr:row>
          <xdr:rowOff>219075</xdr:rowOff>
        </xdr:to>
        <xdr:sp macro="" textlink="">
          <xdr:nvSpPr>
            <xdr:cNvPr id="2161" name="FS_Barge_14" hidden="1">
              <a:extLst>
                <a:ext uri="{63B3BB69-23CF-44E3-9099-C40C66FF867C}">
                  <a14:compatExt spid="_x0000_s2161"/>
                </a:ext>
                <a:ext uri="{FF2B5EF4-FFF2-40B4-BE49-F238E27FC236}">
                  <a16:creationId xmlns:a16="http://schemas.microsoft.com/office/drawing/2014/main" id="{00000000-0008-0000-0200-00007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446</xdr:row>
          <xdr:rowOff>228600</xdr:rowOff>
        </xdr:from>
        <xdr:to>
          <xdr:col>3</xdr:col>
          <xdr:colOff>1152525</xdr:colOff>
          <xdr:row>447</xdr:row>
          <xdr:rowOff>228600</xdr:rowOff>
        </xdr:to>
        <xdr:sp macro="" textlink="">
          <xdr:nvSpPr>
            <xdr:cNvPr id="2162" name="FS_Tanker_14" hidden="1">
              <a:extLst>
                <a:ext uri="{63B3BB69-23CF-44E3-9099-C40C66FF867C}">
                  <a14:compatExt spid="_x0000_s2162"/>
                </a:ext>
                <a:ext uri="{FF2B5EF4-FFF2-40B4-BE49-F238E27FC236}">
                  <a16:creationId xmlns:a16="http://schemas.microsoft.com/office/drawing/2014/main" id="{00000000-0008-0000-0200-00007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479</xdr:row>
          <xdr:rowOff>9525</xdr:rowOff>
        </xdr:from>
        <xdr:to>
          <xdr:col>3</xdr:col>
          <xdr:colOff>1019175</xdr:colOff>
          <xdr:row>480</xdr:row>
          <xdr:rowOff>9525</xdr:rowOff>
        </xdr:to>
        <xdr:sp macro="" textlink="">
          <xdr:nvSpPr>
            <xdr:cNvPr id="2163" name="FS_Truck_15" hidden="1">
              <a:extLst>
                <a:ext uri="{63B3BB69-23CF-44E3-9099-C40C66FF867C}">
                  <a14:compatExt spid="_x0000_s2163"/>
                </a:ext>
                <a:ext uri="{FF2B5EF4-FFF2-40B4-BE49-F238E27FC236}">
                  <a16:creationId xmlns:a16="http://schemas.microsoft.com/office/drawing/2014/main" id="{00000000-0008-0000-0200-00007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479</xdr:row>
          <xdr:rowOff>0</xdr:rowOff>
        </xdr:from>
        <xdr:to>
          <xdr:col>3</xdr:col>
          <xdr:colOff>1762125</xdr:colOff>
          <xdr:row>480</xdr:row>
          <xdr:rowOff>0</xdr:rowOff>
        </xdr:to>
        <xdr:sp macro="" textlink="">
          <xdr:nvSpPr>
            <xdr:cNvPr id="2164" name="FS_Rail_15"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479</xdr:row>
          <xdr:rowOff>219075</xdr:rowOff>
        </xdr:from>
        <xdr:to>
          <xdr:col>3</xdr:col>
          <xdr:colOff>1790700</xdr:colOff>
          <xdr:row>480</xdr:row>
          <xdr:rowOff>219075</xdr:rowOff>
        </xdr:to>
        <xdr:sp macro="" textlink="">
          <xdr:nvSpPr>
            <xdr:cNvPr id="2165" name="FS_Barge_15" hidden="1">
              <a:extLst>
                <a:ext uri="{63B3BB69-23CF-44E3-9099-C40C66FF867C}">
                  <a14:compatExt spid="_x0000_s2165"/>
                </a:ext>
                <a:ext uri="{FF2B5EF4-FFF2-40B4-BE49-F238E27FC236}">
                  <a16:creationId xmlns:a16="http://schemas.microsoft.com/office/drawing/2014/main" id="{00000000-0008-0000-0200-00007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480</xdr:row>
          <xdr:rowOff>0</xdr:rowOff>
        </xdr:from>
        <xdr:to>
          <xdr:col>3</xdr:col>
          <xdr:colOff>1152525</xdr:colOff>
          <xdr:row>481</xdr:row>
          <xdr:rowOff>0</xdr:rowOff>
        </xdr:to>
        <xdr:sp macro="" textlink="">
          <xdr:nvSpPr>
            <xdr:cNvPr id="2166" name="FS_Tanker_15" hidden="1">
              <a:extLst>
                <a:ext uri="{63B3BB69-23CF-44E3-9099-C40C66FF867C}">
                  <a14:compatExt spid="_x0000_s2166"/>
                </a:ext>
                <a:ext uri="{FF2B5EF4-FFF2-40B4-BE49-F238E27FC236}">
                  <a16:creationId xmlns:a16="http://schemas.microsoft.com/office/drawing/2014/main" id="{00000000-0008-0000-0200-00007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512</xdr:row>
          <xdr:rowOff>9525</xdr:rowOff>
        </xdr:from>
        <xdr:to>
          <xdr:col>3</xdr:col>
          <xdr:colOff>1019175</xdr:colOff>
          <xdr:row>513</xdr:row>
          <xdr:rowOff>9525</xdr:rowOff>
        </xdr:to>
        <xdr:sp macro="" textlink="">
          <xdr:nvSpPr>
            <xdr:cNvPr id="2167" name="FS_Truck_16"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512</xdr:row>
          <xdr:rowOff>0</xdr:rowOff>
        </xdr:from>
        <xdr:to>
          <xdr:col>3</xdr:col>
          <xdr:colOff>1762125</xdr:colOff>
          <xdr:row>513</xdr:row>
          <xdr:rowOff>0</xdr:rowOff>
        </xdr:to>
        <xdr:sp macro="" textlink="">
          <xdr:nvSpPr>
            <xdr:cNvPr id="2168" name="FS_Rail_16"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512</xdr:row>
          <xdr:rowOff>219075</xdr:rowOff>
        </xdr:from>
        <xdr:to>
          <xdr:col>3</xdr:col>
          <xdr:colOff>1790700</xdr:colOff>
          <xdr:row>513</xdr:row>
          <xdr:rowOff>219075</xdr:rowOff>
        </xdr:to>
        <xdr:sp macro="" textlink="">
          <xdr:nvSpPr>
            <xdr:cNvPr id="2169" name="FS_Barge_16" hidden="1">
              <a:extLst>
                <a:ext uri="{63B3BB69-23CF-44E3-9099-C40C66FF867C}">
                  <a14:compatExt spid="_x0000_s2169"/>
                </a:ext>
                <a:ext uri="{FF2B5EF4-FFF2-40B4-BE49-F238E27FC236}">
                  <a16:creationId xmlns:a16="http://schemas.microsoft.com/office/drawing/2014/main" id="{00000000-0008-0000-0200-00007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513</xdr:row>
          <xdr:rowOff>0</xdr:rowOff>
        </xdr:from>
        <xdr:to>
          <xdr:col>3</xdr:col>
          <xdr:colOff>1152525</xdr:colOff>
          <xdr:row>514</xdr:row>
          <xdr:rowOff>0</xdr:rowOff>
        </xdr:to>
        <xdr:sp macro="" textlink="">
          <xdr:nvSpPr>
            <xdr:cNvPr id="2170" name="FS_Tanker_16" hidden="1">
              <a:extLst>
                <a:ext uri="{63B3BB69-23CF-44E3-9099-C40C66FF867C}">
                  <a14:compatExt spid="_x0000_s2170"/>
                </a:ext>
                <a:ext uri="{FF2B5EF4-FFF2-40B4-BE49-F238E27FC236}">
                  <a16:creationId xmlns:a16="http://schemas.microsoft.com/office/drawing/2014/main" id="{00000000-0008-0000-0200-00007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545</xdr:row>
          <xdr:rowOff>9525</xdr:rowOff>
        </xdr:from>
        <xdr:to>
          <xdr:col>3</xdr:col>
          <xdr:colOff>1019175</xdr:colOff>
          <xdr:row>546</xdr:row>
          <xdr:rowOff>9525</xdr:rowOff>
        </xdr:to>
        <xdr:sp macro="" textlink="">
          <xdr:nvSpPr>
            <xdr:cNvPr id="2171" name="FS_Truck_17" hidden="1">
              <a:extLst>
                <a:ext uri="{63B3BB69-23CF-44E3-9099-C40C66FF867C}">
                  <a14:compatExt spid="_x0000_s2171"/>
                </a:ext>
                <a:ext uri="{FF2B5EF4-FFF2-40B4-BE49-F238E27FC236}">
                  <a16:creationId xmlns:a16="http://schemas.microsoft.com/office/drawing/2014/main" id="{00000000-0008-0000-0200-00007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545</xdr:row>
          <xdr:rowOff>0</xdr:rowOff>
        </xdr:from>
        <xdr:to>
          <xdr:col>3</xdr:col>
          <xdr:colOff>1762125</xdr:colOff>
          <xdr:row>546</xdr:row>
          <xdr:rowOff>0</xdr:rowOff>
        </xdr:to>
        <xdr:sp macro="" textlink="">
          <xdr:nvSpPr>
            <xdr:cNvPr id="2172" name="FS_Rail_17"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545</xdr:row>
          <xdr:rowOff>219075</xdr:rowOff>
        </xdr:from>
        <xdr:to>
          <xdr:col>3</xdr:col>
          <xdr:colOff>1790700</xdr:colOff>
          <xdr:row>546</xdr:row>
          <xdr:rowOff>219075</xdr:rowOff>
        </xdr:to>
        <xdr:sp macro="" textlink="">
          <xdr:nvSpPr>
            <xdr:cNvPr id="2173" name="FS_Barge_17"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546</xdr:row>
          <xdr:rowOff>0</xdr:rowOff>
        </xdr:from>
        <xdr:to>
          <xdr:col>3</xdr:col>
          <xdr:colOff>1152525</xdr:colOff>
          <xdr:row>547</xdr:row>
          <xdr:rowOff>0</xdr:rowOff>
        </xdr:to>
        <xdr:sp macro="" textlink="">
          <xdr:nvSpPr>
            <xdr:cNvPr id="2174" name="FS_Tanker_17"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578</xdr:row>
          <xdr:rowOff>9525</xdr:rowOff>
        </xdr:from>
        <xdr:to>
          <xdr:col>3</xdr:col>
          <xdr:colOff>1019175</xdr:colOff>
          <xdr:row>579</xdr:row>
          <xdr:rowOff>9525</xdr:rowOff>
        </xdr:to>
        <xdr:sp macro="" textlink="">
          <xdr:nvSpPr>
            <xdr:cNvPr id="2175" name="FS_Truck_18"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578</xdr:row>
          <xdr:rowOff>0</xdr:rowOff>
        </xdr:from>
        <xdr:to>
          <xdr:col>3</xdr:col>
          <xdr:colOff>1762125</xdr:colOff>
          <xdr:row>579</xdr:row>
          <xdr:rowOff>0</xdr:rowOff>
        </xdr:to>
        <xdr:sp macro="" textlink="">
          <xdr:nvSpPr>
            <xdr:cNvPr id="2176" name="FS_Rail_18"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578</xdr:row>
          <xdr:rowOff>219075</xdr:rowOff>
        </xdr:from>
        <xdr:to>
          <xdr:col>3</xdr:col>
          <xdr:colOff>1790700</xdr:colOff>
          <xdr:row>579</xdr:row>
          <xdr:rowOff>219075</xdr:rowOff>
        </xdr:to>
        <xdr:sp macro="" textlink="">
          <xdr:nvSpPr>
            <xdr:cNvPr id="2177" name="FS_Barge_18" hidden="1">
              <a:extLst>
                <a:ext uri="{63B3BB69-23CF-44E3-9099-C40C66FF867C}">
                  <a14:compatExt spid="_x0000_s2177"/>
                </a:ext>
                <a:ext uri="{FF2B5EF4-FFF2-40B4-BE49-F238E27FC236}">
                  <a16:creationId xmlns:a16="http://schemas.microsoft.com/office/drawing/2014/main" id="{00000000-0008-0000-0200-00008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579</xdr:row>
          <xdr:rowOff>0</xdr:rowOff>
        </xdr:from>
        <xdr:to>
          <xdr:col>3</xdr:col>
          <xdr:colOff>1152525</xdr:colOff>
          <xdr:row>580</xdr:row>
          <xdr:rowOff>0</xdr:rowOff>
        </xdr:to>
        <xdr:sp macro="" textlink="">
          <xdr:nvSpPr>
            <xdr:cNvPr id="2178" name="FS_Tanker_18" hidden="1">
              <a:extLst>
                <a:ext uri="{63B3BB69-23CF-44E3-9099-C40C66FF867C}">
                  <a14:compatExt spid="_x0000_s2178"/>
                </a:ext>
                <a:ext uri="{FF2B5EF4-FFF2-40B4-BE49-F238E27FC236}">
                  <a16:creationId xmlns:a16="http://schemas.microsoft.com/office/drawing/2014/main" id="{00000000-0008-0000-0200-00008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611</xdr:row>
          <xdr:rowOff>9525</xdr:rowOff>
        </xdr:from>
        <xdr:to>
          <xdr:col>3</xdr:col>
          <xdr:colOff>1019175</xdr:colOff>
          <xdr:row>612</xdr:row>
          <xdr:rowOff>9525</xdr:rowOff>
        </xdr:to>
        <xdr:sp macro="" textlink="">
          <xdr:nvSpPr>
            <xdr:cNvPr id="2179" name="FS_Truck_19" hidden="1">
              <a:extLst>
                <a:ext uri="{63B3BB69-23CF-44E3-9099-C40C66FF867C}">
                  <a14:compatExt spid="_x0000_s2179"/>
                </a:ext>
                <a:ext uri="{FF2B5EF4-FFF2-40B4-BE49-F238E27FC236}">
                  <a16:creationId xmlns:a16="http://schemas.microsoft.com/office/drawing/2014/main" id="{00000000-0008-0000-0200-00008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611</xdr:row>
          <xdr:rowOff>0</xdr:rowOff>
        </xdr:from>
        <xdr:to>
          <xdr:col>3</xdr:col>
          <xdr:colOff>1762125</xdr:colOff>
          <xdr:row>612</xdr:row>
          <xdr:rowOff>0</xdr:rowOff>
        </xdr:to>
        <xdr:sp macro="" textlink="">
          <xdr:nvSpPr>
            <xdr:cNvPr id="2180" name="FS_Rail_19" hidden="1">
              <a:extLst>
                <a:ext uri="{63B3BB69-23CF-44E3-9099-C40C66FF867C}">
                  <a14:compatExt spid="_x0000_s2180"/>
                </a:ext>
                <a:ext uri="{FF2B5EF4-FFF2-40B4-BE49-F238E27FC236}">
                  <a16:creationId xmlns:a16="http://schemas.microsoft.com/office/drawing/2014/main" id="{00000000-0008-0000-0200-00008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611</xdr:row>
          <xdr:rowOff>219075</xdr:rowOff>
        </xdr:from>
        <xdr:to>
          <xdr:col>3</xdr:col>
          <xdr:colOff>1790700</xdr:colOff>
          <xdr:row>612</xdr:row>
          <xdr:rowOff>219075</xdr:rowOff>
        </xdr:to>
        <xdr:sp macro="" textlink="">
          <xdr:nvSpPr>
            <xdr:cNvPr id="2181" name="FS_Barge_19" hidden="1">
              <a:extLst>
                <a:ext uri="{63B3BB69-23CF-44E3-9099-C40C66FF867C}">
                  <a14:compatExt spid="_x0000_s2181"/>
                </a:ext>
                <a:ext uri="{FF2B5EF4-FFF2-40B4-BE49-F238E27FC236}">
                  <a16:creationId xmlns:a16="http://schemas.microsoft.com/office/drawing/2014/main" id="{00000000-0008-0000-0200-00008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612</xdr:row>
          <xdr:rowOff>0</xdr:rowOff>
        </xdr:from>
        <xdr:to>
          <xdr:col>3</xdr:col>
          <xdr:colOff>1152525</xdr:colOff>
          <xdr:row>613</xdr:row>
          <xdr:rowOff>0</xdr:rowOff>
        </xdr:to>
        <xdr:sp macro="" textlink="">
          <xdr:nvSpPr>
            <xdr:cNvPr id="2182" name="FS_Tanker_19" hidden="1">
              <a:extLst>
                <a:ext uri="{63B3BB69-23CF-44E3-9099-C40C66FF867C}">
                  <a14:compatExt spid="_x0000_s2182"/>
                </a:ext>
                <a:ext uri="{FF2B5EF4-FFF2-40B4-BE49-F238E27FC236}">
                  <a16:creationId xmlns:a16="http://schemas.microsoft.com/office/drawing/2014/main" id="{00000000-0008-0000-0200-00008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644</xdr:row>
          <xdr:rowOff>9525</xdr:rowOff>
        </xdr:from>
        <xdr:to>
          <xdr:col>3</xdr:col>
          <xdr:colOff>1019175</xdr:colOff>
          <xdr:row>645</xdr:row>
          <xdr:rowOff>9525</xdr:rowOff>
        </xdr:to>
        <xdr:sp macro="" textlink="">
          <xdr:nvSpPr>
            <xdr:cNvPr id="2183" name="FS_Truck_20" hidden="1">
              <a:extLst>
                <a:ext uri="{63B3BB69-23CF-44E3-9099-C40C66FF867C}">
                  <a14:compatExt spid="_x0000_s2183"/>
                </a:ext>
                <a:ext uri="{FF2B5EF4-FFF2-40B4-BE49-F238E27FC236}">
                  <a16:creationId xmlns:a16="http://schemas.microsoft.com/office/drawing/2014/main" id="{00000000-0008-0000-0200-00008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644</xdr:row>
          <xdr:rowOff>0</xdr:rowOff>
        </xdr:from>
        <xdr:to>
          <xdr:col>3</xdr:col>
          <xdr:colOff>1762125</xdr:colOff>
          <xdr:row>645</xdr:row>
          <xdr:rowOff>0</xdr:rowOff>
        </xdr:to>
        <xdr:sp macro="" textlink="">
          <xdr:nvSpPr>
            <xdr:cNvPr id="2184" name="FS_Rail_20" hidden="1">
              <a:extLst>
                <a:ext uri="{63B3BB69-23CF-44E3-9099-C40C66FF867C}">
                  <a14:compatExt spid="_x0000_s2184"/>
                </a:ext>
                <a:ext uri="{FF2B5EF4-FFF2-40B4-BE49-F238E27FC236}">
                  <a16:creationId xmlns:a16="http://schemas.microsoft.com/office/drawing/2014/main" id="{00000000-0008-0000-0200-00008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644</xdr:row>
          <xdr:rowOff>219075</xdr:rowOff>
        </xdr:from>
        <xdr:to>
          <xdr:col>3</xdr:col>
          <xdr:colOff>1790700</xdr:colOff>
          <xdr:row>645</xdr:row>
          <xdr:rowOff>219075</xdr:rowOff>
        </xdr:to>
        <xdr:sp macro="" textlink="">
          <xdr:nvSpPr>
            <xdr:cNvPr id="2185" name="FS_Barge_20" hidden="1">
              <a:extLst>
                <a:ext uri="{63B3BB69-23CF-44E3-9099-C40C66FF867C}">
                  <a14:compatExt spid="_x0000_s2185"/>
                </a:ext>
                <a:ext uri="{FF2B5EF4-FFF2-40B4-BE49-F238E27FC236}">
                  <a16:creationId xmlns:a16="http://schemas.microsoft.com/office/drawing/2014/main" id="{00000000-0008-0000-0200-00008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645</xdr:row>
          <xdr:rowOff>0</xdr:rowOff>
        </xdr:from>
        <xdr:to>
          <xdr:col>3</xdr:col>
          <xdr:colOff>1152525</xdr:colOff>
          <xdr:row>646</xdr:row>
          <xdr:rowOff>0</xdr:rowOff>
        </xdr:to>
        <xdr:sp macro="" textlink="">
          <xdr:nvSpPr>
            <xdr:cNvPr id="2186" name="FS_Tanker_20" hidden="1">
              <a:extLst>
                <a:ext uri="{63B3BB69-23CF-44E3-9099-C40C66FF867C}">
                  <a14:compatExt spid="_x0000_s2186"/>
                </a:ext>
                <a:ext uri="{FF2B5EF4-FFF2-40B4-BE49-F238E27FC236}">
                  <a16:creationId xmlns:a16="http://schemas.microsoft.com/office/drawing/2014/main" id="{00000000-0008-0000-0200-00008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xdr:col>
      <xdr:colOff>0</xdr:colOff>
      <xdr:row>1</xdr:row>
      <xdr:rowOff>0</xdr:rowOff>
    </xdr:from>
    <xdr:ext cx="8353425" cy="468077"/>
    <xdr:sp macro="" textlink="">
      <xdr:nvSpPr>
        <xdr:cNvPr id="4" name="TextBox 3">
          <a:extLst>
            <a:ext uri="{FF2B5EF4-FFF2-40B4-BE49-F238E27FC236}">
              <a16:creationId xmlns:a16="http://schemas.microsoft.com/office/drawing/2014/main" id="{A49F7482-C418-4C2F-8E52-C4DFCE24223A}"/>
            </a:ext>
          </a:extLst>
        </xdr:cNvPr>
        <xdr:cNvSpPr txBox="1"/>
      </xdr:nvSpPr>
      <xdr:spPr>
        <a:xfrm>
          <a:off x="243417" y="381000"/>
          <a:ext cx="83534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Enter feedstock information, select feedstock types and origins, specify feedstock production and transport assumptions, and report monthly feedstock inventory, delivery, moisture, and transport data.</a:t>
          </a:r>
        </a:p>
      </xdr:txBody>
    </xdr:sp>
    <xdr:clientData/>
  </xdr:oneCellAnchor>
  <xdr:twoCellAnchor editAs="oneCell">
    <xdr:from>
      <xdr:col>1</xdr:col>
      <xdr:colOff>0</xdr:colOff>
      <xdr:row>0</xdr:row>
      <xdr:rowOff>0</xdr:rowOff>
    </xdr:from>
    <xdr:to>
      <xdr:col>5</xdr:col>
      <xdr:colOff>1023087</xdr:colOff>
      <xdr:row>0</xdr:row>
      <xdr:rowOff>352474</xdr:rowOff>
    </xdr:to>
    <xdr:pic>
      <xdr:nvPicPr>
        <xdr:cNvPr id="5" name="Picture 4">
          <a:extLst>
            <a:ext uri="{FF2B5EF4-FFF2-40B4-BE49-F238E27FC236}">
              <a16:creationId xmlns:a16="http://schemas.microsoft.com/office/drawing/2014/main" id="{D4E4F826-7445-42D3-9B2E-8CC032340A44}"/>
            </a:ext>
          </a:extLst>
        </xdr:cNvPr>
        <xdr:cNvPicPr>
          <a:picLocks noChangeAspect="1"/>
        </xdr:cNvPicPr>
      </xdr:nvPicPr>
      <xdr:blipFill>
        <a:blip xmlns:r="http://schemas.openxmlformats.org/officeDocument/2006/relationships" r:embed="rId1"/>
        <a:stretch>
          <a:fillRect/>
        </a:stretch>
      </xdr:blipFill>
      <xdr:spPr>
        <a:xfrm>
          <a:off x="243417" y="0"/>
          <a:ext cx="5277587" cy="3524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35</xdr:row>
          <xdr:rowOff>114300</xdr:rowOff>
        </xdr:from>
        <xdr:to>
          <xdr:col>2</xdr:col>
          <xdr:colOff>2924175</xdr:colOff>
          <xdr:row>36</xdr:row>
          <xdr:rowOff>161925</xdr:rowOff>
        </xdr:to>
        <xdr:sp macro="" textlink="">
          <xdr:nvSpPr>
            <xdr:cNvPr id="3139" name="Freeze_Sidebar" hidden="1">
              <a:extLst>
                <a:ext uri="{63B3BB69-23CF-44E3-9099-C40C66FF867C}">
                  <a14:compatExt spid="_x0000_s3139"/>
                </a:ext>
                <a:ext uri="{FF2B5EF4-FFF2-40B4-BE49-F238E27FC236}">
                  <a16:creationId xmlns:a16="http://schemas.microsoft.com/office/drawing/2014/main" id="{00000000-0008-0000-0300-00004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2</xdr:col>
      <xdr:colOff>133350</xdr:colOff>
      <xdr:row>7</xdr:row>
      <xdr:rowOff>0</xdr:rowOff>
    </xdr:from>
    <xdr:to>
      <xdr:col>2</xdr:col>
      <xdr:colOff>1234440</xdr:colOff>
      <xdr:row>7</xdr:row>
      <xdr:rowOff>210783</xdr:rowOff>
    </xdr:to>
    <xdr:sp macro="" textlink="">
      <xdr:nvSpPr>
        <xdr:cNvPr id="3" name="CI_Composite" hidden="1">
          <a:extLst>
            <a:ext uri="{63B3BB69-23CF-44E3-9099-C40C66FF867C}">
              <a14:compatExt xmlns:a14="http://schemas.microsoft.com/office/drawing/2010/main" spid="_x0000_s3169"/>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1285875</xdr:colOff>
      <xdr:row>7</xdr:row>
      <xdr:rowOff>0</xdr:rowOff>
    </xdr:from>
    <xdr:to>
      <xdr:col>2</xdr:col>
      <xdr:colOff>2381774</xdr:colOff>
      <xdr:row>7</xdr:row>
      <xdr:rowOff>210783</xdr:rowOff>
    </xdr:to>
    <xdr:sp macro="" textlink="">
      <xdr:nvSpPr>
        <xdr:cNvPr id="4" name="CI_Allocated" hidden="1">
          <a:extLst>
            <a:ext uri="{63B3BB69-23CF-44E3-9099-C40C66FF867C}">
              <a14:compatExt xmlns:a14="http://schemas.microsoft.com/office/drawing/2010/main" spid="_x0000_s3170"/>
            </a:ext>
            <a:ext uri="{FF2B5EF4-FFF2-40B4-BE49-F238E27FC236}">
              <a16:creationId xmlns:a16="http://schemas.microsoft.com/office/drawing/2014/main" id="{00000000-0008-0000-0200-000004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1543050</xdr:colOff>
          <xdr:row>8</xdr:row>
          <xdr:rowOff>19050</xdr:rowOff>
        </xdr:from>
        <xdr:to>
          <xdr:col>2</xdr:col>
          <xdr:colOff>3038475</xdr:colOff>
          <xdr:row>8</xdr:row>
          <xdr:rowOff>219075</xdr:rowOff>
        </xdr:to>
        <xdr:sp macro="" textlink="">
          <xdr:nvSpPr>
            <xdr:cNvPr id="3140" name="Input_GridE" hidden="1">
              <a:extLst>
                <a:ext uri="{63B3BB69-23CF-44E3-9099-C40C66FF867C}">
                  <a14:compatExt spid="_x0000_s3140"/>
                </a:ext>
                <a:ext uri="{FF2B5EF4-FFF2-40B4-BE49-F238E27FC236}">
                  <a16:creationId xmlns:a16="http://schemas.microsoft.com/office/drawing/2014/main" id="{00000000-0008-0000-0300-00004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8</xdr:row>
          <xdr:rowOff>19050</xdr:rowOff>
        </xdr:from>
        <xdr:to>
          <xdr:col>2</xdr:col>
          <xdr:colOff>1485900</xdr:colOff>
          <xdr:row>8</xdr:row>
          <xdr:rowOff>219075</xdr:rowOff>
        </xdr:to>
        <xdr:sp macro="" textlink="">
          <xdr:nvSpPr>
            <xdr:cNvPr id="3141" name="Input_NG" hidden="1">
              <a:extLst>
                <a:ext uri="{63B3BB69-23CF-44E3-9099-C40C66FF867C}">
                  <a14:compatExt spid="_x0000_s3141"/>
                </a:ext>
                <a:ext uri="{FF2B5EF4-FFF2-40B4-BE49-F238E27FC236}">
                  <a16:creationId xmlns:a16="http://schemas.microsoft.com/office/drawing/2014/main" id="{00000000-0008-0000-0300-00004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9</xdr:row>
          <xdr:rowOff>0</xdr:rowOff>
        </xdr:from>
        <xdr:to>
          <xdr:col>2</xdr:col>
          <xdr:colOff>1476375</xdr:colOff>
          <xdr:row>9</xdr:row>
          <xdr:rowOff>219075</xdr:rowOff>
        </xdr:to>
        <xdr:sp macro="" textlink="">
          <xdr:nvSpPr>
            <xdr:cNvPr id="3143" name="Input_Low_CI_E" hidden="1">
              <a:extLst>
                <a:ext uri="{63B3BB69-23CF-44E3-9099-C40C66FF867C}">
                  <a14:compatExt spid="_x0000_s3143"/>
                </a:ext>
                <a:ext uri="{FF2B5EF4-FFF2-40B4-BE49-F238E27FC236}">
                  <a16:creationId xmlns:a16="http://schemas.microsoft.com/office/drawing/2014/main" id="{00000000-0008-0000-0300-00004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1543050</xdr:colOff>
          <xdr:row>8</xdr:row>
          <xdr:rowOff>228600</xdr:rowOff>
        </xdr:from>
        <xdr:to>
          <xdr:col>3</xdr:col>
          <xdr:colOff>19050</xdr:colOff>
          <xdr:row>9</xdr:row>
          <xdr:rowOff>219075</xdr:rowOff>
        </xdr:to>
        <xdr:sp macro="" textlink="">
          <xdr:nvSpPr>
            <xdr:cNvPr id="3144" name="Input_AF" hidden="1">
              <a:extLst>
                <a:ext uri="{63B3BB69-23CF-44E3-9099-C40C66FF867C}">
                  <a14:compatExt spid="_x0000_s3144"/>
                </a:ext>
                <a:ext uri="{FF2B5EF4-FFF2-40B4-BE49-F238E27FC236}">
                  <a16:creationId xmlns:a16="http://schemas.microsoft.com/office/drawing/2014/main" id="{00000000-0008-0000-0300-00004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12</xdr:row>
          <xdr:rowOff>0</xdr:rowOff>
        </xdr:from>
        <xdr:to>
          <xdr:col>2</xdr:col>
          <xdr:colOff>2828925</xdr:colOff>
          <xdr:row>12</xdr:row>
          <xdr:rowOff>219075</xdr:rowOff>
        </xdr:to>
        <xdr:sp macro="" textlink="">
          <xdr:nvSpPr>
            <xdr:cNvPr id="3151" name="Coproduct_HC" hidden="1">
              <a:extLst>
                <a:ext uri="{63B3BB69-23CF-44E3-9099-C40C66FF867C}">
                  <a14:compatExt spid="_x0000_s3151"/>
                </a:ext>
                <a:ext uri="{FF2B5EF4-FFF2-40B4-BE49-F238E27FC236}">
                  <a16:creationId xmlns:a16="http://schemas.microsoft.com/office/drawing/2014/main" id="{00000000-0008-0000-0300-00004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1543050</xdr:colOff>
          <xdr:row>15</xdr:row>
          <xdr:rowOff>19050</xdr:rowOff>
        </xdr:from>
        <xdr:to>
          <xdr:col>2</xdr:col>
          <xdr:colOff>2981325</xdr:colOff>
          <xdr:row>15</xdr:row>
          <xdr:rowOff>228600</xdr:rowOff>
        </xdr:to>
        <xdr:sp macro="" textlink="">
          <xdr:nvSpPr>
            <xdr:cNvPr id="3155" name="Transport_Rail" hidden="1">
              <a:extLst>
                <a:ext uri="{63B3BB69-23CF-44E3-9099-C40C66FF867C}">
                  <a14:compatExt spid="_x0000_s3155"/>
                </a:ext>
                <a:ext uri="{FF2B5EF4-FFF2-40B4-BE49-F238E27FC236}">
                  <a16:creationId xmlns:a16="http://schemas.microsoft.com/office/drawing/2014/main" id="{00000000-0008-0000-0300-00005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15</xdr:row>
          <xdr:rowOff>19050</xdr:rowOff>
        </xdr:from>
        <xdr:to>
          <xdr:col>2</xdr:col>
          <xdr:colOff>1352550</xdr:colOff>
          <xdr:row>15</xdr:row>
          <xdr:rowOff>228600</xdr:rowOff>
        </xdr:to>
        <xdr:sp macro="" textlink="">
          <xdr:nvSpPr>
            <xdr:cNvPr id="3156" name="Transport_Truck" hidden="1">
              <a:extLst>
                <a:ext uri="{63B3BB69-23CF-44E3-9099-C40C66FF867C}">
                  <a14:compatExt spid="_x0000_s3156"/>
                </a:ext>
                <a:ext uri="{FF2B5EF4-FFF2-40B4-BE49-F238E27FC236}">
                  <a16:creationId xmlns:a16="http://schemas.microsoft.com/office/drawing/2014/main" id="{00000000-0008-0000-0300-00005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16</xdr:row>
          <xdr:rowOff>0</xdr:rowOff>
        </xdr:from>
        <xdr:to>
          <xdr:col>2</xdr:col>
          <xdr:colOff>1447800</xdr:colOff>
          <xdr:row>16</xdr:row>
          <xdr:rowOff>219075</xdr:rowOff>
        </xdr:to>
        <xdr:sp macro="" textlink="">
          <xdr:nvSpPr>
            <xdr:cNvPr id="3157" name="Transport_Barge" hidden="1">
              <a:extLst>
                <a:ext uri="{63B3BB69-23CF-44E3-9099-C40C66FF867C}">
                  <a14:compatExt spid="_x0000_s3157"/>
                </a:ext>
                <a:ext uri="{FF2B5EF4-FFF2-40B4-BE49-F238E27FC236}">
                  <a16:creationId xmlns:a16="http://schemas.microsoft.com/office/drawing/2014/main" id="{00000000-0008-0000-0300-00005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1543050</xdr:colOff>
          <xdr:row>16</xdr:row>
          <xdr:rowOff>9525</xdr:rowOff>
        </xdr:from>
        <xdr:to>
          <xdr:col>2</xdr:col>
          <xdr:colOff>2962275</xdr:colOff>
          <xdr:row>16</xdr:row>
          <xdr:rowOff>219075</xdr:rowOff>
        </xdr:to>
        <xdr:sp macro="" textlink="">
          <xdr:nvSpPr>
            <xdr:cNvPr id="3158" name="Transport_Tanker" hidden="1">
              <a:extLst>
                <a:ext uri="{63B3BB69-23CF-44E3-9099-C40C66FF867C}">
                  <a14:compatExt spid="_x0000_s3158"/>
                </a:ext>
                <a:ext uri="{FF2B5EF4-FFF2-40B4-BE49-F238E27FC236}">
                  <a16:creationId xmlns:a16="http://schemas.microsoft.com/office/drawing/2014/main" id="{00000000-0008-0000-0300-00005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1543050</xdr:colOff>
          <xdr:row>13</xdr:row>
          <xdr:rowOff>9525</xdr:rowOff>
        </xdr:from>
        <xdr:to>
          <xdr:col>3</xdr:col>
          <xdr:colOff>9525</xdr:colOff>
          <xdr:row>13</xdr:row>
          <xdr:rowOff>219075</xdr:rowOff>
        </xdr:to>
        <xdr:sp macro="" textlink="">
          <xdr:nvSpPr>
            <xdr:cNvPr id="3160" name="FF_RN" hidden="1">
              <a:extLst>
                <a:ext uri="{63B3BB69-23CF-44E3-9099-C40C66FF867C}">
                  <a14:compatExt spid="_x0000_s3160"/>
                </a:ext>
                <a:ext uri="{FF2B5EF4-FFF2-40B4-BE49-F238E27FC236}">
                  <a16:creationId xmlns:a16="http://schemas.microsoft.com/office/drawing/2014/main" id="{00000000-0008-0000-0300-00005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13</xdr:row>
          <xdr:rowOff>19050</xdr:rowOff>
        </xdr:from>
        <xdr:to>
          <xdr:col>2</xdr:col>
          <xdr:colOff>1466850</xdr:colOff>
          <xdr:row>13</xdr:row>
          <xdr:rowOff>228600</xdr:rowOff>
        </xdr:to>
        <xdr:sp macro="" textlink="">
          <xdr:nvSpPr>
            <xdr:cNvPr id="3161" name="FF_RD" hidden="1">
              <a:extLst>
                <a:ext uri="{63B3BB69-23CF-44E3-9099-C40C66FF867C}">
                  <a14:compatExt spid="_x0000_s3161"/>
                </a:ext>
                <a:ext uri="{FF2B5EF4-FFF2-40B4-BE49-F238E27FC236}">
                  <a16:creationId xmlns:a16="http://schemas.microsoft.com/office/drawing/2014/main" id="{00000000-0008-0000-0300-00005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14</xdr:row>
          <xdr:rowOff>0</xdr:rowOff>
        </xdr:from>
        <xdr:to>
          <xdr:col>2</xdr:col>
          <xdr:colOff>1543050</xdr:colOff>
          <xdr:row>14</xdr:row>
          <xdr:rowOff>219075</xdr:rowOff>
        </xdr:to>
        <xdr:sp macro="" textlink="">
          <xdr:nvSpPr>
            <xdr:cNvPr id="3162" name="FF_RP" hidden="1">
              <a:extLst>
                <a:ext uri="{63B3BB69-23CF-44E3-9099-C40C66FF867C}">
                  <a14:compatExt spid="_x0000_s3162"/>
                </a:ext>
                <a:ext uri="{FF2B5EF4-FFF2-40B4-BE49-F238E27FC236}">
                  <a16:creationId xmlns:a16="http://schemas.microsoft.com/office/drawing/2014/main" id="{00000000-0008-0000-0300-00005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1543050</xdr:colOff>
          <xdr:row>14</xdr:row>
          <xdr:rowOff>0</xdr:rowOff>
        </xdr:from>
        <xdr:to>
          <xdr:col>2</xdr:col>
          <xdr:colOff>3028950</xdr:colOff>
          <xdr:row>14</xdr:row>
          <xdr:rowOff>219075</xdr:rowOff>
        </xdr:to>
        <xdr:sp macro="" textlink="">
          <xdr:nvSpPr>
            <xdr:cNvPr id="3163" name="FF_AJF" hidden="1">
              <a:extLst>
                <a:ext uri="{63B3BB69-23CF-44E3-9099-C40C66FF867C}">
                  <a14:compatExt spid="_x0000_s3163"/>
                </a:ext>
                <a:ext uri="{FF2B5EF4-FFF2-40B4-BE49-F238E27FC236}">
                  <a16:creationId xmlns:a16="http://schemas.microsoft.com/office/drawing/2014/main" id="{00000000-0008-0000-0300-00005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9</xdr:row>
          <xdr:rowOff>219075</xdr:rowOff>
        </xdr:from>
        <xdr:to>
          <xdr:col>2</xdr:col>
          <xdr:colOff>1533525</xdr:colOff>
          <xdr:row>10</xdr:row>
          <xdr:rowOff>209550</xdr:rowOff>
        </xdr:to>
        <xdr:sp macro="" textlink="">
          <xdr:nvSpPr>
            <xdr:cNvPr id="3165" name="Input_H2_Import" hidden="1">
              <a:extLst>
                <a:ext uri="{63B3BB69-23CF-44E3-9099-C40C66FF867C}">
                  <a14:compatExt spid="_x0000_s3165"/>
                </a:ext>
                <a:ext uri="{FF2B5EF4-FFF2-40B4-BE49-F238E27FC236}">
                  <a16:creationId xmlns:a16="http://schemas.microsoft.com/office/drawing/2014/main" id="{00000000-0008-0000-0300-00005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11</xdr:row>
          <xdr:rowOff>0</xdr:rowOff>
        </xdr:from>
        <xdr:to>
          <xdr:col>2</xdr:col>
          <xdr:colOff>1219200</xdr:colOff>
          <xdr:row>11</xdr:row>
          <xdr:rowOff>219075</xdr:rowOff>
        </xdr:to>
        <xdr:sp macro="" textlink="">
          <xdr:nvSpPr>
            <xdr:cNvPr id="3169" name="BandC_RNG" hidden="1">
              <a:extLst>
                <a:ext uri="{63B3BB69-23CF-44E3-9099-C40C66FF867C}">
                  <a14:compatExt spid="_x0000_s3169"/>
                </a:ext>
                <a:ext uri="{FF2B5EF4-FFF2-40B4-BE49-F238E27FC236}">
                  <a16:creationId xmlns:a16="http://schemas.microsoft.com/office/drawing/2014/main" id="{00000000-0008-0000-0300-00006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1543050</xdr:colOff>
          <xdr:row>10</xdr:row>
          <xdr:rowOff>0</xdr:rowOff>
        </xdr:from>
        <xdr:to>
          <xdr:col>2</xdr:col>
          <xdr:colOff>2943225</xdr:colOff>
          <xdr:row>10</xdr:row>
          <xdr:rowOff>209550</xdr:rowOff>
        </xdr:to>
        <xdr:sp macro="" textlink="">
          <xdr:nvSpPr>
            <xdr:cNvPr id="3170" name="Input_H2_Onsite" hidden="1">
              <a:extLst>
                <a:ext uri="{63B3BB69-23CF-44E3-9099-C40C66FF867C}">
                  <a14:compatExt spid="_x0000_s3170"/>
                </a:ext>
                <a:ext uri="{FF2B5EF4-FFF2-40B4-BE49-F238E27FC236}">
                  <a16:creationId xmlns:a16="http://schemas.microsoft.com/office/drawing/2014/main" id="{00000000-0008-0000-0300-00006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0</xdr:rowOff>
    </xdr:from>
    <xdr:to>
      <xdr:col>2</xdr:col>
      <xdr:colOff>2229587</xdr:colOff>
      <xdr:row>0</xdr:row>
      <xdr:rowOff>352474</xdr:rowOff>
    </xdr:to>
    <xdr:pic>
      <xdr:nvPicPr>
        <xdr:cNvPr id="2" name="Picture 1">
          <a:extLst>
            <a:ext uri="{FF2B5EF4-FFF2-40B4-BE49-F238E27FC236}">
              <a16:creationId xmlns:a16="http://schemas.microsoft.com/office/drawing/2014/main" id="{D6C976E0-F880-83F1-3F74-114D02186956}"/>
            </a:ext>
          </a:extLst>
        </xdr:cNvPr>
        <xdr:cNvPicPr>
          <a:picLocks noChangeAspect="1"/>
        </xdr:cNvPicPr>
      </xdr:nvPicPr>
      <xdr:blipFill>
        <a:blip xmlns:r="http://schemas.openxmlformats.org/officeDocument/2006/relationships" r:embed="rId1"/>
        <a:stretch>
          <a:fillRect/>
        </a:stretch>
      </xdr:blipFill>
      <xdr:spPr>
        <a:xfrm>
          <a:off x="285750" y="0"/>
          <a:ext cx="5277587" cy="352474"/>
        </a:xfrm>
        <a:prstGeom prst="rect">
          <a:avLst/>
        </a:prstGeom>
      </xdr:spPr>
    </xdr:pic>
    <xdr:clientData/>
  </xdr:twoCellAnchor>
  <xdr:oneCellAnchor>
    <xdr:from>
      <xdr:col>4</xdr:col>
      <xdr:colOff>0</xdr:colOff>
      <xdr:row>0</xdr:row>
      <xdr:rowOff>1</xdr:rowOff>
    </xdr:from>
    <xdr:ext cx="16277167" cy="349250"/>
    <xdr:sp macro="" textlink="">
      <xdr:nvSpPr>
        <xdr:cNvPr id="5" name="TextBox 4">
          <a:extLst>
            <a:ext uri="{FF2B5EF4-FFF2-40B4-BE49-F238E27FC236}">
              <a16:creationId xmlns:a16="http://schemas.microsoft.com/office/drawing/2014/main" id="{FCBDBB42-ED71-43F3-AF2F-0249B5FCB0CD}"/>
            </a:ext>
          </a:extLst>
        </xdr:cNvPr>
        <xdr:cNvSpPr txBox="1"/>
      </xdr:nvSpPr>
      <xdr:spPr>
        <a:xfrm>
          <a:off x="6678083" y="1"/>
          <a:ext cx="16277167" cy="349250"/>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sz="1200"/>
            <a:t>Enter applicant information, select pathway inputs, provide static operational data, and report monthly process energy use, hydrogen inputs, coproduct exports, finished fuel inventory, finished fuel sales, transport data, and book-and-claim data, if applicable.</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41</xdr:row>
      <xdr:rowOff>0</xdr:rowOff>
    </xdr:from>
    <xdr:to>
      <xdr:col>12</xdr:col>
      <xdr:colOff>399011</xdr:colOff>
      <xdr:row>62</xdr:row>
      <xdr:rowOff>97208</xdr:rowOff>
    </xdr:to>
    <xdr:pic>
      <xdr:nvPicPr>
        <xdr:cNvPr id="2" name="Picture 3">
          <a:extLst>
            <a:ext uri="{FF2B5EF4-FFF2-40B4-BE49-F238E27FC236}">
              <a16:creationId xmlns:a16="http://schemas.microsoft.com/office/drawing/2014/main" id="{292A1B74-EA91-4228-99E7-0000DA69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0165976" y="7395882"/>
          <a:ext cx="5586999" cy="3951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4</xdr:col>
      <xdr:colOff>257912</xdr:colOff>
      <xdr:row>0</xdr:row>
      <xdr:rowOff>352474</xdr:rowOff>
    </xdr:to>
    <xdr:pic>
      <xdr:nvPicPr>
        <xdr:cNvPr id="3" name="Picture 2">
          <a:extLst>
            <a:ext uri="{FF2B5EF4-FFF2-40B4-BE49-F238E27FC236}">
              <a16:creationId xmlns:a16="http://schemas.microsoft.com/office/drawing/2014/main" id="{04666B28-0F18-0929-A4E1-ABF410151DB9}"/>
            </a:ext>
          </a:extLst>
        </xdr:cNvPr>
        <xdr:cNvPicPr>
          <a:picLocks noChangeAspect="1"/>
        </xdr:cNvPicPr>
      </xdr:nvPicPr>
      <xdr:blipFill>
        <a:blip xmlns:r="http://schemas.openxmlformats.org/officeDocument/2006/relationships" r:embed="rId2"/>
        <a:stretch>
          <a:fillRect/>
        </a:stretch>
      </xdr:blipFill>
      <xdr:spPr>
        <a:xfrm>
          <a:off x="323850" y="0"/>
          <a:ext cx="5277587" cy="352474"/>
        </a:xfrm>
        <a:prstGeom prst="rect">
          <a:avLst/>
        </a:prstGeom>
      </xdr:spPr>
    </xdr:pic>
    <xdr:clientData/>
  </xdr:twoCellAnchor>
  <xdr:oneCellAnchor>
    <xdr:from>
      <xdr:col>1</xdr:col>
      <xdr:colOff>0</xdr:colOff>
      <xdr:row>1</xdr:row>
      <xdr:rowOff>0</xdr:rowOff>
    </xdr:from>
    <xdr:ext cx="9401175" cy="468077"/>
    <xdr:sp macro="" textlink="">
      <xdr:nvSpPr>
        <xdr:cNvPr id="4" name="TextBox 3">
          <a:extLst>
            <a:ext uri="{FF2B5EF4-FFF2-40B4-BE49-F238E27FC236}">
              <a16:creationId xmlns:a16="http://schemas.microsoft.com/office/drawing/2014/main" id="{3107ACE6-4263-4912-8C9E-C52C5FB9519F}"/>
            </a:ext>
          </a:extLst>
        </xdr:cNvPr>
        <xdr:cNvSpPr txBox="1"/>
      </xdr:nvSpPr>
      <xdr:spPr>
        <a:xfrm>
          <a:off x="323850" y="381000"/>
          <a:ext cx="940117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contains predefined emission factors, fuel specifications, unit conversions, global warming potentials, carbon ratios, grid electricity values, hydrogen factors, feedstock factors, transport factors, and other reference values used in the calculator. Do not modify these values</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v.nm.gov/clean-transportation-fuel-progra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ontrol" Target="../activeX/activeX18.xml"/><Relationship Id="rId21" Type="http://schemas.openxmlformats.org/officeDocument/2006/relationships/control" Target="../activeX/activeX13.xml"/><Relationship Id="rId42" Type="http://schemas.openxmlformats.org/officeDocument/2006/relationships/control" Target="../activeX/activeX32.xml"/><Relationship Id="rId47" Type="http://schemas.openxmlformats.org/officeDocument/2006/relationships/control" Target="../activeX/activeX37.xml"/><Relationship Id="rId63" Type="http://schemas.openxmlformats.org/officeDocument/2006/relationships/image" Target="../media/image15.emf"/><Relationship Id="rId68" Type="http://schemas.openxmlformats.org/officeDocument/2006/relationships/image" Target="../media/image16.emf"/><Relationship Id="rId84" Type="http://schemas.openxmlformats.org/officeDocument/2006/relationships/control" Target="../activeX/activeX65.xml"/><Relationship Id="rId89" Type="http://schemas.openxmlformats.org/officeDocument/2006/relationships/control" Target="../activeX/activeX70.xml"/><Relationship Id="rId16" Type="http://schemas.openxmlformats.org/officeDocument/2006/relationships/control" Target="../activeX/activeX8.xml"/><Relationship Id="rId11" Type="http://schemas.openxmlformats.org/officeDocument/2006/relationships/image" Target="../media/image6.emf"/><Relationship Id="rId32" Type="http://schemas.openxmlformats.org/officeDocument/2006/relationships/control" Target="../activeX/activeX24.xml"/><Relationship Id="rId37" Type="http://schemas.openxmlformats.org/officeDocument/2006/relationships/image" Target="../media/image8.emf"/><Relationship Id="rId53" Type="http://schemas.openxmlformats.org/officeDocument/2006/relationships/control" Target="../activeX/activeX41.xml"/><Relationship Id="rId58" Type="http://schemas.openxmlformats.org/officeDocument/2006/relationships/control" Target="../activeX/activeX44.xml"/><Relationship Id="rId74" Type="http://schemas.openxmlformats.org/officeDocument/2006/relationships/control" Target="../activeX/activeX57.xml"/><Relationship Id="rId79" Type="http://schemas.openxmlformats.org/officeDocument/2006/relationships/control" Target="../activeX/activeX60.xml"/><Relationship Id="rId5" Type="http://schemas.openxmlformats.org/officeDocument/2006/relationships/image" Target="../media/image3.emf"/><Relationship Id="rId90" Type="http://schemas.openxmlformats.org/officeDocument/2006/relationships/control" Target="../activeX/activeX71.xml"/><Relationship Id="rId95" Type="http://schemas.openxmlformats.org/officeDocument/2006/relationships/control" Target="../activeX/activeX76.xml"/><Relationship Id="rId22" Type="http://schemas.openxmlformats.org/officeDocument/2006/relationships/control" Target="../activeX/activeX14.xml"/><Relationship Id="rId27" Type="http://schemas.openxmlformats.org/officeDocument/2006/relationships/control" Target="../activeX/activeX19.xml"/><Relationship Id="rId43" Type="http://schemas.openxmlformats.org/officeDocument/2006/relationships/control" Target="../activeX/activeX33.xml"/><Relationship Id="rId48" Type="http://schemas.openxmlformats.org/officeDocument/2006/relationships/image" Target="../media/image10.emf"/><Relationship Id="rId64" Type="http://schemas.openxmlformats.org/officeDocument/2006/relationships/control" Target="../activeX/activeX48.xml"/><Relationship Id="rId69" Type="http://schemas.openxmlformats.org/officeDocument/2006/relationships/control" Target="../activeX/activeX52.xml"/><Relationship Id="rId80" Type="http://schemas.openxmlformats.org/officeDocument/2006/relationships/control" Target="../activeX/activeX61.xml"/><Relationship Id="rId85" Type="http://schemas.openxmlformats.org/officeDocument/2006/relationships/control" Target="../activeX/activeX66.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control" Target="../activeX/activeX9.xml"/><Relationship Id="rId25" Type="http://schemas.openxmlformats.org/officeDocument/2006/relationships/control" Target="../activeX/activeX17.xml"/><Relationship Id="rId33" Type="http://schemas.openxmlformats.org/officeDocument/2006/relationships/control" Target="../activeX/activeX25.xml"/><Relationship Id="rId38" Type="http://schemas.openxmlformats.org/officeDocument/2006/relationships/control" Target="../activeX/activeX29.xml"/><Relationship Id="rId46" Type="http://schemas.openxmlformats.org/officeDocument/2006/relationships/control" Target="../activeX/activeX36.xml"/><Relationship Id="rId59" Type="http://schemas.openxmlformats.org/officeDocument/2006/relationships/image" Target="../media/image14.emf"/><Relationship Id="rId67" Type="http://schemas.openxmlformats.org/officeDocument/2006/relationships/control" Target="../activeX/activeX51.xml"/><Relationship Id="rId20" Type="http://schemas.openxmlformats.org/officeDocument/2006/relationships/control" Target="../activeX/activeX12.xml"/><Relationship Id="rId41" Type="http://schemas.openxmlformats.org/officeDocument/2006/relationships/control" Target="../activeX/activeX31.xml"/><Relationship Id="rId54" Type="http://schemas.openxmlformats.org/officeDocument/2006/relationships/control" Target="../activeX/activeX42.xml"/><Relationship Id="rId62" Type="http://schemas.openxmlformats.org/officeDocument/2006/relationships/control" Target="../activeX/activeX47.xml"/><Relationship Id="rId70" Type="http://schemas.openxmlformats.org/officeDocument/2006/relationships/control" Target="../activeX/activeX53.xml"/><Relationship Id="rId75" Type="http://schemas.openxmlformats.org/officeDocument/2006/relationships/image" Target="../media/image17.emf"/><Relationship Id="rId83" Type="http://schemas.openxmlformats.org/officeDocument/2006/relationships/control" Target="../activeX/activeX64.xml"/><Relationship Id="rId88" Type="http://schemas.openxmlformats.org/officeDocument/2006/relationships/control" Target="../activeX/activeX69.xml"/><Relationship Id="rId91" Type="http://schemas.openxmlformats.org/officeDocument/2006/relationships/control" Target="../activeX/activeX72.xml"/><Relationship Id="rId96" Type="http://schemas.openxmlformats.org/officeDocument/2006/relationships/control" Target="../activeX/activeX77.xml"/><Relationship Id="rId1" Type="http://schemas.openxmlformats.org/officeDocument/2006/relationships/printerSettings" Target="../printerSettings/printerSettings3.bin"/><Relationship Id="rId6" Type="http://schemas.openxmlformats.org/officeDocument/2006/relationships/control" Target="../activeX/activeX2.xml"/><Relationship Id="rId15" Type="http://schemas.openxmlformats.org/officeDocument/2006/relationships/control" Target="../activeX/activeX7.xml"/><Relationship Id="rId23" Type="http://schemas.openxmlformats.org/officeDocument/2006/relationships/control" Target="../activeX/activeX15.xml"/><Relationship Id="rId28" Type="http://schemas.openxmlformats.org/officeDocument/2006/relationships/control" Target="../activeX/activeX20.xml"/><Relationship Id="rId36" Type="http://schemas.openxmlformats.org/officeDocument/2006/relationships/control" Target="../activeX/activeX28.xml"/><Relationship Id="rId49" Type="http://schemas.openxmlformats.org/officeDocument/2006/relationships/control" Target="../activeX/activeX38.xml"/><Relationship Id="rId57" Type="http://schemas.openxmlformats.org/officeDocument/2006/relationships/image" Target="../media/image13.emf"/><Relationship Id="rId10" Type="http://schemas.openxmlformats.org/officeDocument/2006/relationships/control" Target="../activeX/activeX4.xml"/><Relationship Id="rId31" Type="http://schemas.openxmlformats.org/officeDocument/2006/relationships/control" Target="../activeX/activeX23.xml"/><Relationship Id="rId44" Type="http://schemas.openxmlformats.org/officeDocument/2006/relationships/control" Target="../activeX/activeX34.xml"/><Relationship Id="rId52" Type="http://schemas.openxmlformats.org/officeDocument/2006/relationships/image" Target="../media/image11.emf"/><Relationship Id="rId60" Type="http://schemas.openxmlformats.org/officeDocument/2006/relationships/control" Target="../activeX/activeX45.xml"/><Relationship Id="rId65" Type="http://schemas.openxmlformats.org/officeDocument/2006/relationships/control" Target="../activeX/activeX49.xml"/><Relationship Id="rId73" Type="http://schemas.openxmlformats.org/officeDocument/2006/relationships/control" Target="../activeX/activeX56.xml"/><Relationship Id="rId78" Type="http://schemas.openxmlformats.org/officeDocument/2006/relationships/image" Target="../media/image18.emf"/><Relationship Id="rId81" Type="http://schemas.openxmlformats.org/officeDocument/2006/relationships/control" Target="../activeX/activeX62.xml"/><Relationship Id="rId86" Type="http://schemas.openxmlformats.org/officeDocument/2006/relationships/control" Target="../activeX/activeX67.xml"/><Relationship Id="rId94" Type="http://schemas.openxmlformats.org/officeDocument/2006/relationships/control" Target="../activeX/activeX75.xml"/><Relationship Id="rId99" Type="http://schemas.openxmlformats.org/officeDocument/2006/relationships/control" Target="../activeX/activeX80.xml"/><Relationship Id="rId4" Type="http://schemas.openxmlformats.org/officeDocument/2006/relationships/control" Target="../activeX/activeX1.xml"/><Relationship Id="rId9" Type="http://schemas.openxmlformats.org/officeDocument/2006/relationships/image" Target="../media/image5.emf"/><Relationship Id="rId13" Type="http://schemas.openxmlformats.org/officeDocument/2006/relationships/control" Target="../activeX/activeX6.xml"/><Relationship Id="rId18" Type="http://schemas.openxmlformats.org/officeDocument/2006/relationships/control" Target="../activeX/activeX10.xml"/><Relationship Id="rId39" Type="http://schemas.openxmlformats.org/officeDocument/2006/relationships/control" Target="../activeX/activeX30.xml"/><Relationship Id="rId34" Type="http://schemas.openxmlformats.org/officeDocument/2006/relationships/control" Target="../activeX/activeX26.xml"/><Relationship Id="rId50" Type="http://schemas.openxmlformats.org/officeDocument/2006/relationships/control" Target="../activeX/activeX39.xml"/><Relationship Id="rId55" Type="http://schemas.openxmlformats.org/officeDocument/2006/relationships/image" Target="../media/image12.emf"/><Relationship Id="rId76" Type="http://schemas.openxmlformats.org/officeDocument/2006/relationships/control" Target="../activeX/activeX58.xml"/><Relationship Id="rId97" Type="http://schemas.openxmlformats.org/officeDocument/2006/relationships/control" Target="../activeX/activeX78.xml"/><Relationship Id="rId7" Type="http://schemas.openxmlformats.org/officeDocument/2006/relationships/image" Target="../media/image4.emf"/><Relationship Id="rId71" Type="http://schemas.openxmlformats.org/officeDocument/2006/relationships/control" Target="../activeX/activeX54.xml"/><Relationship Id="rId92" Type="http://schemas.openxmlformats.org/officeDocument/2006/relationships/control" Target="../activeX/activeX73.xml"/><Relationship Id="rId2" Type="http://schemas.openxmlformats.org/officeDocument/2006/relationships/drawing" Target="../drawings/drawing3.xml"/><Relationship Id="rId29" Type="http://schemas.openxmlformats.org/officeDocument/2006/relationships/control" Target="../activeX/activeX21.xml"/><Relationship Id="rId24" Type="http://schemas.openxmlformats.org/officeDocument/2006/relationships/control" Target="../activeX/activeX16.xml"/><Relationship Id="rId40" Type="http://schemas.openxmlformats.org/officeDocument/2006/relationships/image" Target="../media/image9.emf"/><Relationship Id="rId45" Type="http://schemas.openxmlformats.org/officeDocument/2006/relationships/control" Target="../activeX/activeX35.xml"/><Relationship Id="rId66" Type="http://schemas.openxmlformats.org/officeDocument/2006/relationships/control" Target="../activeX/activeX50.xml"/><Relationship Id="rId87" Type="http://schemas.openxmlformats.org/officeDocument/2006/relationships/control" Target="../activeX/activeX68.xml"/><Relationship Id="rId61" Type="http://schemas.openxmlformats.org/officeDocument/2006/relationships/control" Target="../activeX/activeX46.xml"/><Relationship Id="rId82" Type="http://schemas.openxmlformats.org/officeDocument/2006/relationships/control" Target="../activeX/activeX63.xml"/><Relationship Id="rId19" Type="http://schemas.openxmlformats.org/officeDocument/2006/relationships/control" Target="../activeX/activeX11.xml"/><Relationship Id="rId14" Type="http://schemas.openxmlformats.org/officeDocument/2006/relationships/image" Target="../media/image7.emf"/><Relationship Id="rId30" Type="http://schemas.openxmlformats.org/officeDocument/2006/relationships/control" Target="../activeX/activeX22.xml"/><Relationship Id="rId35" Type="http://schemas.openxmlformats.org/officeDocument/2006/relationships/control" Target="../activeX/activeX27.xml"/><Relationship Id="rId56" Type="http://schemas.openxmlformats.org/officeDocument/2006/relationships/control" Target="../activeX/activeX43.xml"/><Relationship Id="rId77" Type="http://schemas.openxmlformats.org/officeDocument/2006/relationships/control" Target="../activeX/activeX59.xml"/><Relationship Id="rId8" Type="http://schemas.openxmlformats.org/officeDocument/2006/relationships/control" Target="../activeX/activeX3.xml"/><Relationship Id="rId51" Type="http://schemas.openxmlformats.org/officeDocument/2006/relationships/control" Target="../activeX/activeX40.xml"/><Relationship Id="rId72" Type="http://schemas.openxmlformats.org/officeDocument/2006/relationships/control" Target="../activeX/activeX55.xml"/><Relationship Id="rId93" Type="http://schemas.openxmlformats.org/officeDocument/2006/relationships/control" Target="../activeX/activeX74.xml"/><Relationship Id="rId98" Type="http://schemas.openxmlformats.org/officeDocument/2006/relationships/control" Target="../activeX/activeX79.xml"/></Relationships>
</file>

<file path=xl/worksheets/_rels/sheet4.xml.rels><?xml version="1.0" encoding="UTF-8" standalone="yes"?>
<Relationships xmlns="http://schemas.openxmlformats.org/package/2006/relationships"><Relationship Id="rId13" Type="http://schemas.openxmlformats.org/officeDocument/2006/relationships/image" Target="../media/image23.emf"/><Relationship Id="rId18" Type="http://schemas.openxmlformats.org/officeDocument/2006/relationships/control" Target="../activeX/activeX88.xml"/><Relationship Id="rId26" Type="http://schemas.openxmlformats.org/officeDocument/2006/relationships/control" Target="../activeX/activeX92.xml"/><Relationship Id="rId21" Type="http://schemas.openxmlformats.org/officeDocument/2006/relationships/image" Target="../media/image27.emf"/><Relationship Id="rId34" Type="http://schemas.openxmlformats.org/officeDocument/2006/relationships/control" Target="../activeX/activeX96.xml"/><Relationship Id="rId7" Type="http://schemas.openxmlformats.org/officeDocument/2006/relationships/image" Target="../media/image20.emf"/><Relationship Id="rId12" Type="http://schemas.openxmlformats.org/officeDocument/2006/relationships/control" Target="../activeX/activeX85.xml"/><Relationship Id="rId17" Type="http://schemas.openxmlformats.org/officeDocument/2006/relationships/image" Target="../media/image25.emf"/><Relationship Id="rId25" Type="http://schemas.openxmlformats.org/officeDocument/2006/relationships/image" Target="../media/image29.emf"/><Relationship Id="rId33" Type="http://schemas.openxmlformats.org/officeDocument/2006/relationships/image" Target="../media/image33.emf"/><Relationship Id="rId2" Type="http://schemas.openxmlformats.org/officeDocument/2006/relationships/drawing" Target="../drawings/drawing4.xml"/><Relationship Id="rId16" Type="http://schemas.openxmlformats.org/officeDocument/2006/relationships/control" Target="../activeX/activeX87.xml"/><Relationship Id="rId20" Type="http://schemas.openxmlformats.org/officeDocument/2006/relationships/control" Target="../activeX/activeX89.xml"/><Relationship Id="rId29" Type="http://schemas.openxmlformats.org/officeDocument/2006/relationships/image" Target="../media/image31.emf"/><Relationship Id="rId1" Type="http://schemas.openxmlformats.org/officeDocument/2006/relationships/printerSettings" Target="../printerSettings/printerSettings4.bin"/><Relationship Id="rId6" Type="http://schemas.openxmlformats.org/officeDocument/2006/relationships/control" Target="../activeX/activeX82.xml"/><Relationship Id="rId11" Type="http://schemas.openxmlformats.org/officeDocument/2006/relationships/image" Target="../media/image22.emf"/><Relationship Id="rId24" Type="http://schemas.openxmlformats.org/officeDocument/2006/relationships/control" Target="../activeX/activeX91.xml"/><Relationship Id="rId32" Type="http://schemas.openxmlformats.org/officeDocument/2006/relationships/control" Target="../activeX/activeX95.xml"/><Relationship Id="rId37" Type="http://schemas.openxmlformats.org/officeDocument/2006/relationships/image" Target="../media/image35.emf"/><Relationship Id="rId5" Type="http://schemas.openxmlformats.org/officeDocument/2006/relationships/image" Target="../media/image19.emf"/><Relationship Id="rId15" Type="http://schemas.openxmlformats.org/officeDocument/2006/relationships/image" Target="../media/image24.emf"/><Relationship Id="rId23" Type="http://schemas.openxmlformats.org/officeDocument/2006/relationships/image" Target="../media/image28.emf"/><Relationship Id="rId28" Type="http://schemas.openxmlformats.org/officeDocument/2006/relationships/control" Target="../activeX/activeX93.xml"/><Relationship Id="rId36" Type="http://schemas.openxmlformats.org/officeDocument/2006/relationships/control" Target="../activeX/activeX97.xml"/><Relationship Id="rId10" Type="http://schemas.openxmlformats.org/officeDocument/2006/relationships/control" Target="../activeX/activeX84.xml"/><Relationship Id="rId19" Type="http://schemas.openxmlformats.org/officeDocument/2006/relationships/image" Target="../media/image26.emf"/><Relationship Id="rId31" Type="http://schemas.openxmlformats.org/officeDocument/2006/relationships/image" Target="../media/image32.emf"/><Relationship Id="rId4" Type="http://schemas.openxmlformats.org/officeDocument/2006/relationships/control" Target="../activeX/activeX81.xml"/><Relationship Id="rId9" Type="http://schemas.openxmlformats.org/officeDocument/2006/relationships/image" Target="../media/image21.emf"/><Relationship Id="rId14" Type="http://schemas.openxmlformats.org/officeDocument/2006/relationships/control" Target="../activeX/activeX86.xml"/><Relationship Id="rId22" Type="http://schemas.openxmlformats.org/officeDocument/2006/relationships/control" Target="../activeX/activeX90.xml"/><Relationship Id="rId27" Type="http://schemas.openxmlformats.org/officeDocument/2006/relationships/image" Target="../media/image30.emf"/><Relationship Id="rId30" Type="http://schemas.openxmlformats.org/officeDocument/2006/relationships/control" Target="../activeX/activeX94.xml"/><Relationship Id="rId35" Type="http://schemas.openxmlformats.org/officeDocument/2006/relationships/image" Target="../media/image34.emf"/><Relationship Id="rId8" Type="http://schemas.openxmlformats.org/officeDocument/2006/relationships/control" Target="../activeX/activeX83.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8D11A-CFEC-4424-8AB7-DF1A276FDB8A}">
  <sheetPr codeName="Introduction">
    <tabColor rgb="FF2798A9"/>
  </sheetPr>
  <dimension ref="A1:AR100"/>
  <sheetViews>
    <sheetView workbookViewId="0">
      <selection activeCell="I4" sqref="I4"/>
    </sheetView>
  </sheetViews>
  <sheetFormatPr defaultColWidth="20.7109375" defaultRowHeight="15" x14ac:dyDescent="0.25"/>
  <cols>
    <col min="1" max="1" width="11.28515625" style="47" customWidth="1"/>
    <col min="2" max="2" width="10.7109375" style="47" customWidth="1"/>
    <col min="3" max="3" width="40.7109375" style="47" customWidth="1"/>
    <col min="4" max="4" width="28.7109375" style="47" customWidth="1"/>
    <col min="5" max="5" width="20.7109375" style="47" customWidth="1"/>
    <col min="6" max="6" width="54.28515625" style="47" customWidth="1"/>
    <col min="7" max="7" width="40.7109375" style="47" customWidth="1"/>
    <col min="8" max="8" width="10.7109375" style="47" customWidth="1"/>
    <col min="9" max="9" width="255.7109375" style="47" customWidth="1"/>
    <col min="10" max="10" width="62.140625" style="47" customWidth="1"/>
    <col min="11" max="11" width="39.85546875" style="48" customWidth="1"/>
    <col min="12" max="12" width="61.140625" style="47" customWidth="1"/>
    <col min="13" max="13" width="50.28515625" style="47" customWidth="1"/>
    <col min="14" max="14" width="28.5703125" style="47" customWidth="1"/>
    <col min="15" max="15" width="34" style="47" bestFit="1" customWidth="1"/>
    <col min="16" max="16" width="19.140625" style="47" customWidth="1"/>
    <col min="17" max="17" width="19.28515625" style="47" customWidth="1"/>
    <col min="18" max="18" width="14.42578125" style="47" customWidth="1"/>
    <col min="19" max="19" width="23.85546875" style="47" customWidth="1"/>
    <col min="20" max="20" width="17.85546875" style="47" customWidth="1"/>
    <col min="21" max="21" width="25.140625" style="47" customWidth="1"/>
    <col min="22" max="22" width="14.85546875" style="47" customWidth="1"/>
    <col min="23" max="23" width="15.28515625" style="47" customWidth="1"/>
    <col min="24" max="24" width="24.42578125" style="47" customWidth="1"/>
    <col min="25" max="25" width="18.5703125" style="47" bestFit="1" customWidth="1"/>
    <col min="26" max="26" width="18.5703125" style="47" customWidth="1"/>
    <col min="27" max="28" width="12.42578125" style="47" customWidth="1"/>
    <col min="29" max="29" width="29" style="47" customWidth="1"/>
    <col min="30" max="30" width="23.5703125" style="47" customWidth="1"/>
    <col min="31" max="31" width="19.42578125" style="47" customWidth="1"/>
    <col min="32" max="16384" width="20.7109375" style="47"/>
  </cols>
  <sheetData>
    <row r="1" spans="1:44" ht="20.100000000000001" customHeight="1" x14ac:dyDescent="0.25">
      <c r="A1" s="137"/>
      <c r="B1" s="137"/>
      <c r="C1" s="137"/>
      <c r="D1" s="137"/>
      <c r="E1" s="137"/>
      <c r="F1" s="137"/>
      <c r="G1" s="137"/>
      <c r="H1" s="137"/>
      <c r="I1" s="138"/>
      <c r="J1" s="138"/>
      <c r="K1" s="139"/>
      <c r="L1" s="139"/>
      <c r="M1" s="139"/>
      <c r="N1" s="137"/>
      <c r="O1" s="137"/>
      <c r="P1" s="137"/>
      <c r="Q1" s="137"/>
      <c r="R1" s="137"/>
      <c r="S1" s="140"/>
      <c r="T1" s="140"/>
      <c r="U1" s="140"/>
      <c r="V1" s="140"/>
      <c r="W1" s="140"/>
      <c r="X1" s="140"/>
      <c r="Y1" s="140"/>
      <c r="Z1" s="140"/>
      <c r="AA1" s="140"/>
      <c r="AB1" s="140"/>
      <c r="AC1" s="140"/>
      <c r="AD1" s="140"/>
      <c r="AE1" s="140"/>
      <c r="AF1" s="140"/>
      <c r="AG1" s="140"/>
      <c r="AH1" s="140"/>
      <c r="AI1" s="140"/>
      <c r="AJ1" s="140"/>
      <c r="AK1" s="140"/>
      <c r="AL1" s="140"/>
      <c r="AM1" s="140"/>
      <c r="AN1" s="140"/>
      <c r="AO1" s="137"/>
      <c r="AP1" s="137"/>
      <c r="AQ1" s="137"/>
      <c r="AR1" s="137"/>
    </row>
    <row r="2" spans="1:44" ht="107.25" customHeight="1" x14ac:dyDescent="0.25">
      <c r="A2" s="137"/>
      <c r="B2" s="436"/>
      <c r="C2" s="437"/>
      <c r="D2" s="437"/>
      <c r="E2" s="437"/>
      <c r="F2" s="437"/>
      <c r="G2" s="437"/>
      <c r="H2" s="438"/>
      <c r="I2" s="137"/>
      <c r="J2" s="137"/>
      <c r="K2" s="139"/>
      <c r="L2" s="137"/>
      <c r="M2" s="137"/>
      <c r="N2" s="137"/>
      <c r="O2" s="137"/>
      <c r="P2" s="137"/>
      <c r="Q2" s="137"/>
      <c r="R2" s="137"/>
      <c r="S2" s="140"/>
      <c r="T2" s="140"/>
      <c r="U2" s="140"/>
      <c r="V2" s="140"/>
      <c r="W2" s="140"/>
      <c r="X2" s="140"/>
      <c r="Y2" s="140"/>
      <c r="Z2" s="140"/>
      <c r="AA2" s="140"/>
      <c r="AB2" s="140"/>
      <c r="AC2" s="140"/>
      <c r="AD2" s="140"/>
      <c r="AE2" s="140"/>
      <c r="AF2" s="140"/>
      <c r="AG2" s="140"/>
      <c r="AH2" s="140"/>
      <c r="AI2" s="140"/>
      <c r="AJ2" s="140"/>
      <c r="AK2" s="140"/>
      <c r="AL2" s="140"/>
      <c r="AM2" s="140"/>
      <c r="AN2" s="140"/>
      <c r="AO2" s="137"/>
      <c r="AP2" s="137"/>
      <c r="AQ2" s="137"/>
      <c r="AR2" s="137"/>
    </row>
    <row r="3" spans="1:44" ht="50.25" customHeight="1" x14ac:dyDescent="0.25">
      <c r="A3" s="137"/>
      <c r="B3" s="136"/>
      <c r="C3" s="431" t="s">
        <v>686</v>
      </c>
      <c r="D3" s="431"/>
      <c r="E3" s="431"/>
      <c r="F3" s="431"/>
      <c r="G3" s="431"/>
      <c r="H3" s="135"/>
      <c r="I3" s="137"/>
      <c r="J3" s="137"/>
      <c r="K3" s="139"/>
      <c r="L3" s="137"/>
      <c r="M3" s="137"/>
      <c r="N3" s="137"/>
      <c r="O3" s="137"/>
      <c r="P3" s="137"/>
      <c r="Q3" s="137"/>
      <c r="R3" s="137"/>
      <c r="S3" s="140"/>
      <c r="T3" s="140"/>
      <c r="U3" s="140"/>
      <c r="V3" s="140"/>
      <c r="W3" s="140"/>
      <c r="X3" s="140"/>
      <c r="Y3" s="140"/>
      <c r="Z3" s="140"/>
      <c r="AA3" s="140"/>
      <c r="AB3" s="140"/>
      <c r="AC3" s="140"/>
      <c r="AD3" s="140"/>
      <c r="AE3" s="140"/>
      <c r="AF3" s="140"/>
      <c r="AG3" s="140"/>
      <c r="AH3" s="140"/>
      <c r="AI3" s="140"/>
      <c r="AJ3" s="140"/>
      <c r="AK3" s="140"/>
      <c r="AL3" s="140"/>
      <c r="AM3" s="140"/>
      <c r="AN3" s="140"/>
      <c r="AO3" s="137"/>
      <c r="AP3" s="137"/>
      <c r="AQ3" s="137"/>
      <c r="AR3" s="137"/>
    </row>
    <row r="4" spans="1:44" ht="302.25" customHeight="1" x14ac:dyDescent="0.25">
      <c r="A4" s="137"/>
      <c r="B4" s="136"/>
      <c r="C4" s="432" t="s">
        <v>669</v>
      </c>
      <c r="D4" s="432"/>
      <c r="E4" s="432"/>
      <c r="F4" s="432"/>
      <c r="G4" s="432"/>
      <c r="H4" s="57"/>
      <c r="I4" s="137"/>
      <c r="J4" s="137"/>
      <c r="K4" s="139"/>
      <c r="L4" s="137"/>
      <c r="M4" s="137"/>
      <c r="N4" s="137"/>
      <c r="O4" s="137"/>
      <c r="P4" s="137"/>
      <c r="Q4" s="137"/>
      <c r="R4" s="137"/>
      <c r="S4" s="140"/>
      <c r="T4" s="140"/>
      <c r="U4" s="140"/>
      <c r="V4" s="140"/>
      <c r="W4" s="140"/>
      <c r="X4" s="140"/>
      <c r="Y4" s="140"/>
      <c r="Z4" s="140"/>
      <c r="AA4" s="140"/>
      <c r="AB4" s="140"/>
      <c r="AC4" s="140"/>
      <c r="AD4" s="140"/>
      <c r="AE4" s="140"/>
      <c r="AF4" s="140"/>
      <c r="AG4" s="140"/>
      <c r="AH4" s="140"/>
      <c r="AI4" s="140"/>
      <c r="AJ4" s="140"/>
      <c r="AK4" s="140"/>
      <c r="AL4" s="140"/>
      <c r="AM4" s="140"/>
      <c r="AN4" s="140"/>
      <c r="AO4" s="137"/>
      <c r="AP4" s="137"/>
      <c r="AQ4" s="137"/>
      <c r="AR4" s="137"/>
    </row>
    <row r="5" spans="1:44" ht="21" x14ac:dyDescent="0.25">
      <c r="A5" s="137"/>
      <c r="B5" s="439"/>
      <c r="C5" s="440"/>
      <c r="D5" s="141" t="s">
        <v>30</v>
      </c>
      <c r="E5" s="441"/>
      <c r="F5" s="141" t="s">
        <v>436</v>
      </c>
      <c r="G5" s="442"/>
      <c r="H5" s="443"/>
      <c r="I5" s="137"/>
      <c r="J5" s="137"/>
      <c r="K5" s="139"/>
      <c r="L5" s="137"/>
      <c r="M5" s="137"/>
      <c r="N5" s="137"/>
      <c r="O5" s="137"/>
      <c r="P5" s="137"/>
      <c r="Q5" s="137"/>
      <c r="R5" s="137"/>
      <c r="S5" s="140"/>
      <c r="T5" s="140"/>
      <c r="U5" s="140"/>
      <c r="V5" s="140"/>
      <c r="W5" s="140"/>
      <c r="X5" s="140"/>
      <c r="Y5" s="140"/>
      <c r="Z5" s="140"/>
      <c r="AA5" s="140"/>
      <c r="AB5" s="140"/>
      <c r="AC5" s="140"/>
      <c r="AD5" s="140"/>
      <c r="AE5" s="140"/>
      <c r="AF5" s="140"/>
      <c r="AG5" s="140"/>
      <c r="AH5" s="140"/>
      <c r="AI5" s="140"/>
      <c r="AJ5" s="140"/>
      <c r="AK5" s="140"/>
      <c r="AL5" s="140"/>
      <c r="AM5" s="140"/>
      <c r="AN5" s="140"/>
      <c r="AO5" s="137"/>
      <c r="AP5" s="137"/>
      <c r="AQ5" s="137"/>
      <c r="AR5" s="137"/>
    </row>
    <row r="6" spans="1:44" ht="21" x14ac:dyDescent="0.25">
      <c r="A6" s="137"/>
      <c r="B6" s="439"/>
      <c r="C6" s="440"/>
      <c r="D6" s="142" t="s">
        <v>670</v>
      </c>
      <c r="E6" s="441"/>
      <c r="F6" s="59" t="s">
        <v>437</v>
      </c>
      <c r="G6" s="442"/>
      <c r="H6" s="443"/>
      <c r="I6" s="137"/>
      <c r="J6" s="137"/>
      <c r="K6" s="139"/>
      <c r="L6" s="137"/>
      <c r="M6" s="137"/>
      <c r="N6" s="137"/>
      <c r="O6" s="137"/>
      <c r="P6" s="137"/>
      <c r="Q6" s="137"/>
      <c r="R6" s="137"/>
      <c r="S6" s="140"/>
      <c r="T6" s="140"/>
      <c r="U6" s="140"/>
      <c r="V6" s="140"/>
      <c r="W6" s="140"/>
      <c r="X6" s="140"/>
      <c r="Y6" s="140"/>
      <c r="Z6" s="140"/>
      <c r="AA6" s="140"/>
      <c r="AB6" s="140"/>
      <c r="AC6" s="140"/>
      <c r="AD6" s="140"/>
      <c r="AE6" s="140"/>
      <c r="AF6" s="140"/>
      <c r="AG6" s="140"/>
      <c r="AH6" s="140"/>
      <c r="AI6" s="140"/>
      <c r="AJ6" s="140"/>
      <c r="AK6" s="140"/>
      <c r="AL6" s="140"/>
      <c r="AM6" s="140"/>
      <c r="AN6" s="140"/>
      <c r="AO6" s="137"/>
      <c r="AP6" s="137"/>
      <c r="AQ6" s="137"/>
      <c r="AR6" s="137"/>
    </row>
    <row r="7" spans="1:44" ht="21" x14ac:dyDescent="0.25">
      <c r="A7" s="137"/>
      <c r="B7" s="439"/>
      <c r="C7" s="440"/>
      <c r="D7" s="143" t="s">
        <v>217</v>
      </c>
      <c r="E7" s="441"/>
      <c r="F7" s="58" t="s">
        <v>35</v>
      </c>
      <c r="G7" s="442"/>
      <c r="H7" s="443"/>
      <c r="I7" s="137"/>
      <c r="J7" s="137"/>
      <c r="K7" s="139"/>
      <c r="L7" s="137"/>
      <c r="M7" s="137"/>
      <c r="N7" s="137"/>
      <c r="O7" s="137"/>
      <c r="P7" s="137"/>
      <c r="Q7" s="137"/>
      <c r="R7" s="137"/>
      <c r="S7" s="140"/>
      <c r="T7" s="140"/>
      <c r="U7" s="140"/>
      <c r="V7" s="140"/>
      <c r="W7" s="140"/>
      <c r="X7" s="140"/>
      <c r="Y7" s="140"/>
      <c r="Z7" s="140"/>
      <c r="AA7" s="140"/>
      <c r="AB7" s="140"/>
      <c r="AC7" s="140"/>
      <c r="AD7" s="140"/>
      <c r="AE7" s="140"/>
      <c r="AF7" s="140"/>
      <c r="AG7" s="140"/>
      <c r="AH7" s="140"/>
      <c r="AI7" s="140"/>
      <c r="AJ7" s="140"/>
      <c r="AK7" s="140"/>
      <c r="AL7" s="140"/>
      <c r="AM7" s="140"/>
      <c r="AN7" s="140"/>
      <c r="AO7" s="137"/>
      <c r="AP7" s="137"/>
      <c r="AQ7" s="137"/>
      <c r="AR7" s="137"/>
    </row>
    <row r="8" spans="1:44" ht="21" x14ac:dyDescent="0.25">
      <c r="A8" s="137"/>
      <c r="B8" s="439"/>
      <c r="C8" s="440"/>
      <c r="D8" s="144" t="s">
        <v>671</v>
      </c>
      <c r="E8" s="441"/>
      <c r="F8" s="58" t="s">
        <v>19</v>
      </c>
      <c r="G8" s="442"/>
      <c r="H8" s="443"/>
      <c r="I8" s="137"/>
      <c r="J8" s="137"/>
      <c r="K8" s="139"/>
      <c r="L8" s="137"/>
      <c r="M8" s="137"/>
      <c r="N8" s="137"/>
      <c r="O8" s="137"/>
      <c r="P8" s="137"/>
      <c r="Q8" s="137"/>
      <c r="R8" s="137"/>
      <c r="S8" s="140"/>
      <c r="T8" s="140"/>
      <c r="U8" s="140"/>
      <c r="V8" s="140"/>
      <c r="W8" s="140"/>
      <c r="X8" s="140"/>
      <c r="Y8" s="140"/>
      <c r="Z8" s="140"/>
      <c r="AA8" s="140"/>
      <c r="AB8" s="140"/>
      <c r="AC8" s="140"/>
      <c r="AD8" s="140"/>
      <c r="AE8" s="140"/>
      <c r="AF8" s="140"/>
      <c r="AG8" s="140"/>
      <c r="AH8" s="140"/>
      <c r="AI8" s="140"/>
      <c r="AJ8" s="140"/>
      <c r="AK8" s="140"/>
      <c r="AL8" s="140"/>
      <c r="AM8" s="140"/>
      <c r="AN8" s="140"/>
      <c r="AO8" s="137"/>
      <c r="AP8" s="137"/>
      <c r="AQ8" s="137"/>
      <c r="AR8" s="137"/>
    </row>
    <row r="9" spans="1:44" ht="21" x14ac:dyDescent="0.25">
      <c r="A9" s="137"/>
      <c r="B9" s="134"/>
      <c r="C9" s="309"/>
      <c r="D9" s="145" t="s">
        <v>672</v>
      </c>
      <c r="E9" s="309"/>
      <c r="F9" s="309"/>
      <c r="G9" s="309"/>
      <c r="H9" s="135"/>
      <c r="I9" s="137"/>
      <c r="J9" s="137"/>
      <c r="K9" s="139"/>
      <c r="L9" s="137"/>
      <c r="M9" s="137"/>
      <c r="N9" s="137"/>
      <c r="O9" s="137"/>
      <c r="P9" s="137"/>
      <c r="Q9" s="137"/>
      <c r="R9" s="137"/>
      <c r="S9" s="140"/>
      <c r="T9" s="140"/>
      <c r="U9" s="140"/>
      <c r="V9" s="140"/>
      <c r="W9" s="140"/>
      <c r="X9" s="140"/>
      <c r="Y9" s="140"/>
      <c r="Z9" s="140"/>
      <c r="AA9" s="140"/>
      <c r="AB9" s="140"/>
      <c r="AC9" s="140"/>
      <c r="AD9" s="140"/>
      <c r="AE9" s="140"/>
      <c r="AF9" s="140"/>
      <c r="AG9" s="140"/>
      <c r="AH9" s="140"/>
      <c r="AI9" s="140"/>
      <c r="AJ9" s="140"/>
      <c r="AK9" s="140"/>
      <c r="AL9" s="140"/>
      <c r="AM9" s="140"/>
      <c r="AN9" s="140"/>
      <c r="AO9" s="137"/>
      <c r="AP9" s="137"/>
      <c r="AQ9" s="137"/>
      <c r="AR9" s="137"/>
    </row>
    <row r="10" spans="1:44" s="48" customFormat="1" ht="21" customHeight="1" x14ac:dyDescent="0.25">
      <c r="A10" s="146"/>
      <c r="B10" s="433"/>
      <c r="C10" s="434"/>
      <c r="D10" s="434"/>
      <c r="E10" s="434"/>
      <c r="F10" s="434"/>
      <c r="G10" s="434"/>
      <c r="H10" s="435"/>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7"/>
      <c r="AM10" s="146"/>
      <c r="AN10" s="146"/>
      <c r="AO10" s="146"/>
      <c r="AP10" s="146"/>
      <c r="AQ10" s="146"/>
      <c r="AR10" s="146"/>
    </row>
    <row r="11" spans="1:44" s="48" customFormat="1" ht="408.95" customHeight="1" x14ac:dyDescent="0.25">
      <c r="A11" s="146"/>
      <c r="B11" s="146"/>
      <c r="C11" s="146"/>
      <c r="D11" s="146"/>
      <c r="E11" s="146"/>
      <c r="F11" s="146"/>
      <c r="G11" s="146"/>
      <c r="H11" s="148"/>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7"/>
      <c r="AM11" s="146"/>
      <c r="AN11" s="146"/>
      <c r="AO11" s="146"/>
      <c r="AP11" s="146"/>
      <c r="AQ11" s="146"/>
      <c r="AR11" s="146"/>
    </row>
    <row r="12" spans="1:44" s="48" customFormat="1" x14ac:dyDescent="0.25">
      <c r="A12" s="146"/>
      <c r="B12" s="146"/>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c r="AK12" s="146"/>
      <c r="AL12" s="147"/>
      <c r="AM12" s="146"/>
      <c r="AN12" s="146"/>
      <c r="AO12" s="146"/>
      <c r="AP12" s="146"/>
      <c r="AQ12" s="146"/>
      <c r="AR12" s="146"/>
    </row>
    <row r="13" spans="1:44" s="48" customFormat="1" x14ac:dyDescent="0.25">
      <c r="A13" s="146"/>
      <c r="B13" s="146"/>
      <c r="C13" s="146"/>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46"/>
      <c r="AJ13" s="146"/>
      <c r="AK13" s="146"/>
      <c r="AL13" s="147"/>
      <c r="AM13" s="146"/>
      <c r="AN13" s="146"/>
      <c r="AO13" s="146"/>
      <c r="AP13" s="146"/>
      <c r="AQ13" s="146"/>
      <c r="AR13" s="146"/>
    </row>
    <row r="14" spans="1:44" x14ac:dyDescent="0.25">
      <c r="A14" s="137"/>
      <c r="B14" s="137"/>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row>
    <row r="15" spans="1:44" s="49" customFormat="1" x14ac:dyDescent="0.25">
      <c r="A15" s="137"/>
      <c r="B15" s="149"/>
      <c r="C15" s="149"/>
      <c r="D15" s="149"/>
      <c r="E15" s="150"/>
      <c r="F15" s="150"/>
      <c r="G15" s="150"/>
      <c r="H15" s="147"/>
      <c r="I15" s="147"/>
      <c r="J15" s="147"/>
      <c r="K15" s="147"/>
      <c r="L15" s="151"/>
      <c r="M15" s="151"/>
      <c r="N15" s="147"/>
      <c r="O15" s="147"/>
      <c r="P15" s="147"/>
      <c r="Q15" s="151"/>
      <c r="R15" s="147"/>
      <c r="S15" s="147"/>
      <c r="T15" s="152"/>
      <c r="U15" s="147"/>
      <c r="V15" s="147"/>
      <c r="W15" s="147"/>
      <c r="X15" s="147"/>
      <c r="Y15" s="151"/>
      <c r="Z15" s="151"/>
      <c r="AA15" s="147"/>
      <c r="AB15" s="147"/>
      <c r="AC15" s="147"/>
      <c r="AD15" s="147"/>
      <c r="AE15" s="147"/>
      <c r="AF15" s="147"/>
      <c r="AG15" s="147"/>
      <c r="AH15" s="147"/>
      <c r="AI15" s="147"/>
      <c r="AJ15" s="147"/>
      <c r="AK15" s="147"/>
      <c r="AL15" s="137"/>
      <c r="AM15" s="137"/>
      <c r="AN15" s="137"/>
      <c r="AO15" s="137"/>
      <c r="AP15" s="137"/>
      <c r="AQ15" s="137"/>
      <c r="AR15" s="137"/>
    </row>
    <row r="16" spans="1:44" s="49" customFormat="1" ht="21" x14ac:dyDescent="0.25">
      <c r="A16" s="137"/>
      <c r="B16" s="153"/>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4"/>
      <c r="AO16" s="137"/>
      <c r="AP16" s="137"/>
      <c r="AQ16" s="137"/>
      <c r="AR16" s="137"/>
    </row>
    <row r="17" spans="1:44" s="49" customFormat="1" x14ac:dyDescent="0.25">
      <c r="A17" s="137"/>
      <c r="B17" s="137"/>
      <c r="C17" s="137"/>
      <c r="D17" s="137"/>
      <c r="E17" s="137"/>
      <c r="F17" s="137"/>
      <c r="G17" s="137"/>
      <c r="H17" s="137"/>
      <c r="I17" s="137"/>
      <c r="J17" s="137"/>
      <c r="K17" s="137"/>
      <c r="L17" s="137"/>
      <c r="M17" s="137"/>
      <c r="N17" s="137"/>
      <c r="O17" s="137"/>
      <c r="P17" s="137"/>
      <c r="Q17" s="155"/>
      <c r="R17" s="147"/>
      <c r="S17" s="147"/>
      <c r="T17" s="152"/>
      <c r="U17" s="14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row>
    <row r="18" spans="1:44" s="49" customFormat="1" x14ac:dyDescent="0.25">
      <c r="A18" s="137"/>
      <c r="B18" s="156"/>
      <c r="C18" s="156"/>
      <c r="D18" s="156"/>
      <c r="E18" s="150"/>
      <c r="F18" s="150"/>
      <c r="G18" s="150"/>
      <c r="H18" s="157"/>
      <c r="I18" s="157"/>
      <c r="J18" s="157"/>
      <c r="K18" s="157"/>
      <c r="L18" s="157"/>
      <c r="M18" s="157"/>
      <c r="N18" s="157"/>
      <c r="O18" s="158"/>
      <c r="P18" s="137"/>
      <c r="Q18" s="159"/>
      <c r="R18" s="159"/>
      <c r="S18" s="159"/>
      <c r="T18" s="160"/>
      <c r="U18" s="161"/>
      <c r="V18" s="137"/>
      <c r="W18" s="137"/>
      <c r="X18" s="137"/>
      <c r="Y18" s="137"/>
      <c r="Z18" s="137"/>
      <c r="AA18" s="157"/>
      <c r="AB18" s="157"/>
      <c r="AC18" s="157"/>
      <c r="AD18" s="157"/>
      <c r="AE18" s="157"/>
      <c r="AF18" s="162"/>
      <c r="AG18" s="162"/>
      <c r="AH18" s="137"/>
      <c r="AI18" s="137"/>
      <c r="AJ18" s="137"/>
      <c r="AK18" s="137"/>
      <c r="AL18" s="137"/>
      <c r="AM18" s="137"/>
      <c r="AN18" s="137"/>
      <c r="AO18" s="137"/>
      <c r="AP18" s="137"/>
      <c r="AQ18" s="137"/>
      <c r="AR18" s="137"/>
    </row>
    <row r="19" spans="1:44" s="49" customFormat="1" x14ac:dyDescent="0.25">
      <c r="A19" s="137"/>
      <c r="B19" s="163"/>
      <c r="C19" s="163"/>
      <c r="D19" s="163"/>
      <c r="E19" s="164"/>
      <c r="F19" s="164"/>
      <c r="G19" s="164"/>
      <c r="H19" s="165"/>
      <c r="I19" s="165"/>
      <c r="J19" s="165"/>
      <c r="K19" s="165"/>
      <c r="L19" s="166"/>
      <c r="M19" s="166"/>
      <c r="N19" s="166"/>
      <c r="O19" s="151"/>
      <c r="P19" s="161"/>
      <c r="Q19" s="165"/>
      <c r="R19" s="167"/>
      <c r="S19" s="165"/>
      <c r="T19" s="168"/>
      <c r="U19" s="169"/>
      <c r="V19" s="157"/>
      <c r="W19" s="157"/>
      <c r="X19" s="157"/>
      <c r="Y19" s="157"/>
      <c r="Z19" s="161"/>
      <c r="AA19" s="137"/>
      <c r="AB19" s="137"/>
      <c r="AC19" s="137"/>
      <c r="AD19" s="137"/>
      <c r="AE19" s="137"/>
      <c r="AF19" s="137"/>
      <c r="AG19" s="137"/>
      <c r="AH19" s="162"/>
      <c r="AI19" s="162"/>
      <c r="AJ19" s="162"/>
      <c r="AK19" s="162"/>
      <c r="AL19" s="162"/>
      <c r="AM19" s="162"/>
      <c r="AN19" s="137"/>
      <c r="AO19" s="137"/>
      <c r="AP19" s="137"/>
      <c r="AQ19" s="137"/>
      <c r="AR19" s="137"/>
    </row>
    <row r="20" spans="1:44" s="49" customFormat="1" x14ac:dyDescent="0.25">
      <c r="A20" s="137"/>
      <c r="B20" s="170"/>
      <c r="C20" s="170"/>
      <c r="D20" s="170"/>
      <c r="E20" s="171"/>
      <c r="F20" s="171"/>
      <c r="G20" s="171"/>
      <c r="H20" s="137"/>
      <c r="I20" s="137"/>
      <c r="J20" s="137"/>
      <c r="K20" s="165"/>
      <c r="L20" s="172"/>
      <c r="M20" s="172"/>
      <c r="N20" s="172"/>
      <c r="O20" s="173"/>
      <c r="P20" s="173"/>
      <c r="Q20" s="165"/>
      <c r="R20" s="167"/>
      <c r="S20" s="165"/>
      <c r="T20" s="168"/>
      <c r="U20" s="168"/>
      <c r="V20" s="167"/>
      <c r="W20" s="167"/>
      <c r="X20" s="167"/>
      <c r="Y20" s="174"/>
      <c r="Z20" s="174"/>
      <c r="AA20" s="137"/>
      <c r="AB20" s="137"/>
      <c r="AC20" s="137"/>
      <c r="AD20" s="137"/>
      <c r="AE20" s="137"/>
      <c r="AF20" s="137"/>
      <c r="AG20" s="137"/>
      <c r="AH20" s="171"/>
      <c r="AI20" s="167"/>
      <c r="AJ20" s="171"/>
      <c r="AK20" s="167"/>
      <c r="AL20" s="171"/>
      <c r="AM20" s="167"/>
      <c r="AN20" s="137"/>
      <c r="AO20" s="137"/>
      <c r="AP20" s="137"/>
      <c r="AQ20" s="137"/>
      <c r="AR20" s="137"/>
    </row>
    <row r="21" spans="1:44" s="49" customFormat="1" x14ac:dyDescent="0.25">
      <c r="A21" s="137"/>
      <c r="B21" s="175"/>
      <c r="C21" s="175"/>
      <c r="D21" s="175"/>
      <c r="E21" s="171"/>
      <c r="F21" s="171"/>
      <c r="G21" s="171"/>
      <c r="H21" s="137"/>
      <c r="I21" s="137"/>
      <c r="J21" s="137"/>
      <c r="K21" s="165"/>
      <c r="L21" s="172"/>
      <c r="M21" s="172"/>
      <c r="N21" s="172"/>
      <c r="O21" s="176"/>
      <c r="P21" s="176"/>
      <c r="Q21" s="165"/>
      <c r="R21" s="167"/>
      <c r="S21" s="165"/>
      <c r="T21" s="171"/>
      <c r="U21" s="168"/>
      <c r="V21" s="172"/>
      <c r="W21" s="172"/>
      <c r="X21" s="172"/>
      <c r="Y21" s="177"/>
      <c r="Z21" s="177"/>
      <c r="AA21" s="137"/>
      <c r="AB21" s="137"/>
      <c r="AC21" s="137"/>
      <c r="AD21" s="137"/>
      <c r="AE21" s="137"/>
      <c r="AF21" s="137"/>
      <c r="AG21" s="137"/>
      <c r="AH21" s="171"/>
      <c r="AI21" s="178"/>
      <c r="AJ21" s="171"/>
      <c r="AK21" s="178"/>
      <c r="AL21" s="171"/>
      <c r="AM21" s="178"/>
      <c r="AN21" s="137"/>
      <c r="AO21" s="137"/>
      <c r="AP21" s="137"/>
      <c r="AQ21" s="137"/>
      <c r="AR21" s="137"/>
    </row>
    <row r="22" spans="1:44" s="49" customFormat="1" x14ac:dyDescent="0.25">
      <c r="A22" s="137"/>
      <c r="B22" s="175"/>
      <c r="C22" s="175"/>
      <c r="D22" s="175"/>
      <c r="E22" s="171"/>
      <c r="F22" s="171"/>
      <c r="G22" s="171"/>
      <c r="H22" s="137"/>
      <c r="I22" s="137"/>
      <c r="J22" s="137"/>
      <c r="K22" s="165"/>
      <c r="L22" s="172"/>
      <c r="M22" s="172"/>
      <c r="N22" s="172"/>
      <c r="O22" s="176"/>
      <c r="P22" s="176"/>
      <c r="Q22" s="165"/>
      <c r="R22" s="167"/>
      <c r="S22" s="165"/>
      <c r="T22" s="179"/>
      <c r="U22" s="168"/>
      <c r="V22" s="172"/>
      <c r="W22" s="172"/>
      <c r="X22" s="172"/>
      <c r="Y22" s="177"/>
      <c r="Z22" s="177"/>
      <c r="AA22" s="137"/>
      <c r="AB22" s="137"/>
      <c r="AC22" s="137"/>
      <c r="AD22" s="137"/>
      <c r="AE22" s="137"/>
      <c r="AF22" s="137"/>
      <c r="AG22" s="137"/>
      <c r="AH22" s="171"/>
      <c r="AI22" s="178"/>
      <c r="AJ22" s="171"/>
      <c r="AK22" s="178"/>
      <c r="AL22" s="171"/>
      <c r="AM22" s="178"/>
      <c r="AN22" s="137"/>
      <c r="AO22" s="137"/>
      <c r="AP22" s="137"/>
      <c r="AQ22" s="137"/>
      <c r="AR22" s="137"/>
    </row>
    <row r="23" spans="1:44" s="49" customFormat="1" x14ac:dyDescent="0.25">
      <c r="A23" s="137"/>
      <c r="B23" s="156"/>
      <c r="C23" s="156"/>
      <c r="D23" s="156"/>
      <c r="E23" s="171"/>
      <c r="F23" s="171"/>
      <c r="G23" s="171"/>
      <c r="H23" s="137"/>
      <c r="I23" s="137"/>
      <c r="J23" s="137"/>
      <c r="K23" s="165"/>
      <c r="L23" s="172"/>
      <c r="M23" s="172"/>
      <c r="N23" s="172"/>
      <c r="O23" s="176"/>
      <c r="P23" s="176"/>
      <c r="Q23" s="169"/>
      <c r="R23" s="180"/>
      <c r="S23" s="151"/>
      <c r="T23" s="179"/>
      <c r="U23" s="168"/>
      <c r="V23" s="172"/>
      <c r="W23" s="172"/>
      <c r="X23" s="172"/>
      <c r="Y23" s="177"/>
      <c r="Z23" s="177"/>
      <c r="AA23" s="137"/>
      <c r="AB23" s="137"/>
      <c r="AC23" s="137"/>
      <c r="AD23" s="137"/>
      <c r="AE23" s="137"/>
      <c r="AF23" s="137"/>
      <c r="AG23" s="137"/>
      <c r="AH23" s="171"/>
      <c r="AI23" s="178"/>
      <c r="AJ23" s="171"/>
      <c r="AK23" s="178"/>
      <c r="AL23" s="171"/>
      <c r="AM23" s="178"/>
      <c r="AN23" s="137"/>
      <c r="AO23" s="137"/>
      <c r="AP23" s="137"/>
      <c r="AQ23" s="137"/>
      <c r="AR23" s="137"/>
    </row>
    <row r="24" spans="1:44" s="49" customFormat="1" x14ac:dyDescent="0.25">
      <c r="A24" s="137"/>
      <c r="B24" s="137"/>
      <c r="C24" s="137"/>
      <c r="D24" s="137"/>
      <c r="E24" s="137"/>
      <c r="F24" s="137"/>
      <c r="G24" s="137"/>
      <c r="H24" s="147"/>
      <c r="I24" s="147"/>
      <c r="J24" s="147"/>
      <c r="K24" s="147"/>
      <c r="L24" s="151"/>
      <c r="M24" s="151"/>
      <c r="N24" s="147"/>
      <c r="O24" s="147"/>
      <c r="P24" s="147"/>
      <c r="Q24" s="159"/>
      <c r="R24" s="159"/>
      <c r="S24" s="159"/>
      <c r="T24" s="152"/>
      <c r="U24" s="147"/>
      <c r="V24" s="147"/>
      <c r="W24" s="147"/>
      <c r="X24" s="147"/>
      <c r="Y24" s="151"/>
      <c r="Z24" s="151"/>
      <c r="AA24" s="147"/>
      <c r="AB24" s="147"/>
      <c r="AC24" s="147"/>
      <c r="AD24" s="147"/>
      <c r="AE24" s="147"/>
      <c r="AF24" s="147"/>
      <c r="AG24" s="137"/>
      <c r="AH24" s="137"/>
      <c r="AI24" s="137"/>
      <c r="AJ24" s="137"/>
      <c r="AK24" s="137"/>
      <c r="AL24" s="137"/>
      <c r="AM24" s="137"/>
      <c r="AN24" s="137"/>
      <c r="AO24" s="137"/>
      <c r="AP24" s="137"/>
      <c r="AQ24" s="137"/>
      <c r="AR24" s="137"/>
    </row>
    <row r="25" spans="1:44" s="49" customFormat="1" x14ac:dyDescent="0.25">
      <c r="A25" s="137"/>
      <c r="B25" s="137"/>
      <c r="C25" s="137"/>
      <c r="D25" s="137"/>
      <c r="E25" s="137"/>
      <c r="F25" s="137"/>
      <c r="G25" s="137"/>
      <c r="H25" s="147"/>
      <c r="I25" s="147"/>
      <c r="J25" s="147"/>
      <c r="K25" s="137"/>
      <c r="L25" s="137"/>
      <c r="M25" s="137"/>
      <c r="N25" s="147"/>
      <c r="O25" s="147"/>
      <c r="P25" s="147"/>
      <c r="Q25" s="179"/>
      <c r="R25" s="147"/>
      <c r="S25" s="168"/>
      <c r="T25" s="152"/>
      <c r="U25" s="147"/>
      <c r="V25" s="147"/>
      <c r="W25" s="147"/>
      <c r="X25" s="147"/>
      <c r="Y25" s="151"/>
      <c r="Z25" s="151"/>
      <c r="AA25" s="147"/>
      <c r="AB25" s="147"/>
      <c r="AC25" s="147"/>
      <c r="AD25" s="147"/>
      <c r="AE25" s="147"/>
      <c r="AF25" s="147"/>
      <c r="AG25" s="137"/>
      <c r="AH25" s="137"/>
      <c r="AI25" s="137"/>
      <c r="AJ25" s="137"/>
      <c r="AK25" s="137"/>
      <c r="AL25" s="137"/>
      <c r="AM25" s="137"/>
      <c r="AN25" s="137"/>
      <c r="AO25" s="137"/>
      <c r="AP25" s="137"/>
      <c r="AQ25" s="137"/>
      <c r="AR25" s="137"/>
    </row>
    <row r="26" spans="1:44" x14ac:dyDescent="0.25">
      <c r="A26" s="137"/>
      <c r="B26" s="137"/>
      <c r="C26" s="137"/>
      <c r="D26" s="137"/>
      <c r="E26" s="137"/>
      <c r="F26" s="137"/>
      <c r="G26" s="137"/>
      <c r="H26" s="146"/>
      <c r="I26" s="146"/>
      <c r="J26" s="146"/>
      <c r="K26" s="147"/>
      <c r="L26" s="151"/>
      <c r="M26" s="151"/>
      <c r="N26" s="137"/>
      <c r="O26" s="146"/>
      <c r="P26" s="137"/>
      <c r="Q26" s="181"/>
      <c r="R26" s="167"/>
      <c r="S26" s="181"/>
      <c r="T26" s="137"/>
      <c r="U26" s="137"/>
      <c r="V26" s="137"/>
      <c r="W26" s="137"/>
      <c r="X26" s="137"/>
      <c r="Y26" s="137"/>
      <c r="Z26" s="137"/>
      <c r="AA26" s="137"/>
      <c r="AB26" s="137"/>
      <c r="AC26" s="137"/>
      <c r="AD26" s="137"/>
      <c r="AE26" s="137"/>
      <c r="AF26" s="146"/>
      <c r="AG26" s="137"/>
      <c r="AH26" s="137"/>
      <c r="AI26" s="137"/>
      <c r="AJ26" s="137"/>
      <c r="AK26" s="137"/>
      <c r="AL26" s="137"/>
      <c r="AM26" s="137"/>
      <c r="AN26" s="137"/>
      <c r="AO26" s="137"/>
      <c r="AP26" s="137"/>
      <c r="AQ26" s="137"/>
      <c r="AR26" s="146"/>
    </row>
    <row r="27" spans="1:44" ht="21" x14ac:dyDescent="0.25">
      <c r="A27" s="137"/>
      <c r="B27" s="153"/>
      <c r="C27" s="153"/>
      <c r="D27" s="153"/>
      <c r="E27" s="153"/>
      <c r="F27" s="153"/>
      <c r="G27" s="153"/>
      <c r="H27" s="146"/>
      <c r="I27" s="146"/>
      <c r="J27" s="146"/>
      <c r="K27" s="182"/>
      <c r="L27" s="183"/>
      <c r="M27" s="183"/>
      <c r="N27" s="184"/>
      <c r="O27" s="146"/>
      <c r="P27" s="137"/>
      <c r="Q27" s="181"/>
      <c r="R27" s="167"/>
      <c r="S27" s="181"/>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row>
    <row r="28" spans="1:44" ht="21" x14ac:dyDescent="0.25">
      <c r="A28" s="137"/>
      <c r="B28" s="185"/>
      <c r="C28" s="185"/>
      <c r="D28" s="185"/>
      <c r="E28" s="186"/>
      <c r="F28" s="186"/>
      <c r="G28" s="186"/>
      <c r="H28" s="187"/>
      <c r="I28" s="187"/>
      <c r="J28" s="187"/>
      <c r="K28" s="188"/>
      <c r="L28" s="183"/>
      <c r="M28" s="183"/>
      <c r="N28" s="137"/>
      <c r="O28" s="137"/>
      <c r="P28" s="137"/>
      <c r="Q28" s="181"/>
      <c r="R28" s="167"/>
      <c r="S28" s="181"/>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row>
    <row r="29" spans="1:44" s="50" customFormat="1" x14ac:dyDescent="0.25">
      <c r="A29" s="193"/>
      <c r="B29" s="163"/>
      <c r="C29" s="163"/>
      <c r="D29" s="163"/>
      <c r="E29" s="189"/>
      <c r="F29" s="189"/>
      <c r="G29" s="189"/>
      <c r="H29" s="190"/>
      <c r="I29" s="190"/>
      <c r="J29" s="190"/>
      <c r="K29" s="191"/>
      <c r="L29" s="191"/>
      <c r="M29" s="191"/>
      <c r="N29" s="191"/>
      <c r="O29" s="191"/>
      <c r="P29" s="191"/>
      <c r="Q29" s="192"/>
      <c r="R29" s="167"/>
      <c r="S29" s="165"/>
      <c r="T29" s="193"/>
      <c r="U29" s="193"/>
      <c r="V29" s="137"/>
      <c r="W29" s="137"/>
      <c r="X29" s="137"/>
      <c r="Y29" s="137"/>
      <c r="Z29" s="137"/>
      <c r="AA29" s="193"/>
      <c r="AB29" s="193"/>
      <c r="AC29" s="193"/>
      <c r="AD29" s="193"/>
      <c r="AE29" s="193"/>
      <c r="AF29" s="193"/>
      <c r="AG29" s="193"/>
      <c r="AH29" s="193"/>
      <c r="AI29" s="193"/>
      <c r="AJ29" s="193"/>
      <c r="AK29" s="193"/>
      <c r="AL29" s="193"/>
      <c r="AM29" s="193"/>
      <c r="AN29" s="193"/>
      <c r="AO29" s="193"/>
      <c r="AP29" s="193"/>
      <c r="AQ29" s="193"/>
      <c r="AR29" s="193"/>
    </row>
    <row r="30" spans="1:44" s="50" customFormat="1" x14ac:dyDescent="0.25">
      <c r="A30" s="193"/>
      <c r="B30" s="165"/>
      <c r="C30" s="165"/>
      <c r="D30" s="165"/>
      <c r="E30" s="194"/>
      <c r="F30" s="194"/>
      <c r="G30" s="194"/>
      <c r="H30" s="190"/>
      <c r="I30" s="190"/>
      <c r="J30" s="190"/>
      <c r="K30" s="188"/>
      <c r="L30" s="183"/>
      <c r="M30" s="183"/>
      <c r="N30" s="191"/>
      <c r="O30" s="191"/>
      <c r="P30" s="191"/>
      <c r="Q30" s="191"/>
      <c r="R30" s="191"/>
      <c r="S30" s="165"/>
      <c r="T30" s="193"/>
      <c r="U30" s="193"/>
      <c r="V30" s="137"/>
      <c r="W30" s="137"/>
      <c r="X30" s="137"/>
      <c r="Y30" s="137"/>
      <c r="Z30" s="137"/>
      <c r="AA30" s="193"/>
      <c r="AB30" s="193"/>
      <c r="AC30" s="193"/>
      <c r="AD30" s="193"/>
      <c r="AE30" s="193"/>
      <c r="AF30" s="193"/>
      <c r="AG30" s="193"/>
      <c r="AH30" s="193"/>
      <c r="AI30" s="193"/>
      <c r="AJ30" s="193"/>
      <c r="AK30" s="193"/>
      <c r="AL30" s="193"/>
      <c r="AM30" s="193"/>
      <c r="AN30" s="193"/>
      <c r="AO30" s="193"/>
      <c r="AP30" s="193"/>
      <c r="AQ30" s="193"/>
      <c r="AR30" s="193"/>
    </row>
    <row r="31" spans="1:44" ht="15.75" x14ac:dyDescent="0.25">
      <c r="A31" s="137"/>
      <c r="B31" s="195"/>
      <c r="C31" s="195"/>
      <c r="D31" s="195"/>
      <c r="E31" s="196"/>
      <c r="F31" s="196"/>
      <c r="G31" s="196"/>
      <c r="H31" s="197"/>
      <c r="I31" s="197"/>
      <c r="J31" s="197"/>
      <c r="K31" s="165"/>
      <c r="L31" s="165"/>
      <c r="M31" s="165"/>
      <c r="N31" s="165"/>
      <c r="O31" s="165"/>
      <c r="P31" s="165"/>
      <c r="Q31" s="198"/>
      <c r="R31" s="165"/>
      <c r="S31" s="165"/>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row>
    <row r="32" spans="1:44" ht="15.75" x14ac:dyDescent="0.25">
      <c r="A32" s="137"/>
      <c r="B32" s="199"/>
      <c r="C32" s="199"/>
      <c r="D32" s="199"/>
      <c r="E32" s="196"/>
      <c r="F32" s="196"/>
      <c r="G32" s="196"/>
      <c r="H32" s="197"/>
      <c r="I32" s="197"/>
      <c r="J32" s="197"/>
      <c r="K32" s="165"/>
      <c r="L32" s="165"/>
      <c r="M32" s="165"/>
      <c r="N32" s="165"/>
      <c r="O32" s="165"/>
      <c r="P32" s="165"/>
      <c r="Q32" s="200"/>
      <c r="R32" s="165"/>
      <c r="S32" s="165"/>
      <c r="T32" s="137"/>
      <c r="U32" s="137"/>
      <c r="V32" s="137"/>
      <c r="W32" s="137"/>
      <c r="X32" s="137"/>
      <c r="Y32" s="137"/>
      <c r="Z32" s="137"/>
      <c r="AA32" s="137"/>
      <c r="AB32" s="137"/>
      <c r="AC32" s="137"/>
      <c r="AD32" s="137"/>
      <c r="AE32" s="137"/>
      <c r="AF32" s="137"/>
      <c r="AG32" s="169"/>
      <c r="AH32" s="137"/>
      <c r="AI32" s="137"/>
      <c r="AJ32" s="201"/>
      <c r="AK32" s="137"/>
      <c r="AL32" s="137"/>
      <c r="AM32" s="137"/>
      <c r="AN32" s="137"/>
      <c r="AO32" s="137"/>
      <c r="AP32" s="137"/>
      <c r="AQ32" s="137"/>
      <c r="AR32" s="137"/>
    </row>
    <row r="33" spans="1:44" ht="15.75" x14ac:dyDescent="0.25">
      <c r="A33" s="137"/>
      <c r="B33" s="195"/>
      <c r="C33" s="195"/>
      <c r="D33" s="195"/>
      <c r="E33" s="196"/>
      <c r="F33" s="196"/>
      <c r="G33" s="196"/>
      <c r="H33" s="202"/>
      <c r="I33" s="202"/>
      <c r="J33" s="202"/>
      <c r="K33" s="146"/>
      <c r="L33" s="137"/>
      <c r="M33" s="137"/>
      <c r="N33" s="165"/>
      <c r="O33" s="165"/>
      <c r="P33" s="165"/>
      <c r="Q33" s="200"/>
      <c r="R33" s="165"/>
      <c r="S33" s="165"/>
      <c r="T33" s="137"/>
      <c r="U33" s="137"/>
      <c r="V33" s="137"/>
      <c r="W33" s="137"/>
      <c r="X33" s="137"/>
      <c r="Y33" s="137"/>
      <c r="Z33" s="137"/>
      <c r="AA33" s="137"/>
      <c r="AB33" s="137"/>
      <c r="AC33" s="137"/>
      <c r="AD33" s="137"/>
      <c r="AE33" s="137"/>
      <c r="AF33" s="137"/>
      <c r="AG33" s="137"/>
      <c r="AH33" s="137"/>
      <c r="AI33" s="137"/>
      <c r="AJ33" s="203"/>
      <c r="AK33" s="137"/>
      <c r="AL33" s="137"/>
      <c r="AM33" s="137"/>
      <c r="AN33" s="137"/>
      <c r="AO33" s="137"/>
      <c r="AP33" s="137"/>
      <c r="AQ33" s="137"/>
      <c r="AR33" s="137"/>
    </row>
    <row r="34" spans="1:44" ht="15.75" x14ac:dyDescent="0.25">
      <c r="A34" s="137"/>
      <c r="B34" s="204"/>
      <c r="C34" s="204"/>
      <c r="D34" s="204"/>
      <c r="E34" s="205"/>
      <c r="F34" s="205"/>
      <c r="G34" s="205"/>
      <c r="H34" s="206"/>
      <c r="I34" s="206"/>
      <c r="J34" s="206"/>
      <c r="K34" s="201"/>
      <c r="L34" s="183"/>
      <c r="M34" s="183"/>
      <c r="N34" s="165"/>
      <c r="O34" s="165"/>
      <c r="P34" s="165"/>
      <c r="Q34" s="200"/>
      <c r="R34" s="165"/>
      <c r="S34" s="165"/>
      <c r="T34" s="137"/>
      <c r="U34" s="137"/>
      <c r="V34" s="146"/>
      <c r="W34" s="146"/>
      <c r="X34" s="146"/>
      <c r="Y34" s="146"/>
      <c r="Z34" s="146"/>
      <c r="AA34" s="137"/>
      <c r="AB34" s="137"/>
      <c r="AC34" s="137"/>
      <c r="AD34" s="137"/>
      <c r="AE34" s="137"/>
      <c r="AF34" s="137"/>
      <c r="AG34" s="137"/>
      <c r="AH34" s="137"/>
      <c r="AI34" s="137"/>
      <c r="AJ34" s="137"/>
      <c r="AK34" s="137"/>
      <c r="AL34" s="137"/>
      <c r="AM34" s="137"/>
      <c r="AN34" s="137"/>
      <c r="AO34" s="137"/>
      <c r="AP34" s="137"/>
      <c r="AQ34" s="137"/>
      <c r="AR34" s="137"/>
    </row>
    <row r="35" spans="1:44" s="48" customFormat="1" ht="15.75" x14ac:dyDescent="0.25">
      <c r="A35" s="146"/>
      <c r="B35" s="165"/>
      <c r="C35" s="165"/>
      <c r="D35" s="165"/>
      <c r="E35" s="207"/>
      <c r="F35" s="207"/>
      <c r="G35" s="207"/>
      <c r="H35" s="206"/>
      <c r="I35" s="206"/>
      <c r="J35" s="206"/>
      <c r="K35" s="208"/>
      <c r="L35" s="183"/>
      <c r="M35" s="183"/>
      <c r="N35" s="194"/>
      <c r="O35" s="194"/>
      <c r="P35" s="194"/>
      <c r="Q35" s="200"/>
      <c r="R35" s="194"/>
      <c r="S35" s="165"/>
      <c r="T35" s="146"/>
      <c r="U35" s="146"/>
      <c r="V35" s="137"/>
      <c r="W35" s="137"/>
      <c r="X35" s="137"/>
      <c r="Y35" s="137"/>
      <c r="Z35" s="137"/>
      <c r="AA35" s="146"/>
      <c r="AB35" s="146"/>
      <c r="AC35" s="146"/>
      <c r="AD35" s="146"/>
      <c r="AE35" s="146"/>
      <c r="AF35" s="146"/>
      <c r="AG35" s="146"/>
      <c r="AH35" s="146"/>
      <c r="AI35" s="146"/>
      <c r="AJ35" s="147"/>
      <c r="AK35" s="146"/>
      <c r="AL35" s="146"/>
      <c r="AM35" s="146"/>
      <c r="AN35" s="146"/>
      <c r="AO35" s="146"/>
      <c r="AP35" s="146"/>
      <c r="AQ35" s="146"/>
      <c r="AR35" s="146"/>
    </row>
    <row r="36" spans="1:44" ht="15.75" x14ac:dyDescent="0.25">
      <c r="A36" s="137"/>
      <c r="B36" s="204"/>
      <c r="C36" s="204"/>
      <c r="D36" s="204"/>
      <c r="E36" s="205"/>
      <c r="F36" s="205"/>
      <c r="G36" s="205"/>
      <c r="H36" s="206"/>
      <c r="I36" s="206"/>
      <c r="J36" s="206"/>
      <c r="K36" s="165"/>
      <c r="L36" s="165"/>
      <c r="M36" s="165"/>
      <c r="N36" s="165"/>
      <c r="O36" s="165"/>
      <c r="P36" s="165"/>
      <c r="Q36" s="200"/>
      <c r="R36" s="165"/>
      <c r="S36" s="165"/>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row>
    <row r="37" spans="1:44" ht="15.75" x14ac:dyDescent="0.25">
      <c r="A37" s="137"/>
      <c r="B37" s="165"/>
      <c r="C37" s="165"/>
      <c r="D37" s="165"/>
      <c r="E37" s="209"/>
      <c r="F37" s="209"/>
      <c r="G37" s="209"/>
      <c r="H37" s="202"/>
      <c r="I37" s="202"/>
      <c r="J37" s="202"/>
      <c r="K37" s="165"/>
      <c r="L37" s="165"/>
      <c r="M37" s="165"/>
      <c r="N37" s="165"/>
      <c r="O37" s="165"/>
      <c r="P37" s="165"/>
      <c r="Q37" s="210"/>
      <c r="R37" s="165"/>
      <c r="S37" s="165"/>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row>
    <row r="38" spans="1:44" x14ac:dyDescent="0.25">
      <c r="A38" s="137"/>
      <c r="B38" s="204"/>
      <c r="C38" s="204"/>
      <c r="D38" s="204"/>
      <c r="E38" s="211"/>
      <c r="F38" s="211"/>
      <c r="G38" s="211"/>
      <c r="H38" s="202"/>
      <c r="I38" s="202"/>
      <c r="J38" s="202"/>
      <c r="K38" s="146"/>
      <c r="L38" s="137"/>
      <c r="M38" s="137"/>
      <c r="N38" s="137"/>
      <c r="O38" s="165"/>
      <c r="P38" s="165"/>
      <c r="Q38" s="212"/>
      <c r="R38" s="165"/>
      <c r="S38" s="165"/>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row>
    <row r="39" spans="1:44" x14ac:dyDescent="0.25">
      <c r="A39" s="137"/>
      <c r="B39" s="165"/>
      <c r="C39" s="165"/>
      <c r="D39" s="165"/>
      <c r="E39" s="194"/>
      <c r="F39" s="194"/>
      <c r="G39" s="194"/>
      <c r="H39" s="165"/>
      <c r="I39" s="165"/>
      <c r="J39" s="165"/>
      <c r="K39" s="165"/>
      <c r="L39" s="165"/>
      <c r="M39" s="165"/>
      <c r="N39" s="165"/>
      <c r="O39" s="165"/>
      <c r="P39" s="165"/>
      <c r="Q39" s="165"/>
      <c r="R39" s="165"/>
      <c r="S39" s="165"/>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row>
    <row r="40" spans="1:44" x14ac:dyDescent="0.25">
      <c r="A40" s="137"/>
      <c r="B40" s="165"/>
      <c r="C40" s="165"/>
      <c r="D40" s="165"/>
      <c r="E40" s="196"/>
      <c r="F40" s="196"/>
      <c r="G40" s="196"/>
      <c r="H40" s="137"/>
      <c r="I40" s="137"/>
      <c r="J40" s="137"/>
      <c r="K40" s="137"/>
      <c r="L40" s="137"/>
      <c r="M40" s="137"/>
      <c r="N40" s="137"/>
      <c r="O40" s="165"/>
      <c r="P40" s="165"/>
      <c r="Q40" s="165"/>
      <c r="R40" s="165"/>
      <c r="S40" s="165"/>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row>
    <row r="41" spans="1:44" x14ac:dyDescent="0.25">
      <c r="A41" s="137"/>
      <c r="B41" s="213"/>
      <c r="C41" s="213"/>
      <c r="D41" s="213"/>
      <c r="E41" s="151"/>
      <c r="F41" s="151"/>
      <c r="G41" s="151"/>
      <c r="H41" s="137"/>
      <c r="I41" s="137"/>
      <c r="J41" s="137"/>
      <c r="K41" s="214"/>
      <c r="L41" s="137"/>
      <c r="M41" s="137"/>
      <c r="N41" s="137"/>
      <c r="O41" s="165"/>
      <c r="P41" s="165"/>
      <c r="Q41" s="165"/>
      <c r="R41" s="165"/>
      <c r="S41" s="165"/>
      <c r="T41" s="137"/>
      <c r="U41" s="137"/>
      <c r="V41" s="137"/>
      <c r="W41" s="137"/>
      <c r="X41" s="137"/>
      <c r="Y41" s="137"/>
      <c r="Z41" s="137"/>
      <c r="AA41" s="137"/>
      <c r="AB41" s="137"/>
      <c r="AC41" s="137"/>
      <c r="AD41" s="137"/>
      <c r="AE41" s="137"/>
      <c r="AF41" s="137"/>
      <c r="AG41" s="215"/>
      <c r="AH41" s="137"/>
      <c r="AI41" s="137"/>
      <c r="AJ41" s="137"/>
      <c r="AK41" s="137"/>
      <c r="AL41" s="137"/>
      <c r="AM41" s="137"/>
      <c r="AN41" s="137"/>
      <c r="AO41" s="137"/>
      <c r="AP41" s="137"/>
      <c r="AQ41" s="137"/>
      <c r="AR41" s="137"/>
    </row>
    <row r="42" spans="1:44" x14ac:dyDescent="0.25">
      <c r="A42" s="137"/>
      <c r="B42" s="213"/>
      <c r="C42" s="213"/>
      <c r="D42" s="213"/>
      <c r="E42" s="151"/>
      <c r="F42" s="151"/>
      <c r="G42" s="151"/>
      <c r="H42" s="216"/>
      <c r="I42" s="216"/>
      <c r="J42" s="216"/>
      <c r="K42" s="217"/>
      <c r="L42" s="165"/>
      <c r="M42" s="165"/>
      <c r="N42" s="165"/>
      <c r="O42" s="165"/>
      <c r="P42" s="165"/>
      <c r="Q42" s="165"/>
      <c r="R42" s="165"/>
      <c r="S42" s="165"/>
      <c r="T42" s="137"/>
      <c r="U42" s="137"/>
      <c r="V42" s="137"/>
      <c r="W42" s="137"/>
      <c r="X42" s="137"/>
      <c r="Y42" s="137"/>
      <c r="Z42" s="137"/>
      <c r="AA42" s="137"/>
      <c r="AB42" s="137"/>
      <c r="AC42" s="137"/>
      <c r="AD42" s="137"/>
      <c r="AE42" s="137"/>
      <c r="AF42" s="137"/>
      <c r="AG42" s="215"/>
      <c r="AH42" s="137"/>
      <c r="AI42" s="137"/>
      <c r="AJ42" s="137"/>
      <c r="AK42" s="137"/>
      <c r="AL42" s="137"/>
      <c r="AM42" s="137"/>
      <c r="AN42" s="137"/>
      <c r="AO42" s="137"/>
      <c r="AP42" s="137"/>
      <c r="AQ42" s="137"/>
      <c r="AR42" s="137"/>
    </row>
    <row r="43" spans="1:44" x14ac:dyDescent="0.25">
      <c r="A43" s="137"/>
      <c r="B43" s="213"/>
      <c r="C43" s="213"/>
      <c r="D43" s="213"/>
      <c r="E43" s="218"/>
      <c r="F43" s="218"/>
      <c r="G43" s="218"/>
      <c r="H43" s="165"/>
      <c r="I43" s="165"/>
      <c r="J43" s="165"/>
      <c r="K43" s="219"/>
      <c r="L43" s="165"/>
      <c r="M43" s="165"/>
      <c r="N43" s="165"/>
      <c r="O43" s="165"/>
      <c r="P43" s="165"/>
      <c r="Q43" s="165"/>
      <c r="R43" s="165"/>
      <c r="S43" s="165"/>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row>
    <row r="44" spans="1:44" x14ac:dyDescent="0.25">
      <c r="A44" s="137"/>
      <c r="B44" s="220"/>
      <c r="C44" s="220"/>
      <c r="D44" s="220"/>
      <c r="E44" s="221"/>
      <c r="F44" s="221"/>
      <c r="G44" s="221"/>
      <c r="H44" s="222"/>
      <c r="I44" s="222"/>
      <c r="J44" s="222"/>
      <c r="K44" s="223"/>
      <c r="L44" s="165"/>
      <c r="M44" s="165"/>
      <c r="N44" s="165"/>
      <c r="O44" s="165"/>
      <c r="P44" s="165"/>
      <c r="Q44" s="165"/>
      <c r="R44" s="165"/>
      <c r="S44" s="165"/>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7"/>
    </row>
    <row r="45" spans="1:44" x14ac:dyDescent="0.25">
      <c r="A45" s="137"/>
      <c r="B45" s="224"/>
      <c r="C45" s="224"/>
      <c r="D45" s="224" t="s">
        <v>25</v>
      </c>
      <c r="E45" s="211"/>
      <c r="F45" s="211"/>
      <c r="G45" s="211"/>
      <c r="H45" s="165"/>
      <c r="I45" s="165"/>
      <c r="J45" s="165"/>
      <c r="K45" s="219"/>
      <c r="L45" s="165"/>
      <c r="M45" s="165"/>
      <c r="N45" s="165"/>
      <c r="O45" s="165"/>
      <c r="P45" s="165"/>
      <c r="Q45" s="165"/>
      <c r="R45" s="165"/>
      <c r="S45" s="165"/>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row>
    <row r="46" spans="1:44" x14ac:dyDescent="0.25">
      <c r="A46" s="137"/>
      <c r="B46" s="220"/>
      <c r="C46" s="220"/>
      <c r="D46" s="220"/>
      <c r="E46" s="221"/>
      <c r="F46" s="221"/>
      <c r="G46" s="221"/>
      <c r="H46" s="225"/>
      <c r="I46" s="225"/>
      <c r="J46" s="225"/>
      <c r="K46" s="223"/>
      <c r="L46" s="165"/>
      <c r="M46" s="165"/>
      <c r="N46" s="165"/>
      <c r="O46" s="165"/>
      <c r="P46" s="165"/>
      <c r="Q46" s="165"/>
      <c r="R46" s="165"/>
      <c r="S46" s="165"/>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row>
    <row r="47" spans="1:44" x14ac:dyDescent="0.25">
      <c r="A47" s="137"/>
      <c r="B47" s="224"/>
      <c r="C47" s="224"/>
      <c r="D47" s="224"/>
      <c r="E47" s="211"/>
      <c r="F47" s="211"/>
      <c r="G47" s="211"/>
      <c r="H47" s="225"/>
      <c r="I47" s="225"/>
      <c r="J47" s="225"/>
      <c r="K47" s="223"/>
      <c r="L47" s="165"/>
      <c r="M47" s="165"/>
      <c r="N47" s="223"/>
      <c r="O47" s="225"/>
      <c r="P47" s="165"/>
      <c r="Q47" s="165"/>
      <c r="R47" s="165"/>
      <c r="S47" s="165"/>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row>
    <row r="48" spans="1:44" x14ac:dyDescent="0.25">
      <c r="A48" s="137"/>
      <c r="B48" s="195"/>
      <c r="C48" s="195"/>
      <c r="D48" s="195"/>
      <c r="E48" s="221"/>
      <c r="F48" s="221"/>
      <c r="G48" s="221"/>
      <c r="H48" s="226"/>
      <c r="I48" s="226"/>
      <c r="J48" s="226"/>
      <c r="K48" s="223"/>
      <c r="L48" s="165"/>
      <c r="M48" s="165"/>
      <c r="N48" s="223"/>
      <c r="O48" s="225"/>
      <c r="P48" s="165"/>
      <c r="Q48" s="165"/>
      <c r="R48" s="165"/>
      <c r="S48" s="165"/>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row>
    <row r="49" spans="1:44" x14ac:dyDescent="0.25">
      <c r="A49" s="137"/>
      <c r="B49" s="224"/>
      <c r="C49" s="224"/>
      <c r="D49" s="224"/>
      <c r="E49" s="211"/>
      <c r="F49" s="211"/>
      <c r="G49" s="211"/>
      <c r="H49" s="165"/>
      <c r="I49" s="165"/>
      <c r="J49" s="165"/>
      <c r="K49" s="219"/>
      <c r="L49" s="165"/>
      <c r="M49" s="165"/>
      <c r="N49" s="227"/>
      <c r="O49" s="165"/>
      <c r="P49" s="165"/>
      <c r="Q49" s="165"/>
      <c r="R49" s="165"/>
      <c r="S49" s="165"/>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row>
    <row r="50" spans="1:44" x14ac:dyDescent="0.25">
      <c r="A50" s="137"/>
      <c r="B50" s="220"/>
      <c r="C50" s="220"/>
      <c r="D50" s="220"/>
      <c r="E50" s="221"/>
      <c r="F50" s="221"/>
      <c r="G50" s="221"/>
      <c r="H50" s="165"/>
      <c r="I50" s="165"/>
      <c r="J50" s="165"/>
      <c r="K50" s="219"/>
      <c r="L50" s="165"/>
      <c r="M50" s="165"/>
      <c r="N50" s="227"/>
      <c r="O50" s="165"/>
      <c r="P50" s="165"/>
      <c r="Q50" s="165"/>
      <c r="R50" s="165"/>
      <c r="S50" s="165"/>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row>
    <row r="51" spans="1:44" x14ac:dyDescent="0.25">
      <c r="A51" s="137"/>
      <c r="B51" s="224"/>
      <c r="C51" s="224"/>
      <c r="D51" s="224"/>
      <c r="E51" s="211"/>
      <c r="F51" s="211"/>
      <c r="G51" s="211"/>
      <c r="H51" s="165"/>
      <c r="I51" s="165"/>
      <c r="J51" s="165"/>
      <c r="K51" s="219"/>
      <c r="L51" s="165"/>
      <c r="M51" s="165"/>
      <c r="N51" s="227"/>
      <c r="O51" s="165"/>
      <c r="P51" s="165"/>
      <c r="Q51" s="165"/>
      <c r="R51" s="165"/>
      <c r="S51" s="165"/>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row>
    <row r="52" spans="1:44" x14ac:dyDescent="0.25">
      <c r="A52" s="137"/>
      <c r="B52" s="220"/>
      <c r="C52" s="220"/>
      <c r="D52" s="220"/>
      <c r="E52" s="221"/>
      <c r="F52" s="221"/>
      <c r="G52" s="221"/>
      <c r="H52" s="165"/>
      <c r="I52" s="165"/>
      <c r="J52" s="165"/>
      <c r="K52" s="219"/>
      <c r="L52" s="165"/>
      <c r="M52" s="165"/>
      <c r="N52" s="227"/>
      <c r="O52" s="165"/>
      <c r="P52" s="165"/>
      <c r="Q52" s="165"/>
      <c r="R52" s="165"/>
      <c r="S52" s="165"/>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row>
    <row r="53" spans="1:44" x14ac:dyDescent="0.25">
      <c r="A53" s="137"/>
      <c r="B53" s="224"/>
      <c r="C53" s="224"/>
      <c r="D53" s="224"/>
      <c r="E53" s="211"/>
      <c r="F53" s="211"/>
      <c r="G53" s="211"/>
      <c r="H53" s="165"/>
      <c r="I53" s="165"/>
      <c r="J53" s="165"/>
      <c r="K53" s="219"/>
      <c r="L53" s="165"/>
      <c r="M53" s="165"/>
      <c r="N53" s="227"/>
      <c r="O53" s="165"/>
      <c r="P53" s="165"/>
      <c r="Q53" s="165"/>
      <c r="R53" s="165"/>
      <c r="S53" s="165"/>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row>
    <row r="54" spans="1:44" x14ac:dyDescent="0.25">
      <c r="A54" s="137"/>
      <c r="B54" s="228"/>
      <c r="C54" s="228"/>
      <c r="D54" s="228"/>
      <c r="E54" s="221"/>
      <c r="F54" s="221"/>
      <c r="G54" s="221"/>
      <c r="H54" s="137"/>
      <c r="I54" s="137"/>
      <c r="J54" s="137"/>
      <c r="K54" s="165"/>
      <c r="L54" s="165"/>
      <c r="M54" s="165"/>
      <c r="N54" s="165"/>
      <c r="O54" s="165"/>
      <c r="P54" s="165"/>
      <c r="Q54" s="165"/>
      <c r="R54" s="165"/>
      <c r="S54" s="165"/>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row>
    <row r="55" spans="1:44" x14ac:dyDescent="0.25">
      <c r="A55" s="137"/>
      <c r="B55" s="224"/>
      <c r="C55" s="224"/>
      <c r="D55" s="224"/>
      <c r="E55" s="211"/>
      <c r="F55" s="211"/>
      <c r="G55" s="211"/>
      <c r="H55" s="223"/>
      <c r="I55" s="223"/>
      <c r="J55" s="223"/>
      <c r="K55" s="165"/>
      <c r="L55" s="229"/>
      <c r="M55" s="229"/>
      <c r="N55" s="165"/>
      <c r="O55" s="165"/>
      <c r="P55" s="165"/>
      <c r="Q55" s="165"/>
      <c r="R55" s="165"/>
      <c r="S55" s="165"/>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row>
    <row r="56" spans="1:44" x14ac:dyDescent="0.25">
      <c r="A56" s="137"/>
      <c r="B56" s="220"/>
      <c r="C56" s="220"/>
      <c r="D56" s="220"/>
      <c r="E56" s="196"/>
      <c r="F56" s="196"/>
      <c r="G56" s="196"/>
      <c r="H56" s="223"/>
      <c r="I56" s="223"/>
      <c r="J56" s="223"/>
      <c r="K56" s="165"/>
      <c r="L56" s="165"/>
      <c r="M56" s="165"/>
      <c r="N56" s="165"/>
      <c r="O56" s="165"/>
      <c r="P56" s="165"/>
      <c r="Q56" s="165"/>
      <c r="R56" s="165"/>
      <c r="S56" s="165"/>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row>
    <row r="57" spans="1:44" x14ac:dyDescent="0.25">
      <c r="A57" s="137"/>
      <c r="B57" s="224"/>
      <c r="C57" s="224"/>
      <c r="D57" s="224"/>
      <c r="E57" s="205"/>
      <c r="F57" s="205"/>
      <c r="G57" s="205"/>
      <c r="H57" s="230"/>
      <c r="I57" s="230"/>
      <c r="J57" s="230"/>
      <c r="K57" s="165"/>
      <c r="L57" s="165"/>
      <c r="M57" s="165"/>
      <c r="N57" s="165"/>
      <c r="O57" s="165"/>
      <c r="P57" s="165"/>
      <c r="Q57" s="165"/>
      <c r="R57" s="165"/>
      <c r="S57" s="165"/>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row>
    <row r="58" spans="1:44" x14ac:dyDescent="0.25">
      <c r="A58" s="137"/>
      <c r="B58" s="220"/>
      <c r="C58" s="220"/>
      <c r="D58" s="220"/>
      <c r="E58" s="231"/>
      <c r="F58" s="231"/>
      <c r="G58" s="231"/>
      <c r="H58" s="165"/>
      <c r="I58" s="165"/>
      <c r="J58" s="165"/>
      <c r="K58" s="165"/>
      <c r="L58" s="165"/>
      <c r="M58" s="165"/>
      <c r="N58" s="165"/>
      <c r="O58" s="165"/>
      <c r="P58" s="165"/>
      <c r="Q58" s="165"/>
      <c r="R58" s="165"/>
      <c r="S58" s="165"/>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row>
    <row r="59" spans="1:44" x14ac:dyDescent="0.25">
      <c r="A59" s="137"/>
      <c r="B59" s="224"/>
      <c r="C59" s="224"/>
      <c r="D59" s="224"/>
      <c r="E59" s="211"/>
      <c r="F59" s="211"/>
      <c r="G59" s="211"/>
      <c r="H59" s="165"/>
      <c r="I59" s="165"/>
      <c r="J59" s="165"/>
      <c r="K59" s="165"/>
      <c r="L59" s="165"/>
      <c r="M59" s="165"/>
      <c r="N59" s="165"/>
      <c r="O59" s="165"/>
      <c r="P59" s="165"/>
      <c r="Q59" s="165"/>
      <c r="R59" s="165"/>
      <c r="S59" s="165"/>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row>
    <row r="60" spans="1:44" x14ac:dyDescent="0.25">
      <c r="A60" s="137"/>
      <c r="B60" s="224"/>
      <c r="C60" s="224"/>
      <c r="D60" s="224"/>
      <c r="E60" s="196"/>
      <c r="F60" s="196"/>
      <c r="G60" s="196"/>
      <c r="H60" s="165"/>
      <c r="I60" s="165"/>
      <c r="J60" s="165"/>
      <c r="K60" s="165"/>
      <c r="L60" s="165"/>
      <c r="M60" s="165"/>
      <c r="N60" s="165"/>
      <c r="O60" s="165"/>
      <c r="P60" s="165"/>
      <c r="Q60" s="165"/>
      <c r="R60" s="165"/>
      <c r="S60" s="165"/>
      <c r="T60" s="137"/>
      <c r="U60" s="137"/>
      <c r="V60" s="137"/>
      <c r="W60" s="137"/>
      <c r="X60" s="137"/>
      <c r="Y60" s="137"/>
      <c r="Z60" s="137"/>
      <c r="AA60" s="137"/>
      <c r="AB60" s="137"/>
      <c r="AC60" s="137"/>
      <c r="AD60" s="137"/>
      <c r="AE60" s="137"/>
      <c r="AF60" s="137"/>
      <c r="AG60" s="137"/>
      <c r="AH60" s="137"/>
      <c r="AI60" s="137"/>
      <c r="AJ60" s="137"/>
      <c r="AK60" s="137"/>
      <c r="AL60" s="137"/>
      <c r="AM60" s="137"/>
      <c r="AN60" s="137"/>
      <c r="AO60" s="137"/>
      <c r="AP60" s="137"/>
      <c r="AQ60" s="137"/>
      <c r="AR60" s="137"/>
    </row>
    <row r="61" spans="1:44" x14ac:dyDescent="0.25">
      <c r="A61" s="137"/>
      <c r="B61" s="224"/>
      <c r="C61" s="224"/>
      <c r="D61" s="224"/>
      <c r="E61" s="205"/>
      <c r="F61" s="205"/>
      <c r="G61" s="205"/>
      <c r="H61" s="165"/>
      <c r="I61" s="165"/>
      <c r="J61" s="165"/>
      <c r="K61" s="165"/>
      <c r="L61" s="165"/>
      <c r="M61" s="165"/>
      <c r="N61" s="165"/>
      <c r="O61" s="165"/>
      <c r="P61" s="165"/>
      <c r="Q61" s="165"/>
      <c r="R61" s="165"/>
      <c r="S61" s="165"/>
      <c r="T61" s="137"/>
      <c r="U61" s="137"/>
      <c r="V61" s="137"/>
      <c r="W61" s="137"/>
      <c r="X61" s="137"/>
      <c r="Y61" s="137"/>
      <c r="Z61" s="137"/>
      <c r="AA61" s="137"/>
      <c r="AB61" s="137"/>
      <c r="AC61" s="137"/>
      <c r="AD61" s="137"/>
      <c r="AE61" s="137"/>
      <c r="AF61" s="137"/>
      <c r="AG61" s="137"/>
      <c r="AH61" s="137"/>
      <c r="AI61" s="137"/>
      <c r="AJ61" s="137"/>
      <c r="AK61" s="137"/>
      <c r="AL61" s="137"/>
      <c r="AM61" s="137"/>
      <c r="AN61" s="137"/>
      <c r="AO61" s="137"/>
      <c r="AP61" s="137"/>
      <c r="AQ61" s="137"/>
      <c r="AR61" s="137"/>
    </row>
    <row r="62" spans="1:44" x14ac:dyDescent="0.25">
      <c r="A62" s="137"/>
      <c r="B62" s="220"/>
      <c r="C62" s="220"/>
      <c r="D62" s="220"/>
      <c r="E62" s="196"/>
      <c r="F62" s="196"/>
      <c r="G62" s="196"/>
      <c r="H62" s="165"/>
      <c r="I62" s="165"/>
      <c r="J62" s="165"/>
      <c r="K62" s="165"/>
      <c r="L62" s="165"/>
      <c r="M62" s="165"/>
      <c r="N62" s="165"/>
      <c r="O62" s="165"/>
      <c r="P62" s="165"/>
      <c r="Q62" s="165"/>
      <c r="R62" s="165"/>
      <c r="S62" s="165"/>
      <c r="T62" s="137"/>
      <c r="U62" s="137"/>
      <c r="V62" s="137"/>
      <c r="W62" s="137"/>
      <c r="X62" s="137"/>
      <c r="Y62" s="137"/>
      <c r="Z62" s="137"/>
      <c r="AA62" s="137"/>
      <c r="AB62" s="137"/>
      <c r="AC62" s="137"/>
      <c r="AD62" s="137"/>
      <c r="AE62" s="137"/>
      <c r="AF62" s="137"/>
      <c r="AG62" s="137"/>
      <c r="AH62" s="137"/>
      <c r="AI62" s="137"/>
      <c r="AJ62" s="137"/>
      <c r="AK62" s="137"/>
      <c r="AL62" s="137"/>
      <c r="AM62" s="137"/>
      <c r="AN62" s="137"/>
      <c r="AO62" s="137"/>
      <c r="AP62" s="137"/>
      <c r="AQ62" s="137"/>
      <c r="AR62" s="137"/>
    </row>
    <row r="63" spans="1:44" x14ac:dyDescent="0.25">
      <c r="A63" s="137"/>
      <c r="B63" s="220"/>
      <c r="C63" s="220"/>
      <c r="D63" s="220"/>
      <c r="E63" s="232"/>
      <c r="F63" s="232"/>
      <c r="G63" s="232"/>
      <c r="H63" s="165"/>
      <c r="I63" s="165"/>
      <c r="J63" s="165"/>
      <c r="K63" s="165"/>
      <c r="L63" s="165"/>
      <c r="M63" s="165"/>
      <c r="N63" s="165"/>
      <c r="O63" s="165"/>
      <c r="P63" s="165"/>
      <c r="Q63" s="165"/>
      <c r="R63" s="165"/>
      <c r="S63" s="165"/>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7"/>
    </row>
    <row r="64" spans="1:44" x14ac:dyDescent="0.25">
      <c r="A64" s="137"/>
      <c r="B64" s="220"/>
      <c r="C64" s="220"/>
      <c r="D64" s="220"/>
      <c r="E64" s="196"/>
      <c r="F64" s="196"/>
      <c r="G64" s="196"/>
      <c r="H64" s="165"/>
      <c r="I64" s="165"/>
      <c r="J64" s="165"/>
      <c r="K64" s="165"/>
      <c r="L64" s="165"/>
      <c r="M64" s="165"/>
      <c r="N64" s="165"/>
      <c r="O64" s="165"/>
      <c r="P64" s="165"/>
      <c r="Q64" s="165"/>
      <c r="R64" s="165"/>
      <c r="S64" s="165"/>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137"/>
      <c r="AR64" s="137"/>
    </row>
    <row r="65" spans="1:44" x14ac:dyDescent="0.25">
      <c r="A65" s="137"/>
      <c r="B65" s="191"/>
      <c r="C65" s="191"/>
      <c r="D65" s="191"/>
      <c r="E65" s="233"/>
      <c r="F65" s="233"/>
      <c r="G65" s="233"/>
      <c r="H65" s="165"/>
      <c r="I65" s="165"/>
      <c r="J65" s="165"/>
      <c r="K65" s="165"/>
      <c r="L65" s="165"/>
      <c r="M65" s="165"/>
      <c r="N65" s="165"/>
      <c r="O65" s="165"/>
      <c r="P65" s="165"/>
      <c r="Q65" s="165"/>
      <c r="R65" s="165"/>
      <c r="S65" s="165"/>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row>
    <row r="66" spans="1:44" x14ac:dyDescent="0.25">
      <c r="A66" s="137"/>
      <c r="B66" s="137"/>
      <c r="C66" s="137"/>
      <c r="D66" s="137"/>
      <c r="E66" s="137"/>
      <c r="F66" s="137"/>
      <c r="G66" s="137"/>
      <c r="H66" s="165"/>
      <c r="I66" s="165"/>
      <c r="J66" s="165"/>
      <c r="K66" s="165"/>
      <c r="L66" s="165"/>
      <c r="M66" s="165"/>
      <c r="N66" s="165"/>
      <c r="O66" s="165"/>
      <c r="P66" s="165"/>
      <c r="Q66" s="165"/>
      <c r="R66" s="165"/>
      <c r="S66" s="165"/>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row>
    <row r="67" spans="1:44" x14ac:dyDescent="0.25">
      <c r="A67" s="137"/>
      <c r="B67" s="137"/>
      <c r="C67" s="137"/>
      <c r="D67" s="137"/>
      <c r="E67" s="137"/>
      <c r="F67" s="137"/>
      <c r="G67" s="137"/>
      <c r="H67" s="165"/>
      <c r="I67" s="165"/>
      <c r="J67" s="165"/>
      <c r="K67" s="194"/>
      <c r="L67" s="165"/>
      <c r="M67" s="165"/>
      <c r="N67" s="165"/>
      <c r="O67" s="165"/>
      <c r="P67" s="165"/>
      <c r="Q67" s="165"/>
      <c r="R67" s="165"/>
      <c r="S67" s="165"/>
      <c r="T67" s="165"/>
      <c r="U67" s="165"/>
      <c r="V67" s="165"/>
      <c r="W67" s="165"/>
      <c r="X67" s="165"/>
      <c r="Y67" s="165"/>
      <c r="Z67" s="165"/>
      <c r="AA67" s="137"/>
      <c r="AB67" s="137"/>
      <c r="AC67" s="137"/>
      <c r="AD67" s="137"/>
      <c r="AE67" s="137"/>
      <c r="AF67" s="137"/>
      <c r="AG67" s="137"/>
      <c r="AH67" s="137"/>
      <c r="AI67" s="137"/>
      <c r="AJ67" s="137"/>
      <c r="AK67" s="137"/>
      <c r="AL67" s="137"/>
      <c r="AM67" s="137"/>
      <c r="AN67" s="137"/>
      <c r="AO67" s="137"/>
      <c r="AP67" s="137"/>
      <c r="AQ67" s="137"/>
      <c r="AR67" s="137"/>
    </row>
    <row r="68" spans="1:44" x14ac:dyDescent="0.25">
      <c r="A68" s="137"/>
      <c r="B68" s="137"/>
      <c r="C68" s="137"/>
      <c r="D68" s="137"/>
      <c r="E68" s="137"/>
      <c r="F68" s="137"/>
      <c r="G68" s="137"/>
      <c r="H68" s="165"/>
      <c r="I68" s="165"/>
      <c r="J68" s="165"/>
      <c r="K68" s="194"/>
      <c r="L68" s="165"/>
      <c r="M68" s="165"/>
      <c r="N68" s="165"/>
      <c r="O68" s="165"/>
      <c r="P68" s="165"/>
      <c r="Q68" s="165"/>
      <c r="R68" s="165"/>
      <c r="S68" s="165"/>
      <c r="T68" s="165"/>
      <c r="U68" s="165"/>
      <c r="V68" s="165"/>
      <c r="W68" s="165"/>
      <c r="X68" s="165"/>
      <c r="Y68" s="165"/>
      <c r="Z68" s="165"/>
      <c r="AA68" s="137"/>
      <c r="AB68" s="137"/>
      <c r="AC68" s="137"/>
      <c r="AD68" s="137"/>
      <c r="AE68" s="137"/>
      <c r="AF68" s="137"/>
      <c r="AG68" s="137"/>
      <c r="AH68" s="137"/>
      <c r="AI68" s="137"/>
      <c r="AJ68" s="137"/>
      <c r="AK68" s="137"/>
      <c r="AL68" s="137"/>
      <c r="AM68" s="137"/>
      <c r="AN68" s="137"/>
      <c r="AO68" s="137"/>
      <c r="AP68" s="137"/>
      <c r="AQ68" s="137"/>
      <c r="AR68" s="137"/>
    </row>
    <row r="69" spans="1:44" x14ac:dyDescent="0.25">
      <c r="A69" s="137"/>
      <c r="B69" s="137"/>
      <c r="C69" s="137"/>
      <c r="D69" s="137"/>
      <c r="E69" s="137"/>
      <c r="F69" s="137"/>
      <c r="G69" s="137"/>
      <c r="H69" s="165"/>
      <c r="I69" s="165"/>
      <c r="J69" s="165"/>
      <c r="K69" s="194"/>
      <c r="L69" s="165"/>
      <c r="M69" s="165"/>
      <c r="N69" s="165"/>
      <c r="O69" s="165"/>
      <c r="P69" s="165"/>
      <c r="Q69" s="165"/>
      <c r="R69" s="165"/>
      <c r="S69" s="165"/>
      <c r="T69" s="165"/>
      <c r="U69" s="165"/>
      <c r="V69" s="165"/>
      <c r="W69" s="165"/>
      <c r="X69" s="165"/>
      <c r="Y69" s="165"/>
      <c r="Z69" s="165"/>
      <c r="AA69" s="137"/>
      <c r="AB69" s="137"/>
      <c r="AC69" s="137"/>
      <c r="AD69" s="137"/>
      <c r="AE69" s="137"/>
      <c r="AF69" s="137"/>
      <c r="AG69" s="137"/>
      <c r="AH69" s="137"/>
      <c r="AI69" s="137"/>
      <c r="AJ69" s="137"/>
      <c r="AK69" s="137"/>
      <c r="AL69" s="137"/>
      <c r="AM69" s="137"/>
      <c r="AN69" s="137"/>
      <c r="AO69" s="137"/>
      <c r="AP69" s="137"/>
      <c r="AQ69" s="137"/>
      <c r="AR69" s="137"/>
    </row>
    <row r="70" spans="1:44" x14ac:dyDescent="0.25">
      <c r="A70" s="137"/>
      <c r="B70" s="137"/>
      <c r="C70" s="137"/>
      <c r="D70" s="137"/>
      <c r="E70" s="137"/>
      <c r="F70" s="137"/>
      <c r="G70" s="137"/>
      <c r="H70" s="165"/>
      <c r="I70" s="165"/>
      <c r="J70" s="165"/>
      <c r="K70" s="194"/>
      <c r="L70" s="165"/>
      <c r="M70" s="165"/>
      <c r="N70" s="165"/>
      <c r="O70" s="165"/>
      <c r="P70" s="165"/>
      <c r="Q70" s="165"/>
      <c r="R70" s="165"/>
      <c r="S70" s="165"/>
      <c r="T70" s="165"/>
      <c r="U70" s="165"/>
      <c r="V70" s="165"/>
      <c r="W70" s="165"/>
      <c r="X70" s="165"/>
      <c r="Y70" s="165"/>
      <c r="Z70" s="165"/>
      <c r="AA70" s="137"/>
      <c r="AB70" s="137"/>
      <c r="AC70" s="137"/>
      <c r="AD70" s="137"/>
      <c r="AE70" s="137"/>
      <c r="AF70" s="137"/>
      <c r="AG70" s="137"/>
      <c r="AH70" s="137"/>
      <c r="AI70" s="137"/>
      <c r="AJ70" s="137"/>
      <c r="AK70" s="137"/>
      <c r="AL70" s="137"/>
      <c r="AM70" s="137"/>
      <c r="AN70" s="137"/>
      <c r="AO70" s="137"/>
      <c r="AP70" s="137"/>
      <c r="AQ70" s="137"/>
      <c r="AR70" s="137"/>
    </row>
    <row r="71" spans="1:44" x14ac:dyDescent="0.25">
      <c r="A71" s="137"/>
      <c r="B71" s="137"/>
      <c r="C71" s="137"/>
      <c r="D71" s="137"/>
      <c r="E71" s="137"/>
      <c r="F71" s="137"/>
      <c r="G71" s="137"/>
      <c r="H71" s="165"/>
      <c r="I71" s="165"/>
      <c r="J71" s="165"/>
      <c r="K71" s="194"/>
      <c r="L71" s="165"/>
      <c r="M71" s="165"/>
      <c r="N71" s="165"/>
      <c r="O71" s="165"/>
      <c r="P71" s="165"/>
      <c r="Q71" s="165"/>
      <c r="R71" s="165"/>
      <c r="S71" s="165"/>
      <c r="T71" s="165"/>
      <c r="U71" s="165"/>
      <c r="V71" s="165"/>
      <c r="W71" s="165"/>
      <c r="X71" s="165"/>
      <c r="Y71" s="165"/>
      <c r="Z71" s="165"/>
      <c r="AA71" s="137"/>
      <c r="AB71" s="137"/>
      <c r="AC71" s="137"/>
      <c r="AD71" s="137"/>
      <c r="AE71" s="137"/>
      <c r="AF71" s="137"/>
      <c r="AG71" s="137"/>
      <c r="AH71" s="137"/>
      <c r="AI71" s="137"/>
      <c r="AJ71" s="137"/>
      <c r="AK71" s="137"/>
      <c r="AL71" s="137"/>
      <c r="AM71" s="137"/>
      <c r="AN71" s="137"/>
      <c r="AO71" s="137"/>
      <c r="AP71" s="137"/>
      <c r="AQ71" s="137"/>
      <c r="AR71" s="137"/>
    </row>
    <row r="72" spans="1:44" x14ac:dyDescent="0.25">
      <c r="A72" s="137"/>
      <c r="B72" s="137"/>
      <c r="C72" s="137"/>
      <c r="D72" s="137"/>
      <c r="E72" s="137"/>
      <c r="F72" s="137"/>
      <c r="G72" s="137"/>
      <c r="H72" s="165"/>
      <c r="I72" s="165"/>
      <c r="J72" s="165"/>
      <c r="K72" s="194"/>
      <c r="L72" s="165"/>
      <c r="M72" s="165"/>
      <c r="N72" s="165"/>
      <c r="O72" s="165"/>
      <c r="P72" s="165"/>
      <c r="Q72" s="165"/>
      <c r="R72" s="165"/>
      <c r="S72" s="165"/>
      <c r="T72" s="165"/>
      <c r="U72" s="165"/>
      <c r="V72" s="165"/>
      <c r="W72" s="165"/>
      <c r="X72" s="165"/>
      <c r="Y72" s="165"/>
      <c r="Z72" s="165"/>
      <c r="AA72" s="137"/>
      <c r="AB72" s="137"/>
      <c r="AC72" s="137"/>
      <c r="AD72" s="137"/>
      <c r="AE72" s="137"/>
      <c r="AF72" s="137"/>
      <c r="AG72" s="137"/>
      <c r="AH72" s="137"/>
      <c r="AI72" s="137"/>
      <c r="AJ72" s="137"/>
      <c r="AK72" s="137"/>
      <c r="AL72" s="137"/>
      <c r="AM72" s="137"/>
      <c r="AN72" s="137"/>
      <c r="AO72" s="137"/>
      <c r="AP72" s="137"/>
      <c r="AQ72" s="137"/>
      <c r="AR72" s="137"/>
    </row>
    <row r="73" spans="1:44" x14ac:dyDescent="0.25">
      <c r="A73" s="137"/>
      <c r="B73" s="137"/>
      <c r="C73" s="137"/>
      <c r="D73" s="137"/>
      <c r="E73" s="137"/>
      <c r="F73" s="137"/>
      <c r="G73" s="137"/>
      <c r="H73" s="165"/>
      <c r="I73" s="165"/>
      <c r="J73" s="165"/>
      <c r="K73" s="194"/>
      <c r="L73" s="165"/>
      <c r="M73" s="165"/>
      <c r="N73" s="165"/>
      <c r="O73" s="165"/>
      <c r="P73" s="165"/>
      <c r="Q73" s="165"/>
      <c r="R73" s="165"/>
      <c r="S73" s="165"/>
      <c r="T73" s="165"/>
      <c r="U73" s="165"/>
      <c r="V73" s="165"/>
      <c r="W73" s="165"/>
      <c r="X73" s="165"/>
      <c r="Y73" s="165"/>
      <c r="Z73" s="165"/>
      <c r="AA73" s="137"/>
      <c r="AB73" s="137"/>
      <c r="AC73" s="137"/>
      <c r="AD73" s="137"/>
      <c r="AE73" s="137"/>
      <c r="AF73" s="137"/>
      <c r="AG73" s="137"/>
      <c r="AH73" s="137"/>
      <c r="AI73" s="137"/>
      <c r="AJ73" s="137"/>
      <c r="AK73" s="137"/>
      <c r="AL73" s="137"/>
      <c r="AM73" s="137"/>
      <c r="AN73" s="137"/>
      <c r="AO73" s="137"/>
      <c r="AP73" s="137"/>
      <c r="AQ73" s="137"/>
      <c r="AR73" s="137"/>
    </row>
    <row r="74" spans="1:44" x14ac:dyDescent="0.25">
      <c r="A74" s="137"/>
      <c r="B74" s="137"/>
      <c r="C74" s="137"/>
      <c r="D74" s="137"/>
      <c r="E74" s="137"/>
      <c r="F74" s="137"/>
      <c r="G74" s="137"/>
      <c r="H74" s="165"/>
      <c r="I74" s="165"/>
      <c r="J74" s="165"/>
      <c r="K74" s="194"/>
      <c r="L74" s="165"/>
      <c r="M74" s="165"/>
      <c r="N74" s="165"/>
      <c r="O74" s="165"/>
      <c r="P74" s="165"/>
      <c r="Q74" s="165"/>
      <c r="R74" s="165"/>
      <c r="S74" s="165"/>
      <c r="T74" s="165"/>
      <c r="U74" s="165"/>
      <c r="V74" s="165"/>
      <c r="W74" s="165"/>
      <c r="X74" s="165"/>
      <c r="Y74" s="165"/>
      <c r="Z74" s="165"/>
      <c r="AA74" s="137"/>
      <c r="AB74" s="137"/>
      <c r="AC74" s="137"/>
      <c r="AD74" s="137"/>
      <c r="AE74" s="137"/>
      <c r="AF74" s="137"/>
      <c r="AG74" s="137"/>
      <c r="AH74" s="137"/>
      <c r="AI74" s="137"/>
      <c r="AJ74" s="137"/>
      <c r="AK74" s="137"/>
      <c r="AL74" s="137"/>
      <c r="AM74" s="137"/>
      <c r="AN74" s="137"/>
      <c r="AO74" s="137"/>
      <c r="AP74" s="137"/>
      <c r="AQ74" s="137"/>
      <c r="AR74" s="137"/>
    </row>
    <row r="75" spans="1:44" x14ac:dyDescent="0.25">
      <c r="A75" s="137"/>
      <c r="B75" s="137"/>
      <c r="C75" s="137"/>
      <c r="D75" s="137"/>
      <c r="E75" s="137"/>
      <c r="F75" s="137"/>
      <c r="G75" s="137"/>
      <c r="H75" s="165"/>
      <c r="I75" s="165"/>
      <c r="J75" s="165"/>
      <c r="K75" s="137"/>
      <c r="L75" s="137"/>
      <c r="M75" s="137"/>
      <c r="N75" s="137"/>
      <c r="O75" s="137"/>
      <c r="P75" s="137"/>
      <c r="Q75" s="137"/>
      <c r="R75" s="137"/>
      <c r="S75" s="137"/>
      <c r="T75" s="137"/>
      <c r="U75" s="181"/>
      <c r="V75" s="137"/>
      <c r="W75" s="137"/>
      <c r="X75" s="137"/>
      <c r="Y75" s="165"/>
      <c r="Z75" s="165"/>
      <c r="AA75" s="137"/>
      <c r="AB75" s="137"/>
      <c r="AC75" s="137"/>
      <c r="AD75" s="137"/>
      <c r="AE75" s="137"/>
      <c r="AF75" s="137"/>
      <c r="AG75" s="137"/>
      <c r="AH75" s="137"/>
      <c r="AI75" s="137"/>
      <c r="AJ75" s="137"/>
      <c r="AK75" s="137"/>
      <c r="AL75" s="137"/>
      <c r="AM75" s="137"/>
      <c r="AN75" s="137"/>
      <c r="AO75" s="137"/>
      <c r="AP75" s="137"/>
      <c r="AQ75" s="137"/>
      <c r="AR75" s="137"/>
    </row>
    <row r="76" spans="1:44" x14ac:dyDescent="0.25">
      <c r="A76" s="137"/>
      <c r="B76" s="137"/>
      <c r="C76" s="137"/>
      <c r="D76" s="137"/>
      <c r="E76" s="137"/>
      <c r="F76" s="137"/>
      <c r="G76" s="137"/>
      <c r="H76" s="165"/>
      <c r="I76" s="165"/>
      <c r="J76" s="165"/>
      <c r="K76" s="137"/>
      <c r="L76" s="137"/>
      <c r="M76" s="137"/>
      <c r="N76" s="137"/>
      <c r="O76" s="137"/>
      <c r="P76" s="137"/>
      <c r="Q76" s="137"/>
      <c r="R76" s="137"/>
      <c r="S76" s="137"/>
      <c r="T76" s="137"/>
      <c r="U76" s="181"/>
      <c r="V76" s="137"/>
      <c r="W76" s="137"/>
      <c r="X76" s="137"/>
      <c r="Y76" s="165"/>
      <c r="Z76" s="165"/>
      <c r="AA76" s="137"/>
      <c r="AB76" s="137"/>
      <c r="AC76" s="137"/>
      <c r="AD76" s="137"/>
      <c r="AE76" s="137"/>
      <c r="AF76" s="137"/>
      <c r="AG76" s="137"/>
      <c r="AH76" s="137"/>
      <c r="AI76" s="137"/>
      <c r="AJ76" s="137"/>
      <c r="AK76" s="137"/>
      <c r="AL76" s="137"/>
      <c r="AM76" s="137"/>
      <c r="AN76" s="137"/>
      <c r="AO76" s="137"/>
      <c r="AP76" s="137"/>
      <c r="AQ76" s="137"/>
      <c r="AR76" s="137"/>
    </row>
    <row r="77" spans="1:44" x14ac:dyDescent="0.25">
      <c r="A77" s="137"/>
      <c r="B77" s="137"/>
      <c r="C77" s="137"/>
      <c r="D77" s="137"/>
      <c r="E77" s="137"/>
      <c r="F77" s="137"/>
      <c r="G77" s="137"/>
      <c r="H77" s="165"/>
      <c r="I77" s="165"/>
      <c r="J77" s="165"/>
      <c r="K77" s="137"/>
      <c r="L77" s="137"/>
      <c r="M77" s="137"/>
      <c r="N77" s="137"/>
      <c r="O77" s="137"/>
      <c r="P77" s="137"/>
      <c r="Q77" s="137"/>
      <c r="R77" s="137"/>
      <c r="S77" s="137"/>
      <c r="T77" s="137"/>
      <c r="U77" s="181"/>
      <c r="V77" s="137"/>
      <c r="W77" s="137"/>
      <c r="X77" s="137"/>
      <c r="Y77" s="165"/>
      <c r="Z77" s="165"/>
      <c r="AA77" s="137"/>
      <c r="AB77" s="137"/>
      <c r="AC77" s="137"/>
      <c r="AD77" s="137"/>
      <c r="AE77" s="137"/>
      <c r="AF77" s="137"/>
      <c r="AG77" s="137"/>
      <c r="AH77" s="137"/>
      <c r="AI77" s="137"/>
      <c r="AJ77" s="137"/>
      <c r="AK77" s="137"/>
      <c r="AL77" s="137"/>
      <c r="AM77" s="137"/>
      <c r="AN77" s="137"/>
      <c r="AO77" s="137"/>
      <c r="AP77" s="137"/>
      <c r="AQ77" s="137"/>
      <c r="AR77" s="137"/>
    </row>
    <row r="78" spans="1:44" x14ac:dyDescent="0.25">
      <c r="A78" s="137"/>
      <c r="B78" s="137"/>
      <c r="C78" s="137"/>
      <c r="D78" s="137"/>
      <c r="E78" s="137"/>
      <c r="F78" s="137"/>
      <c r="G78" s="137"/>
      <c r="H78" s="165"/>
      <c r="I78" s="165"/>
      <c r="J78" s="165"/>
      <c r="K78" s="137"/>
      <c r="L78" s="137"/>
      <c r="M78" s="137"/>
      <c r="N78" s="137"/>
      <c r="O78" s="137"/>
      <c r="P78" s="137"/>
      <c r="Q78" s="137"/>
      <c r="R78" s="137"/>
      <c r="S78" s="137"/>
      <c r="T78" s="137"/>
      <c r="U78" s="181"/>
      <c r="V78" s="137"/>
      <c r="W78" s="137"/>
      <c r="X78" s="137"/>
      <c r="Y78" s="165"/>
      <c r="Z78" s="165"/>
      <c r="AA78" s="137"/>
      <c r="AB78" s="137"/>
      <c r="AC78" s="137"/>
      <c r="AD78" s="137"/>
      <c r="AE78" s="137"/>
      <c r="AF78" s="137"/>
      <c r="AG78" s="137"/>
      <c r="AH78" s="137"/>
      <c r="AI78" s="137"/>
      <c r="AJ78" s="137"/>
      <c r="AK78" s="137"/>
      <c r="AL78" s="137"/>
      <c r="AM78" s="137"/>
      <c r="AN78" s="137"/>
      <c r="AO78" s="137"/>
      <c r="AP78" s="137"/>
      <c r="AQ78" s="137"/>
      <c r="AR78" s="137"/>
    </row>
    <row r="79" spans="1:44" x14ac:dyDescent="0.25">
      <c r="A79" s="137"/>
      <c r="B79" s="137"/>
      <c r="C79" s="137"/>
      <c r="D79" s="137"/>
      <c r="E79" s="137"/>
      <c r="F79" s="137"/>
      <c r="G79" s="137"/>
      <c r="H79" s="146"/>
      <c r="I79" s="146"/>
      <c r="J79" s="146"/>
      <c r="K79" s="137"/>
      <c r="L79" s="137"/>
      <c r="M79" s="137"/>
      <c r="N79" s="137"/>
      <c r="O79" s="137"/>
      <c r="P79" s="137"/>
      <c r="Q79" s="137"/>
      <c r="R79" s="137"/>
      <c r="S79" s="137"/>
      <c r="T79" s="137"/>
      <c r="U79" s="181"/>
      <c r="V79" s="137"/>
      <c r="W79" s="137"/>
      <c r="X79" s="137"/>
      <c r="Y79" s="165"/>
      <c r="Z79" s="165"/>
      <c r="AA79" s="137"/>
      <c r="AB79" s="137"/>
      <c r="AC79" s="137"/>
      <c r="AD79" s="137"/>
      <c r="AE79" s="137"/>
      <c r="AF79" s="137"/>
      <c r="AG79" s="137"/>
      <c r="AH79" s="137"/>
      <c r="AI79" s="137"/>
      <c r="AJ79" s="137"/>
      <c r="AK79" s="137"/>
      <c r="AL79" s="137"/>
      <c r="AM79" s="137"/>
      <c r="AN79" s="137"/>
      <c r="AO79" s="137"/>
      <c r="AP79" s="137"/>
      <c r="AQ79" s="137"/>
      <c r="AR79" s="137"/>
    </row>
    <row r="80" spans="1:44" x14ac:dyDescent="0.25">
      <c r="A80" s="137"/>
      <c r="B80" s="137"/>
      <c r="C80" s="137"/>
      <c r="D80" s="137"/>
      <c r="E80" s="137"/>
      <c r="F80" s="137"/>
      <c r="G80" s="137"/>
      <c r="H80" s="146"/>
      <c r="I80" s="146"/>
      <c r="J80" s="146"/>
      <c r="K80" s="137"/>
      <c r="L80" s="137"/>
      <c r="M80" s="137"/>
      <c r="N80" s="137"/>
      <c r="O80" s="137"/>
      <c r="P80" s="137"/>
      <c r="Q80" s="137"/>
      <c r="R80" s="137"/>
      <c r="S80" s="137"/>
      <c r="T80" s="137"/>
      <c r="U80" s="181"/>
      <c r="V80" s="137"/>
      <c r="W80" s="137"/>
      <c r="X80" s="137"/>
      <c r="Y80" s="165"/>
      <c r="Z80" s="165"/>
      <c r="AA80" s="137"/>
      <c r="AB80" s="137"/>
      <c r="AC80" s="137"/>
      <c r="AD80" s="137"/>
      <c r="AE80" s="137"/>
      <c r="AF80" s="137"/>
      <c r="AG80" s="137"/>
      <c r="AH80" s="137"/>
      <c r="AI80" s="137"/>
      <c r="AJ80" s="137"/>
      <c r="AK80" s="137"/>
      <c r="AL80" s="137"/>
      <c r="AM80" s="137"/>
      <c r="AN80" s="137"/>
      <c r="AO80" s="137"/>
      <c r="AP80" s="137"/>
      <c r="AQ80" s="137"/>
      <c r="AR80" s="137"/>
    </row>
    <row r="81" spans="1:44" x14ac:dyDescent="0.25">
      <c r="A81" s="137"/>
      <c r="B81" s="137"/>
      <c r="C81" s="137"/>
      <c r="D81" s="137"/>
      <c r="E81" s="137"/>
      <c r="F81" s="137"/>
      <c r="G81" s="137"/>
      <c r="H81" s="146"/>
      <c r="I81" s="146"/>
      <c r="J81" s="146"/>
      <c r="K81" s="146"/>
      <c r="L81" s="137"/>
      <c r="M81" s="137"/>
      <c r="N81" s="137"/>
      <c r="O81" s="137"/>
      <c r="P81" s="137"/>
      <c r="Q81" s="137"/>
      <c r="R81" s="137"/>
      <c r="S81" s="137"/>
      <c r="T81" s="137"/>
      <c r="U81" s="137"/>
      <c r="V81" s="137"/>
      <c r="W81" s="137"/>
      <c r="X81" s="137"/>
      <c r="Y81" s="165"/>
      <c r="Z81" s="165"/>
      <c r="AA81" s="137"/>
      <c r="AB81" s="137"/>
      <c r="AC81" s="137"/>
      <c r="AD81" s="137"/>
      <c r="AE81" s="137"/>
      <c r="AF81" s="137"/>
      <c r="AG81" s="137"/>
      <c r="AH81" s="137"/>
      <c r="AI81" s="137"/>
      <c r="AJ81" s="137"/>
      <c r="AK81" s="137"/>
      <c r="AL81" s="137"/>
      <c r="AM81" s="137"/>
      <c r="AN81" s="137"/>
      <c r="AO81" s="137"/>
      <c r="AP81" s="137"/>
      <c r="AQ81" s="137"/>
      <c r="AR81" s="137"/>
    </row>
    <row r="82" spans="1:44" x14ac:dyDescent="0.25">
      <c r="A82" s="137"/>
      <c r="B82" s="137"/>
      <c r="C82" s="137"/>
      <c r="D82" s="137"/>
      <c r="E82" s="137"/>
      <c r="F82" s="137"/>
      <c r="G82" s="137"/>
      <c r="H82" s="146"/>
      <c r="I82" s="146"/>
      <c r="J82" s="146"/>
      <c r="K82" s="146"/>
      <c r="L82" s="137"/>
      <c r="M82" s="137"/>
      <c r="N82" s="137"/>
      <c r="O82" s="137"/>
      <c r="P82" s="137"/>
      <c r="Q82" s="137"/>
      <c r="R82" s="137"/>
      <c r="S82" s="137"/>
      <c r="T82" s="137"/>
      <c r="U82" s="137"/>
      <c r="V82" s="137"/>
      <c r="W82" s="137"/>
      <c r="X82" s="137"/>
      <c r="Y82" s="165"/>
      <c r="Z82" s="165"/>
      <c r="AA82" s="137"/>
      <c r="AB82" s="137"/>
      <c r="AC82" s="137"/>
      <c r="AD82" s="137"/>
      <c r="AE82" s="137"/>
      <c r="AF82" s="137"/>
      <c r="AG82" s="137"/>
      <c r="AH82" s="137"/>
      <c r="AI82" s="137"/>
      <c r="AJ82" s="137"/>
      <c r="AK82" s="137"/>
      <c r="AL82" s="137"/>
      <c r="AM82" s="137"/>
      <c r="AN82" s="137"/>
      <c r="AO82" s="137"/>
      <c r="AP82" s="137"/>
      <c r="AQ82" s="137"/>
      <c r="AR82" s="137"/>
    </row>
    <row r="83" spans="1:44" x14ac:dyDescent="0.25">
      <c r="A83" s="137"/>
      <c r="B83" s="137"/>
      <c r="C83" s="137"/>
      <c r="D83" s="137"/>
      <c r="E83" s="137"/>
      <c r="F83" s="137"/>
      <c r="G83" s="137"/>
      <c r="H83" s="146"/>
      <c r="I83" s="146"/>
      <c r="J83" s="146"/>
      <c r="K83" s="146"/>
      <c r="L83" s="165"/>
      <c r="M83" s="165"/>
      <c r="N83" s="165"/>
      <c r="O83" s="165"/>
      <c r="P83" s="165"/>
      <c r="Q83" s="165"/>
      <c r="R83" s="165"/>
      <c r="S83" s="165"/>
      <c r="T83" s="165"/>
      <c r="U83" s="165"/>
      <c r="V83" s="165"/>
      <c r="W83" s="165"/>
      <c r="X83" s="165"/>
      <c r="Y83" s="165"/>
      <c r="Z83" s="165"/>
      <c r="AA83" s="137"/>
      <c r="AB83" s="137"/>
      <c r="AC83" s="137"/>
      <c r="AD83" s="137"/>
      <c r="AE83" s="137"/>
      <c r="AF83" s="137"/>
      <c r="AG83" s="137"/>
      <c r="AH83" s="137"/>
      <c r="AI83" s="137"/>
      <c r="AJ83" s="137"/>
      <c r="AK83" s="137"/>
      <c r="AL83" s="137"/>
      <c r="AM83" s="137"/>
      <c r="AN83" s="137"/>
      <c r="AO83" s="137"/>
      <c r="AP83" s="137"/>
      <c r="AQ83" s="137"/>
      <c r="AR83" s="137"/>
    </row>
    <row r="84" spans="1:44" x14ac:dyDescent="0.25">
      <c r="A84" s="137"/>
      <c r="B84" s="137"/>
      <c r="C84" s="137"/>
      <c r="D84" s="137"/>
      <c r="E84" s="137"/>
      <c r="F84" s="137"/>
      <c r="G84" s="137"/>
      <c r="H84" s="146"/>
      <c r="I84" s="146"/>
      <c r="J84" s="146"/>
      <c r="K84" s="146"/>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7"/>
      <c r="AI84" s="137"/>
      <c r="AJ84" s="137"/>
      <c r="AK84" s="137"/>
      <c r="AL84" s="137"/>
      <c r="AM84" s="137"/>
      <c r="AN84" s="137"/>
      <c r="AO84" s="137"/>
      <c r="AP84" s="137"/>
      <c r="AQ84" s="137"/>
      <c r="AR84" s="137"/>
    </row>
    <row r="85" spans="1:44" x14ac:dyDescent="0.25">
      <c r="A85" s="137"/>
      <c r="B85" s="137"/>
      <c r="C85" s="137"/>
      <c r="D85" s="137"/>
      <c r="E85" s="137"/>
      <c r="F85" s="137"/>
      <c r="G85" s="137"/>
      <c r="H85" s="146"/>
      <c r="I85" s="146"/>
      <c r="J85" s="146"/>
      <c r="K85" s="146"/>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7"/>
      <c r="AJ85" s="137"/>
      <c r="AK85" s="137"/>
      <c r="AL85" s="137"/>
      <c r="AM85" s="137"/>
      <c r="AN85" s="137"/>
      <c r="AO85" s="137"/>
      <c r="AP85" s="137"/>
      <c r="AQ85" s="137"/>
      <c r="AR85" s="137"/>
    </row>
    <row r="86" spans="1:44" x14ac:dyDescent="0.25">
      <c r="A86" s="137"/>
      <c r="B86" s="137"/>
      <c r="C86" s="137"/>
      <c r="D86" s="137"/>
      <c r="E86" s="137"/>
      <c r="F86" s="137"/>
      <c r="G86" s="137"/>
      <c r="H86" s="146"/>
      <c r="I86" s="146"/>
      <c r="J86" s="146"/>
      <c r="K86" s="146"/>
      <c r="L86" s="137"/>
      <c r="M86" s="137"/>
      <c r="N86" s="137"/>
      <c r="O86" s="137"/>
      <c r="P86" s="137"/>
      <c r="Q86" s="137"/>
      <c r="R86" s="137"/>
      <c r="S86" s="137"/>
      <c r="T86" s="137"/>
      <c r="U86" s="137"/>
      <c r="V86" s="137"/>
      <c r="W86" s="137"/>
      <c r="X86" s="137"/>
      <c r="Y86" s="137"/>
      <c r="Z86" s="137"/>
      <c r="AA86" s="137"/>
      <c r="AB86" s="137"/>
      <c r="AC86" s="137"/>
      <c r="AD86" s="137"/>
      <c r="AE86" s="137"/>
      <c r="AF86" s="137"/>
      <c r="AG86" s="137"/>
      <c r="AH86" s="137"/>
      <c r="AI86" s="137"/>
      <c r="AJ86" s="137"/>
      <c r="AK86" s="137"/>
      <c r="AL86" s="137"/>
      <c r="AM86" s="137"/>
      <c r="AN86" s="137"/>
      <c r="AO86" s="137"/>
      <c r="AP86" s="137"/>
      <c r="AQ86" s="137"/>
      <c r="AR86" s="137"/>
    </row>
    <row r="87" spans="1:44" x14ac:dyDescent="0.25">
      <c r="A87" s="137"/>
      <c r="B87" s="137"/>
      <c r="C87" s="137"/>
      <c r="D87" s="137"/>
      <c r="E87" s="137"/>
      <c r="F87" s="137"/>
      <c r="G87" s="137"/>
      <c r="H87" s="194"/>
      <c r="I87" s="194"/>
      <c r="J87" s="194"/>
      <c r="K87" s="146"/>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row>
    <row r="88" spans="1:44" x14ac:dyDescent="0.25">
      <c r="A88" s="137"/>
      <c r="B88" s="137"/>
      <c r="C88" s="137"/>
      <c r="D88" s="137"/>
      <c r="E88" s="137"/>
      <c r="F88" s="137"/>
      <c r="G88" s="137"/>
      <c r="H88" s="137"/>
      <c r="I88" s="137"/>
      <c r="J88" s="137"/>
      <c r="K88" s="146"/>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row>
    <row r="89" spans="1:44" x14ac:dyDescent="0.25">
      <c r="A89" s="137"/>
      <c r="B89" s="137"/>
      <c r="C89" s="137"/>
      <c r="D89" s="137"/>
      <c r="E89" s="137"/>
      <c r="F89" s="137"/>
      <c r="G89" s="137"/>
      <c r="H89" s="137"/>
      <c r="I89" s="137"/>
      <c r="J89" s="137"/>
      <c r="K89" s="146"/>
      <c r="L89" s="137"/>
      <c r="M89" s="137"/>
      <c r="N89" s="137"/>
      <c r="O89" s="137"/>
      <c r="P89" s="137"/>
      <c r="Q89" s="137"/>
      <c r="R89" s="137"/>
      <c r="S89" s="137"/>
      <c r="T89" s="137"/>
      <c r="U89" s="137"/>
      <c r="V89" s="137"/>
      <c r="W89" s="137"/>
      <c r="X89" s="137"/>
      <c r="Y89" s="137"/>
      <c r="Z89" s="137"/>
      <c r="AA89" s="137"/>
      <c r="AB89" s="137"/>
      <c r="AC89" s="137"/>
      <c r="AD89" s="137"/>
      <c r="AE89" s="137"/>
      <c r="AF89" s="137"/>
      <c r="AG89" s="137"/>
      <c r="AH89" s="137"/>
      <c r="AI89" s="137"/>
      <c r="AJ89" s="137"/>
      <c r="AK89" s="137"/>
      <c r="AL89" s="137"/>
      <c r="AM89" s="137"/>
      <c r="AN89" s="137"/>
      <c r="AO89" s="137"/>
      <c r="AP89" s="137"/>
      <c r="AQ89" s="137"/>
      <c r="AR89" s="137"/>
    </row>
    <row r="90" spans="1:44" x14ac:dyDescent="0.25">
      <c r="A90" s="137"/>
      <c r="B90" s="137"/>
      <c r="C90" s="137"/>
      <c r="D90" s="137"/>
      <c r="E90" s="137"/>
      <c r="F90" s="137"/>
      <c r="G90" s="137"/>
      <c r="H90" s="137"/>
      <c r="I90" s="137"/>
      <c r="J90" s="137"/>
      <c r="K90" s="146"/>
      <c r="L90" s="137"/>
      <c r="M90" s="137"/>
      <c r="N90" s="137"/>
      <c r="O90" s="137"/>
      <c r="P90" s="137"/>
      <c r="Q90" s="137"/>
      <c r="R90" s="137"/>
      <c r="S90" s="137"/>
      <c r="T90" s="137"/>
      <c r="U90" s="137"/>
      <c r="V90" s="137"/>
      <c r="W90" s="137"/>
      <c r="X90" s="137"/>
      <c r="Y90" s="137"/>
      <c r="Z90" s="137"/>
      <c r="AA90" s="137"/>
      <c r="AB90" s="137"/>
      <c r="AC90" s="137"/>
      <c r="AD90" s="137"/>
      <c r="AE90" s="137"/>
      <c r="AF90" s="137"/>
      <c r="AG90" s="137"/>
      <c r="AH90" s="137"/>
      <c r="AI90" s="137"/>
      <c r="AJ90" s="137"/>
      <c r="AK90" s="137"/>
      <c r="AL90" s="137"/>
      <c r="AM90" s="137"/>
      <c r="AN90" s="137"/>
      <c r="AO90" s="137"/>
      <c r="AP90" s="137"/>
      <c r="AQ90" s="137"/>
      <c r="AR90" s="137"/>
    </row>
    <row r="91" spans="1:44" x14ac:dyDescent="0.25">
      <c r="A91" s="137"/>
      <c r="B91" s="137"/>
      <c r="C91" s="137"/>
      <c r="D91" s="137"/>
      <c r="E91" s="137"/>
      <c r="F91" s="137"/>
      <c r="G91" s="137"/>
      <c r="H91" s="137"/>
      <c r="I91" s="137"/>
      <c r="J91" s="137"/>
      <c r="K91" s="146"/>
      <c r="L91" s="137"/>
      <c r="M91" s="137"/>
      <c r="N91" s="137"/>
      <c r="O91" s="137"/>
      <c r="P91" s="137"/>
      <c r="Q91" s="137"/>
      <c r="R91" s="137"/>
      <c r="S91" s="137"/>
      <c r="T91" s="137"/>
      <c r="U91" s="137"/>
      <c r="V91" s="137"/>
      <c r="W91" s="137"/>
      <c r="X91" s="137"/>
      <c r="Y91" s="137"/>
      <c r="Z91" s="137"/>
      <c r="AA91" s="137"/>
      <c r="AB91" s="137"/>
      <c r="AC91" s="137"/>
      <c r="AD91" s="137"/>
      <c r="AE91" s="137"/>
      <c r="AF91" s="137"/>
      <c r="AG91" s="137"/>
      <c r="AH91" s="137"/>
      <c r="AI91" s="137"/>
      <c r="AJ91" s="137"/>
      <c r="AK91" s="137"/>
      <c r="AL91" s="137"/>
      <c r="AM91" s="137"/>
      <c r="AN91" s="137"/>
      <c r="AO91" s="137"/>
      <c r="AP91" s="137"/>
      <c r="AQ91" s="137"/>
      <c r="AR91" s="137"/>
    </row>
    <row r="92" spans="1:44" x14ac:dyDescent="0.25">
      <c r="A92" s="137"/>
      <c r="B92" s="137"/>
      <c r="C92" s="137"/>
      <c r="D92" s="137"/>
      <c r="E92" s="137"/>
      <c r="F92" s="137"/>
      <c r="G92" s="137"/>
      <c r="H92" s="137"/>
      <c r="I92" s="137"/>
      <c r="J92" s="137"/>
      <c r="K92" s="146"/>
      <c r="L92" s="137"/>
      <c r="M92" s="137"/>
      <c r="N92" s="137"/>
      <c r="O92" s="137"/>
      <c r="P92" s="137"/>
      <c r="Q92" s="137"/>
      <c r="R92" s="137"/>
      <c r="S92" s="137"/>
      <c r="T92" s="137"/>
      <c r="U92" s="137"/>
      <c r="V92" s="137"/>
      <c r="W92" s="137"/>
      <c r="X92" s="137"/>
      <c r="Y92" s="137"/>
      <c r="Z92" s="137"/>
      <c r="AA92" s="137"/>
      <c r="AB92" s="137"/>
      <c r="AC92" s="137"/>
      <c r="AD92" s="137"/>
      <c r="AE92" s="137"/>
      <c r="AF92" s="137"/>
      <c r="AG92" s="137"/>
      <c r="AH92" s="137"/>
      <c r="AI92" s="137"/>
      <c r="AJ92" s="137"/>
      <c r="AK92" s="137"/>
      <c r="AL92" s="137"/>
      <c r="AM92" s="137"/>
      <c r="AN92" s="137"/>
      <c r="AO92" s="137"/>
      <c r="AP92" s="137"/>
      <c r="AQ92" s="137"/>
      <c r="AR92" s="137"/>
    </row>
    <row r="93" spans="1:44" x14ac:dyDescent="0.25">
      <c r="A93" s="137"/>
      <c r="B93" s="137"/>
      <c r="C93" s="137"/>
      <c r="D93" s="137"/>
      <c r="E93" s="137"/>
      <c r="F93" s="137"/>
      <c r="G93" s="137"/>
      <c r="H93" s="137"/>
      <c r="I93" s="137"/>
      <c r="J93" s="137"/>
      <c r="K93" s="146"/>
      <c r="L93" s="137"/>
      <c r="M93" s="137"/>
      <c r="N93" s="137"/>
      <c r="O93" s="137"/>
      <c r="P93" s="137"/>
      <c r="Q93" s="137"/>
      <c r="R93" s="137"/>
      <c r="S93" s="137"/>
      <c r="T93" s="137"/>
      <c r="U93" s="137"/>
      <c r="V93" s="137"/>
      <c r="W93" s="137"/>
      <c r="X93" s="137"/>
      <c r="Y93" s="137"/>
      <c r="Z93" s="137"/>
      <c r="AA93" s="137"/>
      <c r="AB93" s="137"/>
      <c r="AC93" s="137"/>
      <c r="AD93" s="137"/>
      <c r="AE93" s="137"/>
      <c r="AF93" s="137"/>
      <c r="AG93" s="137"/>
      <c r="AH93" s="137"/>
      <c r="AI93" s="137"/>
      <c r="AJ93" s="137"/>
      <c r="AK93" s="137"/>
      <c r="AL93" s="137"/>
      <c r="AM93" s="137"/>
      <c r="AN93" s="137"/>
      <c r="AO93" s="137"/>
      <c r="AP93" s="137"/>
      <c r="AQ93" s="137"/>
      <c r="AR93" s="137"/>
    </row>
    <row r="94" spans="1:44" x14ac:dyDescent="0.25">
      <c r="A94" s="137"/>
      <c r="B94" s="137"/>
      <c r="C94" s="137"/>
      <c r="D94" s="137"/>
      <c r="E94" s="137"/>
      <c r="F94" s="137"/>
      <c r="G94" s="137"/>
      <c r="H94" s="137"/>
      <c r="I94" s="137"/>
      <c r="J94" s="137"/>
      <c r="K94" s="146"/>
      <c r="L94" s="146"/>
      <c r="M94" s="146"/>
      <c r="N94" s="137"/>
      <c r="O94" s="137"/>
      <c r="P94" s="137"/>
      <c r="Q94" s="137"/>
      <c r="R94" s="137"/>
      <c r="S94" s="137"/>
      <c r="T94" s="137"/>
      <c r="U94" s="137"/>
      <c r="V94" s="137"/>
      <c r="W94" s="137"/>
      <c r="X94" s="137"/>
      <c r="Y94" s="137"/>
      <c r="Z94" s="137"/>
      <c r="AA94" s="137"/>
      <c r="AB94" s="137"/>
      <c r="AC94" s="137"/>
      <c r="AD94" s="137"/>
      <c r="AE94" s="137"/>
      <c r="AF94" s="137"/>
      <c r="AG94" s="137"/>
      <c r="AH94" s="137"/>
      <c r="AI94" s="137"/>
      <c r="AJ94" s="137"/>
      <c r="AK94" s="137"/>
      <c r="AL94" s="137"/>
      <c r="AM94" s="137"/>
      <c r="AN94" s="137"/>
      <c r="AO94" s="137"/>
      <c r="AP94" s="137"/>
      <c r="AQ94" s="137"/>
      <c r="AR94" s="137"/>
    </row>
    <row r="95" spans="1:44" x14ac:dyDescent="0.25">
      <c r="A95" s="137"/>
      <c r="B95" s="137"/>
      <c r="C95" s="137"/>
      <c r="D95" s="137"/>
      <c r="E95" s="137"/>
      <c r="F95" s="137"/>
      <c r="G95" s="137"/>
      <c r="H95" s="137"/>
      <c r="I95" s="137"/>
      <c r="J95" s="137"/>
      <c r="K95" s="146"/>
      <c r="L95" s="146"/>
      <c r="M95" s="146"/>
      <c r="N95" s="137"/>
      <c r="O95" s="137"/>
      <c r="P95" s="137"/>
      <c r="Q95" s="137"/>
      <c r="R95" s="137"/>
      <c r="S95" s="137"/>
      <c r="T95" s="137"/>
      <c r="U95" s="137"/>
      <c r="V95" s="137"/>
      <c r="W95" s="137"/>
      <c r="X95" s="137"/>
      <c r="Y95" s="137"/>
      <c r="Z95" s="137"/>
      <c r="AA95" s="137"/>
      <c r="AB95" s="137"/>
      <c r="AC95" s="137"/>
      <c r="AD95" s="137"/>
      <c r="AE95" s="137"/>
      <c r="AF95" s="137"/>
      <c r="AG95" s="137"/>
      <c r="AH95" s="137"/>
      <c r="AI95" s="137"/>
      <c r="AJ95" s="137"/>
      <c r="AK95" s="137"/>
      <c r="AL95" s="137"/>
      <c r="AM95" s="137"/>
      <c r="AN95" s="137"/>
      <c r="AO95" s="137"/>
      <c r="AP95" s="137"/>
      <c r="AQ95" s="137"/>
      <c r="AR95" s="137"/>
    </row>
    <row r="96" spans="1:44" x14ac:dyDescent="0.25">
      <c r="A96" s="137"/>
      <c r="B96" s="137"/>
      <c r="C96" s="137"/>
      <c r="D96" s="137"/>
      <c r="E96" s="137"/>
      <c r="F96" s="137"/>
      <c r="G96" s="137"/>
      <c r="H96" s="137"/>
      <c r="I96" s="137"/>
      <c r="J96" s="137"/>
      <c r="K96" s="146"/>
      <c r="L96" s="146"/>
      <c r="M96" s="146"/>
      <c r="N96" s="137"/>
      <c r="O96" s="137"/>
      <c r="P96" s="137"/>
      <c r="Q96" s="137"/>
      <c r="R96" s="137"/>
      <c r="S96" s="137"/>
      <c r="T96" s="137"/>
      <c r="U96" s="137"/>
      <c r="V96" s="137"/>
      <c r="W96" s="137"/>
      <c r="X96" s="137"/>
      <c r="Y96" s="137"/>
      <c r="Z96" s="137"/>
      <c r="AA96" s="137"/>
      <c r="AB96" s="137"/>
      <c r="AC96" s="137"/>
      <c r="AD96" s="137"/>
      <c r="AE96" s="137"/>
      <c r="AF96" s="137"/>
      <c r="AG96" s="137"/>
      <c r="AH96" s="137"/>
      <c r="AI96" s="137"/>
      <c r="AJ96" s="137"/>
      <c r="AK96" s="137"/>
      <c r="AL96" s="137"/>
      <c r="AM96" s="137"/>
      <c r="AN96" s="137"/>
      <c r="AO96" s="137"/>
      <c r="AP96" s="137"/>
      <c r="AQ96" s="137"/>
      <c r="AR96" s="137"/>
    </row>
    <row r="97" spans="1:44" x14ac:dyDescent="0.25">
      <c r="A97" s="137"/>
      <c r="B97" s="137"/>
      <c r="C97" s="137"/>
      <c r="D97" s="137"/>
      <c r="E97" s="137"/>
      <c r="F97" s="137"/>
      <c r="G97" s="137"/>
      <c r="H97" s="137"/>
      <c r="I97" s="137"/>
      <c r="J97" s="137"/>
      <c r="K97" s="146"/>
      <c r="L97" s="146"/>
      <c r="M97" s="146"/>
      <c r="N97" s="137"/>
      <c r="O97" s="137"/>
      <c r="P97" s="137"/>
      <c r="Q97" s="137"/>
      <c r="R97" s="137"/>
      <c r="S97" s="137"/>
      <c r="T97" s="137"/>
      <c r="U97" s="137"/>
      <c r="V97" s="137"/>
      <c r="W97" s="137"/>
      <c r="X97" s="137"/>
      <c r="Y97" s="137"/>
      <c r="Z97" s="137"/>
      <c r="AA97" s="137"/>
      <c r="AB97" s="137"/>
      <c r="AC97" s="137"/>
      <c r="AD97" s="137"/>
      <c r="AE97" s="137"/>
      <c r="AF97" s="137"/>
      <c r="AG97" s="137"/>
      <c r="AH97" s="137"/>
      <c r="AI97" s="137"/>
      <c r="AJ97" s="137"/>
      <c r="AK97" s="137"/>
      <c r="AL97" s="137"/>
      <c r="AM97" s="137"/>
      <c r="AN97" s="137"/>
      <c r="AO97" s="137"/>
      <c r="AP97" s="137"/>
      <c r="AQ97" s="137"/>
      <c r="AR97" s="137"/>
    </row>
    <row r="98" spans="1:44" x14ac:dyDescent="0.25">
      <c r="A98" s="137"/>
      <c r="B98" s="137"/>
      <c r="C98" s="137"/>
      <c r="D98" s="137"/>
      <c r="E98" s="137"/>
      <c r="F98" s="137"/>
      <c r="G98" s="137"/>
      <c r="H98" s="137"/>
      <c r="I98" s="137"/>
      <c r="J98" s="137"/>
      <c r="K98" s="146"/>
      <c r="L98" s="146"/>
      <c r="M98" s="146"/>
      <c r="N98" s="137"/>
      <c r="O98" s="137"/>
      <c r="P98" s="137"/>
      <c r="Q98" s="137"/>
      <c r="R98" s="137"/>
      <c r="S98" s="137"/>
      <c r="T98" s="137"/>
      <c r="U98" s="137"/>
      <c r="V98" s="137"/>
      <c r="W98" s="137"/>
      <c r="X98" s="137"/>
      <c r="Y98" s="137"/>
      <c r="Z98" s="137"/>
      <c r="AA98" s="137"/>
      <c r="AB98" s="137"/>
      <c r="AC98" s="137"/>
      <c r="AD98" s="137"/>
      <c r="AE98" s="137"/>
      <c r="AF98" s="137"/>
      <c r="AG98" s="137"/>
      <c r="AH98" s="137"/>
      <c r="AI98" s="137"/>
      <c r="AJ98" s="137"/>
      <c r="AK98" s="137"/>
      <c r="AL98" s="137"/>
      <c r="AM98" s="137"/>
      <c r="AN98" s="137"/>
      <c r="AO98" s="137"/>
      <c r="AP98" s="137"/>
      <c r="AQ98" s="137"/>
      <c r="AR98" s="137"/>
    </row>
    <row r="99" spans="1:44" x14ac:dyDescent="0.25">
      <c r="A99" s="137"/>
      <c r="B99" s="137"/>
      <c r="C99" s="137"/>
      <c r="D99" s="137"/>
      <c r="E99" s="137"/>
      <c r="F99" s="137"/>
      <c r="G99" s="137"/>
      <c r="H99" s="137"/>
      <c r="I99" s="137"/>
      <c r="J99" s="137"/>
      <c r="K99" s="146"/>
      <c r="L99" s="146"/>
      <c r="M99" s="146"/>
      <c r="N99" s="137"/>
      <c r="O99" s="137"/>
      <c r="P99" s="137"/>
      <c r="Q99" s="137"/>
      <c r="R99" s="137"/>
      <c r="S99" s="137"/>
      <c r="T99" s="137"/>
      <c r="U99" s="137"/>
      <c r="V99" s="137"/>
      <c r="W99" s="137"/>
      <c r="X99" s="137"/>
      <c r="Y99" s="137"/>
      <c r="Z99" s="137"/>
      <c r="AA99" s="137"/>
      <c r="AB99" s="137"/>
      <c r="AC99" s="137"/>
      <c r="AD99" s="137"/>
      <c r="AE99" s="137"/>
      <c r="AF99" s="137"/>
      <c r="AG99" s="137"/>
      <c r="AH99" s="137"/>
      <c r="AI99" s="137"/>
      <c r="AJ99" s="137"/>
      <c r="AK99" s="137"/>
      <c r="AL99" s="137"/>
      <c r="AM99" s="137"/>
      <c r="AN99" s="137"/>
      <c r="AO99" s="137"/>
      <c r="AP99" s="137"/>
      <c r="AQ99" s="137"/>
      <c r="AR99" s="137"/>
    </row>
    <row r="100" spans="1:44" x14ac:dyDescent="0.25">
      <c r="A100" s="137"/>
      <c r="B100" s="137"/>
      <c r="C100" s="137"/>
      <c r="D100" s="137"/>
      <c r="E100" s="137"/>
      <c r="F100" s="137"/>
      <c r="G100" s="137"/>
      <c r="H100" s="137"/>
      <c r="I100" s="137"/>
      <c r="J100" s="137"/>
      <c r="K100" s="146"/>
      <c r="L100" s="146"/>
      <c r="M100" s="146"/>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137"/>
      <c r="AP100" s="137"/>
      <c r="AQ100" s="137"/>
      <c r="AR100" s="137"/>
    </row>
  </sheetData>
  <mergeCells count="7">
    <mergeCell ref="C3:G3"/>
    <mergeCell ref="C4:G4"/>
    <mergeCell ref="B10:H10"/>
    <mergeCell ref="B2:H2"/>
    <mergeCell ref="B5:C8"/>
    <mergeCell ref="E5:E8"/>
    <mergeCell ref="G5:H8"/>
  </mergeCells>
  <hyperlinks>
    <hyperlink ref="F6" r:id="rId1" xr:uid="{7A85CA31-1327-4F5C-8FE1-6C2B3419D4DC}"/>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56726-A454-423F-BE18-E6A2C23ECE2F}">
  <sheetPr codeName="Pathway_Summary">
    <tabColor rgb="FFFBC65B"/>
  </sheetPr>
  <dimension ref="A2:AV125"/>
  <sheetViews>
    <sheetView showGridLines="0" workbookViewId="0">
      <selection activeCell="I13" sqref="I13"/>
    </sheetView>
  </sheetViews>
  <sheetFormatPr defaultColWidth="10.7109375" defaultRowHeight="15" x14ac:dyDescent="0.25"/>
  <cols>
    <col min="1" max="1" width="3.7109375" style="14" customWidth="1"/>
    <col min="2" max="2" width="39.140625" style="14" bestFit="1" customWidth="1"/>
    <col min="3" max="3" width="38.140625" style="14" bestFit="1" customWidth="1"/>
    <col min="4" max="4" width="6.85546875" style="328" bestFit="1" customWidth="1"/>
    <col min="5" max="5" width="15.28515625" style="14" bestFit="1" customWidth="1"/>
    <col min="6" max="6" width="20" style="14" bestFit="1" customWidth="1"/>
    <col min="7" max="7" width="24.42578125" style="14" bestFit="1" customWidth="1"/>
    <col min="8" max="8" width="10.28515625" style="14" bestFit="1" customWidth="1"/>
    <col min="9" max="9" width="26" style="14" bestFit="1" customWidth="1"/>
    <col min="10" max="10" width="24.42578125" style="14" bestFit="1" customWidth="1"/>
    <col min="11" max="11" width="7.7109375" style="14" bestFit="1" customWidth="1"/>
    <col min="12" max="19" width="1.42578125" style="14" bestFit="1" customWidth="1"/>
    <col min="20" max="20" width="1.42578125" style="333" bestFit="1" customWidth="1"/>
    <col min="21" max="28" width="1.42578125" style="14" bestFit="1" customWidth="1"/>
    <col min="29" max="30" width="10.7109375" style="14"/>
    <col min="31" max="31" width="11.5703125" style="14" bestFit="1" customWidth="1"/>
    <col min="32" max="33" width="10.7109375" style="14"/>
    <col min="34" max="34" width="11.28515625" style="14" bestFit="1" customWidth="1"/>
    <col min="35" max="16384" width="10.7109375" style="14"/>
  </cols>
  <sheetData>
    <row r="2" spans="2:48" ht="34.5" customHeight="1" x14ac:dyDescent="0.25">
      <c r="T2" s="14"/>
    </row>
    <row r="3" spans="2:48" x14ac:dyDescent="0.25">
      <c r="T3" s="14"/>
    </row>
    <row r="4" spans="2:48" s="328" customFormat="1" x14ac:dyDescent="0.25">
      <c r="B4" s="413" t="s">
        <v>20</v>
      </c>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row>
    <row r="5" spans="2:48" s="328" customFormat="1" x14ac:dyDescent="0.25">
      <c r="B5" s="413"/>
      <c r="C5" s="413"/>
      <c r="D5" s="413"/>
      <c r="E5" s="413"/>
      <c r="F5" s="413"/>
      <c r="G5" s="413"/>
      <c r="H5" s="413"/>
      <c r="I5" s="413"/>
      <c r="J5" s="413"/>
      <c r="K5" s="413"/>
      <c r="L5" s="413"/>
      <c r="M5" s="413"/>
      <c r="N5" s="413"/>
      <c r="O5" s="413"/>
      <c r="P5" s="413"/>
      <c r="Q5" s="413"/>
      <c r="R5" s="413"/>
      <c r="S5" s="413"/>
      <c r="T5" s="413"/>
      <c r="U5" s="413"/>
      <c r="V5" s="413"/>
      <c r="W5" s="413"/>
      <c r="X5" s="413"/>
      <c r="Y5" s="413"/>
      <c r="Z5" s="413"/>
      <c r="AA5" s="413"/>
      <c r="AB5" s="413"/>
    </row>
    <row r="6" spans="2:48" s="328" customFormat="1" ht="18.75" x14ac:dyDescent="0.25">
      <c r="B6" s="416"/>
      <c r="C6" s="416"/>
      <c r="D6" s="416"/>
      <c r="E6" s="416"/>
      <c r="F6" s="416"/>
      <c r="G6" s="416"/>
      <c r="H6" s="416"/>
      <c r="I6" s="416"/>
      <c r="J6" s="416"/>
      <c r="K6" s="416"/>
      <c r="L6" s="416"/>
      <c r="M6" s="416"/>
      <c r="N6" s="416"/>
      <c r="O6" s="416"/>
      <c r="P6" s="416"/>
      <c r="Q6" s="416"/>
      <c r="R6" s="416"/>
      <c r="T6" s="333"/>
    </row>
    <row r="7" spans="2:48" s="328" customFormat="1" ht="18.75" x14ac:dyDescent="0.25">
      <c r="B7" s="419" t="s">
        <v>29</v>
      </c>
      <c r="C7" s="420"/>
      <c r="D7" s="322"/>
      <c r="E7" s="421" t="s">
        <v>266</v>
      </c>
      <c r="F7" s="421"/>
      <c r="G7" s="421"/>
      <c r="H7" s="421"/>
      <c r="I7" s="421"/>
      <c r="J7" s="421"/>
      <c r="K7" s="421"/>
      <c r="L7" s="421"/>
      <c r="M7" s="421"/>
      <c r="N7" s="421"/>
      <c r="O7" s="421"/>
      <c r="P7" s="421"/>
      <c r="Q7" s="421"/>
      <c r="R7" s="421"/>
      <c r="S7" s="421"/>
      <c r="T7" s="421"/>
      <c r="U7" s="421"/>
      <c r="V7" s="421"/>
      <c r="W7" s="421"/>
      <c r="X7" s="421"/>
      <c r="Y7" s="421"/>
      <c r="Z7" s="421"/>
      <c r="AA7" s="421"/>
      <c r="AB7" s="421"/>
    </row>
    <row r="8" spans="2:48" s="328" customFormat="1" ht="15.75" x14ac:dyDescent="0.25">
      <c r="B8" s="237" t="s">
        <v>24</v>
      </c>
      <c r="C8" s="323">
        <f>HEFAProductionInputs!C3</f>
        <v>0</v>
      </c>
      <c r="D8" s="324"/>
      <c r="E8" s="417"/>
      <c r="F8" s="418"/>
      <c r="G8" s="235" t="s">
        <v>0</v>
      </c>
      <c r="H8" s="235" t="s">
        <v>246</v>
      </c>
      <c r="I8" s="235" t="str">
        <f>FeedstockInputs!C9</f>
        <v>USA / Canada Soybean Oil</v>
      </c>
      <c r="J8" s="235" t="str">
        <f>FeedstockInputs!C42</f>
        <v>USA / Canada Canola Oil</v>
      </c>
      <c r="K8" s="235" t="str">
        <f>FeedstockInputs!C75</f>
        <v/>
      </c>
      <c r="L8" s="235" t="str">
        <f>FeedstockInputs!C108</f>
        <v/>
      </c>
      <c r="M8" s="235" t="str">
        <f>FeedstockInputs!C141</f>
        <v/>
      </c>
      <c r="N8" s="235" t="str">
        <f>FeedstockInputs!C174</f>
        <v/>
      </c>
      <c r="O8" s="235" t="str">
        <f>FeedstockInputs!C207</f>
        <v/>
      </c>
      <c r="P8" s="235" t="str">
        <f>FeedstockInputs!C240</f>
        <v/>
      </c>
      <c r="Q8" s="235" t="str">
        <f>FeedstockInputs!C273</f>
        <v/>
      </c>
      <c r="R8" s="235" t="str">
        <f>FeedstockInputs!C306</f>
        <v/>
      </c>
      <c r="S8" s="235" t="str">
        <f>FeedstockInputs!C339</f>
        <v/>
      </c>
      <c r="T8" s="235" t="str">
        <f>FeedstockInputs!C372</f>
        <v/>
      </c>
      <c r="U8" s="235" t="str">
        <f>FeedstockInputs!C405</f>
        <v/>
      </c>
      <c r="V8" s="235" t="str">
        <f>FeedstockInputs!C438</f>
        <v/>
      </c>
      <c r="W8" s="235" t="str">
        <f>FeedstockInputs!C471</f>
        <v/>
      </c>
      <c r="X8" s="235" t="str">
        <f>FeedstockInputs!C504</f>
        <v/>
      </c>
      <c r="Y8" s="235" t="str">
        <f>FeedstockInputs!C537</f>
        <v/>
      </c>
      <c r="Z8" s="235" t="str">
        <f>FeedstockInputs!C570</f>
        <v/>
      </c>
      <c r="AA8" s="235" t="str">
        <f>FeedstockInputs!C603</f>
        <v/>
      </c>
      <c r="AB8" s="235" t="str">
        <f>FeedstockInputs!C636</f>
        <v/>
      </c>
      <c r="AC8" s="112"/>
      <c r="AD8" s="112"/>
      <c r="AE8" s="112"/>
      <c r="AF8" s="112"/>
      <c r="AG8" s="112"/>
      <c r="AH8" s="112"/>
      <c r="AI8" s="112"/>
      <c r="AJ8" s="112"/>
      <c r="AK8" s="113"/>
      <c r="AL8" s="113"/>
      <c r="AM8" s="112"/>
      <c r="AN8" s="112"/>
      <c r="AO8" s="112"/>
      <c r="AP8" s="112"/>
      <c r="AQ8" s="112"/>
      <c r="AR8" s="112"/>
      <c r="AS8" s="112"/>
      <c r="AT8" s="112"/>
      <c r="AU8" s="113"/>
      <c r="AV8" s="113"/>
    </row>
    <row r="9" spans="2:48" s="328" customFormat="1" ht="15.75" x14ac:dyDescent="0.25">
      <c r="B9" s="237" t="s">
        <v>208</v>
      </c>
      <c r="C9" s="325" t="str">
        <f>CONCATENATE(HEFAProductionInputs!C4," ",HEFAProductionInputs!C5)</f>
        <v xml:space="preserve"> </v>
      </c>
      <c r="D9" s="324"/>
      <c r="E9" s="235" t="s">
        <v>248</v>
      </c>
      <c r="F9" s="237" t="s">
        <v>242</v>
      </c>
      <c r="G9" s="326" t="s">
        <v>565</v>
      </c>
      <c r="H9" s="331">
        <f>SUM(I9:AB9)</f>
        <v>0</v>
      </c>
      <c r="I9" s="331">
        <f>FeedstockInputs!D37</f>
        <v>0</v>
      </c>
      <c r="J9" s="331">
        <f>FeedstockInputs!D70</f>
        <v>0</v>
      </c>
      <c r="K9" s="331">
        <f>FeedstockInputs!D103</f>
        <v>0</v>
      </c>
      <c r="L9" s="331">
        <f>FeedstockInputs!D136</f>
        <v>0</v>
      </c>
      <c r="M9" s="331">
        <f>FeedstockInputs!D169</f>
        <v>0</v>
      </c>
      <c r="N9" s="331">
        <f>FeedstockInputs!D202</f>
        <v>0</v>
      </c>
      <c r="O9" s="331">
        <f>FeedstockInputs!D235</f>
        <v>0</v>
      </c>
      <c r="P9" s="331">
        <f>FeedstockInputs!D268</f>
        <v>0</v>
      </c>
      <c r="Q9" s="331">
        <f>FeedstockInputs!D301</f>
        <v>0</v>
      </c>
      <c r="R9" s="331">
        <f>FeedstockInputs!D334</f>
        <v>0</v>
      </c>
      <c r="S9" s="331">
        <f>FeedstockInputs!D367</f>
        <v>0</v>
      </c>
      <c r="T9" s="331">
        <f>FeedstockInputs!D400</f>
        <v>0</v>
      </c>
      <c r="U9" s="331">
        <f>FeedstockInputs!D433</f>
        <v>0</v>
      </c>
      <c r="V9" s="331">
        <f>FeedstockInputs!D466</f>
        <v>0</v>
      </c>
      <c r="W9" s="331">
        <f>FeedstockInputs!D499</f>
        <v>0</v>
      </c>
      <c r="X9" s="331">
        <f>FeedstockInputs!D532</f>
        <v>0</v>
      </c>
      <c r="Y9" s="331">
        <f>FeedstockInputs!D565</f>
        <v>0</v>
      </c>
      <c r="Z9" s="331">
        <f>FeedstockInputs!D598</f>
        <v>0</v>
      </c>
      <c r="AA9" s="331">
        <f>FeedstockInputs!D631</f>
        <v>0</v>
      </c>
      <c r="AB9" s="331">
        <f>FeedstockInputs!D664</f>
        <v>0</v>
      </c>
      <c r="AC9" s="329"/>
      <c r="AD9" s="329"/>
      <c r="AE9" s="329"/>
      <c r="AF9" s="329"/>
      <c r="AG9" s="329"/>
      <c r="AH9" s="329"/>
      <c r="AI9" s="329"/>
      <c r="AJ9" s="329"/>
      <c r="AK9" s="329"/>
      <c r="AL9" s="329"/>
      <c r="AM9" s="329"/>
      <c r="AN9" s="329"/>
      <c r="AO9" s="329"/>
      <c r="AP9" s="329"/>
      <c r="AQ9" s="329"/>
      <c r="AR9" s="329"/>
      <c r="AS9" s="329"/>
      <c r="AT9" s="329"/>
      <c r="AU9" s="329"/>
      <c r="AV9" s="329"/>
    </row>
    <row r="10" spans="2:48" s="328" customFormat="1" ht="15.75" x14ac:dyDescent="0.25">
      <c r="B10" s="237" t="s">
        <v>404</v>
      </c>
      <c r="C10" s="323">
        <f>HEFAProductionInputs!C6</f>
        <v>0</v>
      </c>
      <c r="D10" s="324"/>
      <c r="E10" s="429" t="s">
        <v>265</v>
      </c>
      <c r="F10" s="237" t="s">
        <v>243</v>
      </c>
      <c r="G10" s="423" t="s">
        <v>247</v>
      </c>
      <c r="H10" s="331">
        <f>H12*Background!E7+H13*Background!E8+H14*Background!E9+IFERROR(H15*Background!E10,)</f>
        <v>0</v>
      </c>
      <c r="I10" s="331">
        <f>IFERROR(H10*I9/H9,)</f>
        <v>0</v>
      </c>
      <c r="J10" s="331">
        <f>IFERROR(H10*J9/H9,)</f>
        <v>0</v>
      </c>
      <c r="K10" s="331">
        <f>IFERROR(H10*K9/H9,)</f>
        <v>0</v>
      </c>
      <c r="L10" s="331">
        <f>IFERROR(H10*L9/H9,)</f>
        <v>0</v>
      </c>
      <c r="M10" s="331">
        <f>IFERROR(H10*M9/H9,)</f>
        <v>0</v>
      </c>
      <c r="N10" s="331">
        <f>IFERROR(H10*N9/H9,)</f>
        <v>0</v>
      </c>
      <c r="O10" s="331">
        <f>IFERROR(H10*O9/H9,)</f>
        <v>0</v>
      </c>
      <c r="P10" s="331">
        <f>IFERROR(H10*P9/H9,)</f>
        <v>0</v>
      </c>
      <c r="Q10" s="331">
        <f>IFERROR(H10*Q9/H9,)</f>
        <v>0</v>
      </c>
      <c r="R10" s="331">
        <f>IFERROR(H10*R9/H9,)</f>
        <v>0</v>
      </c>
      <c r="S10" s="331">
        <f>IFERROR(H10*S9/H9,)</f>
        <v>0</v>
      </c>
      <c r="T10" s="331">
        <f>IFERROR(H10*T9/H9,)</f>
        <v>0</v>
      </c>
      <c r="U10" s="331">
        <f>IFERROR(H10*U9/H9,)</f>
        <v>0</v>
      </c>
      <c r="V10" s="331">
        <f>IFERROR(H10*V9/H9,)</f>
        <v>0</v>
      </c>
      <c r="W10" s="331">
        <f>IFERROR(H10*W9/H9,)</f>
        <v>0</v>
      </c>
      <c r="X10" s="331">
        <f>IFERROR(H10*X9/H9,)</f>
        <v>0</v>
      </c>
      <c r="Y10" s="331">
        <f>IFERROR(H10*Y9/H9,)</f>
        <v>0</v>
      </c>
      <c r="Z10" s="331">
        <f>IFERROR(H10*Z9/H9,)</f>
        <v>0</v>
      </c>
      <c r="AA10" s="331">
        <f>IFERROR(H10*AA9/H9,)</f>
        <v>0</v>
      </c>
      <c r="AB10" s="331">
        <f>IFERROR(H10*AB9/H9,)</f>
        <v>0</v>
      </c>
      <c r="AC10" s="334"/>
      <c r="AD10" s="334"/>
      <c r="AE10" s="334"/>
      <c r="AF10" s="334"/>
      <c r="AG10" s="334"/>
      <c r="AH10" s="334"/>
      <c r="AI10" s="334"/>
      <c r="AJ10" s="334"/>
      <c r="AK10" s="334"/>
      <c r="AL10" s="334"/>
      <c r="AM10" s="334"/>
      <c r="AN10" s="334"/>
      <c r="AO10" s="334"/>
      <c r="AP10" s="334"/>
      <c r="AQ10" s="334"/>
      <c r="AR10" s="334"/>
      <c r="AS10" s="334"/>
      <c r="AT10" s="334"/>
      <c r="AU10" s="334"/>
      <c r="AV10" s="334"/>
    </row>
    <row r="11" spans="2:48" s="328" customFormat="1" ht="15.75" x14ac:dyDescent="0.25">
      <c r="B11" s="237" t="s">
        <v>26</v>
      </c>
      <c r="C11" s="325" t="str">
        <f>IF(SUM(HEFAProductionInputs!E8:E31)=0,"",CONCATENATE(TEXT(MIN(HEFAProductionInputs!E8:E31),"mm/yyyy")," — ",TEXT(MAX(HEFAProductionInputs!E8:E31),"mm/yyyy")))</f>
        <v/>
      </c>
      <c r="D11" s="324"/>
      <c r="E11" s="430"/>
      <c r="F11" s="237" t="s">
        <v>575</v>
      </c>
      <c r="G11" s="423"/>
      <c r="H11" s="331">
        <f>H10/Background!E39</f>
        <v>0</v>
      </c>
      <c r="I11" s="331">
        <f>I10/Background!E39</f>
        <v>0</v>
      </c>
      <c r="J11" s="331">
        <f>J10/Background!E39</f>
        <v>0</v>
      </c>
      <c r="K11" s="331">
        <f>K10/Background!E39</f>
        <v>0</v>
      </c>
      <c r="L11" s="331">
        <f>L10/Background!E39</f>
        <v>0</v>
      </c>
      <c r="M11" s="331">
        <f>M10/Background!E39</f>
        <v>0</v>
      </c>
      <c r="N11" s="331">
        <f>N10/Background!E39</f>
        <v>0</v>
      </c>
      <c r="O11" s="331">
        <f>O10/Background!E39</f>
        <v>0</v>
      </c>
      <c r="P11" s="331">
        <f>P10/Background!E39</f>
        <v>0</v>
      </c>
      <c r="Q11" s="331">
        <f>Q10/Background!E39</f>
        <v>0</v>
      </c>
      <c r="R11" s="331">
        <f>R10/Background!E39</f>
        <v>0</v>
      </c>
      <c r="S11" s="331">
        <f>S10/Background!E39</f>
        <v>0</v>
      </c>
      <c r="T11" s="331">
        <f>T10/Background!E39</f>
        <v>0</v>
      </c>
      <c r="U11" s="331">
        <f>U10/Background!E39</f>
        <v>0</v>
      </c>
      <c r="V11" s="331">
        <f>V10/Background!E39</f>
        <v>0</v>
      </c>
      <c r="W11" s="331">
        <f>W10/Background!E39</f>
        <v>0</v>
      </c>
      <c r="X11" s="331">
        <f>X10/Background!E39</f>
        <v>0</v>
      </c>
      <c r="Y11" s="331">
        <f>Y10/Background!E39</f>
        <v>0</v>
      </c>
      <c r="Z11" s="331">
        <f>Z10/Background!E39</f>
        <v>0</v>
      </c>
      <c r="AA11" s="331">
        <f>AA10/Background!E39</f>
        <v>0</v>
      </c>
      <c r="AB11" s="331">
        <f>AB10/Background!E39</f>
        <v>0</v>
      </c>
      <c r="AC11" s="334"/>
      <c r="AD11" s="334"/>
      <c r="AE11" s="334"/>
      <c r="AF11" s="334"/>
      <c r="AG11" s="334"/>
      <c r="AH11" s="334"/>
      <c r="AI11" s="334"/>
      <c r="AJ11" s="334"/>
      <c r="AK11" s="334"/>
      <c r="AL11" s="334"/>
      <c r="AM11" s="334"/>
      <c r="AN11" s="334"/>
      <c r="AO11" s="334"/>
      <c r="AP11" s="334"/>
      <c r="AQ11" s="334"/>
      <c r="AR11" s="334"/>
      <c r="AS11" s="334"/>
      <c r="AT11" s="334"/>
      <c r="AU11" s="334"/>
      <c r="AV11" s="334"/>
    </row>
    <row r="12" spans="2:48" s="328" customFormat="1" ht="15.75" x14ac:dyDescent="0.25">
      <c r="D12" s="14"/>
      <c r="E12" s="430"/>
      <c r="F12" s="238" t="s">
        <v>244</v>
      </c>
      <c r="G12" s="422" t="s">
        <v>572</v>
      </c>
      <c r="H12" s="331" cm="1">
        <f t="array" ref="H12">SUM(HEFAProductionInputs!O8:P31,-HEFAProductionInputs!N8:N31)</f>
        <v>0</v>
      </c>
      <c r="I12" s="331">
        <f>IFERROR(H12*I10/H10,)</f>
        <v>0</v>
      </c>
      <c r="J12" s="331">
        <f>IFERROR(H12*J10/H10,)</f>
        <v>0</v>
      </c>
      <c r="K12" s="331">
        <f>IFERROR(H12*K10/H10,)</f>
        <v>0</v>
      </c>
      <c r="L12" s="331">
        <f>IFERROR(H12*L10/H10,)</f>
        <v>0</v>
      </c>
      <c r="M12" s="331">
        <f>IFERROR(H12*M10/H10,)</f>
        <v>0</v>
      </c>
      <c r="N12" s="331">
        <f>IFERROR(H12*N10/H10,)</f>
        <v>0</v>
      </c>
      <c r="O12" s="331">
        <f>IFERROR(H12*O10/H10,)</f>
        <v>0</v>
      </c>
      <c r="P12" s="331">
        <f>IFERROR(H12*P10/H10,)</f>
        <v>0</v>
      </c>
      <c r="Q12" s="331">
        <f>IFERROR(H12*Q10/H10,)</f>
        <v>0</v>
      </c>
      <c r="R12" s="331">
        <f>IFERROR(H12*R10/H10,)</f>
        <v>0</v>
      </c>
      <c r="S12" s="331">
        <f>IFERROR(H12*S10/H10,)</f>
        <v>0</v>
      </c>
      <c r="T12" s="331">
        <f>IFERROR(H12*T10/H10,)</f>
        <v>0</v>
      </c>
      <c r="U12" s="331">
        <f>IFERROR(H12*U10/H10,)</f>
        <v>0</v>
      </c>
      <c r="V12" s="331">
        <f>IFERROR(H12*V10/H10,)</f>
        <v>0</v>
      </c>
      <c r="W12" s="331">
        <f>IFERROR(H12*W10/H10,)</f>
        <v>0</v>
      </c>
      <c r="X12" s="331">
        <f>IFERROR(H12*X10/H10,)</f>
        <v>0</v>
      </c>
      <c r="Y12" s="331">
        <f>IFERROR(H12*Y10/H10,)</f>
        <v>0</v>
      </c>
      <c r="Z12" s="331">
        <f>IFERROR(H12*Z10/H10,)</f>
        <v>0</v>
      </c>
      <c r="AA12" s="331">
        <f>IFERROR(H12*AA10/H10,)</f>
        <v>0</v>
      </c>
      <c r="AB12" s="331">
        <f>IFERROR(H12*AB10/H10,)</f>
        <v>0</v>
      </c>
      <c r="AC12" s="329"/>
      <c r="AD12" s="329"/>
      <c r="AE12" s="329"/>
      <c r="AF12" s="329"/>
      <c r="AG12" s="329"/>
      <c r="AH12" s="329"/>
      <c r="AI12" s="329"/>
      <c r="AJ12" s="329"/>
      <c r="AK12" s="329"/>
      <c r="AL12" s="329"/>
      <c r="AM12" s="329"/>
      <c r="AN12" s="329"/>
      <c r="AO12" s="329"/>
      <c r="AP12" s="329"/>
      <c r="AQ12" s="329"/>
      <c r="AR12" s="329"/>
      <c r="AS12" s="329"/>
      <c r="AT12" s="329"/>
      <c r="AU12" s="329"/>
      <c r="AV12" s="329"/>
    </row>
    <row r="13" spans="2:48" s="328" customFormat="1" ht="18.75" x14ac:dyDescent="0.25">
      <c r="B13" s="421" t="s">
        <v>417</v>
      </c>
      <c r="C13" s="421"/>
      <c r="D13" s="14"/>
      <c r="E13" s="430"/>
      <c r="F13" s="237" t="s">
        <v>239</v>
      </c>
      <c r="G13" s="422"/>
      <c r="H13" s="331" cm="1">
        <f t="array" ref="H13">SUM(HEFAProductionInputs!R8:S31,-HEFAProductionInputs!Q8:Q31)</f>
        <v>0</v>
      </c>
      <c r="I13" s="331">
        <f>IFERROR(H13*I10/H10,)</f>
        <v>0</v>
      </c>
      <c r="J13" s="331">
        <f>IFERROR(H13*J10/H10,)</f>
        <v>0</v>
      </c>
      <c r="K13" s="331">
        <f>IFERROR(H13*K10/H10,)</f>
        <v>0</v>
      </c>
      <c r="L13" s="331">
        <f>IFERROR(H13*L10/H10,)</f>
        <v>0</v>
      </c>
      <c r="M13" s="331">
        <f>IFERROR(H13*M10/H10,)</f>
        <v>0</v>
      </c>
      <c r="N13" s="331">
        <f>IFERROR(H13*N10/H10,)</f>
        <v>0</v>
      </c>
      <c r="O13" s="331">
        <f>IFERROR(H13*O10/H10,)</f>
        <v>0</v>
      </c>
      <c r="P13" s="331">
        <f>IFERROR(H13*P10/H10,)</f>
        <v>0</v>
      </c>
      <c r="Q13" s="331">
        <f>IFERROR(H13*Q10/H10,)</f>
        <v>0</v>
      </c>
      <c r="R13" s="331">
        <f>IFERROR(H13*R10/H10,)</f>
        <v>0</v>
      </c>
      <c r="S13" s="331">
        <f>IFERROR(H13*S10/H10,)</f>
        <v>0</v>
      </c>
      <c r="T13" s="331">
        <f>IFERROR(H13*T10/H10,)</f>
        <v>0</v>
      </c>
      <c r="U13" s="331">
        <f>IFERROR(H13*U10/H10,)</f>
        <v>0</v>
      </c>
      <c r="V13" s="331">
        <f>IFERROR(H13*V10/H10,)</f>
        <v>0</v>
      </c>
      <c r="W13" s="331">
        <f>IFERROR(H13*W10/H10,)</f>
        <v>0</v>
      </c>
      <c r="X13" s="331">
        <f>IFERROR(H13*X10/H10,)</f>
        <v>0</v>
      </c>
      <c r="Y13" s="331">
        <f>IFERROR(H13*Y10/H10,)</f>
        <v>0</v>
      </c>
      <c r="Z13" s="331">
        <f>IFERROR(H13*Z10/H10,)</f>
        <v>0</v>
      </c>
      <c r="AA13" s="331">
        <f>IFERROR(H13*AA10/H10,)</f>
        <v>0</v>
      </c>
      <c r="AB13" s="331">
        <f>IFERROR(H13*AB10/H10,)</f>
        <v>0</v>
      </c>
      <c r="AC13" s="329"/>
      <c r="AD13" s="329"/>
      <c r="AE13" s="329"/>
      <c r="AF13" s="329"/>
      <c r="AG13" s="329"/>
      <c r="AH13" s="329"/>
      <c r="AI13" s="329"/>
      <c r="AJ13" s="329"/>
      <c r="AK13" s="329"/>
      <c r="AL13" s="329"/>
      <c r="AM13" s="329"/>
      <c r="AN13" s="329"/>
      <c r="AO13" s="329"/>
      <c r="AP13" s="329"/>
      <c r="AQ13" s="329"/>
      <c r="AR13" s="329"/>
      <c r="AS13" s="329"/>
      <c r="AT13" s="329"/>
      <c r="AU13" s="329"/>
      <c r="AV13" s="329"/>
    </row>
    <row r="14" spans="2:48" s="328" customFormat="1" ht="15.75" x14ac:dyDescent="0.25">
      <c r="B14" s="237" t="s">
        <v>555</v>
      </c>
      <c r="C14" s="331">
        <f>SUM(HEFAProductionInputs!K8:K30)*Background!E32</f>
        <v>0</v>
      </c>
      <c r="D14" s="14"/>
      <c r="E14" s="430"/>
      <c r="F14" s="237" t="s">
        <v>240</v>
      </c>
      <c r="G14" s="422"/>
      <c r="H14" s="331" cm="1">
        <f t="array" ref="H14">SUM(HEFAProductionInputs!U8:V31,-HEFAProductionInputs!T8:T31)</f>
        <v>0</v>
      </c>
      <c r="I14" s="331">
        <f>IFERROR(H14*I10/H10,)</f>
        <v>0</v>
      </c>
      <c r="J14" s="331">
        <f>IFERROR(H14*J10/H10,)</f>
        <v>0</v>
      </c>
      <c r="K14" s="331">
        <f>IFERROR(H14*K10/H10,)</f>
        <v>0</v>
      </c>
      <c r="L14" s="331">
        <f>IFERROR(H14*L10/H10,)</f>
        <v>0</v>
      </c>
      <c r="M14" s="331">
        <f>IFERROR(H14*M10/H10,)</f>
        <v>0</v>
      </c>
      <c r="N14" s="331">
        <f>IFERROR(H14*N10/H10,)</f>
        <v>0</v>
      </c>
      <c r="O14" s="331">
        <f>IFERROR(H14*O10/H10,)</f>
        <v>0</v>
      </c>
      <c r="P14" s="331">
        <f>IFERROR(H14*P10/H10,)</f>
        <v>0</v>
      </c>
      <c r="Q14" s="331">
        <f>IFERROR(H14*Q10/H10,)</f>
        <v>0</v>
      </c>
      <c r="R14" s="331">
        <f>IFERROR(H14*R10/H10,)</f>
        <v>0</v>
      </c>
      <c r="S14" s="331">
        <f>IFERROR(H14*S10/H10,)</f>
        <v>0</v>
      </c>
      <c r="T14" s="331">
        <f>IFERROR(H14*T10/H10,)</f>
        <v>0</v>
      </c>
      <c r="U14" s="331">
        <f>IFERROR(H14*U10/H10,)</f>
        <v>0</v>
      </c>
      <c r="V14" s="331">
        <f>IFERROR(H14*V10/H10,)</f>
        <v>0</v>
      </c>
      <c r="W14" s="331">
        <f>IFERROR(H14*W10/H10,)</f>
        <v>0</v>
      </c>
      <c r="X14" s="331">
        <f>IFERROR(H14*X10/H10,)</f>
        <v>0</v>
      </c>
      <c r="Y14" s="331">
        <f>IFERROR(H14*Y10/H10,)</f>
        <v>0</v>
      </c>
      <c r="Z14" s="331">
        <f>IFERROR(H14*Z10/H10,)</f>
        <v>0</v>
      </c>
      <c r="AA14" s="331">
        <f>IFERROR(H14*AA10/H10,)</f>
        <v>0</v>
      </c>
      <c r="AB14" s="331">
        <f>IFERROR(H14*AB10/H10,)</f>
        <v>0</v>
      </c>
      <c r="AC14" s="329"/>
      <c r="AD14" s="329"/>
      <c r="AE14" s="329"/>
      <c r="AF14" s="329"/>
      <c r="AG14" s="329"/>
      <c r="AH14" s="329"/>
      <c r="AI14" s="329"/>
      <c r="AJ14" s="329"/>
      <c r="AK14" s="329"/>
      <c r="AL14" s="329"/>
      <c r="AM14" s="329"/>
      <c r="AN14" s="329"/>
      <c r="AO14" s="329"/>
      <c r="AP14" s="329"/>
      <c r="AQ14" s="329"/>
      <c r="AR14" s="329"/>
      <c r="AS14" s="329"/>
      <c r="AT14" s="329"/>
      <c r="AU14" s="329"/>
      <c r="AV14" s="329"/>
    </row>
    <row r="15" spans="2:48" s="328" customFormat="1" ht="15.75" x14ac:dyDescent="0.25">
      <c r="B15" s="327"/>
      <c r="C15" s="335"/>
      <c r="D15" s="14"/>
      <c r="E15" s="427"/>
      <c r="F15" s="237" t="s">
        <v>245</v>
      </c>
      <c r="G15" s="422"/>
      <c r="H15" s="331" cm="1">
        <f t="array" ref="H15">SUM(HEFAProductionInputs!X8:Y31,-HEFAProductionInputs!W8:W31)</f>
        <v>0</v>
      </c>
      <c r="I15" s="331">
        <f>IFERROR(H15*I10/H10,)</f>
        <v>0</v>
      </c>
      <c r="J15" s="331">
        <f>IFERROR(H15*J10/H10,)</f>
        <v>0</v>
      </c>
      <c r="K15" s="331">
        <f>IFERROR(H15*K10/H10,)</f>
        <v>0</v>
      </c>
      <c r="L15" s="331">
        <f>IFERROR(H15*L10/H10,)</f>
        <v>0</v>
      </c>
      <c r="M15" s="331">
        <f>IFERROR(H15*M10/H10,)</f>
        <v>0</v>
      </c>
      <c r="N15" s="331">
        <f>IFERROR(H15*N10/H10,)</f>
        <v>0</v>
      </c>
      <c r="O15" s="331">
        <f>IFERROR(H15*O10/H10,)</f>
        <v>0</v>
      </c>
      <c r="P15" s="331">
        <f>IFERROR(H15*P10/H10,)</f>
        <v>0</v>
      </c>
      <c r="Q15" s="331">
        <f>IFERROR(H15*Q10/H10,)</f>
        <v>0</v>
      </c>
      <c r="R15" s="331">
        <f>IFERROR(H15*R10/H10,)</f>
        <v>0</v>
      </c>
      <c r="S15" s="331">
        <f>IFERROR(H15*S10/H10,)</f>
        <v>0</v>
      </c>
      <c r="T15" s="331">
        <f>IFERROR(H15*T10/H10,)</f>
        <v>0</v>
      </c>
      <c r="U15" s="331">
        <f>IFERROR(H15*U10/H10,)</f>
        <v>0</v>
      </c>
      <c r="V15" s="331">
        <f>IFERROR(H15*V10/H10,)</f>
        <v>0</v>
      </c>
      <c r="W15" s="331">
        <f>IFERROR(H15*W10/H10,)</f>
        <v>0</v>
      </c>
      <c r="X15" s="331">
        <f>IFERROR(H15*X10/H10,)</f>
        <v>0</v>
      </c>
      <c r="Y15" s="331">
        <f>IFERROR(H15*Y10/H10,)</f>
        <v>0</v>
      </c>
      <c r="Z15" s="331">
        <f>IFERROR(H15*Z10/H10,)</f>
        <v>0</v>
      </c>
      <c r="AA15" s="331">
        <f>IFERROR(H15*AA10/H10,)</f>
        <v>0</v>
      </c>
      <c r="AB15" s="331">
        <f>IFERROR(H15*AB10/H10,)</f>
        <v>0</v>
      </c>
      <c r="AC15" s="329"/>
      <c r="AD15" s="329"/>
      <c r="AE15" s="329"/>
      <c r="AF15" s="329"/>
      <c r="AG15" s="329"/>
      <c r="AH15" s="329"/>
      <c r="AI15" s="329"/>
      <c r="AJ15" s="329"/>
      <c r="AK15" s="329"/>
      <c r="AL15" s="329"/>
      <c r="AM15" s="329"/>
      <c r="AN15" s="329"/>
      <c r="AO15" s="329"/>
      <c r="AP15" s="329"/>
      <c r="AQ15" s="329"/>
      <c r="AR15" s="329"/>
      <c r="AS15" s="329"/>
      <c r="AT15" s="329"/>
      <c r="AU15" s="329"/>
      <c r="AV15" s="329"/>
    </row>
    <row r="16" spans="2:48" s="328" customFormat="1" ht="15.75" x14ac:dyDescent="0.25">
      <c r="B16" s="327"/>
      <c r="D16" s="14"/>
      <c r="E16" s="424"/>
      <c r="F16" s="425"/>
      <c r="G16" s="425"/>
      <c r="H16" s="425"/>
      <c r="I16" s="425"/>
      <c r="J16" s="425"/>
      <c r="K16" s="425"/>
      <c r="L16" s="425"/>
      <c r="M16" s="425"/>
      <c r="N16" s="425"/>
      <c r="O16" s="425"/>
      <c r="P16" s="425"/>
      <c r="Q16" s="426"/>
      <c r="S16" s="332"/>
      <c r="T16" s="332"/>
      <c r="U16" s="332"/>
      <c r="V16" s="332"/>
      <c r="W16" s="332"/>
      <c r="X16" s="332"/>
      <c r="Y16" s="332"/>
      <c r="Z16" s="332"/>
      <c r="AA16" s="332"/>
      <c r="AB16" s="332"/>
      <c r="AC16" s="329"/>
      <c r="AD16" s="329"/>
      <c r="AE16" s="329"/>
      <c r="AF16" s="329"/>
      <c r="AG16" s="329"/>
      <c r="AH16" s="329"/>
      <c r="AI16" s="329"/>
      <c r="AJ16" s="329"/>
      <c r="AK16" s="329"/>
      <c r="AL16" s="329"/>
      <c r="AM16" s="329"/>
      <c r="AN16" s="329"/>
      <c r="AO16" s="329"/>
      <c r="AP16" s="329"/>
      <c r="AQ16" s="329"/>
      <c r="AR16" s="329"/>
      <c r="AS16" s="329"/>
      <c r="AT16" s="329"/>
      <c r="AU16" s="329"/>
      <c r="AV16" s="329"/>
    </row>
    <row r="17" spans="2:28" s="328" customFormat="1" ht="18.75" x14ac:dyDescent="0.25">
      <c r="B17" s="419" t="s">
        <v>32</v>
      </c>
      <c r="C17" s="428"/>
      <c r="D17" s="428"/>
      <c r="E17" s="428"/>
      <c r="F17" s="428"/>
      <c r="G17" s="428"/>
      <c r="H17" s="428"/>
      <c r="I17" s="428"/>
      <c r="J17" s="428"/>
      <c r="K17" s="428"/>
      <c r="L17" s="428"/>
      <c r="M17" s="428"/>
      <c r="N17" s="428"/>
      <c r="O17" s="428"/>
      <c r="P17" s="428"/>
      <c r="Q17" s="428"/>
      <c r="R17" s="428"/>
      <c r="S17" s="428"/>
      <c r="T17" s="428"/>
      <c r="U17" s="428"/>
      <c r="V17" s="428"/>
      <c r="W17" s="428"/>
      <c r="X17" s="428"/>
      <c r="Y17" s="428"/>
      <c r="Z17" s="428"/>
      <c r="AA17" s="428"/>
      <c r="AB17" s="420"/>
    </row>
    <row r="18" spans="2:28" s="328" customFormat="1" ht="15.75" x14ac:dyDescent="0.25">
      <c r="B18" s="427" t="s">
        <v>15</v>
      </c>
      <c r="C18" s="427"/>
      <c r="D18" s="427"/>
      <c r="E18" s="427"/>
      <c r="F18" s="427" t="s">
        <v>16</v>
      </c>
      <c r="G18" s="427"/>
      <c r="H18" s="239" t="s">
        <v>27</v>
      </c>
      <c r="I18" s="235" t="s">
        <v>481</v>
      </c>
      <c r="J18" s="235"/>
      <c r="K18" s="235"/>
      <c r="L18" s="235"/>
      <c r="M18" s="235"/>
      <c r="N18" s="235"/>
      <c r="O18" s="235"/>
      <c r="P18" s="235"/>
      <c r="Q18" s="235"/>
      <c r="R18" s="235"/>
      <c r="S18" s="235"/>
      <c r="T18" s="235"/>
      <c r="U18" s="235"/>
      <c r="V18" s="235"/>
      <c r="W18" s="235"/>
      <c r="X18" s="235"/>
      <c r="Y18" s="235"/>
      <c r="Z18" s="235"/>
      <c r="AA18" s="235"/>
      <c r="AB18" s="235"/>
    </row>
    <row r="19" spans="2:28" s="328" customFormat="1" ht="15.75" x14ac:dyDescent="0.25">
      <c r="B19" s="235" t="s">
        <v>1</v>
      </c>
      <c r="C19" s="235" t="s">
        <v>2</v>
      </c>
      <c r="D19" s="330" t="s">
        <v>3</v>
      </c>
      <c r="E19" s="235" t="s">
        <v>0</v>
      </c>
      <c r="F19" s="330" t="s">
        <v>3</v>
      </c>
      <c r="G19" s="235" t="s">
        <v>0</v>
      </c>
      <c r="H19" s="235" t="s">
        <v>482</v>
      </c>
      <c r="I19" s="235" t="str">
        <f t="shared" ref="I19:AB19" si="0">I8</f>
        <v>USA / Canada Soybean Oil</v>
      </c>
      <c r="J19" s="235" t="str">
        <f t="shared" si="0"/>
        <v>USA / Canada Canola Oil</v>
      </c>
      <c r="K19" s="235" t="str">
        <f t="shared" si="0"/>
        <v/>
      </c>
      <c r="L19" s="235" t="str">
        <f t="shared" si="0"/>
        <v/>
      </c>
      <c r="M19" s="235" t="str">
        <f t="shared" si="0"/>
        <v/>
      </c>
      <c r="N19" s="235" t="str">
        <f t="shared" si="0"/>
        <v/>
      </c>
      <c r="O19" s="235" t="str">
        <f t="shared" si="0"/>
        <v/>
      </c>
      <c r="P19" s="235" t="str">
        <f t="shared" si="0"/>
        <v/>
      </c>
      <c r="Q19" s="235" t="str">
        <f t="shared" si="0"/>
        <v/>
      </c>
      <c r="R19" s="235" t="str">
        <f t="shared" si="0"/>
        <v/>
      </c>
      <c r="S19" s="235" t="str">
        <f t="shared" si="0"/>
        <v/>
      </c>
      <c r="T19" s="235" t="str">
        <f t="shared" si="0"/>
        <v/>
      </c>
      <c r="U19" s="235" t="str">
        <f t="shared" si="0"/>
        <v/>
      </c>
      <c r="V19" s="235" t="str">
        <f t="shared" si="0"/>
        <v/>
      </c>
      <c r="W19" s="235" t="str">
        <f t="shared" si="0"/>
        <v/>
      </c>
      <c r="X19" s="235" t="str">
        <f t="shared" si="0"/>
        <v/>
      </c>
      <c r="Y19" s="235" t="str">
        <f t="shared" si="0"/>
        <v/>
      </c>
      <c r="Z19" s="235" t="str">
        <f t="shared" si="0"/>
        <v/>
      </c>
      <c r="AA19" s="235" t="str">
        <f t="shared" si="0"/>
        <v/>
      </c>
      <c r="AB19" s="235" t="str">
        <f t="shared" si="0"/>
        <v/>
      </c>
    </row>
    <row r="20" spans="2:28" s="328" customFormat="1" x14ac:dyDescent="0.25">
      <c r="B20" s="402" t="s">
        <v>211</v>
      </c>
      <c r="C20" s="336" t="s">
        <v>206</v>
      </c>
      <c r="D20" s="331">
        <f>H9</f>
        <v>0</v>
      </c>
      <c r="E20" s="337" t="s">
        <v>566</v>
      </c>
      <c r="F20" s="331">
        <f>IFERROR(H20/H9,)</f>
        <v>0</v>
      </c>
      <c r="G20" s="338" t="s">
        <v>559</v>
      </c>
      <c r="H20" s="331">
        <f>SUMPRODUCT(I20:R20,I11:R11)</f>
        <v>0</v>
      </c>
      <c r="I20" s="339">
        <f>IFERROR(FeedstockInputs!D17*I9/I11,)</f>
        <v>0</v>
      </c>
      <c r="J20" s="339">
        <f>IFERROR(FeedstockInputs!D50*J9/J11,)</f>
        <v>0</v>
      </c>
      <c r="K20" s="339">
        <f>IFERROR(FeedstockInputs!D83*K9/K11,)</f>
        <v>0</v>
      </c>
      <c r="L20" s="339">
        <f>IFERROR(FeedstockInputs!D116*L9/L11,)</f>
        <v>0</v>
      </c>
      <c r="M20" s="339">
        <f>IFERROR(FeedstockInputs!D149*M9/M11,)</f>
        <v>0</v>
      </c>
      <c r="N20" s="339">
        <f>IFERROR(FeedstockInputs!D182*N9/N11,)</f>
        <v>0</v>
      </c>
      <c r="O20" s="339">
        <f>IFERROR(FeedstockInputs!D215*O9/O11,)</f>
        <v>0</v>
      </c>
      <c r="P20" s="339">
        <f>IFERROR(FeedstockInputs!D248*P9/P11,)</f>
        <v>0</v>
      </c>
      <c r="Q20" s="339">
        <f>IFERROR(FeedstockInputs!D281*Q9/Q11,)</f>
        <v>0</v>
      </c>
      <c r="R20" s="339">
        <f>IFERROR(FeedstockInputs!D314*R9/R11,)</f>
        <v>0</v>
      </c>
      <c r="S20" s="339">
        <f>IFERROR(FeedstockInputs!D347*S9/S11,)</f>
        <v>0</v>
      </c>
      <c r="T20" s="339">
        <f>IFERROR(FeedstockInputs!D380*T9/T11,)</f>
        <v>0</v>
      </c>
      <c r="U20" s="339">
        <f>IFERROR(FeedstockInputs!D413*U9/U11,)</f>
        <v>0</v>
      </c>
      <c r="V20" s="339">
        <f>IFERROR(FeedstockInputs!D446*V9/V11,)</f>
        <v>0</v>
      </c>
      <c r="W20" s="339">
        <f>IFERROR(FeedstockInputs!D479*W9/W11,)</f>
        <v>0</v>
      </c>
      <c r="X20" s="339">
        <f>IFERROR(FeedstockInputs!D512*X9/X11,)</f>
        <v>0</v>
      </c>
      <c r="Y20" s="339">
        <f>IFERROR(FeedstockInputs!D545*Y9/Y11,)</f>
        <v>0</v>
      </c>
      <c r="Z20" s="339">
        <f>IFERROR(FeedstockInputs!D578*Z9/Z11,)</f>
        <v>0</v>
      </c>
      <c r="AA20" s="339">
        <f>IFERROR(FeedstockInputs!D611*AA9/AA11,)</f>
        <v>0</v>
      </c>
      <c r="AB20" s="339">
        <f>IFERROR(FeedstockInputs!D644*AB9/AB11,)</f>
        <v>0</v>
      </c>
    </row>
    <row r="21" spans="2:28" s="328" customFormat="1" x14ac:dyDescent="0.25">
      <c r="B21" s="402"/>
      <c r="C21" s="336" t="s">
        <v>207</v>
      </c>
      <c r="D21" s="331">
        <f>H9</f>
        <v>0</v>
      </c>
      <c r="E21" s="337" t="s">
        <v>566</v>
      </c>
      <c r="F21" s="331">
        <f>IFERROR(H21/H9,)</f>
        <v>0</v>
      </c>
      <c r="G21" s="338" t="s">
        <v>559</v>
      </c>
      <c r="H21" s="331">
        <f>SUMPRODUCT(I21:R21,I11:R11)</f>
        <v>0</v>
      </c>
      <c r="I21" s="339">
        <f>IFERROR(FeedstockInputs!D32*I9/I11,)</f>
        <v>0</v>
      </c>
      <c r="J21" s="339">
        <f>IFERROR(FeedstockInputs!D65*J9/J11,)</f>
        <v>0</v>
      </c>
      <c r="K21" s="339">
        <f>IFERROR(FeedstockInputs!D98*K9/K11,)</f>
        <v>0</v>
      </c>
      <c r="L21" s="339">
        <f>IFERROR(FeedstockInputs!D131*L9/L11,)</f>
        <v>0</v>
      </c>
      <c r="M21" s="339">
        <f>IFERROR(FeedstockInputs!D164*M9/M11,)</f>
        <v>0</v>
      </c>
      <c r="N21" s="339">
        <f>IFERROR(FeedstockInputs!D197*N9/N11,)</f>
        <v>0</v>
      </c>
      <c r="O21" s="339">
        <f>IFERROR(FeedstockInputs!D230*O9/O11,)</f>
        <v>0</v>
      </c>
      <c r="P21" s="339">
        <f>IFERROR(FeedstockInputs!D263*P9/P11,)</f>
        <v>0</v>
      </c>
      <c r="Q21" s="339">
        <f>IFERROR(FeedstockInputs!D296*Q9/Q11,)</f>
        <v>0</v>
      </c>
      <c r="R21" s="339">
        <f>IFERROR(FeedstockInputs!D329*R9/R11,)</f>
        <v>0</v>
      </c>
      <c r="S21" s="339">
        <f>IFERROR(FeedstockInputs!D362*S9/S11,)</f>
        <v>0</v>
      </c>
      <c r="T21" s="339">
        <f>IFERROR(FeedstockInputs!D395*T9/T11,)</f>
        <v>0</v>
      </c>
      <c r="U21" s="339">
        <f>IFERROR(FeedstockInputs!D428*U9/U11,)</f>
        <v>0</v>
      </c>
      <c r="V21" s="339">
        <f>IFERROR(FeedstockInputs!D461*V9/V11,)</f>
        <v>0</v>
      </c>
      <c r="W21" s="339">
        <f>IFERROR(FeedstockInputs!D494*W9/W11,)</f>
        <v>0</v>
      </c>
      <c r="X21" s="339">
        <f>IFERROR(FeedstockInputs!D527*X9/X11,)</f>
        <v>0</v>
      </c>
      <c r="Y21" s="339">
        <f>IFERROR(FeedstockInputs!D560*Y9/Y11,)</f>
        <v>0</v>
      </c>
      <c r="Z21" s="339">
        <f>IFERROR(FeedstockInputs!D593*Z9/Z11,)</f>
        <v>0</v>
      </c>
      <c r="AA21" s="339">
        <f>IFERROR(FeedstockInputs!D626*AA9/AA11,)</f>
        <v>0</v>
      </c>
      <c r="AB21" s="339">
        <f>IFERROR(FeedstockInputs!D659*AB9/AB11,)</f>
        <v>0</v>
      </c>
    </row>
    <row r="22" spans="2:28" s="328" customFormat="1" x14ac:dyDescent="0.25">
      <c r="B22" s="402"/>
      <c r="C22" s="336" t="s">
        <v>209</v>
      </c>
      <c r="D22" s="331">
        <f>H9</f>
        <v>0</v>
      </c>
      <c r="E22" s="337" t="s">
        <v>566</v>
      </c>
      <c r="F22" s="331">
        <f>IFERROR(H22/D22,)</f>
        <v>0</v>
      </c>
      <c r="G22" s="338" t="s">
        <v>559</v>
      </c>
      <c r="H22" s="331">
        <f>SUMPRODUCT(I22:R22,I11:R11)</f>
        <v>0</v>
      </c>
      <c r="I22" s="339">
        <f>IFERROR(VLOOKUP(FeedstockInputs!D12,Background!D22:E24,2,FALSE),)</f>
        <v>29.1</v>
      </c>
      <c r="J22" s="339">
        <f>IFERROR(VLOOKUP(FeedstockInputs!D45,Background!D22:E24,2,FALSE),)</f>
        <v>14.5</v>
      </c>
      <c r="K22" s="339">
        <f>IFERROR(VLOOKUP(FeedstockInputs!D78,Background!D22:E24,2,FALSE),)</f>
        <v>14.5</v>
      </c>
      <c r="L22" s="339">
        <f>IFERROR(VLOOKUP(FeedstockInputs!D111,Background!D22:E24,2,FALSE),)</f>
        <v>0</v>
      </c>
      <c r="M22" s="339">
        <f>IFERROR(VLOOKUP(FeedstockInputs!D144,Background!D22:E24,2,FALSE),)</f>
        <v>0</v>
      </c>
      <c r="N22" s="339">
        <f>IFERROR(VLOOKUP(FeedstockInputs!D177,Background!D22:E24,2,FALSE),)</f>
        <v>0</v>
      </c>
      <c r="O22" s="339">
        <f>IFERROR(VLOOKUP(FeedstockInputs!D210,Background!D22:E24,2,FALSE),)</f>
        <v>0</v>
      </c>
      <c r="P22" s="339">
        <f>IFERROR(VLOOKUP(FeedstockInputs!D243,Background!D22:E24,2,FALSE),)</f>
        <v>0</v>
      </c>
      <c r="Q22" s="339">
        <f>IFERROR(VLOOKUP(FeedstockInputs!D276,Background!D22:E24,2,FALSE),)</f>
        <v>0</v>
      </c>
      <c r="R22" s="339">
        <f>IFERROR(VLOOKUP(FeedstockInputs!D309,Background!D22:E24,2,FALSE),)</f>
        <v>0</v>
      </c>
      <c r="S22" s="339">
        <f>IFERROR(VLOOKUP(FeedstockInputs!D342,Background!D22:E24,2,FALSE),)</f>
        <v>0</v>
      </c>
      <c r="T22" s="339">
        <f>IFERROR(VLOOKUP(FeedstockInputs!D375,Background!D22:E24,2,FALSE),)</f>
        <v>0</v>
      </c>
      <c r="U22" s="339">
        <f>IFERROR(VLOOKUP(FeedstockInputs!D408,Background!D22:E24,2,FALSE),)</f>
        <v>0</v>
      </c>
      <c r="V22" s="339">
        <f>IFERROR(VLOOKUP(FeedstockInputs!D441,Background!D22:E24,2,FALSE),)</f>
        <v>0</v>
      </c>
      <c r="W22" s="339">
        <f>IFERROR(VLOOKUP(FeedstockInputs!D474,Background!D22:E24,2,FALSE),)</f>
        <v>0</v>
      </c>
      <c r="X22" s="339">
        <f>IFERROR(VLOOKUP(FeedstockInputs!D507,Background!D22:E24,2,FALSE),)</f>
        <v>0</v>
      </c>
      <c r="Y22" s="339">
        <f>IFERROR(VLOOKUP(FeedstockInputs!D540,Background!D22:E24,2,FALSE),)</f>
        <v>0</v>
      </c>
      <c r="Z22" s="339">
        <f>IFERROR(VLOOKUP(FeedstockInputs!D573,Background!D22:E24,2,FALSE),)</f>
        <v>0</v>
      </c>
      <c r="AA22" s="339">
        <f>IFERROR(VLOOKUP(FeedstockInputs!D606,Background!D22:E24,2,FALSE),)</f>
        <v>0</v>
      </c>
      <c r="AB22" s="339">
        <f>IFERROR(VLOOKUP(FeedstockInputs!D639,Background!D22:E24,2,FALSE),)</f>
        <v>0</v>
      </c>
    </row>
    <row r="23" spans="2:28" s="328" customFormat="1" x14ac:dyDescent="0.25">
      <c r="B23" s="402" t="s">
        <v>235</v>
      </c>
      <c r="C23" s="336" t="str">
        <f>HEFAProductionInputs!F5</f>
        <v>North American Natural Gas</v>
      </c>
      <c r="D23" s="331">
        <f>(SUM(HEFAProductionInputs!F8:F31)-D30)*NG_heat_ratio</f>
        <v>0</v>
      </c>
      <c r="E23" s="337" t="s">
        <v>439</v>
      </c>
      <c r="F23" s="340">
        <f>Background!E25</f>
        <v>72949.532731448708</v>
      </c>
      <c r="G23" s="115" t="s">
        <v>488</v>
      </c>
      <c r="H23" s="331">
        <f>D23*F23</f>
        <v>0</v>
      </c>
      <c r="I23" s="339">
        <f>IF(I11&gt;0,H23/H11,)</f>
        <v>0</v>
      </c>
      <c r="J23" s="339">
        <f>IF(J11&gt;0,H23/H11,)</f>
        <v>0</v>
      </c>
      <c r="K23" s="339">
        <f>IF(K11&gt;0,H23/H11,)</f>
        <v>0</v>
      </c>
      <c r="L23" s="339">
        <f>IF(L11&gt;0,H23/H11,)</f>
        <v>0</v>
      </c>
      <c r="M23" s="339">
        <f>IF(M11&gt;0,H23/H11,)</f>
        <v>0</v>
      </c>
      <c r="N23" s="339">
        <f>IF(N11&gt;0,H23/H11,)</f>
        <v>0</v>
      </c>
      <c r="O23" s="339">
        <f>IF(O11&gt;0,H23/H11,)</f>
        <v>0</v>
      </c>
      <c r="P23" s="339">
        <f>IF(P11&gt;0,H23/H11,)</f>
        <v>0</v>
      </c>
      <c r="Q23" s="339">
        <f>IF(Q11&gt;0,H23/H11,)</f>
        <v>0</v>
      </c>
      <c r="R23" s="339">
        <f>IF(R11&gt;0,H23/H11,)</f>
        <v>0</v>
      </c>
      <c r="S23" s="339">
        <f>IF(S11&gt;0,H23/H11,)</f>
        <v>0</v>
      </c>
      <c r="T23" s="339">
        <f>IF(T11&gt;0,H23/H11,)</f>
        <v>0</v>
      </c>
      <c r="U23" s="339">
        <f>IF(U11&gt;0,H23/H11,)</f>
        <v>0</v>
      </c>
      <c r="V23" s="339">
        <f>IF(V11&gt;0,H23/H11,)</f>
        <v>0</v>
      </c>
      <c r="W23" s="339">
        <f>IF(W11&gt;0,H23/H11,)</f>
        <v>0</v>
      </c>
      <c r="X23" s="339">
        <f>IF(X11&gt;0,H23/H11,)</f>
        <v>0</v>
      </c>
      <c r="Y23" s="339">
        <f>IF(Y11&gt;0,H23/H11,)</f>
        <v>0</v>
      </c>
      <c r="Z23" s="339">
        <f>IF(Z11&gt;0,H23/H11,)</f>
        <v>0</v>
      </c>
      <c r="AA23" s="339">
        <f>IF(AA11&gt;0,H23/H11,)</f>
        <v>0</v>
      </c>
      <c r="AB23" s="339">
        <f>IF(AB11&gt;0,H23/H11,)</f>
        <v>0</v>
      </c>
    </row>
    <row r="24" spans="2:28" s="328" customFormat="1" x14ac:dyDescent="0.25">
      <c r="B24" s="402"/>
      <c r="C24" s="336" t="str">
        <f>HEFAProductionInputs!G5</f>
        <v>Grid Electricity</v>
      </c>
      <c r="D24" s="331">
        <f>SUM(HEFAProductionInputs!G8:G31)</f>
        <v>0</v>
      </c>
      <c r="E24" s="337" t="str">
        <f>HEFAProductionInputs!G7</f>
        <v>kWh</v>
      </c>
      <c r="F24" s="341">
        <f>HEFAProductionInputs!C21</f>
        <v>0</v>
      </c>
      <c r="G24" s="115" t="s">
        <v>560</v>
      </c>
      <c r="H24" s="331">
        <f t="shared" ref="H24:H37" si="1">D24*F24</f>
        <v>0</v>
      </c>
      <c r="I24" s="339">
        <f>IF(I11&gt;0,H24/H11,)</f>
        <v>0</v>
      </c>
      <c r="J24" s="339">
        <f>IF(J11&gt;0,H24/H11,)</f>
        <v>0</v>
      </c>
      <c r="K24" s="339">
        <f>IF(K11&gt;0,H24/H11,)</f>
        <v>0</v>
      </c>
      <c r="L24" s="339">
        <f>IF(L11&gt;0,H24/H11,)</f>
        <v>0</v>
      </c>
      <c r="M24" s="339">
        <f>IF(M11&gt;0,H24/H11,)</f>
        <v>0</v>
      </c>
      <c r="N24" s="339">
        <f>IF(N11&gt;0,H24/H11,)</f>
        <v>0</v>
      </c>
      <c r="O24" s="339">
        <f>IF(O11&gt;0,H24/H11,)</f>
        <v>0</v>
      </c>
      <c r="P24" s="339">
        <f>IF(P11&gt;0,H24/H11,)</f>
        <v>0</v>
      </c>
      <c r="Q24" s="339">
        <f>IF(Q11&gt;0,H24/H11,)</f>
        <v>0</v>
      </c>
      <c r="R24" s="339">
        <f>IF(R11&gt;0,H24/H11,)</f>
        <v>0</v>
      </c>
      <c r="S24" s="339">
        <f>IF(S11&gt;0,H24/H11,)</f>
        <v>0</v>
      </c>
      <c r="T24" s="339">
        <f>IF(T11&gt;0,H24/H11,)</f>
        <v>0</v>
      </c>
      <c r="U24" s="339">
        <f>IF(U11&gt;0,H24/H11,)</f>
        <v>0</v>
      </c>
      <c r="V24" s="339">
        <f>IF(V11&gt;0,H24/H11,)</f>
        <v>0</v>
      </c>
      <c r="W24" s="339">
        <f>IF(W11&gt;0,H24/H11,)</f>
        <v>0</v>
      </c>
      <c r="X24" s="339">
        <f>IF(X11&gt;0,H24/H11,)</f>
        <v>0</v>
      </c>
      <c r="Y24" s="339">
        <f>IF(Y11&gt;0,H24/H11,)</f>
        <v>0</v>
      </c>
      <c r="Z24" s="339">
        <f>IF(Z11&gt;0,H24/H11,)</f>
        <v>0</v>
      </c>
      <c r="AA24" s="339">
        <f>IF(AA11&gt;0,H24/H11,)</f>
        <v>0</v>
      </c>
      <c r="AB24" s="339">
        <f>IF(AB11&gt;0,H24/H11,)</f>
        <v>0</v>
      </c>
    </row>
    <row r="25" spans="2:28" s="328" customFormat="1" x14ac:dyDescent="0.25">
      <c r="B25" s="402"/>
      <c r="C25" s="336" t="str">
        <f>HEFAProductionInputs!H5</f>
        <v>Directly-Supplied Low-CI Electricity</v>
      </c>
      <c r="D25" s="331">
        <f>SUM(HEFAProductionInputs!H8:H31)</f>
        <v>0</v>
      </c>
      <c r="E25" s="337" t="str">
        <f>HEFAProductionInputs!H7</f>
        <v>kWh</v>
      </c>
      <c r="F25" s="331">
        <f>HEFAProductionInputs!C22</f>
        <v>0</v>
      </c>
      <c r="G25" s="115" t="s">
        <v>560</v>
      </c>
      <c r="H25" s="331">
        <f t="shared" si="1"/>
        <v>0</v>
      </c>
      <c r="I25" s="339">
        <f>IF(I11&gt;0,H25/H11,)</f>
        <v>0</v>
      </c>
      <c r="J25" s="339">
        <f>IF(J11&gt;0,H25/H11,)</f>
        <v>0</v>
      </c>
      <c r="K25" s="339">
        <f>IF(K11&gt;0,H25/H11,)</f>
        <v>0</v>
      </c>
      <c r="L25" s="339">
        <f>IF(L11&gt;0,H25/H11,)</f>
        <v>0</v>
      </c>
      <c r="M25" s="339">
        <f>IF(M11&gt;0,H25/H11,)</f>
        <v>0</v>
      </c>
      <c r="N25" s="339">
        <f>IF(N11&gt;0,H25/H11,)</f>
        <v>0</v>
      </c>
      <c r="O25" s="339">
        <f>IF(O11&gt;0,H25/H11,)</f>
        <v>0</v>
      </c>
      <c r="P25" s="339">
        <f>IF(P11&gt;0,H25/H11,)</f>
        <v>0</v>
      </c>
      <c r="Q25" s="339">
        <f>IF(Q11&gt;0,H25/H11,)</f>
        <v>0</v>
      </c>
      <c r="R25" s="339">
        <f>IF(R11&gt;0,H25/H11,)</f>
        <v>0</v>
      </c>
      <c r="S25" s="339">
        <f>IF(S11&gt;0,H25/H11,)</f>
        <v>0</v>
      </c>
      <c r="T25" s="339">
        <f>IF(T11&gt;0,H25/H11,)</f>
        <v>0</v>
      </c>
      <c r="U25" s="339">
        <f>IF(U11&gt;0,H25/H11,)</f>
        <v>0</v>
      </c>
      <c r="V25" s="339">
        <f>IF(V11&gt;0,H25/H11,)</f>
        <v>0</v>
      </c>
      <c r="W25" s="339">
        <f>IF(W11&gt;0,H25/H11,)</f>
        <v>0</v>
      </c>
      <c r="X25" s="339">
        <f>IF(X11&gt;0,H25/H11,)</f>
        <v>0</v>
      </c>
      <c r="Y25" s="339">
        <f>IF(Y11&gt;0,H25/H11,)</f>
        <v>0</v>
      </c>
      <c r="Z25" s="339">
        <f>IF(Z11&gt;0,H25/H11,)</f>
        <v>0</v>
      </c>
      <c r="AA25" s="339">
        <f>IF(AA11&gt;0,H25/H11,)</f>
        <v>0</v>
      </c>
      <c r="AB25" s="339">
        <f>IF(AB11&gt;0,H25/H11,)</f>
        <v>0</v>
      </c>
    </row>
    <row r="26" spans="2:28" s="328" customFormat="1" x14ac:dyDescent="0.25">
      <c r="B26" s="402"/>
      <c r="C26" s="336" t="str">
        <f>HEFAProductionInputs!I5</f>
        <v>Alternate Fuel</v>
      </c>
      <c r="D26" s="331">
        <f>SUM(HEFAProductionInputs!I8:I31)</f>
        <v>0</v>
      </c>
      <c r="E26" s="337" t="s">
        <v>495</v>
      </c>
      <c r="F26" s="331">
        <f>HEFAProductionInputs!C24</f>
        <v>0</v>
      </c>
      <c r="G26" s="115" t="s">
        <v>577</v>
      </c>
      <c r="H26" s="331">
        <f t="shared" si="1"/>
        <v>0</v>
      </c>
      <c r="I26" s="339">
        <f>IF(I11&gt;0,H26/H11,)</f>
        <v>0</v>
      </c>
      <c r="J26" s="339">
        <f>IF(J11&gt;0,H26/H11,)</f>
        <v>0</v>
      </c>
      <c r="K26" s="339">
        <f>IF(K11&gt;0,H26/H11,)</f>
        <v>0</v>
      </c>
      <c r="L26" s="339">
        <f>IF(L11&gt;0,H26/H11,)</f>
        <v>0</v>
      </c>
      <c r="M26" s="339">
        <f>IF(M11&gt;0,H26/H11,)</f>
        <v>0</v>
      </c>
      <c r="N26" s="339">
        <f>IF(N11&gt;0,H26/H11,)</f>
        <v>0</v>
      </c>
      <c r="O26" s="339">
        <f>IF(O11&gt;0,H26/H11,)</f>
        <v>0</v>
      </c>
      <c r="P26" s="339">
        <f>IF(P11&gt;0,H26/H11,)</f>
        <v>0</v>
      </c>
      <c r="Q26" s="339">
        <f>IF(Q11&gt;0,H26/H11,)</f>
        <v>0</v>
      </c>
      <c r="R26" s="339">
        <f>IF(R11&gt;0,H26/H11,)</f>
        <v>0</v>
      </c>
      <c r="S26" s="339">
        <f>IF(S11&gt;0,H26/H11,)</f>
        <v>0</v>
      </c>
      <c r="T26" s="339">
        <f>IF(T11&gt;0,H26/H11,)</f>
        <v>0</v>
      </c>
      <c r="U26" s="339">
        <f>IF(U11&gt;0,H26/H11,)</f>
        <v>0</v>
      </c>
      <c r="V26" s="339">
        <f>IF(V11&gt;0,H26/H11,)</f>
        <v>0</v>
      </c>
      <c r="W26" s="339">
        <f>IF(W11&gt;0,H26/H11,)</f>
        <v>0</v>
      </c>
      <c r="X26" s="339">
        <f>IF(X11&gt;0,H26/H11,)</f>
        <v>0</v>
      </c>
      <c r="Y26" s="339">
        <f>IF(Y11&gt;0,H26/H11,)</f>
        <v>0</v>
      </c>
      <c r="Z26" s="339">
        <f>IF(Z11&gt;0,H26/H11,)</f>
        <v>0</v>
      </c>
      <c r="AA26" s="339">
        <f>IF(AA11&gt;0,H26/H11,)</f>
        <v>0</v>
      </c>
      <c r="AB26" s="339">
        <f>IF(AB11&gt;0,H26/H11,)</f>
        <v>0</v>
      </c>
    </row>
    <row r="27" spans="2:28" s="328" customFormat="1" x14ac:dyDescent="0.25">
      <c r="B27" s="402"/>
      <c r="C27" s="336" t="s">
        <v>422</v>
      </c>
      <c r="D27" s="331">
        <f>SUM(HEFAProductionInputs!J8:K31)</f>
        <v>0</v>
      </c>
      <c r="E27" s="337" t="str">
        <f>HEFAProductionInputs!J7</f>
        <v>kg</v>
      </c>
      <c r="F27" s="331">
        <f>HEFAProductionInputs!C26</f>
        <v>0</v>
      </c>
      <c r="G27" s="115" t="s">
        <v>489</v>
      </c>
      <c r="H27" s="331">
        <f t="shared" si="1"/>
        <v>0</v>
      </c>
      <c r="I27" s="339">
        <f>IF(I11&gt;0,H27/H11,)</f>
        <v>0</v>
      </c>
      <c r="J27" s="339">
        <f>IF(J11&gt;0,H27/H11,)</f>
        <v>0</v>
      </c>
      <c r="K27" s="339">
        <f>IF(K11&gt;0,H27/H11,)</f>
        <v>0</v>
      </c>
      <c r="L27" s="339">
        <f>IF(L11&gt;0,H27/H11,)</f>
        <v>0</v>
      </c>
      <c r="M27" s="339">
        <f>IF(M11&gt;0,H27/H11,)</f>
        <v>0</v>
      </c>
      <c r="N27" s="339">
        <f>IF(N11&gt;0,H27/H11,)</f>
        <v>0</v>
      </c>
      <c r="O27" s="339">
        <f>IF(O11&gt;0,H27/H11,)</f>
        <v>0</v>
      </c>
      <c r="P27" s="339">
        <f>IF(P11&gt;0,H27/H11,)</f>
        <v>0</v>
      </c>
      <c r="Q27" s="339">
        <f>IF(Q11&gt;0,H27/H11,)</f>
        <v>0</v>
      </c>
      <c r="R27" s="339">
        <f>IF(R11&gt;0,H27/H11,)</f>
        <v>0</v>
      </c>
      <c r="S27" s="339">
        <f>IF(S11&gt;0,H27/H11,)</f>
        <v>0</v>
      </c>
      <c r="T27" s="339">
        <f>IF(T11&gt;0,H27/H11,)</f>
        <v>0</v>
      </c>
      <c r="U27" s="339">
        <f>IF(U11&gt;0,H27/H11,)</f>
        <v>0</v>
      </c>
      <c r="V27" s="339">
        <f>IF(V11&gt;0,H27/H11,)</f>
        <v>0</v>
      </c>
      <c r="W27" s="339">
        <f>IF(W11&gt;0,H27/H11,)</f>
        <v>0</v>
      </c>
      <c r="X27" s="339">
        <f>IF(X11&gt;0,H27/H11,)</f>
        <v>0</v>
      </c>
      <c r="Y27" s="339">
        <f>IF(Y11&gt;0,H27/H11,)</f>
        <v>0</v>
      </c>
      <c r="Z27" s="339">
        <f>IF(Z11&gt;0,H27/H11,)</f>
        <v>0</v>
      </c>
      <c r="AA27" s="339">
        <f>IF(AA11&gt;0,H27/H11,)</f>
        <v>0</v>
      </c>
      <c r="AB27" s="339">
        <f>IF(AB11&gt;0,H27/H11,)</f>
        <v>0</v>
      </c>
    </row>
    <row r="28" spans="2:28" s="328" customFormat="1" x14ac:dyDescent="0.25">
      <c r="B28" s="402"/>
      <c r="C28" s="336" t="s">
        <v>423</v>
      </c>
      <c r="D28" s="331">
        <f>SUM(HEFAProductionInputs!J8:J31)</f>
        <v>0</v>
      </c>
      <c r="E28" s="337" t="s">
        <v>237</v>
      </c>
      <c r="F28" s="342" cm="1">
        <f t="array" ref="F28">_xlfn.IFS(HEFAProductionInputs!C27=Background!D29,Background!E29,
     HEFAProductionInputs!C27=Background!D30,Background!E30,
     HEFAProductionInputs!C27=Background!D31,Background!E31,
     HEFAProductionInputs!C27="",)*HEFAProductionInputs!C28</f>
        <v>0</v>
      </c>
      <c r="G28" s="115" t="s">
        <v>489</v>
      </c>
      <c r="H28" s="331">
        <f>D28*F28</f>
        <v>0</v>
      </c>
      <c r="I28" s="339">
        <f>IF(I11&gt;0,H28/H11,)</f>
        <v>0</v>
      </c>
      <c r="J28" s="339">
        <f>IF(J11&gt;0,H28/H11,)</f>
        <v>0</v>
      </c>
      <c r="K28" s="339">
        <f>IF(K11&gt;0,H28/H11,)</f>
        <v>0</v>
      </c>
      <c r="L28" s="339">
        <f>IF(L11&gt;0,H28/H11,)</f>
        <v>0</v>
      </c>
      <c r="M28" s="339">
        <f>IF(M11&gt;0,H28/H11,)</f>
        <v>0</v>
      </c>
      <c r="N28" s="339">
        <f>IF(N11&gt;0,H28/H11,)</f>
        <v>0</v>
      </c>
      <c r="O28" s="339">
        <f>IF(O11&gt;0,H28/H11,)</f>
        <v>0</v>
      </c>
      <c r="P28" s="339">
        <f>IF(P11&gt;0,H28/H11,)</f>
        <v>0</v>
      </c>
      <c r="Q28" s="339">
        <f>IF(Q11&gt;0,H28/H11,)</f>
        <v>0</v>
      </c>
      <c r="R28" s="339">
        <f>IF(R11&gt;0,H28/H11,)</f>
        <v>0</v>
      </c>
      <c r="S28" s="339">
        <f>IF(S11&gt;0,H28/H11,)</f>
        <v>0</v>
      </c>
      <c r="T28" s="339">
        <f>IF(T11&gt;0,H28/H11,)</f>
        <v>0</v>
      </c>
      <c r="U28" s="339">
        <f>IF(U11&gt;0,H28/H11,)</f>
        <v>0</v>
      </c>
      <c r="V28" s="339">
        <f>IF(V11&gt;0,H28/H11,)</f>
        <v>0</v>
      </c>
      <c r="W28" s="339">
        <f>IF(W11&gt;0,H28/H11,)</f>
        <v>0</v>
      </c>
      <c r="X28" s="339">
        <f>IF(X11&gt;0,H28/H11,)</f>
        <v>0</v>
      </c>
      <c r="Y28" s="339">
        <f>IF(Y11&gt;0,H28/H11,)</f>
        <v>0</v>
      </c>
      <c r="Z28" s="339">
        <f>IF(Z11&gt;0,H28/H11,)</f>
        <v>0</v>
      </c>
      <c r="AA28" s="339">
        <f>IF(AA11&gt;0,H28/H11,)</f>
        <v>0</v>
      </c>
      <c r="AB28" s="339">
        <f>IF(AB11&gt;0,H28/H11,)</f>
        <v>0</v>
      </c>
    </row>
    <row r="29" spans="2:28" s="328" customFormat="1" x14ac:dyDescent="0.25">
      <c r="B29" s="402"/>
      <c r="C29" s="336" t="str">
        <f>Background!D26</f>
        <v>Chemicals</v>
      </c>
      <c r="D29" s="331">
        <f>H10</f>
        <v>0</v>
      </c>
      <c r="E29" s="337" t="s">
        <v>247</v>
      </c>
      <c r="F29" s="343">
        <f>Background!E26</f>
        <v>0.38500000000000001</v>
      </c>
      <c r="G29" s="115" t="s">
        <v>487</v>
      </c>
      <c r="H29" s="331">
        <f t="shared" si="1"/>
        <v>0</v>
      </c>
      <c r="I29" s="339">
        <f>IF(I11&gt;0,H29/H11,)</f>
        <v>0</v>
      </c>
      <c r="J29" s="339">
        <f>IF(J11&gt;0,H29/H11,)</f>
        <v>0</v>
      </c>
      <c r="K29" s="339">
        <f>IF(K11&gt;0,H29/H11,)</f>
        <v>0</v>
      </c>
      <c r="L29" s="339">
        <f>IF(L11&gt;0,H29/H11,)</f>
        <v>0</v>
      </c>
      <c r="M29" s="339">
        <f>IF(M11&gt;0,H29/H11,)</f>
        <v>0</v>
      </c>
      <c r="N29" s="339">
        <f>IF(N11&gt;0,H29/H11,)</f>
        <v>0</v>
      </c>
      <c r="O29" s="339">
        <f>IF(O11&gt;0,H29/H11,)</f>
        <v>0</v>
      </c>
      <c r="P29" s="339">
        <f>IF(P11&gt;0,H29/H11,)</f>
        <v>0</v>
      </c>
      <c r="Q29" s="339">
        <f>IF(Q11&gt;0,H29/H11,)</f>
        <v>0</v>
      </c>
      <c r="R29" s="339">
        <f>IF(R11&gt;0,H29/H11,)</f>
        <v>0</v>
      </c>
      <c r="S29" s="339">
        <f>IF(S11&gt;0,H29/H11,)</f>
        <v>0</v>
      </c>
      <c r="T29" s="339">
        <f>IF(T11&gt;0,H29/H11,)</f>
        <v>0</v>
      </c>
      <c r="U29" s="339">
        <f>IF(U11&gt;0,H29/H11,)</f>
        <v>0</v>
      </c>
      <c r="V29" s="339">
        <f>IF(V11&gt;0,H29/H11,)</f>
        <v>0</v>
      </c>
      <c r="W29" s="339">
        <f>IF(W11&gt;0,H29/H11,)</f>
        <v>0</v>
      </c>
      <c r="X29" s="339">
        <f>IF(X11&gt;0,H29/H11,)</f>
        <v>0</v>
      </c>
      <c r="Y29" s="339">
        <f>IF(Y11&gt;0,H29/H11,)</f>
        <v>0</v>
      </c>
      <c r="Z29" s="339">
        <f>IF(Z11&gt;0,H29/H11,)</f>
        <v>0</v>
      </c>
      <c r="AA29" s="339">
        <f>IF(AA11&gt;0,H29/H11,)</f>
        <v>0</v>
      </c>
      <c r="AB29" s="339">
        <f>IF(AB11&gt;0,H29/H11,)</f>
        <v>0</v>
      </c>
    </row>
    <row r="30" spans="2:28" s="328" customFormat="1" x14ac:dyDescent="0.25">
      <c r="B30" s="130" t="s">
        <v>582</v>
      </c>
      <c r="C30" s="336" t="str">
        <f>HEFAProductionInputs!AA3</f>
        <v>Biomethane</v>
      </c>
      <c r="D30" s="331">
        <f>MIN(SUM(HEFAProductionInputs!AE8:AE31),C14)</f>
        <v>0</v>
      </c>
      <c r="E30" s="344" t="s">
        <v>495</v>
      </c>
      <c r="F30" s="331" cm="1">
        <f t="array" ref="F30">IFERROR(
SUMPRODUCT(
  (HEFAProductionInputs!AB8:AB31 - 2.98 +
   (HEFAProductionInputs!AD8:AD31 -
    HEFAProductionInputs!AC8:AC31)*Background!E34
   )/MJ2mmBtu*NG_heat_ratio,
  HEFAProductionInputs!AE8:AE31)
/SUM(HEFAProductionInputs!AE8:AE31),
)</f>
        <v>0</v>
      </c>
      <c r="G30" s="115" t="s">
        <v>579</v>
      </c>
      <c r="H30" s="331">
        <f>D30*F30</f>
        <v>0</v>
      </c>
      <c r="I30" s="339">
        <f>IF(I11&gt;0,H30/H11,)</f>
        <v>0</v>
      </c>
      <c r="J30" s="339">
        <f>IF(J11&gt;0,H30/H11,)</f>
        <v>0</v>
      </c>
      <c r="K30" s="339">
        <f>IF(K11&gt;0,H30/H11,)</f>
        <v>0</v>
      </c>
      <c r="L30" s="339">
        <f>IF(L11&gt;0,H30/H11,)</f>
        <v>0</v>
      </c>
      <c r="M30" s="339">
        <f>IF(M11&gt;0,H30/H11,)</f>
        <v>0</v>
      </c>
      <c r="N30" s="339">
        <f>IF(N11&gt;0,H30/H11,)</f>
        <v>0</v>
      </c>
      <c r="O30" s="339">
        <f>IF(O11&gt;0,H30/H11,)</f>
        <v>0</v>
      </c>
      <c r="P30" s="339">
        <f>IF(P11&gt;0,H30/H11,)</f>
        <v>0</v>
      </c>
      <c r="Q30" s="339">
        <f>IF(Q11&gt;0,H30/H11,)</f>
        <v>0</v>
      </c>
      <c r="R30" s="339">
        <f>IF(R11&gt;0,H30/H11,)</f>
        <v>0</v>
      </c>
      <c r="S30" s="339">
        <f>IF(S11&gt;0,H30/H11,)</f>
        <v>0</v>
      </c>
      <c r="T30" s="339">
        <f>IF(T11&gt;0,H30/H11,)</f>
        <v>0</v>
      </c>
      <c r="U30" s="339">
        <f>IF(U11&gt;0,H30/H11,)</f>
        <v>0</v>
      </c>
      <c r="V30" s="339">
        <f>IF(V11&gt;0,H30/H11,)</f>
        <v>0</v>
      </c>
      <c r="W30" s="339">
        <f>IF(W11&gt;0,H30/H11,)</f>
        <v>0</v>
      </c>
      <c r="X30" s="339">
        <f>IF(X11&gt;0,H30/H11,)</f>
        <v>0</v>
      </c>
      <c r="Y30" s="339">
        <f>IF(Y11&gt;0,H30/H11,)</f>
        <v>0</v>
      </c>
      <c r="Z30" s="339">
        <f>IF(Z11&gt;0,H30/H11,)</f>
        <v>0</v>
      </c>
      <c r="AA30" s="339">
        <f>IF(AA11&gt;0,H30/H11,)</f>
        <v>0</v>
      </c>
      <c r="AB30" s="339">
        <f>IF(AB11&gt;0,H30/H11,)</f>
        <v>0</v>
      </c>
    </row>
    <row r="31" spans="2:28" s="328" customFormat="1" x14ac:dyDescent="0.25">
      <c r="B31" s="414" t="s">
        <v>432</v>
      </c>
      <c r="C31" s="336" t="str">
        <f>HEFAProductionInputs!L5</f>
        <v>Light Hydrocarbons Used as H2 Feedstock</v>
      </c>
      <c r="D31" s="331">
        <f>SUM(HEFAProductionInputs!L8:L31)</f>
        <v>0</v>
      </c>
      <c r="E31" s="344" t="str">
        <f>HEFAProductionInputs!L7</f>
        <v>mmBtu, HHV</v>
      </c>
      <c r="F31" s="331">
        <f>IFERROR(H31/D31,)</f>
        <v>0</v>
      </c>
      <c r="G31" s="115" t="s">
        <v>577</v>
      </c>
      <c r="H31" s="331">
        <f>SUMPRODUCT(I31:AB31,I11:AB11)</f>
        <v>0</v>
      </c>
      <c r="I31" s="339">
        <f t="shared" ref="I31:R32" si="2">IF(I$11&gt;0,-$D31*NG_heat_ratio/(($D$31+$D$32)*NG_heat_ratio+$H$10*MJ2mmBtu)*SUM(I$20:I$30),)</f>
        <v>0</v>
      </c>
      <c r="J31" s="339">
        <f t="shared" si="2"/>
        <v>0</v>
      </c>
      <c r="K31" s="339">
        <f t="shared" si="2"/>
        <v>0</v>
      </c>
      <c r="L31" s="339">
        <f t="shared" si="2"/>
        <v>0</v>
      </c>
      <c r="M31" s="339">
        <f t="shared" si="2"/>
        <v>0</v>
      </c>
      <c r="N31" s="339">
        <f t="shared" si="2"/>
        <v>0</v>
      </c>
      <c r="O31" s="339">
        <f t="shared" si="2"/>
        <v>0</v>
      </c>
      <c r="P31" s="339">
        <f t="shared" si="2"/>
        <v>0</v>
      </c>
      <c r="Q31" s="339">
        <f t="shared" si="2"/>
        <v>0</v>
      </c>
      <c r="R31" s="339">
        <f t="shared" si="2"/>
        <v>0</v>
      </c>
      <c r="S31" s="339">
        <f t="shared" ref="S31:AB32" si="3">IF(S$11&gt;0,-$D31*NG_heat_ratio/(($D$31+$D$32)*NG_heat_ratio+$H$10*MJ2mmBtu)*SUM(S$20:S$30),)</f>
        <v>0</v>
      </c>
      <c r="T31" s="339">
        <f t="shared" si="3"/>
        <v>0</v>
      </c>
      <c r="U31" s="339">
        <f t="shared" si="3"/>
        <v>0</v>
      </c>
      <c r="V31" s="339">
        <f t="shared" si="3"/>
        <v>0</v>
      </c>
      <c r="W31" s="339">
        <f t="shared" si="3"/>
        <v>0</v>
      </c>
      <c r="X31" s="339">
        <f t="shared" si="3"/>
        <v>0</v>
      </c>
      <c r="Y31" s="339">
        <f t="shared" si="3"/>
        <v>0</v>
      </c>
      <c r="Z31" s="339">
        <f t="shared" si="3"/>
        <v>0</v>
      </c>
      <c r="AA31" s="339">
        <f t="shared" si="3"/>
        <v>0</v>
      </c>
      <c r="AB31" s="339">
        <f t="shared" si="3"/>
        <v>0</v>
      </c>
    </row>
    <row r="32" spans="2:28" s="328" customFormat="1" x14ac:dyDescent="0.25">
      <c r="B32" s="415"/>
      <c r="C32" s="336" t="str">
        <f>HEFAProductionInputs!M5</f>
        <v>Light Hydrocarbons For Alternate Use</v>
      </c>
      <c r="D32" s="331">
        <f>SUM(HEFAProductionInputs!M8:M31)</f>
        <v>0</v>
      </c>
      <c r="E32" s="344" t="str">
        <f>HEFAProductionInputs!M7</f>
        <v>mmBtu, HHV</v>
      </c>
      <c r="F32" s="331">
        <f>IFERROR(H32/D32,)</f>
        <v>0</v>
      </c>
      <c r="G32" s="115" t="s">
        <v>577</v>
      </c>
      <c r="H32" s="331">
        <f>SUMPRODUCT(I32:AB32,I11:AB11)</f>
        <v>0</v>
      </c>
      <c r="I32" s="339">
        <f t="shared" si="2"/>
        <v>0</v>
      </c>
      <c r="J32" s="339">
        <f t="shared" si="2"/>
        <v>0</v>
      </c>
      <c r="K32" s="339">
        <f t="shared" si="2"/>
        <v>0</v>
      </c>
      <c r="L32" s="339">
        <f t="shared" si="2"/>
        <v>0</v>
      </c>
      <c r="M32" s="339">
        <f t="shared" si="2"/>
        <v>0</v>
      </c>
      <c r="N32" s="339">
        <f t="shared" si="2"/>
        <v>0</v>
      </c>
      <c r="O32" s="339">
        <f t="shared" si="2"/>
        <v>0</v>
      </c>
      <c r="P32" s="339">
        <f t="shared" si="2"/>
        <v>0</v>
      </c>
      <c r="Q32" s="339">
        <f t="shared" si="2"/>
        <v>0</v>
      </c>
      <c r="R32" s="339">
        <f t="shared" si="2"/>
        <v>0</v>
      </c>
      <c r="S32" s="339">
        <f t="shared" si="3"/>
        <v>0</v>
      </c>
      <c r="T32" s="339">
        <f t="shared" si="3"/>
        <v>0</v>
      </c>
      <c r="U32" s="339">
        <f t="shared" si="3"/>
        <v>0</v>
      </c>
      <c r="V32" s="339">
        <f t="shared" si="3"/>
        <v>0</v>
      </c>
      <c r="W32" s="339">
        <f t="shared" si="3"/>
        <v>0</v>
      </c>
      <c r="X32" s="339">
        <f t="shared" si="3"/>
        <v>0</v>
      </c>
      <c r="Y32" s="339">
        <f t="shared" si="3"/>
        <v>0</v>
      </c>
      <c r="Z32" s="339">
        <f t="shared" si="3"/>
        <v>0</v>
      </c>
      <c r="AA32" s="339">
        <f t="shared" si="3"/>
        <v>0</v>
      </c>
      <c r="AB32" s="339">
        <f t="shared" si="3"/>
        <v>0</v>
      </c>
    </row>
    <row r="33" spans="1:46" s="328" customFormat="1" x14ac:dyDescent="0.25">
      <c r="B33" s="402" t="s">
        <v>213</v>
      </c>
      <c r="C33" s="336" t="s">
        <v>39</v>
      </c>
      <c r="D33" s="331">
        <f>HEFAProductionInputs!C29*SUM(H12:H15)</f>
        <v>0</v>
      </c>
      <c r="E33" s="344" t="s">
        <v>562</v>
      </c>
      <c r="F33" s="343">
        <f>Background!E35</f>
        <v>0.39346435564730375</v>
      </c>
      <c r="G33" s="115" t="s">
        <v>561</v>
      </c>
      <c r="H33" s="331">
        <f>D33*F33</f>
        <v>0</v>
      </c>
      <c r="I33" s="339">
        <f>IF(I11&gt;0,H33/H11,)</f>
        <v>0</v>
      </c>
      <c r="J33" s="339">
        <f>IF(J11&gt;0,H33/H11,)</f>
        <v>0</v>
      </c>
      <c r="K33" s="339">
        <f>IF(K11&gt;0,H33/H11,)</f>
        <v>0</v>
      </c>
      <c r="L33" s="339">
        <f>IF(L11&gt;0,H33/H11,)</f>
        <v>0</v>
      </c>
      <c r="M33" s="339">
        <f>IF(M11&gt;0,H33/H11,)</f>
        <v>0</v>
      </c>
      <c r="N33" s="339">
        <f>IF(N11&gt;0,H33/H11,)</f>
        <v>0</v>
      </c>
      <c r="O33" s="339">
        <f>IF(O11&gt;0,H33/H11,)</f>
        <v>0</v>
      </c>
      <c r="P33" s="339">
        <f>IF(P11&gt;0,H33/H11,)</f>
        <v>0</v>
      </c>
      <c r="Q33" s="339">
        <f>IF(Q11&gt;0,H33/H11,)</f>
        <v>0</v>
      </c>
      <c r="R33" s="339">
        <f>IF(R11&gt;0,H33/H11,)</f>
        <v>0</v>
      </c>
      <c r="S33" s="339">
        <f>IF(S11&gt;0,H33/H11,)</f>
        <v>0</v>
      </c>
      <c r="T33" s="339">
        <f>IF(T11&gt;0,H33/H11,)</f>
        <v>0</v>
      </c>
      <c r="U33" s="339">
        <f>IF(U11&gt;0,H33/H11,)</f>
        <v>0</v>
      </c>
      <c r="V33" s="339">
        <f>IF(V11&gt;0,H33/H11,)</f>
        <v>0</v>
      </c>
      <c r="W33" s="339">
        <f>IF(W11&gt;0,H33/H11,)</f>
        <v>0</v>
      </c>
      <c r="X33" s="339">
        <f>IF(X11&gt;0,H33/H11,)</f>
        <v>0</v>
      </c>
      <c r="Y33" s="339">
        <f>IF(Y11&gt;0,H33/H11,)</f>
        <v>0</v>
      </c>
      <c r="Z33" s="339">
        <f>IF(Z11&gt;0,H33/H11,)</f>
        <v>0</v>
      </c>
      <c r="AA33" s="339">
        <f>IF(AA11&gt;0,H33/H11,)</f>
        <v>0</v>
      </c>
      <c r="AB33" s="339">
        <f>IF(AB11&gt;0,H33/H11,)</f>
        <v>0</v>
      </c>
    </row>
    <row r="34" spans="1:46" s="328" customFormat="1" x14ac:dyDescent="0.25">
      <c r="B34" s="402"/>
      <c r="C34" s="336" t="str">
        <f>Background!D36</f>
        <v>Rail</v>
      </c>
      <c r="D34" s="331">
        <f>HEFAProductionInputs!C30*SUM(H12:H15)</f>
        <v>0</v>
      </c>
      <c r="E34" s="344" t="s">
        <v>562</v>
      </c>
      <c r="F34" s="343">
        <f>Background!E36</f>
        <v>8.8194412225301666E-2</v>
      </c>
      <c r="G34" s="115" t="s">
        <v>561</v>
      </c>
      <c r="H34" s="331">
        <f t="shared" si="1"/>
        <v>0</v>
      </c>
      <c r="I34" s="339">
        <f>IF(I11&gt;0,H34/H11,)</f>
        <v>0</v>
      </c>
      <c r="J34" s="339">
        <f>IF(J11&gt;0,H34/H11,)</f>
        <v>0</v>
      </c>
      <c r="K34" s="339">
        <f>IF(K11&gt;0,H34/H11,)</f>
        <v>0</v>
      </c>
      <c r="L34" s="339">
        <f>IF(L11&gt;0,H34/H11,)</f>
        <v>0</v>
      </c>
      <c r="M34" s="339">
        <f>IF(M11&gt;0,H34/H11,)</f>
        <v>0</v>
      </c>
      <c r="N34" s="339">
        <f>IF(N11&gt;0,H34/H11,)</f>
        <v>0</v>
      </c>
      <c r="O34" s="339">
        <f>IF(O11&gt;0,H34/H11,)</f>
        <v>0</v>
      </c>
      <c r="P34" s="339">
        <f>IF(P11&gt;0,H34/H11,)</f>
        <v>0</v>
      </c>
      <c r="Q34" s="339">
        <f>IF(Q11&gt;0,H34/H11,)</f>
        <v>0</v>
      </c>
      <c r="R34" s="339">
        <f>IF(R11&gt;0,H34/H11,)</f>
        <v>0</v>
      </c>
      <c r="S34" s="339">
        <f>IF(S11&gt;0,H34/H11,)</f>
        <v>0</v>
      </c>
      <c r="T34" s="339">
        <f>IF(T11&gt;0,H34/H11,)</f>
        <v>0</v>
      </c>
      <c r="U34" s="339">
        <f>IF(U11&gt;0,H34/H11,)</f>
        <v>0</v>
      </c>
      <c r="V34" s="339">
        <f>IF(V11&gt;0,H34/H11,)</f>
        <v>0</v>
      </c>
      <c r="W34" s="339">
        <f>IF(W11&gt;0,H34/H11,)</f>
        <v>0</v>
      </c>
      <c r="X34" s="339">
        <f>IF(X11&gt;0,H34/H11,)</f>
        <v>0</v>
      </c>
      <c r="Y34" s="339">
        <f>IF(Y11&gt;0,H34/H11,)</f>
        <v>0</v>
      </c>
      <c r="Z34" s="339">
        <f>IF(Z11&gt;0,H34/H11,)</f>
        <v>0</v>
      </c>
      <c r="AA34" s="339">
        <f>IF(AA11&gt;0,H34/H11,)</f>
        <v>0</v>
      </c>
      <c r="AB34" s="339">
        <f>IF(AB11&gt;0,H34/H11,)</f>
        <v>0</v>
      </c>
    </row>
    <row r="35" spans="1:46" s="328" customFormat="1" x14ac:dyDescent="0.25">
      <c r="B35" s="402"/>
      <c r="C35" s="336" t="str">
        <f>Background!D37</f>
        <v>Barge</v>
      </c>
      <c r="D35" s="331">
        <f>HEFAProductionInputs!C31*SUM(H12:H15)</f>
        <v>0</v>
      </c>
      <c r="E35" s="344" t="s">
        <v>562</v>
      </c>
      <c r="F35" s="343">
        <f>Background!E37</f>
        <v>0.14379294792779226</v>
      </c>
      <c r="G35" s="115" t="s">
        <v>561</v>
      </c>
      <c r="H35" s="331">
        <f t="shared" si="1"/>
        <v>0</v>
      </c>
      <c r="I35" s="339">
        <f>IF(I11&gt;0,H35/H11,)</f>
        <v>0</v>
      </c>
      <c r="J35" s="339">
        <f>IF(J11&gt;0,H35/H11,)</f>
        <v>0</v>
      </c>
      <c r="K35" s="339">
        <f>IF(K11&gt;0,H35/H11,)</f>
        <v>0</v>
      </c>
      <c r="L35" s="339">
        <f>IF(L11&gt;0,H35/H11,)</f>
        <v>0</v>
      </c>
      <c r="M35" s="339">
        <f>IF(M11&gt;0,H35/H11,)</f>
        <v>0</v>
      </c>
      <c r="N35" s="339">
        <f>IF(N11&gt;0,H35/H11,)</f>
        <v>0</v>
      </c>
      <c r="O35" s="339">
        <f>IF(O11&gt;0,H35/H11,)</f>
        <v>0</v>
      </c>
      <c r="P35" s="339">
        <f>IF(P11&gt;0,H35/H11,)</f>
        <v>0</v>
      </c>
      <c r="Q35" s="339">
        <f>IF(Q11&gt;0,H35/H11,)</f>
        <v>0</v>
      </c>
      <c r="R35" s="339">
        <f>IF(R11&gt;0,H35/H11,)</f>
        <v>0</v>
      </c>
      <c r="S35" s="339">
        <f>IF(S11&gt;0,H35/H11,)</f>
        <v>0</v>
      </c>
      <c r="T35" s="339">
        <f>IF(T11&gt;0,H35/H11,)</f>
        <v>0</v>
      </c>
      <c r="U35" s="339">
        <f>IF(U11&gt;0,H35/H11,)</f>
        <v>0</v>
      </c>
      <c r="V35" s="339">
        <f>IF(V11&gt;0,H35/H11,)</f>
        <v>0</v>
      </c>
      <c r="W35" s="339">
        <f>IF(W11&gt;0,H35/H11,)</f>
        <v>0</v>
      </c>
      <c r="X35" s="339">
        <f>IF(X11&gt;0,H35/H11,)</f>
        <v>0</v>
      </c>
      <c r="Y35" s="339">
        <f>IF(Y11&gt;0,H35/H11,)</f>
        <v>0</v>
      </c>
      <c r="Z35" s="339">
        <f>IF(Z11&gt;0,H35/H11,)</f>
        <v>0</v>
      </c>
      <c r="AA35" s="339">
        <f>IF(AA11&gt;0,H35/H11,)</f>
        <v>0</v>
      </c>
      <c r="AB35" s="339">
        <f>IF(AB11&gt;0,H35/H11,)</f>
        <v>0</v>
      </c>
    </row>
    <row r="36" spans="1:46" s="328" customFormat="1" x14ac:dyDescent="0.25">
      <c r="B36" s="402"/>
      <c r="C36" s="336" t="s">
        <v>38</v>
      </c>
      <c r="D36" s="331">
        <f>HEFAProductionInputs!C32*SUM(H12:H15)</f>
        <v>0</v>
      </c>
      <c r="E36" s="344" t="s">
        <v>562</v>
      </c>
      <c r="F36" s="331">
        <f>HEFAProductionInputs!C34</f>
        <v>0</v>
      </c>
      <c r="G36" s="115" t="s">
        <v>561</v>
      </c>
      <c r="H36" s="331">
        <f>D36*F36</f>
        <v>0</v>
      </c>
      <c r="I36" s="339">
        <f>IF(I11&gt;0,H36/H11,)</f>
        <v>0</v>
      </c>
      <c r="J36" s="339">
        <f>IF(J11&gt;0,H36/H11,)</f>
        <v>0</v>
      </c>
      <c r="K36" s="339">
        <f>IF(K11&gt;0,H36/H11,)</f>
        <v>0</v>
      </c>
      <c r="L36" s="339">
        <f>IF(L11&gt;0,H36/H11,)</f>
        <v>0</v>
      </c>
      <c r="M36" s="339">
        <f>IF(M11&gt;0,H36/H11,)</f>
        <v>0</v>
      </c>
      <c r="N36" s="339">
        <f>IF(N11&gt;0,H36/H11,)</f>
        <v>0</v>
      </c>
      <c r="O36" s="339">
        <f>IF(O11&gt;0,H36/H11,)</f>
        <v>0</v>
      </c>
      <c r="P36" s="339">
        <f>IF(P11&gt;0,H36/H11,)</f>
        <v>0</v>
      </c>
      <c r="Q36" s="339">
        <f>IF(Q11&gt;0,H36/H11,)</f>
        <v>0</v>
      </c>
      <c r="R36" s="339">
        <f>IF(R11&gt;0,H36/H11,)</f>
        <v>0</v>
      </c>
      <c r="S36" s="339">
        <f>IF(S11&gt;0,H36/H11,)</f>
        <v>0</v>
      </c>
      <c r="T36" s="339">
        <f>IF(T11&gt;0,H36/H11,)</f>
        <v>0</v>
      </c>
      <c r="U36" s="339">
        <f>IF(U11&gt;0,H36/H11,)</f>
        <v>0</v>
      </c>
      <c r="V36" s="339">
        <f>IF(V11&gt;0,H36/H11,)</f>
        <v>0</v>
      </c>
      <c r="W36" s="339">
        <f>IF(W11&gt;0,H36/H11,)</f>
        <v>0</v>
      </c>
      <c r="X36" s="339">
        <f>IF(X11&gt;0,H36/H11,)</f>
        <v>0</v>
      </c>
      <c r="Y36" s="339">
        <f>IF(Y11&gt;0,H36/H11,)</f>
        <v>0</v>
      </c>
      <c r="Z36" s="339">
        <f>IF(Z11&gt;0,H36/H11,)</f>
        <v>0</v>
      </c>
      <c r="AA36" s="339">
        <f>IF(AA11&gt;0,H36/H11,)</f>
        <v>0</v>
      </c>
      <c r="AB36" s="339">
        <f>IF(AB11&gt;0,H36/H11,)</f>
        <v>0</v>
      </c>
    </row>
    <row r="37" spans="1:46" s="328" customFormat="1" ht="15.75" thickBot="1" x14ac:dyDescent="0.3">
      <c r="B37" s="345" t="s">
        <v>401</v>
      </c>
      <c r="C37" s="346" t="s">
        <v>581</v>
      </c>
      <c r="D37" s="347">
        <f>H11</f>
        <v>0</v>
      </c>
      <c r="E37" s="348" t="s">
        <v>222</v>
      </c>
      <c r="F37" s="349">
        <f>Background!E40</f>
        <v>0.69046121146186579</v>
      </c>
      <c r="G37" s="116" t="s">
        <v>487</v>
      </c>
      <c r="H37" s="347">
        <f t="shared" si="1"/>
        <v>0</v>
      </c>
      <c r="I37" s="350">
        <f>IF(I11&gt;0,H37/H11,)</f>
        <v>0</v>
      </c>
      <c r="J37" s="350">
        <f>IF(J11&gt;0,H37/H11,)</f>
        <v>0</v>
      </c>
      <c r="K37" s="350">
        <f>IF(K11&gt;0,H37/H11,)</f>
        <v>0</v>
      </c>
      <c r="L37" s="350">
        <f>IF(L11&gt;0,H37/H11,)</f>
        <v>0</v>
      </c>
      <c r="M37" s="350">
        <f>IF(M11&gt;0,H37/H11,)</f>
        <v>0</v>
      </c>
      <c r="N37" s="350">
        <f>IF(N11&gt;0,H37/H11,)</f>
        <v>0</v>
      </c>
      <c r="O37" s="350">
        <f>IF(O11&gt;0,H37/H11,)</f>
        <v>0</v>
      </c>
      <c r="P37" s="350">
        <f>IF(P11&gt;0,H37/H11,)</f>
        <v>0</v>
      </c>
      <c r="Q37" s="350">
        <f>IF(Q11&gt;0,H37/H11,)</f>
        <v>0</v>
      </c>
      <c r="R37" s="350">
        <f>IF(R11&gt;0,H37/H11,)</f>
        <v>0</v>
      </c>
      <c r="S37" s="350">
        <f>IF(S11&gt;0,H37/H11,)</f>
        <v>0</v>
      </c>
      <c r="T37" s="350">
        <f>IF(T11&gt;0,H37/H11,)</f>
        <v>0</v>
      </c>
      <c r="U37" s="350">
        <f>IF(U11&gt;0,H37/H11,)</f>
        <v>0</v>
      </c>
      <c r="V37" s="350">
        <f>IF(V11&gt;0,H37/H11,)</f>
        <v>0</v>
      </c>
      <c r="W37" s="350">
        <f>IF(W11&gt;0,H37/H11,)</f>
        <v>0</v>
      </c>
      <c r="X37" s="350">
        <f>IF(X11&gt;0,H37/H11,)</f>
        <v>0</v>
      </c>
      <c r="Y37" s="350">
        <f>IF(Y11&gt;0,H37/H11,)</f>
        <v>0</v>
      </c>
      <c r="Z37" s="350">
        <f>IF(Z11&gt;0,H37/H11,)</f>
        <v>0</v>
      </c>
      <c r="AA37" s="350">
        <f>IF(AA11&gt;0,H37/H11,)</f>
        <v>0</v>
      </c>
      <c r="AB37" s="350">
        <f>IF(AB11&gt;0,H37/H11,)</f>
        <v>0</v>
      </c>
    </row>
    <row r="38" spans="1:46" s="328" customFormat="1" ht="15.75" thickTop="1" x14ac:dyDescent="0.25">
      <c r="B38" s="407" t="s">
        <v>484</v>
      </c>
      <c r="C38" s="407"/>
      <c r="D38" s="407"/>
      <c r="E38" s="407"/>
      <c r="F38" s="407"/>
      <c r="G38" s="407"/>
      <c r="H38" s="407"/>
      <c r="I38" s="351">
        <f t="shared" ref="I38:AB38" si="4">SUM(I20:I37)</f>
        <v>29.1</v>
      </c>
      <c r="J38" s="351">
        <f t="shared" si="4"/>
        <v>14.5</v>
      </c>
      <c r="K38" s="351">
        <f t="shared" si="4"/>
        <v>14.5</v>
      </c>
      <c r="L38" s="351">
        <f t="shared" si="4"/>
        <v>0</v>
      </c>
      <c r="M38" s="351">
        <f t="shared" si="4"/>
        <v>0</v>
      </c>
      <c r="N38" s="351">
        <f t="shared" si="4"/>
        <v>0</v>
      </c>
      <c r="O38" s="351">
        <f t="shared" si="4"/>
        <v>0</v>
      </c>
      <c r="P38" s="351">
        <f t="shared" si="4"/>
        <v>0</v>
      </c>
      <c r="Q38" s="351">
        <f t="shared" si="4"/>
        <v>0</v>
      </c>
      <c r="R38" s="351">
        <f t="shared" si="4"/>
        <v>0</v>
      </c>
      <c r="S38" s="351">
        <f t="shared" si="4"/>
        <v>0</v>
      </c>
      <c r="T38" s="351">
        <f t="shared" si="4"/>
        <v>0</v>
      </c>
      <c r="U38" s="351">
        <f t="shared" si="4"/>
        <v>0</v>
      </c>
      <c r="V38" s="351">
        <f t="shared" si="4"/>
        <v>0</v>
      </c>
      <c r="W38" s="351">
        <f t="shared" si="4"/>
        <v>0</v>
      </c>
      <c r="X38" s="351">
        <f t="shared" si="4"/>
        <v>0</v>
      </c>
      <c r="Y38" s="351">
        <f t="shared" si="4"/>
        <v>0</v>
      </c>
      <c r="Z38" s="351">
        <f t="shared" si="4"/>
        <v>0</v>
      </c>
      <c r="AA38" s="351">
        <f t="shared" si="4"/>
        <v>0</v>
      </c>
      <c r="AB38" s="351">
        <f t="shared" si="4"/>
        <v>0</v>
      </c>
      <c r="AG38" s="352"/>
      <c r="AH38" s="352"/>
      <c r="AI38" s="352"/>
    </row>
    <row r="39" spans="1:46" ht="15.75" thickBot="1" x14ac:dyDescent="0.3">
      <c r="B39" s="408" t="s">
        <v>28</v>
      </c>
      <c r="C39" s="408"/>
      <c r="D39" s="408"/>
      <c r="E39" s="408"/>
      <c r="F39" s="408"/>
      <c r="G39" s="408"/>
      <c r="H39" s="408"/>
      <c r="I39" s="242"/>
      <c r="J39" s="242"/>
      <c r="K39" s="242"/>
      <c r="L39" s="242"/>
      <c r="M39" s="242"/>
      <c r="N39" s="242"/>
      <c r="O39" s="242"/>
      <c r="P39" s="242"/>
      <c r="Q39" s="242"/>
      <c r="R39" s="242"/>
      <c r="S39" s="242"/>
      <c r="T39" s="242"/>
      <c r="U39" s="242"/>
      <c r="V39" s="242"/>
      <c r="W39" s="242"/>
      <c r="X39" s="242"/>
      <c r="Y39" s="242"/>
      <c r="Z39" s="242"/>
      <c r="AA39" s="242"/>
      <c r="AB39" s="242"/>
      <c r="AG39" s="352"/>
      <c r="AH39" s="352"/>
      <c r="AI39" s="352"/>
    </row>
    <row r="40" spans="1:46" ht="19.5" thickTop="1" x14ac:dyDescent="0.25">
      <c r="B40" s="404" t="s">
        <v>485</v>
      </c>
      <c r="C40" s="405"/>
      <c r="D40" s="405"/>
      <c r="E40" s="405"/>
      <c r="F40" s="405"/>
      <c r="G40" s="405"/>
      <c r="H40" s="406"/>
      <c r="I40" s="353">
        <f>SUM(I38:I39)</f>
        <v>29.1</v>
      </c>
      <c r="J40" s="353">
        <f t="shared" ref="J40:AB40" si="5">SUM(J38:J39)</f>
        <v>14.5</v>
      </c>
      <c r="K40" s="353">
        <f t="shared" si="5"/>
        <v>14.5</v>
      </c>
      <c r="L40" s="353">
        <f t="shared" si="5"/>
        <v>0</v>
      </c>
      <c r="M40" s="353">
        <f t="shared" si="5"/>
        <v>0</v>
      </c>
      <c r="N40" s="353">
        <f t="shared" si="5"/>
        <v>0</v>
      </c>
      <c r="O40" s="353">
        <f t="shared" si="5"/>
        <v>0</v>
      </c>
      <c r="P40" s="353">
        <f t="shared" si="5"/>
        <v>0</v>
      </c>
      <c r="Q40" s="353">
        <f t="shared" si="5"/>
        <v>0</v>
      </c>
      <c r="R40" s="353">
        <f t="shared" si="5"/>
        <v>0</v>
      </c>
      <c r="S40" s="353">
        <f t="shared" si="5"/>
        <v>0</v>
      </c>
      <c r="T40" s="353">
        <f t="shared" si="5"/>
        <v>0</v>
      </c>
      <c r="U40" s="353">
        <f t="shared" si="5"/>
        <v>0</v>
      </c>
      <c r="V40" s="353">
        <f t="shared" si="5"/>
        <v>0</v>
      </c>
      <c r="W40" s="353">
        <f t="shared" si="5"/>
        <v>0</v>
      </c>
      <c r="X40" s="353">
        <f t="shared" si="5"/>
        <v>0</v>
      </c>
      <c r="Y40" s="353">
        <f t="shared" si="5"/>
        <v>0</v>
      </c>
      <c r="Z40" s="353">
        <f t="shared" si="5"/>
        <v>0</v>
      </c>
      <c r="AA40" s="353">
        <f t="shared" si="5"/>
        <v>0</v>
      </c>
      <c r="AB40" s="353">
        <f t="shared" si="5"/>
        <v>0</v>
      </c>
      <c r="AG40" s="352"/>
      <c r="AH40" s="352"/>
      <c r="AI40" s="352"/>
    </row>
    <row r="41" spans="1:46" x14ac:dyDescent="0.25">
      <c r="B41" s="354"/>
      <c r="C41" s="354"/>
      <c r="D41" s="354"/>
      <c r="E41" s="354"/>
      <c r="F41" s="354"/>
      <c r="G41" s="354"/>
      <c r="H41" s="354"/>
      <c r="I41" s="354"/>
      <c r="J41" s="354"/>
      <c r="K41" s="354"/>
      <c r="L41" s="354"/>
      <c r="M41" s="354"/>
      <c r="N41" s="354"/>
      <c r="O41" s="354"/>
      <c r="P41" s="354"/>
      <c r="Q41" s="354"/>
      <c r="R41" s="354"/>
      <c r="AG41" s="352"/>
      <c r="AH41" s="352"/>
      <c r="AI41" s="352"/>
    </row>
    <row r="42" spans="1:46" s="355" customFormat="1" ht="18.75" x14ac:dyDescent="0.25">
      <c r="A42" s="8"/>
      <c r="B42" s="409" t="s">
        <v>21</v>
      </c>
      <c r="C42" s="409"/>
      <c r="D42" s="409"/>
      <c r="E42" s="409"/>
      <c r="F42" s="409"/>
      <c r="G42" s="409"/>
      <c r="H42" s="409"/>
      <c r="I42" s="409"/>
      <c r="J42" s="409"/>
      <c r="K42" s="409"/>
      <c r="L42" s="409"/>
      <c r="M42" s="409"/>
      <c r="N42" s="409"/>
      <c r="O42" s="409"/>
      <c r="P42" s="409"/>
      <c r="Q42" s="409"/>
      <c r="R42" s="409"/>
      <c r="S42" s="409"/>
      <c r="T42" s="409"/>
      <c r="U42" s="409"/>
      <c r="V42" s="409"/>
      <c r="W42" s="409"/>
      <c r="X42" s="409"/>
      <c r="Y42" s="409"/>
      <c r="Z42" s="409"/>
      <c r="AA42" s="409"/>
      <c r="AB42" s="409"/>
      <c r="AJ42" s="63"/>
      <c r="AK42" s="63"/>
    </row>
    <row r="43" spans="1:46" s="355" customFormat="1" x14ac:dyDescent="0.25">
      <c r="B43" s="410"/>
      <c r="C43" s="411"/>
      <c r="D43" s="411"/>
      <c r="E43" s="411"/>
      <c r="F43" s="411"/>
      <c r="G43" s="411"/>
      <c r="H43" s="411"/>
      <c r="I43" s="411"/>
      <c r="J43" s="411"/>
      <c r="K43" s="411"/>
      <c r="L43" s="411"/>
      <c r="M43" s="411"/>
      <c r="N43" s="411"/>
      <c r="O43" s="411"/>
      <c r="P43" s="411"/>
      <c r="Q43" s="411"/>
      <c r="R43" s="411"/>
      <c r="S43" s="411"/>
      <c r="T43" s="411"/>
      <c r="U43" s="411"/>
      <c r="V43" s="411"/>
      <c r="W43" s="411"/>
      <c r="X43" s="411"/>
      <c r="Y43" s="411"/>
      <c r="Z43" s="411"/>
      <c r="AA43" s="411"/>
      <c r="AB43" s="412"/>
      <c r="AJ43" s="356"/>
      <c r="AK43" s="356"/>
    </row>
    <row r="44" spans="1:46" s="355" customFormat="1" x14ac:dyDescent="0.25">
      <c r="K44" s="52"/>
      <c r="L44" s="52"/>
      <c r="M44" s="52"/>
      <c r="S44" s="357"/>
      <c r="T44" s="357"/>
      <c r="U44" s="358"/>
      <c r="V44" s="11"/>
      <c r="W44" s="356"/>
      <c r="X44" s="356"/>
      <c r="Y44" s="356"/>
      <c r="Z44" s="11"/>
      <c r="AA44" s="54"/>
      <c r="AB44" s="357"/>
      <c r="AC44" s="357"/>
      <c r="AD44" s="357"/>
      <c r="AE44" s="357"/>
      <c r="AF44" s="358"/>
      <c r="AJ44" s="359"/>
      <c r="AK44" s="359"/>
    </row>
    <row r="45" spans="1:46" s="355" customFormat="1" x14ac:dyDescent="0.25">
      <c r="A45" s="52"/>
      <c r="B45" s="52"/>
      <c r="C45" s="52"/>
      <c r="D45" s="52"/>
      <c r="E45" s="52"/>
      <c r="F45" s="52"/>
      <c r="G45" s="52"/>
      <c r="H45" s="52"/>
      <c r="I45" s="52"/>
      <c r="J45" s="52"/>
      <c r="N45" s="52"/>
      <c r="O45" s="52"/>
      <c r="P45" s="52"/>
      <c r="Q45" s="52"/>
      <c r="R45" s="52"/>
      <c r="T45" s="54"/>
      <c r="U45" s="358"/>
      <c r="V45" s="11"/>
      <c r="W45" s="356"/>
      <c r="X45" s="356"/>
      <c r="Y45" s="356"/>
      <c r="Z45" s="11"/>
      <c r="AA45" s="360"/>
      <c r="AB45" s="357"/>
      <c r="AC45" s="357"/>
      <c r="AD45" s="357"/>
      <c r="AE45" s="357"/>
      <c r="AF45" s="358"/>
      <c r="AJ45" s="359"/>
      <c r="AK45" s="359"/>
    </row>
    <row r="46" spans="1:46" s="355" customFormat="1" x14ac:dyDescent="0.25">
      <c r="A46" s="352"/>
      <c r="S46" s="328"/>
      <c r="T46" s="333"/>
      <c r="U46" s="358"/>
      <c r="V46" s="361"/>
      <c r="W46" s="10"/>
      <c r="X46" s="10"/>
      <c r="Y46" s="10"/>
      <c r="Z46" s="362"/>
      <c r="AA46" s="360"/>
      <c r="AB46" s="357"/>
      <c r="AC46" s="357"/>
      <c r="AD46" s="357"/>
      <c r="AE46" s="357"/>
      <c r="AF46" s="358"/>
      <c r="AJ46" s="359"/>
      <c r="AK46" s="359"/>
    </row>
    <row r="47" spans="1:46" s="355" customFormat="1" x14ac:dyDescent="0.25">
      <c r="K47" s="14"/>
      <c r="L47" s="14"/>
      <c r="M47" s="14"/>
      <c r="S47" s="328"/>
      <c r="T47" s="333"/>
      <c r="U47" s="363"/>
      <c r="V47" s="403"/>
      <c r="W47" s="403"/>
      <c r="X47" s="403"/>
      <c r="Y47" s="403"/>
      <c r="Z47" s="403"/>
      <c r="AA47" s="364"/>
      <c r="AB47" s="363"/>
      <c r="AC47" s="363"/>
      <c r="AD47" s="363"/>
      <c r="AE47" s="363"/>
      <c r="AF47" s="363"/>
      <c r="AG47" s="363"/>
      <c r="AH47" s="363"/>
      <c r="AI47" s="363"/>
    </row>
    <row r="48" spans="1:46" x14ac:dyDescent="0.25">
      <c r="D48" s="14"/>
      <c r="H48" s="365"/>
      <c r="S48" s="328"/>
      <c r="U48" s="328"/>
      <c r="V48" s="333"/>
      <c r="W48" s="366"/>
      <c r="X48" s="366"/>
      <c r="Y48" s="366"/>
      <c r="Z48" s="333"/>
      <c r="AT48" s="328"/>
    </row>
    <row r="49" spans="1:32" x14ac:dyDescent="0.25">
      <c r="D49" s="14"/>
      <c r="S49" s="328"/>
      <c r="V49" s="333"/>
      <c r="W49" s="366"/>
      <c r="X49" s="366"/>
      <c r="Y49" s="366"/>
      <c r="Z49" s="333"/>
    </row>
    <row r="50" spans="1:32" x14ac:dyDescent="0.25">
      <c r="A50" s="352"/>
      <c r="D50" s="14"/>
      <c r="S50" s="328"/>
      <c r="U50" s="12"/>
      <c r="V50" s="13"/>
      <c r="W50" s="366"/>
      <c r="X50" s="366"/>
      <c r="Y50" s="366"/>
      <c r="Z50" s="11"/>
    </row>
    <row r="51" spans="1:32" x14ac:dyDescent="0.25">
      <c r="D51" s="14"/>
      <c r="S51" s="328"/>
      <c r="U51" s="12"/>
      <c r="V51" s="11"/>
      <c r="W51" s="11"/>
      <c r="X51" s="11"/>
      <c r="Y51" s="11"/>
      <c r="Z51" s="11"/>
    </row>
    <row r="52" spans="1:32" ht="15.75" x14ac:dyDescent="0.25">
      <c r="B52" s="352"/>
      <c r="C52" s="352"/>
      <c r="D52" s="14"/>
      <c r="S52" s="11"/>
      <c r="T52" s="13"/>
      <c r="U52" s="11"/>
      <c r="V52" s="367"/>
      <c r="W52" s="11"/>
      <c r="X52" s="11"/>
      <c r="Y52" s="11"/>
      <c r="Z52" s="11"/>
    </row>
    <row r="53" spans="1:32" ht="15.75" x14ac:dyDescent="0.25">
      <c r="B53" s="352"/>
      <c r="C53" s="14" t="s">
        <v>25</v>
      </c>
      <c r="S53" s="11"/>
      <c r="T53" s="13"/>
      <c r="U53" s="11"/>
      <c r="V53" s="368"/>
      <c r="W53" s="11"/>
      <c r="X53" s="11"/>
      <c r="Y53" s="11"/>
      <c r="Z53" s="11"/>
    </row>
    <row r="54" spans="1:32" ht="15.75" x14ac:dyDescent="0.25">
      <c r="B54" s="352"/>
      <c r="C54" s="352"/>
      <c r="D54" s="14"/>
      <c r="S54" s="11"/>
      <c r="T54" s="13"/>
      <c r="U54" s="11"/>
      <c r="V54" s="368"/>
      <c r="W54" s="11"/>
      <c r="X54" s="11"/>
      <c r="Y54" s="11"/>
      <c r="Z54" s="11"/>
    </row>
    <row r="55" spans="1:32" ht="15.75" x14ac:dyDescent="0.25">
      <c r="B55" s="352"/>
      <c r="C55" s="352"/>
      <c r="D55" s="14"/>
      <c r="S55" s="11"/>
      <c r="T55" s="13"/>
      <c r="U55" s="11"/>
      <c r="V55" s="368"/>
      <c r="W55" s="11"/>
      <c r="X55" s="11"/>
      <c r="Y55" s="11"/>
      <c r="Z55" s="11"/>
      <c r="AF55" s="328"/>
    </row>
    <row r="56" spans="1:32" s="328" customFormat="1" ht="15.75" x14ac:dyDescent="0.25">
      <c r="B56" s="352"/>
      <c r="C56" s="352"/>
      <c r="S56" s="369"/>
      <c r="T56" s="13"/>
      <c r="U56" s="369"/>
      <c r="V56" s="368"/>
      <c r="W56" s="369"/>
      <c r="X56" s="369"/>
      <c r="Y56" s="369"/>
      <c r="Z56" s="11"/>
      <c r="AF56" s="14"/>
    </row>
    <row r="57" spans="1:32" ht="15.75" x14ac:dyDescent="0.25">
      <c r="B57" s="352"/>
      <c r="C57" s="352"/>
      <c r="D57" s="14"/>
      <c r="S57" s="11"/>
      <c r="T57" s="13"/>
      <c r="U57" s="11"/>
      <c r="V57" s="368"/>
      <c r="W57" s="11"/>
      <c r="X57" s="11"/>
      <c r="Y57" s="11"/>
      <c r="Z57" s="11"/>
    </row>
    <row r="58" spans="1:32" x14ac:dyDescent="0.25">
      <c r="B58" s="352"/>
      <c r="C58" s="352"/>
      <c r="D58" s="14"/>
      <c r="S58" s="11"/>
      <c r="T58" s="13"/>
      <c r="U58" s="11"/>
      <c r="V58" s="370"/>
      <c r="W58" s="11"/>
      <c r="X58" s="11"/>
      <c r="Y58" s="11"/>
      <c r="Z58" s="11"/>
    </row>
    <row r="59" spans="1:32" x14ac:dyDescent="0.25">
      <c r="A59" s="11"/>
      <c r="B59" s="371"/>
      <c r="C59" s="371"/>
      <c r="D59" s="11"/>
      <c r="E59" s="11"/>
      <c r="F59" s="11"/>
      <c r="G59" s="11"/>
      <c r="H59" s="372"/>
      <c r="I59" s="372"/>
      <c r="J59" s="372"/>
      <c r="K59" s="372"/>
      <c r="L59" s="372"/>
      <c r="M59" s="372"/>
      <c r="N59" s="372"/>
      <c r="O59" s="372"/>
      <c r="P59" s="372"/>
      <c r="Q59" s="372"/>
      <c r="R59" s="372"/>
      <c r="S59" s="11"/>
      <c r="T59" s="13"/>
      <c r="U59" s="11"/>
      <c r="V59" s="11"/>
      <c r="W59" s="11"/>
      <c r="X59" s="11"/>
      <c r="Y59" s="11"/>
      <c r="Z59" s="11"/>
    </row>
    <row r="60" spans="1:32" x14ac:dyDescent="0.25">
      <c r="A60" s="11"/>
      <c r="B60" s="373"/>
      <c r="C60" s="373"/>
      <c r="D60" s="373"/>
      <c r="E60" s="11"/>
      <c r="F60" s="11"/>
      <c r="G60" s="11"/>
      <c r="H60" s="374"/>
      <c r="I60" s="374"/>
      <c r="J60" s="374"/>
      <c r="K60" s="374"/>
      <c r="L60" s="374"/>
      <c r="M60" s="374"/>
      <c r="N60" s="374"/>
      <c r="O60" s="374"/>
      <c r="P60" s="374"/>
      <c r="Q60" s="374"/>
      <c r="R60" s="374"/>
      <c r="S60" s="11"/>
      <c r="T60" s="13"/>
      <c r="U60" s="11"/>
      <c r="V60" s="11"/>
      <c r="W60" s="11"/>
      <c r="X60" s="11"/>
      <c r="Y60" s="11"/>
      <c r="Z60" s="11"/>
    </row>
    <row r="61" spans="1:32" x14ac:dyDescent="0.25">
      <c r="A61" s="375"/>
      <c r="B61" s="376"/>
      <c r="C61" s="376"/>
      <c r="D61" s="11"/>
      <c r="E61" s="11"/>
      <c r="F61" s="11"/>
      <c r="G61" s="11"/>
      <c r="H61" s="355"/>
      <c r="I61" s="355"/>
      <c r="J61" s="355"/>
      <c r="K61" s="355"/>
      <c r="L61" s="355"/>
      <c r="M61" s="355"/>
      <c r="N61" s="355"/>
      <c r="O61" s="355"/>
      <c r="P61" s="355"/>
      <c r="Q61" s="355"/>
      <c r="R61" s="355"/>
      <c r="S61" s="11"/>
      <c r="T61" s="13"/>
      <c r="U61" s="11"/>
      <c r="V61" s="11"/>
      <c r="W61" s="11"/>
      <c r="X61" s="11"/>
      <c r="Y61" s="11"/>
      <c r="Z61" s="11"/>
    </row>
    <row r="62" spans="1:32" x14ac:dyDescent="0.25">
      <c r="A62" s="375"/>
      <c r="B62" s="376"/>
      <c r="C62" s="376"/>
      <c r="D62" s="11"/>
      <c r="E62" s="11"/>
      <c r="F62" s="11"/>
      <c r="G62" s="11"/>
      <c r="H62" s="377"/>
      <c r="I62" s="377"/>
      <c r="J62" s="377"/>
      <c r="K62" s="377"/>
      <c r="L62" s="377"/>
      <c r="M62" s="377"/>
      <c r="N62" s="377"/>
      <c r="O62" s="377"/>
      <c r="P62" s="377"/>
      <c r="Q62" s="377"/>
      <c r="R62" s="377"/>
      <c r="S62" s="11"/>
      <c r="T62" s="13"/>
      <c r="U62" s="11"/>
      <c r="V62" s="11"/>
      <c r="W62" s="11"/>
      <c r="X62" s="11"/>
      <c r="Y62" s="11"/>
      <c r="Z62" s="11"/>
    </row>
    <row r="63" spans="1:32" x14ac:dyDescent="0.25">
      <c r="A63" s="375"/>
      <c r="B63" s="378"/>
      <c r="C63" s="378"/>
      <c r="D63" s="11"/>
      <c r="E63" s="379"/>
      <c r="F63" s="379"/>
      <c r="G63" s="379"/>
      <c r="H63" s="380"/>
      <c r="I63" s="380"/>
      <c r="J63" s="380"/>
      <c r="K63" s="380"/>
      <c r="L63" s="380"/>
      <c r="M63" s="380"/>
      <c r="N63" s="380"/>
      <c r="O63" s="380"/>
      <c r="P63" s="380"/>
      <c r="Q63" s="380"/>
      <c r="R63" s="380"/>
      <c r="S63" s="11"/>
      <c r="T63" s="13"/>
      <c r="U63" s="11"/>
      <c r="V63" s="11"/>
      <c r="W63" s="11"/>
      <c r="X63" s="11"/>
      <c r="Y63" s="11"/>
      <c r="Z63" s="11"/>
    </row>
    <row r="64" spans="1:32" x14ac:dyDescent="0.25">
      <c r="A64" s="17"/>
      <c r="B64" s="381"/>
      <c r="C64" s="381"/>
      <c r="D64" s="373"/>
      <c r="E64" s="382"/>
      <c r="F64" s="382"/>
      <c r="G64" s="382"/>
      <c r="H64" s="383"/>
      <c r="I64" s="383"/>
      <c r="J64" s="383"/>
      <c r="K64" s="383"/>
      <c r="L64" s="383"/>
      <c r="M64" s="383"/>
      <c r="N64" s="383"/>
      <c r="O64" s="383"/>
      <c r="P64" s="383"/>
      <c r="Q64" s="383"/>
      <c r="R64" s="383"/>
      <c r="S64" s="11"/>
      <c r="T64" s="13"/>
      <c r="U64" s="11"/>
      <c r="V64" s="11"/>
      <c r="W64" s="11"/>
      <c r="X64" s="11"/>
      <c r="Y64" s="11"/>
      <c r="Z64" s="11"/>
    </row>
    <row r="65" spans="1:26" x14ac:dyDescent="0.25">
      <c r="A65" s="36"/>
      <c r="B65" s="384"/>
      <c r="C65" s="384"/>
      <c r="D65" s="385"/>
      <c r="E65" s="386"/>
      <c r="F65" s="386"/>
      <c r="G65" s="386"/>
      <c r="H65" s="387"/>
      <c r="I65" s="387"/>
      <c r="J65" s="387"/>
      <c r="K65" s="387"/>
      <c r="L65" s="387"/>
      <c r="M65" s="387"/>
      <c r="N65" s="387"/>
      <c r="O65" s="387"/>
      <c r="P65" s="387"/>
      <c r="Q65" s="387"/>
      <c r="R65" s="387"/>
      <c r="S65" s="11"/>
      <c r="T65" s="13"/>
      <c r="U65" s="11"/>
      <c r="V65" s="11"/>
      <c r="W65" s="11"/>
      <c r="X65" s="11"/>
      <c r="Y65" s="11"/>
      <c r="Z65" s="11"/>
    </row>
    <row r="66" spans="1:26" x14ac:dyDescent="0.25">
      <c r="A66" s="17"/>
      <c r="B66" s="381"/>
      <c r="C66" s="381"/>
      <c r="D66" s="373"/>
      <c r="E66" s="11"/>
      <c r="F66" s="11"/>
      <c r="G66" s="11"/>
      <c r="H66" s="388"/>
      <c r="I66" s="388"/>
      <c r="J66" s="388"/>
      <c r="K66" s="388"/>
      <c r="L66" s="388"/>
      <c r="M66" s="388"/>
      <c r="N66" s="388"/>
      <c r="O66" s="388"/>
      <c r="P66" s="388"/>
      <c r="Q66" s="388"/>
      <c r="R66" s="388"/>
      <c r="S66" s="11"/>
      <c r="T66" s="13"/>
      <c r="U66" s="11"/>
      <c r="V66" s="11"/>
      <c r="W66" s="11"/>
      <c r="X66" s="11"/>
      <c r="Y66" s="11"/>
      <c r="Z66" s="11"/>
    </row>
    <row r="67" spans="1:26" x14ac:dyDescent="0.25">
      <c r="A67" s="36"/>
      <c r="B67" s="384"/>
      <c r="C67" s="384"/>
      <c r="D67" s="384"/>
      <c r="E67" s="11"/>
      <c r="F67" s="11"/>
      <c r="G67" s="11"/>
      <c r="H67" s="387"/>
      <c r="I67" s="387"/>
      <c r="J67" s="387"/>
      <c r="K67" s="387"/>
      <c r="L67" s="387"/>
      <c r="M67" s="387"/>
      <c r="N67" s="387"/>
      <c r="O67" s="387"/>
      <c r="P67" s="387"/>
      <c r="Q67" s="387"/>
      <c r="R67" s="387"/>
      <c r="S67" s="11"/>
      <c r="T67" s="13"/>
      <c r="U67" s="11"/>
      <c r="V67" s="11"/>
      <c r="W67" s="11"/>
      <c r="X67" s="11"/>
      <c r="Y67" s="11"/>
      <c r="Z67" s="11"/>
    </row>
    <row r="68" spans="1:26" x14ac:dyDescent="0.25">
      <c r="A68" s="17"/>
      <c r="B68" s="381"/>
      <c r="C68" s="381"/>
      <c r="D68" s="373"/>
      <c r="E68" s="11"/>
      <c r="F68" s="11"/>
      <c r="G68" s="11"/>
      <c r="H68" s="388"/>
      <c r="I68" s="388"/>
      <c r="J68" s="388"/>
      <c r="K68" s="388"/>
      <c r="L68" s="388"/>
      <c r="M68" s="388"/>
      <c r="N68" s="388"/>
      <c r="O68" s="388"/>
      <c r="P68" s="388"/>
      <c r="Q68" s="388"/>
      <c r="R68" s="388"/>
      <c r="S68" s="11"/>
      <c r="T68" s="13"/>
      <c r="U68" s="11"/>
      <c r="V68" s="11"/>
      <c r="W68" s="11"/>
      <c r="X68" s="11"/>
      <c r="Y68" s="11"/>
      <c r="Z68" s="11"/>
    </row>
    <row r="69" spans="1:26" x14ac:dyDescent="0.25">
      <c r="A69" s="36"/>
      <c r="B69" s="384"/>
      <c r="C69" s="384"/>
      <c r="D69" s="384"/>
      <c r="E69" s="41"/>
      <c r="F69" s="41"/>
      <c r="G69" s="41"/>
      <c r="H69" s="380"/>
      <c r="I69" s="380"/>
      <c r="J69" s="380"/>
      <c r="K69" s="380"/>
      <c r="L69" s="380"/>
      <c r="M69" s="380"/>
      <c r="N69" s="380"/>
      <c r="O69" s="380"/>
      <c r="P69" s="380"/>
      <c r="Q69" s="380"/>
      <c r="R69" s="380"/>
      <c r="S69" s="11"/>
      <c r="T69" s="13"/>
      <c r="U69" s="11"/>
      <c r="V69" s="11"/>
      <c r="W69" s="11"/>
      <c r="X69" s="11"/>
      <c r="Y69" s="11"/>
      <c r="Z69" s="11"/>
    </row>
    <row r="70" spans="1:26" x14ac:dyDescent="0.25">
      <c r="A70" s="17"/>
      <c r="B70" s="381"/>
      <c r="C70" s="381"/>
      <c r="D70" s="381"/>
      <c r="E70" s="41"/>
      <c r="F70" s="41"/>
      <c r="G70" s="41"/>
      <c r="H70" s="380"/>
      <c r="I70" s="380"/>
      <c r="J70" s="380"/>
      <c r="K70" s="380"/>
      <c r="L70" s="380"/>
      <c r="M70" s="380"/>
      <c r="N70" s="380"/>
      <c r="O70" s="380"/>
      <c r="P70" s="380"/>
      <c r="Q70" s="380"/>
      <c r="R70" s="380"/>
      <c r="S70" s="11"/>
      <c r="T70" s="13"/>
      <c r="U70" s="11"/>
      <c r="V70" s="11"/>
      <c r="W70" s="11"/>
      <c r="X70" s="11"/>
      <c r="Y70" s="11"/>
      <c r="Z70" s="11"/>
    </row>
    <row r="71" spans="1:26" x14ac:dyDescent="0.25">
      <c r="A71" s="36"/>
      <c r="B71" s="384"/>
      <c r="C71" s="384"/>
      <c r="D71" s="384"/>
      <c r="E71" s="41"/>
      <c r="F71" s="41"/>
      <c r="G71" s="41"/>
      <c r="H71" s="380"/>
      <c r="I71" s="380"/>
      <c r="J71" s="380"/>
      <c r="K71" s="380"/>
      <c r="L71" s="380"/>
      <c r="M71" s="380"/>
      <c r="N71" s="380"/>
      <c r="O71" s="380"/>
      <c r="P71" s="380"/>
      <c r="Q71" s="380"/>
      <c r="R71" s="380"/>
      <c r="S71" s="11"/>
      <c r="T71" s="13"/>
      <c r="U71" s="11"/>
      <c r="V71" s="11"/>
      <c r="W71" s="11"/>
      <c r="X71" s="11"/>
      <c r="Y71" s="11"/>
      <c r="Z71" s="11"/>
    </row>
    <row r="72" spans="1:26" x14ac:dyDescent="0.25">
      <c r="A72" s="17"/>
      <c r="B72" s="381"/>
      <c r="C72" s="381"/>
      <c r="D72" s="381"/>
      <c r="E72" s="41"/>
      <c r="F72" s="41"/>
      <c r="G72" s="41"/>
      <c r="H72" s="380"/>
      <c r="I72" s="380"/>
      <c r="J72" s="380"/>
      <c r="K72" s="380"/>
      <c r="L72" s="380"/>
      <c r="M72" s="380"/>
      <c r="N72" s="380"/>
      <c r="O72" s="380"/>
      <c r="P72" s="380"/>
      <c r="Q72" s="380"/>
      <c r="R72" s="380"/>
      <c r="S72" s="11"/>
      <c r="T72" s="13"/>
      <c r="U72" s="11"/>
      <c r="V72" s="11"/>
      <c r="W72" s="11"/>
      <c r="X72" s="11"/>
      <c r="Y72" s="11"/>
      <c r="Z72" s="11"/>
    </row>
    <row r="73" spans="1:26" x14ac:dyDescent="0.25">
      <c r="A73" s="36"/>
      <c r="B73" s="384"/>
      <c r="C73" s="384"/>
      <c r="D73" s="384"/>
      <c r="E73" s="41"/>
      <c r="F73" s="41"/>
      <c r="G73" s="41"/>
      <c r="H73" s="380"/>
      <c r="I73" s="380"/>
      <c r="J73" s="380"/>
      <c r="K73" s="380"/>
      <c r="L73" s="380"/>
      <c r="M73" s="380"/>
      <c r="N73" s="380"/>
      <c r="O73" s="380"/>
      <c r="P73" s="380"/>
      <c r="Q73" s="380"/>
      <c r="R73" s="380"/>
      <c r="S73" s="11"/>
      <c r="T73" s="13"/>
      <c r="U73" s="11"/>
      <c r="V73" s="11"/>
      <c r="W73" s="11"/>
      <c r="X73" s="11"/>
      <c r="Y73" s="11"/>
      <c r="Z73" s="11"/>
    </row>
    <row r="74" spans="1:26" x14ac:dyDescent="0.25">
      <c r="A74" s="36"/>
      <c r="B74" s="381"/>
      <c r="C74" s="381"/>
      <c r="D74" s="373"/>
      <c r="E74" s="11"/>
      <c r="F74" s="11"/>
      <c r="G74" s="11"/>
      <c r="H74" s="380"/>
      <c r="I74" s="380"/>
      <c r="J74" s="380"/>
      <c r="K74" s="380"/>
      <c r="L74" s="380"/>
      <c r="M74" s="380"/>
      <c r="N74" s="380"/>
      <c r="O74" s="380"/>
      <c r="P74" s="380"/>
      <c r="Q74" s="380"/>
      <c r="R74" s="380"/>
      <c r="S74" s="11"/>
      <c r="T74" s="13"/>
      <c r="U74" s="11"/>
      <c r="V74" s="11"/>
      <c r="W74" s="11"/>
      <c r="X74" s="11"/>
      <c r="Y74" s="11"/>
      <c r="Z74" s="11"/>
    </row>
    <row r="75" spans="1:26" x14ac:dyDescent="0.25">
      <c r="A75" s="36"/>
      <c r="B75" s="384"/>
      <c r="C75" s="384"/>
      <c r="D75" s="385"/>
      <c r="E75" s="11"/>
      <c r="F75" s="11"/>
      <c r="G75" s="11"/>
      <c r="H75" s="380"/>
      <c r="I75" s="380"/>
      <c r="J75" s="380"/>
      <c r="K75" s="380"/>
      <c r="L75" s="380"/>
      <c r="M75" s="380"/>
      <c r="N75" s="380"/>
      <c r="O75" s="380"/>
      <c r="P75" s="380"/>
      <c r="Q75" s="380"/>
      <c r="R75" s="380"/>
      <c r="S75" s="11"/>
      <c r="T75" s="13"/>
      <c r="U75" s="11"/>
      <c r="V75" s="11"/>
      <c r="W75" s="11"/>
      <c r="X75" s="11"/>
      <c r="Y75" s="11"/>
      <c r="Z75" s="11"/>
    </row>
    <row r="76" spans="1:26" x14ac:dyDescent="0.25">
      <c r="A76" s="17"/>
      <c r="B76" s="373"/>
      <c r="C76" s="373"/>
      <c r="D76" s="373"/>
      <c r="E76" s="389"/>
      <c r="F76" s="389"/>
      <c r="G76" s="389"/>
      <c r="H76" s="380"/>
      <c r="I76" s="380"/>
      <c r="J76" s="380"/>
      <c r="K76" s="380"/>
      <c r="L76" s="380"/>
      <c r="M76" s="380"/>
      <c r="N76" s="380"/>
      <c r="O76" s="380"/>
      <c r="P76" s="380"/>
      <c r="Q76" s="380"/>
      <c r="R76" s="380"/>
      <c r="S76" s="11"/>
      <c r="T76" s="13"/>
      <c r="U76" s="11"/>
      <c r="V76" s="11"/>
      <c r="W76" s="11"/>
      <c r="X76" s="11"/>
      <c r="Y76" s="11"/>
      <c r="Z76" s="11"/>
    </row>
    <row r="77" spans="1:26" x14ac:dyDescent="0.25">
      <c r="A77" s="36"/>
      <c r="B77" s="390"/>
      <c r="C77" s="390"/>
      <c r="D77" s="391"/>
      <c r="E77" s="392"/>
      <c r="F77" s="392"/>
      <c r="G77" s="392"/>
      <c r="H77" s="380"/>
      <c r="I77" s="380"/>
      <c r="J77" s="380"/>
      <c r="K77" s="380"/>
      <c r="L77" s="380"/>
      <c r="M77" s="380"/>
      <c r="N77" s="380"/>
      <c r="O77" s="380"/>
      <c r="P77" s="380"/>
      <c r="Q77" s="380"/>
      <c r="R77" s="380"/>
      <c r="S77" s="11"/>
      <c r="T77" s="13"/>
      <c r="U77" s="11"/>
      <c r="V77" s="11"/>
      <c r="W77" s="11"/>
      <c r="X77" s="11"/>
      <c r="Y77" s="11"/>
      <c r="Z77" s="11"/>
    </row>
    <row r="78" spans="1:26" x14ac:dyDescent="0.25">
      <c r="A78" s="17"/>
      <c r="B78" s="393"/>
      <c r="C78" s="393"/>
      <c r="D78" s="394"/>
      <c r="E78" s="11"/>
      <c r="F78" s="11"/>
      <c r="G78" s="11"/>
      <c r="H78" s="395"/>
      <c r="I78" s="395"/>
      <c r="J78" s="395"/>
      <c r="K78" s="395"/>
      <c r="L78" s="395"/>
      <c r="M78" s="395"/>
      <c r="N78" s="395"/>
      <c r="O78" s="395"/>
      <c r="P78" s="395"/>
      <c r="Q78" s="395"/>
      <c r="R78" s="395"/>
      <c r="S78" s="11"/>
      <c r="T78" s="13"/>
      <c r="U78" s="11"/>
      <c r="V78" s="11"/>
      <c r="W78" s="11"/>
      <c r="X78" s="11"/>
      <c r="Y78" s="11"/>
      <c r="Z78" s="11"/>
    </row>
    <row r="79" spans="1:26" x14ac:dyDescent="0.25">
      <c r="A79" s="36"/>
      <c r="B79" s="391"/>
      <c r="C79" s="391"/>
      <c r="D79" s="391"/>
      <c r="E79" s="392"/>
      <c r="F79" s="392"/>
      <c r="G79" s="392"/>
      <c r="H79" s="380"/>
      <c r="I79" s="380"/>
      <c r="J79" s="380"/>
      <c r="K79" s="380"/>
      <c r="L79" s="380"/>
      <c r="M79" s="380"/>
      <c r="N79" s="380"/>
      <c r="O79" s="380"/>
      <c r="P79" s="380"/>
      <c r="Q79" s="380"/>
      <c r="R79" s="380"/>
      <c r="S79" s="11"/>
      <c r="T79" s="13"/>
      <c r="U79" s="11"/>
      <c r="V79" s="11"/>
      <c r="W79" s="11"/>
      <c r="X79" s="11"/>
      <c r="Y79" s="11"/>
      <c r="Z79" s="11"/>
    </row>
    <row r="80" spans="1:26" x14ac:dyDescent="0.25">
      <c r="A80" s="36"/>
      <c r="B80" s="373"/>
      <c r="C80" s="373"/>
      <c r="D80" s="373"/>
      <c r="E80" s="396"/>
      <c r="F80" s="396"/>
      <c r="G80" s="396"/>
      <c r="H80" s="380"/>
      <c r="I80" s="380"/>
      <c r="J80" s="380"/>
      <c r="K80" s="380"/>
      <c r="L80" s="380"/>
      <c r="M80" s="380"/>
      <c r="N80" s="380"/>
      <c r="O80" s="380"/>
      <c r="P80" s="380"/>
      <c r="Q80" s="380"/>
      <c r="R80" s="380"/>
      <c r="S80" s="11"/>
      <c r="T80" s="13"/>
      <c r="U80" s="11"/>
      <c r="V80" s="11"/>
      <c r="W80" s="11"/>
      <c r="X80" s="11"/>
      <c r="Y80" s="11"/>
      <c r="Z80" s="11"/>
    </row>
    <row r="81" spans="1:32" x14ac:dyDescent="0.25">
      <c r="A81" s="397"/>
      <c r="B81" s="390"/>
      <c r="C81" s="390"/>
      <c r="D81" s="390"/>
      <c r="E81" s="396"/>
      <c r="F81" s="396"/>
      <c r="G81" s="396"/>
      <c r="H81" s="380"/>
      <c r="I81" s="380"/>
      <c r="J81" s="380"/>
      <c r="K81" s="380"/>
      <c r="L81" s="380"/>
      <c r="M81" s="380"/>
      <c r="N81" s="380"/>
      <c r="O81" s="380"/>
      <c r="P81" s="380"/>
      <c r="Q81" s="380"/>
      <c r="R81" s="380"/>
      <c r="S81" s="11"/>
      <c r="T81" s="13"/>
      <c r="U81" s="11"/>
      <c r="V81" s="11"/>
      <c r="W81" s="11"/>
      <c r="X81" s="11"/>
      <c r="Y81" s="11"/>
      <c r="Z81" s="11"/>
    </row>
    <row r="82" spans="1:32" x14ac:dyDescent="0.25">
      <c r="A82" s="17"/>
      <c r="B82" s="373"/>
      <c r="C82" s="373"/>
      <c r="D82" s="373"/>
      <c r="E82" s="11"/>
      <c r="F82" s="11"/>
      <c r="G82" s="11"/>
      <c r="H82" s="11"/>
      <c r="I82" s="11"/>
      <c r="J82" s="11"/>
      <c r="K82" s="11"/>
      <c r="L82" s="11"/>
      <c r="M82" s="11"/>
      <c r="N82" s="11"/>
      <c r="O82" s="11"/>
      <c r="P82" s="11"/>
      <c r="Q82" s="11"/>
      <c r="R82" s="11"/>
      <c r="S82" s="11"/>
      <c r="T82" s="13"/>
      <c r="U82" s="11"/>
      <c r="V82" s="11"/>
      <c r="W82" s="11"/>
      <c r="X82" s="11"/>
      <c r="Y82" s="11"/>
      <c r="Z82" s="11"/>
    </row>
    <row r="83" spans="1:32" x14ac:dyDescent="0.25">
      <c r="A83" s="17"/>
      <c r="B83" s="398"/>
      <c r="C83" s="398"/>
      <c r="D83" s="398"/>
      <c r="E83" s="399"/>
      <c r="F83" s="399"/>
      <c r="G83" s="399"/>
      <c r="H83" s="43"/>
      <c r="I83" s="43"/>
      <c r="J83" s="43"/>
      <c r="K83" s="43"/>
      <c r="L83" s="43"/>
      <c r="M83" s="43"/>
      <c r="N83" s="43"/>
      <c r="O83" s="43"/>
      <c r="P83" s="43"/>
      <c r="Q83" s="43"/>
      <c r="R83" s="43"/>
      <c r="S83" s="11"/>
      <c r="T83" s="13"/>
      <c r="U83" s="11"/>
      <c r="V83" s="11"/>
      <c r="W83" s="11"/>
      <c r="X83" s="11"/>
      <c r="Y83" s="11"/>
      <c r="Z83" s="11"/>
    </row>
    <row r="84" spans="1:32" x14ac:dyDescent="0.25">
      <c r="A84" s="17"/>
      <c r="B84" s="373"/>
      <c r="C84" s="373"/>
      <c r="D84" s="373"/>
      <c r="E84" s="11"/>
      <c r="F84" s="11"/>
      <c r="G84" s="11"/>
      <c r="H84" s="11"/>
      <c r="I84" s="11"/>
      <c r="J84" s="11"/>
      <c r="K84" s="11"/>
      <c r="L84" s="11"/>
      <c r="M84" s="11"/>
      <c r="N84" s="11"/>
      <c r="O84" s="11"/>
      <c r="P84" s="11"/>
      <c r="Q84" s="11"/>
      <c r="R84" s="11"/>
      <c r="S84" s="11"/>
      <c r="T84" s="13"/>
      <c r="U84" s="11"/>
      <c r="V84" s="11"/>
      <c r="W84" s="11"/>
      <c r="X84" s="11"/>
      <c r="Y84" s="11"/>
      <c r="Z84" s="11"/>
    </row>
    <row r="85" spans="1:32" x14ac:dyDescent="0.25">
      <c r="A85" s="11"/>
      <c r="B85" s="41"/>
      <c r="C85" s="41"/>
      <c r="D85" s="11"/>
      <c r="E85" s="11"/>
      <c r="F85" s="11"/>
      <c r="G85" s="11"/>
      <c r="H85" s="11"/>
      <c r="I85" s="11"/>
      <c r="J85" s="11"/>
      <c r="K85" s="11"/>
      <c r="L85" s="11"/>
      <c r="M85" s="11"/>
      <c r="N85" s="11"/>
      <c r="O85" s="11"/>
      <c r="P85" s="11"/>
      <c r="Q85" s="11"/>
      <c r="R85" s="11"/>
      <c r="S85" s="11"/>
      <c r="T85" s="13"/>
      <c r="U85" s="11"/>
      <c r="V85" s="11"/>
      <c r="W85" s="11"/>
      <c r="X85" s="11"/>
      <c r="Y85" s="11"/>
      <c r="Z85" s="11"/>
    </row>
    <row r="86" spans="1:32" x14ac:dyDescent="0.25">
      <c r="D86" s="14"/>
      <c r="E86" s="11"/>
      <c r="F86" s="11"/>
      <c r="G86" s="11"/>
      <c r="H86" s="11"/>
      <c r="I86" s="11"/>
      <c r="J86" s="11"/>
      <c r="K86" s="11"/>
      <c r="L86" s="11"/>
      <c r="M86" s="11"/>
      <c r="N86" s="11"/>
      <c r="O86" s="11"/>
      <c r="P86" s="11"/>
      <c r="Q86" s="11"/>
      <c r="R86" s="11"/>
      <c r="S86" s="11"/>
      <c r="T86" s="13"/>
      <c r="U86" s="11"/>
      <c r="V86" s="11"/>
      <c r="W86" s="11"/>
      <c r="X86" s="11"/>
      <c r="Y86" s="11"/>
      <c r="Z86" s="11"/>
    </row>
    <row r="87" spans="1:32" x14ac:dyDescent="0.25">
      <c r="D87" s="14"/>
      <c r="E87" s="11"/>
      <c r="F87" s="11"/>
      <c r="G87" s="11"/>
      <c r="H87" s="11"/>
      <c r="I87" s="11"/>
      <c r="J87" s="11"/>
      <c r="K87" s="11"/>
      <c r="L87" s="11"/>
      <c r="M87" s="11"/>
      <c r="N87" s="11"/>
      <c r="O87" s="11"/>
      <c r="P87" s="11"/>
      <c r="Q87" s="11"/>
      <c r="R87" s="11"/>
      <c r="S87" s="11"/>
      <c r="T87" s="13"/>
      <c r="U87" s="11"/>
      <c r="V87" s="11"/>
      <c r="W87" s="11"/>
      <c r="X87" s="11"/>
      <c r="Y87" s="11"/>
      <c r="Z87" s="11"/>
      <c r="AA87" s="11"/>
      <c r="AB87" s="11"/>
      <c r="AC87" s="11"/>
      <c r="AD87" s="11"/>
      <c r="AE87" s="11"/>
      <c r="AF87" s="11"/>
    </row>
    <row r="88" spans="1:32" x14ac:dyDescent="0.25">
      <c r="D88" s="14"/>
      <c r="E88" s="11"/>
      <c r="F88" s="11"/>
      <c r="G88" s="11"/>
      <c r="H88" s="11"/>
      <c r="I88" s="11"/>
      <c r="J88" s="11"/>
      <c r="K88" s="11"/>
      <c r="L88" s="11"/>
      <c r="M88" s="11"/>
      <c r="N88" s="11"/>
      <c r="O88" s="11"/>
      <c r="P88" s="11"/>
      <c r="Q88" s="11"/>
      <c r="R88" s="11"/>
      <c r="S88" s="11"/>
      <c r="T88" s="13"/>
      <c r="U88" s="11"/>
      <c r="V88" s="11"/>
      <c r="W88" s="11"/>
      <c r="X88" s="11"/>
      <c r="Y88" s="11"/>
      <c r="Z88" s="11"/>
      <c r="AA88" s="11"/>
      <c r="AB88" s="11"/>
      <c r="AC88" s="11"/>
      <c r="AD88" s="11"/>
      <c r="AE88" s="11"/>
      <c r="AF88" s="11"/>
    </row>
    <row r="89" spans="1:32" x14ac:dyDescent="0.25">
      <c r="D89" s="14"/>
      <c r="E89" s="11"/>
      <c r="F89" s="11"/>
      <c r="G89" s="11"/>
      <c r="H89" s="11"/>
      <c r="I89" s="11"/>
      <c r="J89" s="11"/>
      <c r="K89" s="11"/>
      <c r="L89" s="11"/>
      <c r="M89" s="11"/>
      <c r="N89" s="11"/>
      <c r="O89" s="11"/>
      <c r="P89" s="11"/>
      <c r="Q89" s="11"/>
      <c r="R89" s="11"/>
      <c r="S89" s="11"/>
      <c r="T89" s="13"/>
      <c r="U89" s="11"/>
      <c r="V89" s="11"/>
      <c r="W89" s="11"/>
      <c r="X89" s="11"/>
      <c r="Y89" s="11"/>
      <c r="Z89" s="11"/>
      <c r="AA89" s="11"/>
      <c r="AB89" s="11"/>
      <c r="AC89" s="11"/>
      <c r="AD89" s="11"/>
      <c r="AE89" s="11"/>
      <c r="AF89" s="11"/>
    </row>
    <row r="90" spans="1:32" x14ac:dyDescent="0.25">
      <c r="D90" s="14"/>
      <c r="E90" s="11"/>
      <c r="F90" s="11"/>
      <c r="G90" s="11"/>
      <c r="H90" s="11"/>
      <c r="I90" s="11"/>
      <c r="J90" s="11"/>
      <c r="K90" s="11"/>
      <c r="L90" s="11"/>
      <c r="M90" s="11"/>
      <c r="N90" s="11"/>
      <c r="O90" s="11"/>
      <c r="P90" s="11"/>
      <c r="Q90" s="11"/>
      <c r="R90" s="11"/>
      <c r="S90" s="11"/>
      <c r="T90" s="13"/>
      <c r="U90" s="11"/>
      <c r="V90" s="11"/>
      <c r="W90" s="11"/>
      <c r="X90" s="11"/>
      <c r="Y90" s="11"/>
      <c r="Z90" s="11"/>
      <c r="AA90" s="11"/>
      <c r="AB90" s="11"/>
      <c r="AC90" s="11"/>
      <c r="AD90" s="11"/>
      <c r="AE90" s="11"/>
      <c r="AF90" s="11"/>
    </row>
    <row r="91" spans="1:32" x14ac:dyDescent="0.25">
      <c r="D91" s="14"/>
      <c r="E91" s="11"/>
      <c r="F91" s="11"/>
      <c r="G91" s="11"/>
      <c r="H91" s="11"/>
      <c r="I91" s="11"/>
      <c r="J91" s="11"/>
      <c r="K91" s="11"/>
      <c r="L91" s="11"/>
      <c r="M91" s="11"/>
      <c r="N91" s="11"/>
      <c r="O91" s="11"/>
      <c r="P91" s="11"/>
      <c r="Q91" s="11"/>
      <c r="R91" s="11"/>
      <c r="S91" s="11"/>
      <c r="T91" s="13"/>
      <c r="U91" s="11"/>
      <c r="V91" s="11"/>
      <c r="W91" s="11"/>
      <c r="X91" s="11"/>
      <c r="Y91" s="11"/>
      <c r="Z91" s="11"/>
      <c r="AA91" s="11"/>
      <c r="AB91" s="11"/>
      <c r="AC91" s="11"/>
      <c r="AD91" s="11"/>
      <c r="AE91" s="11"/>
      <c r="AF91" s="11"/>
    </row>
    <row r="92" spans="1:32" x14ac:dyDescent="0.25">
      <c r="D92" s="14"/>
      <c r="E92" s="11"/>
      <c r="F92" s="11"/>
      <c r="G92" s="11"/>
      <c r="H92" s="11"/>
      <c r="I92" s="11"/>
      <c r="J92" s="11"/>
      <c r="K92" s="11"/>
      <c r="L92" s="11"/>
      <c r="M92" s="11"/>
      <c r="N92" s="11"/>
      <c r="O92" s="11"/>
      <c r="P92" s="11"/>
      <c r="Q92" s="11"/>
      <c r="R92" s="11"/>
      <c r="S92" s="11"/>
      <c r="T92" s="13"/>
      <c r="U92" s="11"/>
      <c r="V92" s="11"/>
      <c r="W92" s="11"/>
      <c r="X92" s="11"/>
      <c r="Y92" s="11"/>
      <c r="Z92" s="11"/>
      <c r="AA92" s="11"/>
      <c r="AB92" s="11"/>
      <c r="AC92" s="11"/>
      <c r="AD92" s="11"/>
      <c r="AE92" s="11"/>
      <c r="AF92" s="11"/>
    </row>
    <row r="93" spans="1:32" x14ac:dyDescent="0.25">
      <c r="D93" s="400"/>
      <c r="E93" s="11"/>
      <c r="F93" s="11"/>
      <c r="G93" s="11"/>
      <c r="H93" s="11"/>
      <c r="I93" s="11"/>
      <c r="J93" s="11"/>
      <c r="K93" s="11"/>
      <c r="L93" s="11"/>
      <c r="M93" s="11"/>
      <c r="N93" s="11"/>
      <c r="O93" s="11"/>
      <c r="P93" s="11"/>
      <c r="Q93" s="11"/>
      <c r="R93" s="11"/>
      <c r="S93" s="11"/>
      <c r="T93" s="13"/>
      <c r="U93" s="11"/>
      <c r="V93" s="11"/>
      <c r="W93" s="11"/>
      <c r="X93" s="11"/>
      <c r="Y93" s="11"/>
      <c r="Z93" s="11"/>
      <c r="AA93" s="11"/>
      <c r="AB93" s="11"/>
      <c r="AC93" s="11"/>
      <c r="AD93" s="11"/>
      <c r="AE93" s="11"/>
      <c r="AF93" s="11"/>
    </row>
    <row r="94" spans="1:32" x14ac:dyDescent="0.25">
      <c r="D94" s="400"/>
      <c r="E94" s="11"/>
      <c r="F94" s="11"/>
      <c r="G94" s="11"/>
      <c r="H94" s="11"/>
      <c r="I94" s="11"/>
      <c r="J94" s="11"/>
      <c r="K94" s="11"/>
      <c r="L94" s="11"/>
      <c r="M94" s="11"/>
      <c r="N94" s="11"/>
      <c r="O94" s="11"/>
      <c r="P94" s="11"/>
      <c r="Q94" s="11"/>
      <c r="R94" s="11"/>
      <c r="S94" s="11"/>
      <c r="T94" s="13"/>
      <c r="U94" s="11"/>
      <c r="V94" s="11"/>
      <c r="W94" s="11"/>
      <c r="X94" s="11"/>
      <c r="Y94" s="11"/>
      <c r="Z94" s="11"/>
      <c r="AA94" s="11"/>
      <c r="AB94" s="11"/>
      <c r="AC94" s="11"/>
      <c r="AD94" s="11"/>
      <c r="AE94" s="11"/>
      <c r="AF94" s="11"/>
    </row>
    <row r="95" spans="1:32" x14ac:dyDescent="0.25">
      <c r="D95" s="14"/>
      <c r="E95" s="43"/>
      <c r="F95" s="43"/>
      <c r="G95" s="43"/>
      <c r="H95" s="43"/>
      <c r="I95" s="43"/>
      <c r="J95" s="43"/>
      <c r="K95" s="43"/>
      <c r="L95" s="43"/>
      <c r="M95" s="43"/>
      <c r="N95" s="43"/>
      <c r="O95" s="43"/>
      <c r="P95" s="43"/>
      <c r="Q95" s="43"/>
      <c r="R95" s="43"/>
      <c r="AB95" s="333"/>
      <c r="AC95" s="333"/>
      <c r="AD95" s="333"/>
      <c r="AE95" s="333"/>
    </row>
    <row r="96" spans="1:32" x14ac:dyDescent="0.25">
      <c r="D96" s="14"/>
      <c r="E96" s="43"/>
      <c r="F96" s="43"/>
      <c r="G96" s="43"/>
      <c r="H96" s="43"/>
      <c r="I96" s="43"/>
      <c r="J96" s="43"/>
      <c r="K96" s="43"/>
      <c r="L96" s="43"/>
      <c r="M96" s="43"/>
      <c r="N96" s="43"/>
      <c r="O96" s="43"/>
      <c r="P96" s="43"/>
      <c r="Q96" s="43"/>
      <c r="R96" s="43"/>
      <c r="AB96" s="333"/>
      <c r="AC96" s="333"/>
      <c r="AD96" s="333"/>
      <c r="AE96" s="333"/>
    </row>
    <row r="97" spans="4:32" x14ac:dyDescent="0.25">
      <c r="D97" s="14"/>
      <c r="E97" s="43"/>
      <c r="F97" s="43"/>
      <c r="G97" s="43"/>
      <c r="H97" s="43"/>
      <c r="I97" s="43"/>
      <c r="J97" s="43"/>
      <c r="K97" s="43"/>
      <c r="L97" s="43"/>
      <c r="M97" s="43"/>
      <c r="N97" s="43"/>
      <c r="O97" s="43"/>
      <c r="P97" s="43"/>
      <c r="Q97" s="43"/>
      <c r="R97" s="43"/>
      <c r="AB97" s="333"/>
      <c r="AC97" s="333"/>
      <c r="AD97" s="333"/>
      <c r="AE97" s="333"/>
    </row>
    <row r="98" spans="4:32" x14ac:dyDescent="0.25">
      <c r="D98" s="14"/>
      <c r="E98" s="43"/>
      <c r="F98" s="43"/>
      <c r="G98" s="43"/>
      <c r="H98" s="43"/>
      <c r="I98" s="43"/>
      <c r="J98" s="43"/>
      <c r="K98" s="43"/>
      <c r="L98" s="43"/>
      <c r="M98" s="43"/>
      <c r="N98" s="43"/>
      <c r="O98" s="43"/>
      <c r="P98" s="43"/>
      <c r="Q98" s="43"/>
      <c r="R98" s="43"/>
      <c r="AB98" s="333"/>
      <c r="AC98" s="333"/>
      <c r="AD98" s="333"/>
      <c r="AE98" s="333"/>
    </row>
    <row r="99" spans="4:32" x14ac:dyDescent="0.25">
      <c r="D99" s="14"/>
      <c r="AB99" s="333"/>
      <c r="AC99" s="333"/>
      <c r="AD99" s="333"/>
      <c r="AE99" s="333"/>
    </row>
    <row r="100" spans="4:32" x14ac:dyDescent="0.25">
      <c r="D100" s="14"/>
      <c r="AB100" s="333"/>
      <c r="AC100" s="333"/>
      <c r="AD100" s="333"/>
      <c r="AE100" s="333"/>
    </row>
    <row r="103" spans="4:32" x14ac:dyDescent="0.25">
      <c r="S103" s="11"/>
      <c r="T103" s="13"/>
      <c r="U103" s="11"/>
      <c r="V103" s="11"/>
      <c r="W103" s="11"/>
      <c r="X103" s="11"/>
      <c r="Y103" s="11"/>
      <c r="Z103" s="11"/>
      <c r="AA103" s="11"/>
      <c r="AB103" s="11"/>
      <c r="AC103" s="11"/>
      <c r="AD103" s="11"/>
      <c r="AE103" s="11"/>
      <c r="AF103" s="11"/>
    </row>
    <row r="107" spans="4:32" x14ac:dyDescent="0.25">
      <c r="E107" s="11"/>
      <c r="F107" s="11"/>
      <c r="G107" s="11"/>
      <c r="H107" s="11"/>
      <c r="I107" s="11"/>
      <c r="J107" s="11"/>
      <c r="K107" s="11"/>
      <c r="L107" s="11"/>
      <c r="M107" s="11"/>
      <c r="N107" s="11"/>
      <c r="O107" s="11"/>
      <c r="P107" s="11"/>
      <c r="Q107" s="11"/>
      <c r="R107" s="11"/>
    </row>
    <row r="108" spans="4:32" x14ac:dyDescent="0.25">
      <c r="E108" s="328"/>
      <c r="F108" s="328"/>
      <c r="G108" s="328"/>
      <c r="H108" s="328"/>
      <c r="I108" s="328"/>
      <c r="J108" s="328"/>
      <c r="K108" s="328"/>
      <c r="L108" s="328"/>
      <c r="M108" s="328"/>
      <c r="N108" s="328"/>
      <c r="O108" s="328"/>
      <c r="P108" s="328"/>
      <c r="Q108" s="328"/>
      <c r="R108" s="328"/>
    </row>
    <row r="109" spans="4:32" x14ac:dyDescent="0.25">
      <c r="E109" s="328"/>
      <c r="F109" s="328"/>
      <c r="G109" s="328"/>
      <c r="H109" s="328"/>
      <c r="I109" s="328"/>
      <c r="J109" s="328"/>
      <c r="K109" s="328"/>
      <c r="L109" s="328"/>
      <c r="M109" s="328"/>
      <c r="N109" s="328"/>
      <c r="O109" s="328"/>
      <c r="P109" s="328"/>
      <c r="Q109" s="328"/>
      <c r="R109" s="328"/>
    </row>
    <row r="110" spans="4:32" x14ac:dyDescent="0.25">
      <c r="E110" s="328"/>
      <c r="F110" s="328"/>
      <c r="G110" s="328"/>
      <c r="H110" s="328"/>
      <c r="I110" s="328"/>
      <c r="J110" s="328"/>
      <c r="K110" s="328"/>
      <c r="L110" s="328"/>
      <c r="M110" s="328"/>
      <c r="N110" s="328"/>
      <c r="O110" s="328"/>
      <c r="P110" s="328"/>
      <c r="Q110" s="328"/>
      <c r="R110" s="328"/>
    </row>
    <row r="111" spans="4:32" x14ac:dyDescent="0.25">
      <c r="E111" s="328"/>
      <c r="F111" s="328"/>
      <c r="G111" s="328"/>
      <c r="H111" s="328"/>
      <c r="I111" s="328"/>
      <c r="J111" s="328"/>
      <c r="K111" s="328"/>
      <c r="L111" s="328"/>
      <c r="M111" s="328"/>
      <c r="N111" s="328"/>
      <c r="O111" s="328"/>
      <c r="P111" s="328"/>
      <c r="Q111" s="328"/>
      <c r="R111" s="328"/>
    </row>
    <row r="112" spans="4:32" x14ac:dyDescent="0.25">
      <c r="H112" s="328"/>
      <c r="I112" s="328"/>
      <c r="J112" s="328"/>
      <c r="K112" s="328"/>
      <c r="L112" s="328"/>
      <c r="M112" s="328"/>
      <c r="N112" s="328"/>
      <c r="O112" s="328"/>
      <c r="P112" s="328"/>
      <c r="Q112" s="328"/>
      <c r="R112" s="328"/>
    </row>
    <row r="113" spans="5:18" x14ac:dyDescent="0.25">
      <c r="H113" s="328"/>
      <c r="I113" s="328"/>
      <c r="J113" s="328"/>
      <c r="K113" s="328"/>
      <c r="L113" s="328"/>
      <c r="M113" s="328"/>
      <c r="N113" s="328"/>
      <c r="O113" s="328"/>
      <c r="P113" s="328"/>
      <c r="Q113" s="328"/>
      <c r="R113" s="328"/>
    </row>
    <row r="114" spans="5:18" x14ac:dyDescent="0.25">
      <c r="H114" s="328"/>
      <c r="I114" s="328"/>
      <c r="J114" s="328"/>
      <c r="K114" s="328"/>
      <c r="L114" s="328"/>
      <c r="M114" s="328"/>
      <c r="N114" s="328"/>
      <c r="O114" s="328"/>
      <c r="P114" s="328"/>
      <c r="Q114" s="328"/>
      <c r="R114" s="328"/>
    </row>
    <row r="115" spans="5:18" x14ac:dyDescent="0.25">
      <c r="H115" s="328"/>
      <c r="I115" s="328"/>
      <c r="J115" s="328"/>
      <c r="K115" s="328"/>
      <c r="L115" s="328"/>
      <c r="M115" s="328"/>
      <c r="N115" s="328"/>
      <c r="O115" s="328"/>
      <c r="P115" s="328"/>
      <c r="Q115" s="328"/>
      <c r="R115" s="328"/>
    </row>
    <row r="116" spans="5:18" x14ac:dyDescent="0.25">
      <c r="H116" s="328"/>
      <c r="I116" s="328"/>
      <c r="J116" s="328"/>
      <c r="K116" s="328"/>
      <c r="L116" s="328"/>
      <c r="M116" s="328"/>
      <c r="N116" s="328"/>
      <c r="O116" s="328"/>
      <c r="P116" s="328"/>
      <c r="Q116" s="328"/>
      <c r="R116" s="328"/>
    </row>
    <row r="117" spans="5:18" x14ac:dyDescent="0.25">
      <c r="H117" s="328"/>
      <c r="I117" s="328"/>
      <c r="J117" s="328"/>
      <c r="K117" s="328"/>
      <c r="L117" s="328"/>
      <c r="M117" s="328"/>
      <c r="N117" s="328"/>
      <c r="O117" s="328"/>
      <c r="P117" s="328"/>
      <c r="Q117" s="328"/>
      <c r="R117" s="328"/>
    </row>
    <row r="118" spans="5:18" x14ac:dyDescent="0.25">
      <c r="H118" s="401"/>
      <c r="I118" s="401"/>
      <c r="J118" s="401"/>
      <c r="K118" s="401"/>
      <c r="L118" s="401"/>
      <c r="M118" s="401"/>
      <c r="N118" s="401"/>
      <c r="O118" s="401"/>
      <c r="P118" s="401"/>
      <c r="Q118" s="401"/>
      <c r="R118" s="401"/>
    </row>
    <row r="119" spans="5:18" x14ac:dyDescent="0.25">
      <c r="H119" s="401"/>
      <c r="I119" s="401"/>
      <c r="J119" s="401"/>
      <c r="K119" s="401"/>
      <c r="L119" s="401"/>
      <c r="M119" s="401"/>
      <c r="N119" s="401"/>
      <c r="O119" s="401"/>
      <c r="P119" s="401"/>
      <c r="Q119" s="401"/>
      <c r="R119" s="401"/>
    </row>
    <row r="120" spans="5:18" x14ac:dyDescent="0.25">
      <c r="E120" s="401"/>
      <c r="F120" s="401"/>
      <c r="G120" s="401"/>
    </row>
    <row r="121" spans="5:18" x14ac:dyDescent="0.25">
      <c r="E121" s="401"/>
      <c r="F121" s="401"/>
      <c r="G121" s="401"/>
    </row>
    <row r="122" spans="5:18" x14ac:dyDescent="0.25">
      <c r="E122" s="401"/>
      <c r="F122" s="401"/>
      <c r="G122" s="401"/>
    </row>
    <row r="123" spans="5:18" x14ac:dyDescent="0.25">
      <c r="E123" s="401"/>
      <c r="F123" s="401"/>
      <c r="G123" s="401"/>
    </row>
    <row r="124" spans="5:18" x14ac:dyDescent="0.25">
      <c r="E124" s="401"/>
      <c r="F124" s="401"/>
      <c r="G124" s="401"/>
    </row>
    <row r="125" spans="5:18" x14ac:dyDescent="0.25">
      <c r="E125" s="401"/>
      <c r="F125" s="401"/>
      <c r="G125" s="401"/>
    </row>
  </sheetData>
  <mergeCells count="23">
    <mergeCell ref="B4:AB5"/>
    <mergeCell ref="B31:B32"/>
    <mergeCell ref="B6:R6"/>
    <mergeCell ref="E8:F8"/>
    <mergeCell ref="B7:C7"/>
    <mergeCell ref="E7:AB7"/>
    <mergeCell ref="G12:G15"/>
    <mergeCell ref="G10:G11"/>
    <mergeCell ref="B23:B29"/>
    <mergeCell ref="B20:B22"/>
    <mergeCell ref="E16:Q16"/>
    <mergeCell ref="B18:E18"/>
    <mergeCell ref="F18:G18"/>
    <mergeCell ref="B17:AB17"/>
    <mergeCell ref="E10:E15"/>
    <mergeCell ref="B13:C13"/>
    <mergeCell ref="B33:B36"/>
    <mergeCell ref="V47:Z47"/>
    <mergeCell ref="B40:H40"/>
    <mergeCell ref="B38:H38"/>
    <mergeCell ref="B39:H39"/>
    <mergeCell ref="B42:AB42"/>
    <mergeCell ref="B43:AB43"/>
  </mergeCells>
  <phoneticPr fontId="50"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2D449-FB8E-44BC-8847-4BA3F196F8D5}">
  <sheetPr codeName="Feedstock_Inputs">
    <tabColor rgb="FF085F9A"/>
  </sheetPr>
  <dimension ref="A1:AR666"/>
  <sheetViews>
    <sheetView showGridLines="0" tabSelected="1" zoomScale="70" zoomScaleNormal="70" workbookViewId="0">
      <pane ySplit="6" topLeftCell="A7" activePane="bottomLeft" state="frozen"/>
      <selection pane="bottomLeft" activeCell="F23" sqref="F23"/>
    </sheetView>
  </sheetViews>
  <sheetFormatPr defaultColWidth="20.7109375" defaultRowHeight="18" customHeight="1" x14ac:dyDescent="0.25"/>
  <cols>
    <col min="1" max="1" width="3.5703125" style="87" customWidth="1"/>
    <col min="2" max="2" width="3.7109375" style="87" customWidth="1"/>
    <col min="3" max="3" width="28.5703125" style="87" customWidth="1"/>
    <col min="4" max="4" width="28" style="87" customWidth="1"/>
    <col min="5" max="5" width="3.7109375" style="87" customWidth="1"/>
    <col min="6" max="18" width="20.7109375" style="87" customWidth="1"/>
    <col min="19" max="19" width="3.7109375" style="87" customWidth="1"/>
    <col min="20" max="20" width="25.7109375" style="87" customWidth="1"/>
    <col min="21" max="22" width="14" style="87" bestFit="1" customWidth="1"/>
    <col min="23" max="23" width="13.85546875" style="87" bestFit="1" customWidth="1"/>
    <col min="24" max="33" width="25.7109375" style="87" customWidth="1"/>
    <col min="34" max="444" width="20.7109375" style="87" customWidth="1"/>
    <col min="445" max="16384" width="20.7109375" style="87"/>
  </cols>
  <sheetData>
    <row r="1" spans="1:44" s="1" customFormat="1" ht="30" customHeight="1" x14ac:dyDescent="0.25">
      <c r="D1" s="46"/>
    </row>
    <row r="2" spans="1:44" s="1" customFormat="1" ht="30" customHeight="1" x14ac:dyDescent="0.25">
      <c r="D2" s="46"/>
    </row>
    <row r="3" spans="1:44" s="1" customFormat="1" ht="10.5" customHeight="1" x14ac:dyDescent="0.25">
      <c r="D3" s="46"/>
    </row>
    <row r="4" spans="1:44" s="60" customFormat="1" ht="21.75" customHeight="1" x14ac:dyDescent="0.25">
      <c r="A4" s="137"/>
      <c r="B4" s="137"/>
      <c r="C4" s="243" t="s">
        <v>50</v>
      </c>
      <c r="D4" s="82">
        <v>2</v>
      </c>
      <c r="E4" s="137"/>
      <c r="F4" s="234" t="s">
        <v>51</v>
      </c>
      <c r="G4" s="465" t="s">
        <v>688</v>
      </c>
      <c r="H4" s="465"/>
      <c r="I4" s="465"/>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row>
    <row r="5" spans="1:44" s="61" customFormat="1" ht="9.9499999999999993" customHeight="1" thickBot="1" x14ac:dyDescent="0.3">
      <c r="A5" s="244"/>
      <c r="B5" s="244"/>
      <c r="C5" s="244"/>
      <c r="D5" s="244"/>
      <c r="E5" s="244"/>
      <c r="F5" s="244"/>
      <c r="G5" s="244"/>
      <c r="H5" s="244"/>
      <c r="I5" s="244"/>
      <c r="J5" s="244"/>
      <c r="K5" s="244"/>
      <c r="L5" s="244"/>
      <c r="M5" s="244"/>
      <c r="N5" s="244"/>
      <c r="O5" s="244"/>
      <c r="P5" s="244"/>
      <c r="Q5" s="244"/>
      <c r="R5" s="244"/>
      <c r="S5" s="245"/>
      <c r="T5" s="245"/>
      <c r="U5" s="246"/>
      <c r="V5" s="245"/>
      <c r="W5" s="245"/>
      <c r="X5" s="245"/>
      <c r="Y5" s="245"/>
      <c r="Z5" s="245"/>
      <c r="AA5" s="245"/>
      <c r="AB5" s="245"/>
      <c r="AC5" s="245"/>
      <c r="AD5" s="245"/>
      <c r="AE5" s="245"/>
      <c r="AF5" s="245"/>
      <c r="AG5" s="245"/>
      <c r="AH5" s="244"/>
      <c r="AI5" s="244"/>
      <c r="AJ5" s="244"/>
      <c r="AK5" s="244"/>
      <c r="AL5" s="244"/>
      <c r="AM5" s="244"/>
      <c r="AN5" s="244"/>
      <c r="AO5" s="244"/>
      <c r="AP5" s="244"/>
      <c r="AQ5" s="247"/>
      <c r="AR5" s="244"/>
    </row>
    <row r="6" spans="1:44" s="85" customFormat="1" ht="33" customHeight="1" x14ac:dyDescent="0.25">
      <c r="S6" s="88"/>
      <c r="T6" s="100"/>
      <c r="U6" s="100"/>
      <c r="V6" s="100"/>
      <c r="W6" s="100"/>
      <c r="X6" s="100"/>
      <c r="Y6" s="100"/>
      <c r="Z6" s="100"/>
      <c r="AA6" s="88"/>
      <c r="AB6" s="88"/>
      <c r="AC6" s="88"/>
      <c r="AD6" s="88"/>
      <c r="AE6" s="88"/>
      <c r="AF6" s="88"/>
      <c r="AG6" s="88"/>
      <c r="AQ6" s="89"/>
    </row>
    <row r="7" spans="1:44" s="85" customFormat="1" ht="18" customHeight="1" x14ac:dyDescent="0.25">
      <c r="B7" s="446"/>
      <c r="C7" s="447"/>
      <c r="D7" s="447"/>
      <c r="E7" s="447"/>
      <c r="F7" s="447"/>
      <c r="G7" s="447"/>
      <c r="H7" s="447"/>
      <c r="I7" s="447"/>
      <c r="J7" s="447"/>
      <c r="K7" s="447"/>
      <c r="L7" s="447"/>
      <c r="M7" s="447"/>
      <c r="N7" s="447"/>
      <c r="O7" s="447"/>
      <c r="P7" s="447"/>
      <c r="Q7" s="447"/>
      <c r="R7" s="447"/>
      <c r="S7" s="448"/>
      <c r="T7" s="100"/>
      <c r="U7" s="121"/>
      <c r="V7" s="121"/>
      <c r="W7" s="122"/>
      <c r="X7" s="121"/>
      <c r="Y7" s="100"/>
      <c r="Z7" s="100"/>
      <c r="AA7" s="100"/>
      <c r="AB7" s="100"/>
      <c r="AC7" s="100"/>
      <c r="AD7" s="100"/>
      <c r="AE7" s="100"/>
      <c r="AF7" s="88"/>
      <c r="AG7" s="88"/>
      <c r="AQ7" s="89"/>
    </row>
    <row r="8" spans="1:44" s="86" customFormat="1" ht="18" customHeight="1" x14ac:dyDescent="0.25">
      <c r="B8" s="449"/>
      <c r="C8" s="445" t="s">
        <v>53</v>
      </c>
      <c r="D8" s="445"/>
      <c r="E8" s="450" t="b">
        <v>1</v>
      </c>
      <c r="F8" s="451" t="s">
        <v>418</v>
      </c>
      <c r="G8" s="451"/>
      <c r="H8" s="451"/>
      <c r="I8" s="451"/>
      <c r="J8" s="451"/>
      <c r="K8" s="451"/>
      <c r="L8" s="451"/>
      <c r="M8" s="451"/>
      <c r="N8" s="451"/>
      <c r="O8" s="451"/>
      <c r="P8" s="451"/>
      <c r="Q8" s="451"/>
      <c r="R8" s="451"/>
      <c r="S8" s="452" t="s">
        <v>42</v>
      </c>
      <c r="T8" s="90"/>
      <c r="U8" s="123"/>
      <c r="V8" s="123"/>
      <c r="W8" s="99"/>
      <c r="X8" s="123"/>
      <c r="Y8" s="91"/>
      <c r="Z8" s="91"/>
      <c r="AA8" s="91"/>
      <c r="AB8" s="91"/>
      <c r="AC8" s="91"/>
      <c r="AD8" s="91"/>
      <c r="AE8" s="91"/>
      <c r="AF8" s="91"/>
      <c r="AG8" s="91"/>
      <c r="AQ8" s="92"/>
      <c r="AR8" s="92"/>
    </row>
    <row r="9" spans="1:44" s="86" customFormat="1" ht="18" customHeight="1" x14ac:dyDescent="0.25">
      <c r="B9" s="449"/>
      <c r="C9" s="460" t="str">
        <f>IF(AND(D12&gt;0,D14&gt;0),CONCATENATE(IF(D14="Other (Specify Below)",D15,D14)," ",IF(D12="Other (Specify Below)",D13,D12)),"")</f>
        <v>USA / Canada Soybean Oil</v>
      </c>
      <c r="D9" s="460"/>
      <c r="E9" s="450"/>
      <c r="F9" s="454"/>
      <c r="G9" s="454" t="s">
        <v>52</v>
      </c>
      <c r="H9" s="454"/>
      <c r="I9" s="454"/>
      <c r="J9" s="454"/>
      <c r="K9" s="454" t="s">
        <v>37</v>
      </c>
      <c r="L9" s="454"/>
      <c r="M9" s="454"/>
      <c r="N9" s="454"/>
      <c r="O9" s="454"/>
      <c r="P9" s="454"/>
      <c r="Q9" s="454"/>
      <c r="R9" s="454"/>
      <c r="S9" s="452"/>
      <c r="T9" s="90"/>
      <c r="U9" s="97" t="s">
        <v>53</v>
      </c>
      <c r="V9" s="97" t="str">
        <f>IF(SUBTOTAL(103,C9)&gt;0, IF(C9="",U9,C9),"")</f>
        <v>USA / Canada Soybean Oil</v>
      </c>
      <c r="W9" s="103" t="str" cm="1">
        <f t="array" ref="W9:W10">_xlfn._xlws.FILTER(V9:V28,V9:V28&lt;&gt;"")</f>
        <v>USA / Canada Soybean Oil</v>
      </c>
      <c r="X9" s="123"/>
      <c r="Y9" s="91"/>
      <c r="Z9" s="91"/>
      <c r="AA9" s="91"/>
      <c r="AB9" s="91"/>
      <c r="AC9" s="91"/>
      <c r="AD9" s="91"/>
      <c r="AE9" s="91"/>
      <c r="AF9" s="91"/>
      <c r="AG9" s="91"/>
      <c r="AQ9" s="92"/>
      <c r="AR9" s="92"/>
    </row>
    <row r="10" spans="1:44" s="86" customFormat="1" ht="18" customHeight="1" x14ac:dyDescent="0.25">
      <c r="B10" s="449"/>
      <c r="C10" s="455"/>
      <c r="D10" s="455"/>
      <c r="E10" s="450"/>
      <c r="F10" s="462"/>
      <c r="G10" s="454" t="s">
        <v>419</v>
      </c>
      <c r="H10" s="454"/>
      <c r="I10" s="454" t="s">
        <v>63</v>
      </c>
      <c r="J10" s="454"/>
      <c r="K10" s="454" t="s">
        <v>39</v>
      </c>
      <c r="L10" s="454"/>
      <c r="M10" s="454" t="s">
        <v>40</v>
      </c>
      <c r="N10" s="454"/>
      <c r="O10" s="454" t="s">
        <v>41</v>
      </c>
      <c r="P10" s="454"/>
      <c r="Q10" s="454" t="s">
        <v>38</v>
      </c>
      <c r="R10" s="454"/>
      <c r="S10" s="452"/>
      <c r="T10" s="90"/>
      <c r="U10" s="97" t="s">
        <v>78</v>
      </c>
      <c r="V10" s="97" t="str">
        <f>IF(SUBTOTAL(103,C42)&gt;0, IF(C42="",U10,C42),"")</f>
        <v>USA / Canada Canola Oil</v>
      </c>
      <c r="W10" s="103" t="str">
        <v>USA / Canada Canola Oil</v>
      </c>
      <c r="X10" s="123"/>
      <c r="Y10" s="91"/>
      <c r="Z10" s="91"/>
      <c r="AA10" s="91"/>
      <c r="AB10" s="91"/>
      <c r="AC10" s="91"/>
      <c r="AD10" s="91"/>
      <c r="AE10" s="91"/>
      <c r="AF10" s="91"/>
      <c r="AG10" s="91"/>
      <c r="AQ10" s="92"/>
      <c r="AR10" s="92"/>
    </row>
    <row r="11" spans="1:44" s="86" customFormat="1" ht="18" customHeight="1" x14ac:dyDescent="0.25">
      <c r="B11" s="449"/>
      <c r="C11" s="445" t="s">
        <v>62</v>
      </c>
      <c r="D11" s="445"/>
      <c r="E11" s="461"/>
      <c r="F11" s="308" t="s">
        <v>64</v>
      </c>
      <c r="G11" s="308" t="s">
        <v>88</v>
      </c>
      <c r="H11" s="308" t="s">
        <v>65</v>
      </c>
      <c r="I11" s="308" t="s">
        <v>66</v>
      </c>
      <c r="J11" s="308" t="s">
        <v>67</v>
      </c>
      <c r="K11" s="308" t="s">
        <v>68</v>
      </c>
      <c r="L11" s="308" t="s">
        <v>69</v>
      </c>
      <c r="M11" s="308" t="s">
        <v>70</v>
      </c>
      <c r="N11" s="308" t="s">
        <v>71</v>
      </c>
      <c r="O11" s="308" t="s">
        <v>89</v>
      </c>
      <c r="P11" s="308" t="s">
        <v>72</v>
      </c>
      <c r="Q11" s="308" t="s">
        <v>73</v>
      </c>
      <c r="R11" s="308" t="s">
        <v>74</v>
      </c>
      <c r="S11" s="452"/>
      <c r="T11" s="90"/>
      <c r="U11" s="97" t="s">
        <v>94</v>
      </c>
      <c r="V11" s="97" t="str">
        <f>IF(SUBTOTAL(103,C75)&gt;0, IF(C75="",U11,C75),"")</f>
        <v/>
      </c>
      <c r="W11" s="103"/>
      <c r="X11" s="123"/>
      <c r="Y11" s="91"/>
      <c r="Z11" s="91"/>
      <c r="AA11" s="91"/>
      <c r="AB11" s="91"/>
      <c r="AC11" s="91"/>
      <c r="AD11" s="91"/>
      <c r="AE11" s="91"/>
      <c r="AF11" s="91"/>
      <c r="AG11" s="91"/>
      <c r="AQ11" s="92"/>
      <c r="AR11" s="92"/>
    </row>
    <row r="12" spans="1:44" s="86" customFormat="1" ht="18" customHeight="1" x14ac:dyDescent="0.25">
      <c r="B12" s="449"/>
      <c r="C12" s="456" t="s">
        <v>583</v>
      </c>
      <c r="D12" s="250" t="s">
        <v>43</v>
      </c>
      <c r="E12" s="461"/>
      <c r="F12" s="251" t="s">
        <v>22</v>
      </c>
      <c r="G12" s="251" t="s">
        <v>44</v>
      </c>
      <c r="H12" s="251" t="s">
        <v>45</v>
      </c>
      <c r="I12" s="251" t="s">
        <v>47</v>
      </c>
      <c r="J12" s="251" t="s">
        <v>46</v>
      </c>
      <c r="K12" s="251" t="s">
        <v>47</v>
      </c>
      <c r="L12" s="251" t="s">
        <v>48</v>
      </c>
      <c r="M12" s="251" t="str">
        <f t="shared" ref="M12:R12" si="0">K12</f>
        <v>Weight</v>
      </c>
      <c r="N12" s="251" t="str">
        <f t="shared" si="0"/>
        <v>Distance</v>
      </c>
      <c r="O12" s="251" t="str">
        <f t="shared" si="0"/>
        <v>Weight</v>
      </c>
      <c r="P12" s="251" t="str">
        <f t="shared" si="0"/>
        <v>Distance</v>
      </c>
      <c r="Q12" s="251" t="str">
        <f t="shared" si="0"/>
        <v>Weight</v>
      </c>
      <c r="R12" s="251" t="str">
        <f t="shared" si="0"/>
        <v>Distance</v>
      </c>
      <c r="S12" s="452"/>
      <c r="T12" s="90"/>
      <c r="U12" s="97" t="s">
        <v>108</v>
      </c>
      <c r="V12" s="97" t="str">
        <f>IF(SUBTOTAL(103,C108)&gt;0, IF(C108="",U12,C108),"")</f>
        <v/>
      </c>
      <c r="W12" s="103"/>
      <c r="X12" s="123"/>
      <c r="Y12" s="91"/>
      <c r="Z12" s="91"/>
      <c r="AA12" s="91"/>
      <c r="AB12" s="91"/>
      <c r="AC12" s="91"/>
      <c r="AD12" s="91"/>
      <c r="AE12" s="91"/>
      <c r="AF12" s="91"/>
      <c r="AG12" s="91"/>
      <c r="AQ12" s="92"/>
      <c r="AR12" s="92"/>
    </row>
    <row r="13" spans="1:44" s="86" customFormat="1" ht="18" customHeight="1" x14ac:dyDescent="0.25">
      <c r="B13" s="449"/>
      <c r="C13" s="457"/>
      <c r="D13" s="315"/>
      <c r="E13" s="450"/>
      <c r="F13" s="251" t="s">
        <v>23</v>
      </c>
      <c r="G13" s="248" t="s">
        <v>564</v>
      </c>
      <c r="H13" s="248" t="s">
        <v>564</v>
      </c>
      <c r="I13" s="248" t="s">
        <v>564</v>
      </c>
      <c r="J13" s="248" t="s">
        <v>36</v>
      </c>
      <c r="K13" s="248" t="s">
        <v>564</v>
      </c>
      <c r="L13" s="248" t="s">
        <v>573</v>
      </c>
      <c r="M13" s="248" t="str">
        <f>K13</f>
        <v>lb</v>
      </c>
      <c r="N13" s="248" t="str">
        <f>L13</f>
        <v>mile</v>
      </c>
      <c r="O13" s="248" t="str">
        <f>M13</f>
        <v>lb</v>
      </c>
      <c r="P13" s="248" t="str">
        <f>L13</f>
        <v>mile</v>
      </c>
      <c r="Q13" s="248" t="str">
        <f>K13</f>
        <v>lb</v>
      </c>
      <c r="R13" s="248" t="str">
        <f>L13</f>
        <v>mile</v>
      </c>
      <c r="S13" s="452"/>
      <c r="T13" s="90"/>
      <c r="U13" s="97" t="s">
        <v>122</v>
      </c>
      <c r="V13" s="97" t="str">
        <f>IF(SUBTOTAL(103,C141)&gt;0, IF(C141="",U13,C141),"")</f>
        <v/>
      </c>
      <c r="W13" s="103"/>
      <c r="X13" s="123"/>
      <c r="Y13" s="91"/>
      <c r="Z13" s="91"/>
      <c r="AA13" s="91"/>
      <c r="AB13" s="91"/>
      <c r="AC13" s="91"/>
      <c r="AD13" s="91"/>
      <c r="AE13" s="91"/>
      <c r="AF13" s="91"/>
      <c r="AG13" s="91"/>
      <c r="AQ13" s="92"/>
      <c r="AR13" s="92"/>
    </row>
    <row r="14" spans="1:44" s="86" customFormat="1" ht="18" customHeight="1" x14ac:dyDescent="0.25">
      <c r="B14" s="449"/>
      <c r="C14" s="458" t="s">
        <v>584</v>
      </c>
      <c r="D14" s="252" t="s">
        <v>687</v>
      </c>
      <c r="E14" s="450"/>
      <c r="F14" s="253">
        <f>HEFAProductionInputs!E$8</f>
        <v>0</v>
      </c>
      <c r="G14" s="254"/>
      <c r="H14" s="254"/>
      <c r="I14" s="254"/>
      <c r="J14" s="254"/>
      <c r="K14" s="306"/>
      <c r="L14" s="306"/>
      <c r="M14" s="306"/>
      <c r="N14" s="306"/>
      <c r="O14" s="306"/>
      <c r="P14" s="306"/>
      <c r="Q14" s="306"/>
      <c r="R14" s="306"/>
      <c r="S14" s="452"/>
      <c r="T14" s="90"/>
      <c r="U14" s="97" t="s">
        <v>137</v>
      </c>
      <c r="V14" s="97" t="str">
        <f>IF(SUBTOTAL(103,C174)&gt;0, IF(C174="",U14,C174),"")</f>
        <v/>
      </c>
      <c r="W14" s="103"/>
      <c r="X14" s="90"/>
      <c r="Y14" s="91"/>
      <c r="Z14" s="91"/>
      <c r="AA14" s="91"/>
      <c r="AB14" s="91"/>
      <c r="AC14" s="91"/>
      <c r="AD14" s="91"/>
      <c r="AE14" s="91"/>
      <c r="AF14" s="91"/>
      <c r="AG14" s="91"/>
      <c r="AQ14" s="92"/>
      <c r="AR14" s="92"/>
    </row>
    <row r="15" spans="1:44" s="86" customFormat="1" ht="18" customHeight="1" x14ac:dyDescent="0.25">
      <c r="B15" s="449"/>
      <c r="C15" s="459"/>
      <c r="D15" s="315"/>
      <c r="E15" s="450"/>
      <c r="F15" s="253">
        <f>HEFAProductionInputs!E$9</f>
        <v>0</v>
      </c>
      <c r="G15" s="254"/>
      <c r="H15" s="254"/>
      <c r="I15" s="254"/>
      <c r="J15" s="254"/>
      <c r="K15" s="306"/>
      <c r="L15" s="306"/>
      <c r="M15" s="306"/>
      <c r="N15" s="306"/>
      <c r="O15" s="306"/>
      <c r="P15" s="306"/>
      <c r="Q15" s="306"/>
      <c r="R15" s="306"/>
      <c r="S15" s="452"/>
      <c r="T15" s="90"/>
      <c r="U15" s="97" t="s">
        <v>136</v>
      </c>
      <c r="V15" s="97" t="str">
        <f>IF(SUBTOTAL(103,C207)&gt;0, IF(C207="",U15,C207),"")</f>
        <v/>
      </c>
      <c r="W15" s="103"/>
      <c r="X15" s="90"/>
      <c r="Y15" s="91"/>
      <c r="Z15" s="91"/>
      <c r="AA15" s="91"/>
      <c r="AB15" s="91"/>
      <c r="AC15" s="91"/>
      <c r="AD15" s="91"/>
      <c r="AE15" s="91"/>
      <c r="AF15" s="91"/>
      <c r="AG15" s="91"/>
      <c r="AQ15" s="92"/>
      <c r="AR15" s="93"/>
    </row>
    <row r="16" spans="1:44" s="86" customFormat="1" ht="18" customHeight="1" x14ac:dyDescent="0.25">
      <c r="B16" s="449"/>
      <c r="C16" s="456" t="s">
        <v>585</v>
      </c>
      <c r="D16" s="252" t="s">
        <v>251</v>
      </c>
      <c r="E16" s="450"/>
      <c r="F16" s="253">
        <f>HEFAProductionInputs!E$10</f>
        <v>0</v>
      </c>
      <c r="G16" s="254"/>
      <c r="H16" s="254"/>
      <c r="I16" s="254"/>
      <c r="J16" s="254"/>
      <c r="K16" s="306"/>
      <c r="L16" s="306"/>
      <c r="M16" s="306"/>
      <c r="N16" s="306"/>
      <c r="O16" s="306"/>
      <c r="P16" s="306"/>
      <c r="Q16" s="306"/>
      <c r="R16" s="306"/>
      <c r="S16" s="452"/>
      <c r="T16" s="90"/>
      <c r="U16" s="97" t="s">
        <v>164</v>
      </c>
      <c r="V16" s="97" t="str">
        <f>IF(SUBTOTAL(103,C240)&gt;0, IF(C240="",U16,C240),"")</f>
        <v/>
      </c>
      <c r="W16" s="103"/>
      <c r="X16" s="90"/>
      <c r="Y16" s="91"/>
      <c r="Z16" s="91"/>
      <c r="AA16" s="91"/>
      <c r="AB16" s="91"/>
      <c r="AC16" s="91"/>
      <c r="AD16" s="91"/>
      <c r="AE16" s="91"/>
      <c r="AF16" s="91"/>
      <c r="AG16" s="91"/>
      <c r="AQ16" s="93"/>
      <c r="AR16" s="93"/>
    </row>
    <row r="17" spans="2:44" s="86" customFormat="1" ht="18" customHeight="1" x14ac:dyDescent="0.25">
      <c r="B17" s="449"/>
      <c r="C17" s="457"/>
      <c r="D17" s="316">
        <f>IFERROR(VLOOKUP(D12,Background!D:E,2,FALSE),"")</f>
        <v>230.45583020344785</v>
      </c>
      <c r="E17" s="450"/>
      <c r="F17" s="253">
        <f>HEFAProductionInputs!E$11</f>
        <v>0</v>
      </c>
      <c r="G17" s="254"/>
      <c r="H17" s="254"/>
      <c r="I17" s="254"/>
      <c r="J17" s="254"/>
      <c r="K17" s="306"/>
      <c r="L17" s="306"/>
      <c r="M17" s="306"/>
      <c r="N17" s="306"/>
      <c r="O17" s="306"/>
      <c r="P17" s="306"/>
      <c r="Q17" s="306"/>
      <c r="R17" s="306"/>
      <c r="S17" s="452"/>
      <c r="T17" s="90"/>
      <c r="U17" s="97" t="s">
        <v>178</v>
      </c>
      <c r="V17" s="97" t="str">
        <f>IF(SUBTOTAL(103,C273)&gt;0, IF(C273="",U17,C273),"")</f>
        <v/>
      </c>
      <c r="W17" s="103"/>
      <c r="X17" s="90"/>
      <c r="Y17" s="91"/>
      <c r="Z17" s="91"/>
      <c r="AA17" s="91"/>
      <c r="AB17" s="91"/>
      <c r="AC17" s="91"/>
      <c r="AD17" s="91"/>
      <c r="AE17" s="91"/>
      <c r="AF17" s="91"/>
      <c r="AG17" s="91"/>
      <c r="AQ17" s="93"/>
      <c r="AR17" s="94"/>
    </row>
    <row r="18" spans="2:44" s="86" customFormat="1" ht="18" customHeight="1" x14ac:dyDescent="0.25">
      <c r="B18" s="449"/>
      <c r="C18" s="456" t="s">
        <v>586</v>
      </c>
      <c r="D18" s="257"/>
      <c r="E18" s="450"/>
      <c r="F18" s="253">
        <f>HEFAProductionInputs!E$12</f>
        <v>0</v>
      </c>
      <c r="G18" s="254"/>
      <c r="H18" s="254"/>
      <c r="I18" s="254"/>
      <c r="J18" s="254"/>
      <c r="K18" s="306"/>
      <c r="L18" s="306"/>
      <c r="M18" s="306"/>
      <c r="N18" s="306"/>
      <c r="O18" s="306"/>
      <c r="P18" s="306"/>
      <c r="Q18" s="306"/>
      <c r="R18" s="306"/>
      <c r="S18" s="452"/>
      <c r="T18" s="90"/>
      <c r="U18" s="97" t="s">
        <v>192</v>
      </c>
      <c r="V18" s="97" t="str">
        <f>IF(SUBTOTAL(103,C306)&gt;0, IF(C306="",U18,C306),"")</f>
        <v/>
      </c>
      <c r="W18" s="103"/>
      <c r="X18" s="90"/>
      <c r="Y18" s="91"/>
      <c r="Z18" s="91"/>
      <c r="AA18" s="91"/>
      <c r="AB18" s="91"/>
      <c r="AC18" s="91"/>
      <c r="AD18" s="91"/>
      <c r="AE18" s="91"/>
      <c r="AF18" s="91"/>
      <c r="AG18" s="91"/>
      <c r="AQ18" s="94"/>
      <c r="AR18" s="94"/>
    </row>
    <row r="19" spans="2:44" s="86" customFormat="1" ht="18" customHeight="1" x14ac:dyDescent="0.25">
      <c r="B19" s="449"/>
      <c r="C19" s="457"/>
      <c r="D19" s="258"/>
      <c r="E19" s="450"/>
      <c r="F19" s="253">
        <f>HEFAProductionInputs!E$13</f>
        <v>0</v>
      </c>
      <c r="G19" s="254"/>
      <c r="H19" s="254"/>
      <c r="I19" s="254"/>
      <c r="J19" s="254"/>
      <c r="K19" s="306"/>
      <c r="L19" s="306"/>
      <c r="M19" s="306"/>
      <c r="N19" s="306"/>
      <c r="O19" s="306"/>
      <c r="P19" s="306"/>
      <c r="Q19" s="306"/>
      <c r="R19" s="306"/>
      <c r="S19" s="452"/>
      <c r="T19" s="90"/>
      <c r="U19" s="97" t="s">
        <v>254</v>
      </c>
      <c r="V19" s="97" t="str">
        <f>IF(SUBTOTAL(103,C339)&gt;0, IF(C339="",U19,C339),"")</f>
        <v/>
      </c>
      <c r="W19" s="103"/>
      <c r="X19" s="90"/>
      <c r="Y19" s="91"/>
      <c r="Z19" s="91"/>
      <c r="AA19" s="91"/>
      <c r="AB19" s="91"/>
      <c r="AC19" s="91"/>
      <c r="AD19" s="91"/>
      <c r="AE19" s="91"/>
      <c r="AF19" s="91"/>
      <c r="AG19" s="91"/>
      <c r="AQ19" s="94"/>
      <c r="AR19" s="94"/>
    </row>
    <row r="20" spans="2:44" s="86" customFormat="1" ht="18" customHeight="1" x14ac:dyDescent="0.25">
      <c r="B20" s="449"/>
      <c r="C20" s="456" t="s">
        <v>587</v>
      </c>
      <c r="D20" s="307" t="s">
        <v>427</v>
      </c>
      <c r="E20" s="450"/>
      <c r="F20" s="253">
        <f>HEFAProductionInputs!E$14</f>
        <v>0</v>
      </c>
      <c r="G20" s="254"/>
      <c r="H20" s="254"/>
      <c r="I20" s="254"/>
      <c r="J20" s="254"/>
      <c r="K20" s="306"/>
      <c r="L20" s="306"/>
      <c r="M20" s="306"/>
      <c r="N20" s="306"/>
      <c r="O20" s="306"/>
      <c r="P20" s="306"/>
      <c r="Q20" s="306"/>
      <c r="R20" s="306"/>
      <c r="S20" s="452"/>
      <c r="T20" s="90"/>
      <c r="U20" s="97" t="s">
        <v>255</v>
      </c>
      <c r="V20" s="97" t="str">
        <f>IF(SUBTOTAL(103,C372)&gt;0, IF(C372="",U20,C372),"")</f>
        <v/>
      </c>
      <c r="W20" s="108"/>
      <c r="X20" s="90"/>
      <c r="Y20" s="91"/>
      <c r="Z20" s="91"/>
      <c r="AA20" s="91"/>
      <c r="AB20" s="91"/>
      <c r="AC20" s="91"/>
      <c r="AD20" s="91"/>
      <c r="AE20" s="91"/>
      <c r="AF20" s="91"/>
      <c r="AG20" s="91"/>
      <c r="AQ20" s="94"/>
      <c r="AR20" s="94"/>
    </row>
    <row r="21" spans="2:44" s="86" customFormat="1" ht="18" customHeight="1" x14ac:dyDescent="0.25">
      <c r="B21" s="449"/>
      <c r="C21" s="457"/>
      <c r="D21" s="314">
        <f>IFERROR(VLOOKUP(D20,Background!D:E,2,FALSE),"")</f>
        <v>1.0343529509424659E-2</v>
      </c>
      <c r="E21" s="450"/>
      <c r="F21" s="253">
        <f>HEFAProductionInputs!E$15</f>
        <v>0</v>
      </c>
      <c r="G21" s="254"/>
      <c r="H21" s="254"/>
      <c r="I21" s="254"/>
      <c r="J21" s="254"/>
      <c r="K21" s="306"/>
      <c r="L21" s="306"/>
      <c r="M21" s="306"/>
      <c r="N21" s="306"/>
      <c r="O21" s="306"/>
      <c r="P21" s="306"/>
      <c r="Q21" s="306"/>
      <c r="R21" s="306"/>
      <c r="S21" s="452"/>
      <c r="T21" s="90"/>
      <c r="U21" s="97" t="s">
        <v>256</v>
      </c>
      <c r="V21" s="97" t="str">
        <f>IF(SUBTOTAL(103,C405)&gt;0, IF(C405="",U21,C405),"")</f>
        <v/>
      </c>
      <c r="W21" s="108"/>
      <c r="X21" s="90"/>
      <c r="Y21" s="91"/>
      <c r="Z21" s="91"/>
      <c r="AA21" s="91"/>
      <c r="AB21" s="91"/>
      <c r="AC21" s="91"/>
      <c r="AD21" s="91"/>
      <c r="AE21" s="91"/>
      <c r="AF21" s="91"/>
      <c r="AG21" s="91"/>
      <c r="AQ21" s="93"/>
      <c r="AR21" s="94"/>
    </row>
    <row r="22" spans="2:44" s="86" customFormat="1" ht="18" customHeight="1" x14ac:dyDescent="0.25">
      <c r="B22" s="449"/>
      <c r="C22" s="106" t="s">
        <v>220</v>
      </c>
      <c r="D22" s="107" t="str" cm="1">
        <f t="array" ref="D22:D23">_xlfn._xlws.FILTER(C22:C23,C22:C23&lt;&gt;"")</f>
        <v>Site-Specific</v>
      </c>
      <c r="E22" s="450"/>
      <c r="F22" s="253">
        <f>HEFAProductionInputs!E$16</f>
        <v>0</v>
      </c>
      <c r="G22" s="254"/>
      <c r="H22" s="254"/>
      <c r="I22" s="254"/>
      <c r="J22" s="254"/>
      <c r="K22" s="306"/>
      <c r="L22" s="306"/>
      <c r="M22" s="306"/>
      <c r="N22" s="306"/>
      <c r="O22" s="306"/>
      <c r="P22" s="306"/>
      <c r="Q22" s="306"/>
      <c r="R22" s="306"/>
      <c r="S22" s="452"/>
      <c r="T22" s="90"/>
      <c r="U22" s="97" t="s">
        <v>257</v>
      </c>
      <c r="V22" s="97" t="str">
        <f>IF(SUBTOTAL(103,C438)&gt;0, IF(C438="",U22,C438),"")</f>
        <v/>
      </c>
      <c r="W22" s="108"/>
      <c r="X22" s="90"/>
      <c r="Y22" s="91"/>
      <c r="Z22" s="91"/>
      <c r="AA22" s="91"/>
      <c r="AB22" s="91"/>
      <c r="AC22" s="91"/>
      <c r="AD22" s="91"/>
      <c r="AE22" s="91"/>
      <c r="AF22" s="91"/>
      <c r="AG22" s="91"/>
      <c r="AQ22" s="87"/>
      <c r="AR22" s="94"/>
    </row>
    <row r="23" spans="2:44" s="86" customFormat="1" ht="18" customHeight="1" x14ac:dyDescent="0.25">
      <c r="B23" s="449"/>
      <c r="C23" s="107" t="s">
        <v>251</v>
      </c>
      <c r="D23" s="106" t="str">
        <v>Default</v>
      </c>
      <c r="E23" s="450" t="b">
        <v>0</v>
      </c>
      <c r="F23" s="253">
        <f>HEFAProductionInputs!E$17</f>
        <v>0</v>
      </c>
      <c r="G23" s="254"/>
      <c r="H23" s="254"/>
      <c r="I23" s="254"/>
      <c r="J23" s="254"/>
      <c r="K23" s="306"/>
      <c r="L23" s="306"/>
      <c r="M23" s="306"/>
      <c r="N23" s="306"/>
      <c r="O23" s="306"/>
      <c r="P23" s="306"/>
      <c r="Q23" s="306"/>
      <c r="R23" s="306"/>
      <c r="S23" s="452"/>
      <c r="T23" s="90"/>
      <c r="U23" s="97" t="s">
        <v>258</v>
      </c>
      <c r="V23" s="97" t="str">
        <f>IF(SUBTOTAL(103,C471)&gt;0, IF(C471="",U23,C471),"")</f>
        <v/>
      </c>
      <c r="W23" s="108"/>
      <c r="X23" s="90"/>
      <c r="Y23" s="91"/>
      <c r="Z23" s="91"/>
      <c r="AA23" s="91"/>
      <c r="AB23" s="91"/>
      <c r="AC23" s="91"/>
      <c r="AD23" s="91"/>
      <c r="AE23" s="91"/>
      <c r="AF23" s="91"/>
      <c r="AG23" s="91"/>
      <c r="AQ23" s="94"/>
      <c r="AR23" s="94"/>
    </row>
    <row r="24" spans="2:44" ht="18" customHeight="1" x14ac:dyDescent="0.25">
      <c r="B24" s="449"/>
      <c r="C24" s="120"/>
      <c r="D24" s="120"/>
      <c r="E24" s="450"/>
      <c r="F24" s="253">
        <f>HEFAProductionInputs!E$18</f>
        <v>0</v>
      </c>
      <c r="G24" s="254"/>
      <c r="H24" s="254"/>
      <c r="I24" s="254"/>
      <c r="J24" s="254"/>
      <c r="K24" s="306"/>
      <c r="L24" s="306"/>
      <c r="M24" s="306"/>
      <c r="N24" s="306"/>
      <c r="O24" s="306"/>
      <c r="P24" s="306"/>
      <c r="Q24" s="306"/>
      <c r="R24" s="306"/>
      <c r="S24" s="452"/>
      <c r="T24" s="90"/>
      <c r="U24" s="97" t="s">
        <v>259</v>
      </c>
      <c r="V24" s="97" t="str">
        <f>IF(SUBTOTAL(103,C504)&gt;0, IF(C504="",U24,C504),"")</f>
        <v/>
      </c>
      <c r="W24" s="103"/>
      <c r="X24" s="99"/>
      <c r="Y24" s="124"/>
      <c r="Z24" s="124"/>
      <c r="AA24" s="124"/>
      <c r="AB24" s="105"/>
      <c r="AC24" s="105"/>
      <c r="AD24" s="105"/>
      <c r="AE24" s="105"/>
      <c r="AF24" s="95"/>
      <c r="AG24" s="95"/>
    </row>
    <row r="25" spans="2:44" ht="18" customHeight="1" x14ac:dyDescent="0.25">
      <c r="B25" s="449"/>
      <c r="C25" s="118"/>
      <c r="D25" s="118"/>
      <c r="E25" s="450" t="b">
        <v>0</v>
      </c>
      <c r="F25" s="253">
        <f>HEFAProductionInputs!E$19</f>
        <v>0</v>
      </c>
      <c r="G25" s="254"/>
      <c r="H25" s="254"/>
      <c r="I25" s="254"/>
      <c r="J25" s="254"/>
      <c r="K25" s="306"/>
      <c r="L25" s="306"/>
      <c r="M25" s="306"/>
      <c r="N25" s="306"/>
      <c r="O25" s="306"/>
      <c r="P25" s="306"/>
      <c r="Q25" s="306"/>
      <c r="R25" s="306"/>
      <c r="S25" s="452"/>
      <c r="T25" s="90"/>
      <c r="U25" s="97" t="s">
        <v>260</v>
      </c>
      <c r="V25" s="97" t="str">
        <f>IF(SUBTOTAL(103,C537)&gt;0, IF(C537="",U25,C537),"")</f>
        <v/>
      </c>
      <c r="W25" s="103"/>
      <c r="X25" s="99"/>
      <c r="Y25" s="125"/>
      <c r="Z25" s="125"/>
      <c r="AA25" s="125"/>
      <c r="AB25" s="99"/>
      <c r="AC25" s="99"/>
      <c r="AD25" s="99"/>
      <c r="AE25" s="99"/>
    </row>
    <row r="26" spans="2:44" ht="18" customHeight="1" x14ac:dyDescent="0.25">
      <c r="B26" s="449"/>
      <c r="C26" s="104"/>
      <c r="D26" s="118"/>
      <c r="E26" s="450"/>
      <c r="F26" s="253">
        <f>HEFAProductionInputs!E$20</f>
        <v>0</v>
      </c>
      <c r="G26" s="254"/>
      <c r="H26" s="254"/>
      <c r="I26" s="254"/>
      <c r="J26" s="260"/>
      <c r="K26" s="306"/>
      <c r="L26" s="306"/>
      <c r="M26" s="306"/>
      <c r="N26" s="306"/>
      <c r="O26" s="306"/>
      <c r="P26" s="306"/>
      <c r="Q26" s="306"/>
      <c r="R26" s="306"/>
      <c r="S26" s="452"/>
      <c r="T26" s="90"/>
      <c r="U26" s="97" t="s">
        <v>261</v>
      </c>
      <c r="V26" s="97" t="str">
        <f>IF(SUBTOTAL(103,C570)&gt;0, IF(C570="",U26,C570),"")</f>
        <v/>
      </c>
      <c r="W26" s="103"/>
      <c r="X26" s="99"/>
      <c r="Y26" s="125"/>
      <c r="Z26" s="125"/>
      <c r="AA26" s="125"/>
      <c r="AB26" s="99"/>
      <c r="AC26" s="99"/>
      <c r="AD26" s="99"/>
      <c r="AE26" s="99"/>
    </row>
    <row r="27" spans="2:44" ht="18" customHeight="1" x14ac:dyDescent="0.25">
      <c r="B27" s="449"/>
      <c r="C27" s="463" t="s">
        <v>574</v>
      </c>
      <c r="D27" s="464"/>
      <c r="E27" s="450"/>
      <c r="F27" s="253">
        <f>HEFAProductionInputs!E$21</f>
        <v>0</v>
      </c>
      <c r="G27" s="254"/>
      <c r="H27" s="254"/>
      <c r="I27" s="254"/>
      <c r="J27" s="260"/>
      <c r="K27" s="306"/>
      <c r="L27" s="306"/>
      <c r="M27" s="306"/>
      <c r="N27" s="306"/>
      <c r="O27" s="306"/>
      <c r="P27" s="306"/>
      <c r="Q27" s="306"/>
      <c r="R27" s="306"/>
      <c r="S27" s="452"/>
      <c r="T27" s="90"/>
      <c r="U27" s="97" t="s">
        <v>262</v>
      </c>
      <c r="V27" s="97" t="str">
        <f>IF(SUBTOTAL(103,C603)&gt;0, IF(C603="",U27,C603),"")</f>
        <v/>
      </c>
      <c r="W27" s="103"/>
      <c r="X27" s="99"/>
      <c r="Y27" s="125"/>
      <c r="Z27" s="125"/>
      <c r="AA27" s="125"/>
      <c r="AB27" s="99"/>
      <c r="AC27" s="99"/>
      <c r="AD27" s="99"/>
      <c r="AE27" s="99"/>
    </row>
    <row r="28" spans="2:44" ht="18" customHeight="1" x14ac:dyDescent="0.25">
      <c r="B28" s="449"/>
      <c r="C28" s="238" t="s">
        <v>39</v>
      </c>
      <c r="D28" s="241">
        <f>SUMPRODUCT(K14:K37,L14:L37)</f>
        <v>0</v>
      </c>
      <c r="E28" s="450"/>
      <c r="F28" s="253">
        <f>HEFAProductionInputs!E$22</f>
        <v>0</v>
      </c>
      <c r="G28" s="254"/>
      <c r="H28" s="254"/>
      <c r="I28" s="254"/>
      <c r="J28" s="260"/>
      <c r="K28" s="306"/>
      <c r="L28" s="306"/>
      <c r="M28" s="306"/>
      <c r="N28" s="306"/>
      <c r="O28" s="306"/>
      <c r="P28" s="306"/>
      <c r="Q28" s="306"/>
      <c r="R28" s="306"/>
      <c r="S28" s="452"/>
      <c r="T28" s="90"/>
      <c r="U28" s="97" t="s">
        <v>263</v>
      </c>
      <c r="V28" s="97" t="str">
        <f>IF(SUBTOTAL(103,C636)&gt;0, IF(C636="",U28,C636),"")</f>
        <v/>
      </c>
      <c r="W28" s="103"/>
      <c r="X28" s="99"/>
      <c r="Y28" s="125"/>
      <c r="Z28" s="125"/>
      <c r="AA28" s="125"/>
      <c r="AB28" s="99"/>
      <c r="AC28" s="99"/>
      <c r="AD28" s="99"/>
      <c r="AE28" s="99"/>
    </row>
    <row r="29" spans="2:44" ht="18" customHeight="1" x14ac:dyDescent="0.25">
      <c r="B29" s="449"/>
      <c r="C29" s="238" t="s">
        <v>40</v>
      </c>
      <c r="D29" s="241">
        <f>SUMPRODUCT(M14:M37,N14:N37)</f>
        <v>0</v>
      </c>
      <c r="E29" s="450"/>
      <c r="F29" s="253">
        <f>HEFAProductionInputs!E$23</f>
        <v>0</v>
      </c>
      <c r="G29" s="254"/>
      <c r="H29" s="254"/>
      <c r="I29" s="254"/>
      <c r="J29" s="260"/>
      <c r="K29" s="306"/>
      <c r="L29" s="306"/>
      <c r="M29" s="306"/>
      <c r="N29" s="306"/>
      <c r="O29" s="306"/>
      <c r="P29" s="306"/>
      <c r="Q29" s="306"/>
      <c r="R29" s="306"/>
      <c r="S29" s="452"/>
      <c r="T29" s="90"/>
      <c r="U29" s="99"/>
      <c r="V29" s="99"/>
      <c r="W29" s="99"/>
      <c r="X29" s="99"/>
      <c r="Y29" s="99"/>
      <c r="Z29" s="99"/>
      <c r="AA29" s="99"/>
      <c r="AB29" s="99"/>
      <c r="AC29" s="99"/>
      <c r="AD29" s="99"/>
      <c r="AE29" s="99"/>
    </row>
    <row r="30" spans="2:44" ht="18" customHeight="1" x14ac:dyDescent="0.25">
      <c r="B30" s="449"/>
      <c r="C30" s="238" t="s">
        <v>41</v>
      </c>
      <c r="D30" s="241">
        <f>SUMPRODUCT(O14:O37,P14:P37)</f>
        <v>0</v>
      </c>
      <c r="E30" s="450"/>
      <c r="F30" s="253">
        <f>HEFAProductionInputs!E$24</f>
        <v>0</v>
      </c>
      <c r="G30" s="254"/>
      <c r="H30" s="254"/>
      <c r="I30" s="254"/>
      <c r="J30" s="260"/>
      <c r="K30" s="306"/>
      <c r="L30" s="306"/>
      <c r="M30" s="306"/>
      <c r="N30" s="306"/>
      <c r="O30" s="306"/>
      <c r="P30" s="306"/>
      <c r="Q30" s="306"/>
      <c r="R30" s="306"/>
      <c r="S30" s="452"/>
      <c r="T30" s="90"/>
      <c r="U30" s="99"/>
      <c r="V30" s="99"/>
      <c r="W30" s="99"/>
      <c r="X30" s="99"/>
      <c r="Y30" s="99"/>
      <c r="Z30" s="99"/>
      <c r="AA30" s="99"/>
      <c r="AB30" s="99"/>
      <c r="AC30" s="99"/>
      <c r="AD30" s="99"/>
      <c r="AE30" s="99"/>
    </row>
    <row r="31" spans="2:44" ht="18" customHeight="1" x14ac:dyDescent="0.25">
      <c r="B31" s="449"/>
      <c r="C31" s="238" t="s">
        <v>38</v>
      </c>
      <c r="D31" s="241">
        <f>SUMPRODUCT(Q14:Q37,R14:R37)</f>
        <v>0</v>
      </c>
      <c r="E31" s="450"/>
      <c r="F31" s="253">
        <f>HEFAProductionInputs!E$25</f>
        <v>0</v>
      </c>
      <c r="G31" s="254"/>
      <c r="H31" s="254"/>
      <c r="I31" s="254"/>
      <c r="J31" s="260"/>
      <c r="K31" s="306"/>
      <c r="L31" s="306"/>
      <c r="M31" s="306"/>
      <c r="N31" s="306"/>
      <c r="O31" s="306"/>
      <c r="P31" s="306"/>
      <c r="Q31" s="306"/>
      <c r="R31" s="306"/>
      <c r="S31" s="452"/>
      <c r="T31" s="90"/>
      <c r="U31" s="99"/>
      <c r="V31" s="99"/>
      <c r="W31" s="99"/>
      <c r="X31" s="99"/>
      <c r="Y31" s="99"/>
      <c r="Z31" s="99"/>
      <c r="AA31" s="99"/>
      <c r="AB31" s="99"/>
      <c r="AC31" s="99"/>
      <c r="AD31" s="99"/>
      <c r="AE31" s="99"/>
    </row>
    <row r="32" spans="2:44" ht="31.5" x14ac:dyDescent="0.25">
      <c r="B32" s="449"/>
      <c r="C32" s="238" t="s">
        <v>563</v>
      </c>
      <c r="D32" s="241" cm="1">
        <f t="array" ref="D32">IFERROR((D28*Background!E$17+D29*Background!E$18+D30*Background!E$19+IFERROR(D31*D21,0))/SUMPRODUCT(I14:I37,1-J14:J37),0)</f>
        <v>0</v>
      </c>
      <c r="E32" s="450"/>
      <c r="F32" s="253">
        <f>HEFAProductionInputs!E$26</f>
        <v>0</v>
      </c>
      <c r="G32" s="254"/>
      <c r="H32" s="254"/>
      <c r="I32" s="254"/>
      <c r="J32" s="260"/>
      <c r="K32" s="306"/>
      <c r="L32" s="306"/>
      <c r="M32" s="306"/>
      <c r="N32" s="306"/>
      <c r="O32" s="306"/>
      <c r="P32" s="306"/>
      <c r="Q32" s="306"/>
      <c r="R32" s="306"/>
      <c r="S32" s="452"/>
      <c r="T32" s="102"/>
      <c r="U32" s="99"/>
      <c r="V32" s="99"/>
      <c r="W32" s="99"/>
      <c r="X32" s="99"/>
      <c r="Y32" s="99"/>
      <c r="Z32" s="99"/>
      <c r="AA32" s="99"/>
      <c r="AB32" s="99"/>
      <c r="AC32" s="99"/>
      <c r="AD32" s="99"/>
      <c r="AE32" s="99"/>
    </row>
    <row r="33" spans="1:33" ht="18" customHeight="1" x14ac:dyDescent="0.25">
      <c r="B33" s="449"/>
      <c r="C33" s="444"/>
      <c r="D33" s="444"/>
      <c r="E33" s="450"/>
      <c r="F33" s="253">
        <f>HEFAProductionInputs!E$27</f>
        <v>0</v>
      </c>
      <c r="G33" s="254"/>
      <c r="H33" s="254"/>
      <c r="I33" s="254"/>
      <c r="J33" s="260"/>
      <c r="K33" s="306"/>
      <c r="L33" s="306"/>
      <c r="M33" s="306"/>
      <c r="N33" s="306"/>
      <c r="O33" s="306"/>
      <c r="P33" s="306"/>
      <c r="Q33" s="306"/>
      <c r="R33" s="306"/>
      <c r="S33" s="452"/>
      <c r="T33" s="90"/>
      <c r="U33" s="99"/>
      <c r="V33" s="99"/>
      <c r="W33" s="99"/>
      <c r="X33" s="99"/>
      <c r="Y33" s="99"/>
      <c r="Z33" s="99"/>
      <c r="AA33" s="99"/>
      <c r="AB33" s="99"/>
      <c r="AC33" s="99"/>
      <c r="AD33" s="99"/>
      <c r="AE33" s="99"/>
    </row>
    <row r="34" spans="1:33" ht="18" customHeight="1" x14ac:dyDescent="0.25">
      <c r="B34" s="449"/>
      <c r="C34" s="445" t="s">
        <v>567</v>
      </c>
      <c r="D34" s="445"/>
      <c r="E34" s="450"/>
      <c r="F34" s="253">
        <f>HEFAProductionInputs!E$28</f>
        <v>0</v>
      </c>
      <c r="G34" s="254"/>
      <c r="H34" s="254"/>
      <c r="I34" s="254"/>
      <c r="J34" s="260"/>
      <c r="K34" s="306"/>
      <c r="L34" s="306"/>
      <c r="M34" s="306"/>
      <c r="N34" s="306"/>
      <c r="O34" s="306"/>
      <c r="P34" s="306"/>
      <c r="Q34" s="306"/>
      <c r="R34" s="306"/>
      <c r="S34" s="452"/>
      <c r="T34" s="90"/>
      <c r="U34" s="99"/>
      <c r="V34" s="99"/>
      <c r="W34" s="99"/>
      <c r="X34" s="99"/>
      <c r="Y34" s="99"/>
      <c r="Z34" s="99"/>
      <c r="AA34" s="99"/>
      <c r="AB34" s="99"/>
      <c r="AC34" s="99"/>
      <c r="AD34" s="99"/>
      <c r="AE34" s="99"/>
    </row>
    <row r="35" spans="1:33" ht="18" customHeight="1" x14ac:dyDescent="0.25">
      <c r="B35" s="449"/>
      <c r="C35" s="238" t="s">
        <v>49</v>
      </c>
      <c r="D35" s="241" cm="1">
        <f t="array" ref="D35">SUMPRODUCT(I14:I37,1-J14:J37)</f>
        <v>0</v>
      </c>
      <c r="E35" s="450"/>
      <c r="F35" s="253">
        <f>HEFAProductionInputs!E$29</f>
        <v>0</v>
      </c>
      <c r="G35" s="254"/>
      <c r="H35" s="254"/>
      <c r="I35" s="254"/>
      <c r="J35" s="260"/>
      <c r="K35" s="306"/>
      <c r="L35" s="306"/>
      <c r="M35" s="306"/>
      <c r="N35" s="306"/>
      <c r="O35" s="306"/>
      <c r="P35" s="306"/>
      <c r="Q35" s="306"/>
      <c r="R35" s="306"/>
      <c r="S35" s="452"/>
      <c r="T35" s="90"/>
      <c r="AB35" s="105"/>
      <c r="AC35" s="105"/>
      <c r="AD35" s="105"/>
      <c r="AE35" s="105"/>
      <c r="AF35" s="95"/>
      <c r="AG35" s="95"/>
    </row>
    <row r="36" spans="1:33" ht="18" customHeight="1" x14ac:dyDescent="0.25">
      <c r="B36" s="449"/>
      <c r="C36" s="238" t="s">
        <v>54</v>
      </c>
      <c r="D36" s="241" cm="1">
        <f t="array" ref="D36">SUMPRODUCT(H14:H37-G14:G37,1-J14:J37)</f>
        <v>0</v>
      </c>
      <c r="E36" s="450"/>
      <c r="F36" s="253">
        <f>HEFAProductionInputs!E$30</f>
        <v>0</v>
      </c>
      <c r="G36" s="254"/>
      <c r="H36" s="254"/>
      <c r="I36" s="254"/>
      <c r="J36" s="260"/>
      <c r="K36" s="306"/>
      <c r="L36" s="306"/>
      <c r="M36" s="306"/>
      <c r="N36" s="306"/>
      <c r="O36" s="306"/>
      <c r="P36" s="306"/>
      <c r="Q36" s="306"/>
      <c r="R36" s="306"/>
      <c r="S36" s="452"/>
      <c r="T36" s="90"/>
      <c r="AB36" s="99"/>
      <c r="AC36" s="99"/>
      <c r="AD36" s="99"/>
      <c r="AE36" s="99"/>
    </row>
    <row r="37" spans="1:33" ht="18" customHeight="1" x14ac:dyDescent="0.25">
      <c r="B37" s="449"/>
      <c r="C37" s="238" t="s">
        <v>60</v>
      </c>
      <c r="D37" s="241">
        <f>D35-D36</f>
        <v>0</v>
      </c>
      <c r="E37" s="450"/>
      <c r="F37" s="253">
        <f>HEFAProductionInputs!E$31</f>
        <v>0</v>
      </c>
      <c r="G37" s="254"/>
      <c r="H37" s="254"/>
      <c r="I37" s="254"/>
      <c r="J37" s="260"/>
      <c r="K37" s="306"/>
      <c r="L37" s="306"/>
      <c r="M37" s="306"/>
      <c r="N37" s="306"/>
      <c r="O37" s="306"/>
      <c r="P37" s="306"/>
      <c r="Q37" s="306"/>
      <c r="R37" s="306"/>
      <c r="S37" s="452"/>
      <c r="T37" s="90"/>
      <c r="AB37" s="99"/>
      <c r="AC37" s="99"/>
      <c r="AD37" s="99"/>
      <c r="AE37" s="99"/>
    </row>
    <row r="38" spans="1:33" ht="18" customHeight="1" x14ac:dyDescent="0.25">
      <c r="B38" s="433"/>
      <c r="C38" s="434"/>
      <c r="D38" s="434"/>
      <c r="E38" s="434"/>
      <c r="F38" s="434"/>
      <c r="G38" s="434"/>
      <c r="H38" s="434"/>
      <c r="I38" s="434"/>
      <c r="J38" s="434"/>
      <c r="K38" s="434"/>
      <c r="L38" s="434"/>
      <c r="M38" s="434"/>
      <c r="N38" s="434"/>
      <c r="O38" s="434"/>
      <c r="P38" s="434"/>
      <c r="Q38" s="434"/>
      <c r="R38" s="434"/>
      <c r="S38" s="435"/>
      <c r="T38" s="90"/>
      <c r="U38" s="99"/>
      <c r="V38" s="99"/>
      <c r="W38" s="99"/>
      <c r="X38" s="99"/>
      <c r="Y38" s="99"/>
      <c r="Z38" s="99"/>
      <c r="AA38" s="99"/>
      <c r="AB38" s="99"/>
      <c r="AC38" s="99"/>
      <c r="AD38" s="99"/>
      <c r="AE38" s="99"/>
    </row>
    <row r="39" spans="1:33" ht="18" customHeight="1" x14ac:dyDescent="0.25">
      <c r="A39" s="85"/>
      <c r="B39" s="85"/>
      <c r="C39" s="85"/>
      <c r="D39" s="85"/>
      <c r="E39" s="85"/>
      <c r="F39" s="85"/>
      <c r="G39" s="85"/>
      <c r="H39" s="85"/>
      <c r="I39" s="85"/>
      <c r="J39" s="85"/>
      <c r="K39" s="85"/>
      <c r="L39" s="85"/>
      <c r="M39" s="85"/>
      <c r="N39" s="85"/>
      <c r="O39" s="85"/>
      <c r="P39" s="85"/>
      <c r="Q39" s="85"/>
      <c r="R39" s="85"/>
      <c r="S39" s="88"/>
      <c r="U39" s="99"/>
      <c r="V39" s="99"/>
      <c r="W39" s="99"/>
      <c r="X39" s="99"/>
      <c r="Y39" s="99"/>
      <c r="Z39" s="99"/>
      <c r="AA39" s="99"/>
      <c r="AB39" s="99"/>
      <c r="AC39" s="99"/>
      <c r="AD39" s="99"/>
      <c r="AE39" s="99"/>
    </row>
    <row r="40" spans="1:33" ht="18" customHeight="1" x14ac:dyDescent="0.25">
      <c r="B40" s="446"/>
      <c r="C40" s="447"/>
      <c r="D40" s="447"/>
      <c r="E40" s="447"/>
      <c r="F40" s="447"/>
      <c r="G40" s="447"/>
      <c r="H40" s="447"/>
      <c r="I40" s="447"/>
      <c r="J40" s="447"/>
      <c r="K40" s="447"/>
      <c r="L40" s="447"/>
      <c r="M40" s="447"/>
      <c r="N40" s="447"/>
      <c r="O40" s="447"/>
      <c r="P40" s="447"/>
      <c r="Q40" s="447"/>
      <c r="R40" s="447"/>
      <c r="S40" s="448"/>
      <c r="U40" s="99"/>
      <c r="V40" s="99"/>
      <c r="W40" s="99"/>
      <c r="X40" s="99"/>
      <c r="Y40" s="99"/>
      <c r="Z40" s="99"/>
      <c r="AA40" s="99"/>
      <c r="AB40" s="99"/>
      <c r="AC40" s="99"/>
      <c r="AD40" s="99"/>
      <c r="AE40" s="99"/>
    </row>
    <row r="41" spans="1:33" ht="18" customHeight="1" x14ac:dyDescent="0.25">
      <c r="B41" s="449"/>
      <c r="C41" s="445" t="s">
        <v>78</v>
      </c>
      <c r="D41" s="445"/>
      <c r="E41" s="450" t="b">
        <v>1</v>
      </c>
      <c r="F41" s="451" t="s">
        <v>418</v>
      </c>
      <c r="G41" s="451"/>
      <c r="H41" s="451"/>
      <c r="I41" s="451"/>
      <c r="J41" s="451"/>
      <c r="K41" s="451"/>
      <c r="L41" s="451"/>
      <c r="M41" s="451"/>
      <c r="N41" s="451"/>
      <c r="O41" s="451"/>
      <c r="P41" s="451"/>
      <c r="Q41" s="451"/>
      <c r="R41" s="451"/>
      <c r="S41" s="452" t="s">
        <v>42</v>
      </c>
      <c r="U41" s="99"/>
      <c r="V41" s="99"/>
      <c r="W41" s="99"/>
      <c r="X41" s="99"/>
      <c r="Y41" s="99"/>
      <c r="Z41" s="99"/>
      <c r="AA41" s="99"/>
      <c r="AB41" s="99"/>
      <c r="AC41" s="99"/>
      <c r="AD41" s="99"/>
      <c r="AE41" s="99"/>
    </row>
    <row r="42" spans="1:33" ht="18" customHeight="1" x14ac:dyDescent="0.25">
      <c r="B42" s="449"/>
      <c r="C42" s="460" t="str">
        <f>IF(AND(D45&gt;0,D47&gt;0),CONCATENATE(IF(D47="Other (Specify Below)",D48,D47)," ",IF(D45="Other (Specify Below)",D46,D45)),"")</f>
        <v>USA / Canada Canola Oil</v>
      </c>
      <c r="D42" s="460"/>
      <c r="E42" s="450"/>
      <c r="F42" s="454"/>
      <c r="G42" s="454" t="s">
        <v>52</v>
      </c>
      <c r="H42" s="454"/>
      <c r="I42" s="454"/>
      <c r="J42" s="454"/>
      <c r="K42" s="454" t="s">
        <v>37</v>
      </c>
      <c r="L42" s="454"/>
      <c r="M42" s="454"/>
      <c r="N42" s="454"/>
      <c r="O42" s="454"/>
      <c r="P42" s="454"/>
      <c r="Q42" s="454"/>
      <c r="R42" s="454"/>
      <c r="S42" s="452"/>
      <c r="U42" s="99"/>
      <c r="V42" s="99"/>
      <c r="W42" s="99"/>
      <c r="X42" s="99"/>
      <c r="Y42" s="99"/>
      <c r="Z42" s="99"/>
      <c r="AA42" s="99"/>
      <c r="AB42" s="99"/>
      <c r="AC42" s="99"/>
      <c r="AD42" s="99"/>
      <c r="AE42" s="99"/>
    </row>
    <row r="43" spans="1:33" ht="18" customHeight="1" x14ac:dyDescent="0.25">
      <c r="B43" s="449"/>
      <c r="C43" s="455"/>
      <c r="D43" s="455"/>
      <c r="E43" s="450"/>
      <c r="F43" s="454"/>
      <c r="G43" s="454" t="s">
        <v>419</v>
      </c>
      <c r="H43" s="454"/>
      <c r="I43" s="454" t="s">
        <v>63</v>
      </c>
      <c r="J43" s="454"/>
      <c r="K43" s="454" t="s">
        <v>39</v>
      </c>
      <c r="L43" s="454"/>
      <c r="M43" s="454" t="s">
        <v>40</v>
      </c>
      <c r="N43" s="454"/>
      <c r="O43" s="454" t="s">
        <v>41</v>
      </c>
      <c r="P43" s="454"/>
      <c r="Q43" s="454" t="s">
        <v>38</v>
      </c>
      <c r="R43" s="454"/>
      <c r="S43" s="452"/>
      <c r="U43" s="99"/>
      <c r="V43" s="99"/>
      <c r="W43" s="99"/>
      <c r="X43" s="99"/>
      <c r="Y43" s="99"/>
      <c r="Z43" s="99"/>
      <c r="AA43" s="99"/>
      <c r="AB43" s="99"/>
      <c r="AC43" s="99"/>
      <c r="AD43" s="99"/>
      <c r="AE43" s="99"/>
    </row>
    <row r="44" spans="1:33" ht="18" customHeight="1" x14ac:dyDescent="0.25">
      <c r="B44" s="449"/>
      <c r="C44" s="445" t="s">
        <v>62</v>
      </c>
      <c r="D44" s="445"/>
      <c r="E44" s="450"/>
      <c r="F44" s="249" t="s">
        <v>87</v>
      </c>
      <c r="G44" s="249" t="s">
        <v>79</v>
      </c>
      <c r="H44" s="249" t="s">
        <v>80</v>
      </c>
      <c r="I44" s="249" t="s">
        <v>81</v>
      </c>
      <c r="J44" s="249" t="s">
        <v>82</v>
      </c>
      <c r="K44" s="249" t="s">
        <v>83</v>
      </c>
      <c r="L44" s="249" t="s">
        <v>84</v>
      </c>
      <c r="M44" s="249" t="s">
        <v>85</v>
      </c>
      <c r="N44" s="249" t="s">
        <v>86</v>
      </c>
      <c r="O44" s="249" t="s">
        <v>90</v>
      </c>
      <c r="P44" s="249" t="s">
        <v>91</v>
      </c>
      <c r="Q44" s="249" t="s">
        <v>92</v>
      </c>
      <c r="R44" s="249" t="s">
        <v>93</v>
      </c>
      <c r="S44" s="452"/>
      <c r="U44" s="99"/>
      <c r="V44" s="99"/>
      <c r="W44" s="99"/>
      <c r="X44" s="99"/>
      <c r="Y44" s="99"/>
      <c r="Z44" s="99"/>
      <c r="AA44" s="99"/>
      <c r="AB44" s="99"/>
      <c r="AC44" s="99"/>
      <c r="AD44" s="99"/>
      <c r="AE44" s="99"/>
    </row>
    <row r="45" spans="1:33" ht="18" customHeight="1" x14ac:dyDescent="0.25">
      <c r="B45" s="449"/>
      <c r="C45" s="456" t="s">
        <v>588</v>
      </c>
      <c r="D45" s="250" t="s">
        <v>59</v>
      </c>
      <c r="E45" s="450"/>
      <c r="F45" s="251" t="s">
        <v>22</v>
      </c>
      <c r="G45" s="251" t="s">
        <v>44</v>
      </c>
      <c r="H45" s="251" t="s">
        <v>45</v>
      </c>
      <c r="I45" s="251" t="s">
        <v>47</v>
      </c>
      <c r="J45" s="251" t="s">
        <v>46</v>
      </c>
      <c r="K45" s="310"/>
      <c r="L45" s="310"/>
      <c r="M45" s="310"/>
      <c r="N45" s="310"/>
      <c r="O45" s="310"/>
      <c r="P45" s="310"/>
      <c r="Q45" s="310"/>
      <c r="R45" s="310"/>
      <c r="S45" s="452"/>
      <c r="U45" s="99"/>
      <c r="V45" s="99"/>
      <c r="W45" s="99"/>
      <c r="X45" s="99"/>
      <c r="Y45" s="99"/>
      <c r="Z45" s="99"/>
      <c r="AA45" s="99"/>
      <c r="AB45" s="99"/>
      <c r="AC45" s="99"/>
      <c r="AD45" s="99"/>
      <c r="AE45" s="99"/>
    </row>
    <row r="46" spans="1:33" ht="18" customHeight="1" x14ac:dyDescent="0.25">
      <c r="B46" s="449"/>
      <c r="C46" s="457"/>
      <c r="D46" s="317"/>
      <c r="E46" s="450"/>
      <c r="F46" s="248" t="s">
        <v>23</v>
      </c>
      <c r="G46" s="248" t="s">
        <v>564</v>
      </c>
      <c r="H46" s="248" t="s">
        <v>564</v>
      </c>
      <c r="I46" s="248" t="s">
        <v>564</v>
      </c>
      <c r="J46" s="248" t="s">
        <v>36</v>
      </c>
      <c r="K46" s="311"/>
      <c r="L46" s="311"/>
      <c r="M46" s="311"/>
      <c r="N46" s="311"/>
      <c r="O46" s="311"/>
      <c r="P46" s="311"/>
      <c r="Q46" s="311"/>
      <c r="R46" s="311"/>
      <c r="S46" s="452"/>
      <c r="U46" s="99"/>
      <c r="V46" s="99"/>
      <c r="W46" s="99"/>
      <c r="X46" s="99"/>
      <c r="Y46" s="99"/>
      <c r="Z46" s="99"/>
      <c r="AA46" s="99"/>
      <c r="AB46" s="99"/>
      <c r="AC46" s="99"/>
      <c r="AD46" s="99"/>
      <c r="AE46" s="99"/>
    </row>
    <row r="47" spans="1:33" ht="18" customHeight="1" x14ac:dyDescent="0.25">
      <c r="B47" s="449"/>
      <c r="C47" s="458" t="s">
        <v>589</v>
      </c>
      <c r="D47" s="252" t="s">
        <v>687</v>
      </c>
      <c r="E47" s="450"/>
      <c r="F47" s="253">
        <f>HEFAProductionInputs!E$8</f>
        <v>0</v>
      </c>
      <c r="G47" s="254"/>
      <c r="H47" s="254"/>
      <c r="I47" s="254"/>
      <c r="J47" s="260"/>
      <c r="K47" s="306"/>
      <c r="L47" s="306"/>
      <c r="M47" s="306"/>
      <c r="N47" s="306"/>
      <c r="O47" s="306"/>
      <c r="P47" s="306"/>
      <c r="Q47" s="306"/>
      <c r="R47" s="306"/>
      <c r="S47" s="452"/>
      <c r="U47" s="99"/>
      <c r="V47" s="99"/>
      <c r="W47" s="99"/>
      <c r="X47" s="99"/>
      <c r="Y47" s="99"/>
      <c r="Z47" s="99"/>
      <c r="AA47" s="99"/>
      <c r="AB47" s="99"/>
      <c r="AC47" s="99"/>
      <c r="AD47" s="99"/>
      <c r="AE47" s="99"/>
    </row>
    <row r="48" spans="1:33" ht="18" customHeight="1" x14ac:dyDescent="0.25">
      <c r="B48" s="449"/>
      <c r="C48" s="459"/>
      <c r="D48" s="317"/>
      <c r="E48" s="450"/>
      <c r="F48" s="253">
        <f>HEFAProductionInputs!E$9</f>
        <v>0</v>
      </c>
      <c r="G48" s="254"/>
      <c r="H48" s="254"/>
      <c r="I48" s="254"/>
      <c r="J48" s="260"/>
      <c r="K48" s="306"/>
      <c r="L48" s="306"/>
      <c r="M48" s="306"/>
      <c r="N48" s="306"/>
      <c r="O48" s="306"/>
      <c r="P48" s="306"/>
      <c r="Q48" s="306"/>
      <c r="R48" s="306"/>
      <c r="S48" s="452"/>
      <c r="U48" s="99"/>
      <c r="V48" s="99"/>
      <c r="W48" s="99"/>
      <c r="X48" s="99"/>
      <c r="Y48" s="99"/>
      <c r="Z48" s="99"/>
      <c r="AA48" s="99"/>
      <c r="AB48" s="99"/>
      <c r="AC48" s="99"/>
      <c r="AD48" s="99"/>
      <c r="AE48" s="99"/>
    </row>
    <row r="49" spans="2:31" ht="18" customHeight="1" x14ac:dyDescent="0.25">
      <c r="B49" s="449"/>
      <c r="C49" s="458" t="s">
        <v>443</v>
      </c>
      <c r="D49" s="252" t="s">
        <v>251</v>
      </c>
      <c r="E49" s="450"/>
      <c r="F49" s="253">
        <f>HEFAProductionInputs!E$10</f>
        <v>0</v>
      </c>
      <c r="G49" s="254"/>
      <c r="H49" s="254"/>
      <c r="I49" s="254"/>
      <c r="J49" s="260"/>
      <c r="K49" s="306"/>
      <c r="L49" s="306"/>
      <c r="M49" s="306"/>
      <c r="N49" s="306"/>
      <c r="O49" s="306"/>
      <c r="P49" s="306"/>
      <c r="Q49" s="306"/>
      <c r="R49" s="306"/>
      <c r="S49" s="452"/>
      <c r="U49" s="99"/>
      <c r="V49" s="99"/>
      <c r="W49" s="99"/>
      <c r="X49" s="99"/>
      <c r="Y49" s="99"/>
      <c r="Z49" s="99"/>
      <c r="AA49" s="99"/>
      <c r="AB49" s="99"/>
      <c r="AC49" s="99"/>
      <c r="AD49" s="99"/>
      <c r="AE49" s="99"/>
    </row>
    <row r="50" spans="2:31" ht="18" customHeight="1" x14ac:dyDescent="0.25">
      <c r="B50" s="449"/>
      <c r="C50" s="459"/>
      <c r="D50" s="316">
        <f>IFERROR(VLOOKUP(D45,Background!D:E,2,FALSE),"")</f>
        <v>536.78948815733429</v>
      </c>
      <c r="E50" s="450"/>
      <c r="F50" s="253">
        <f>HEFAProductionInputs!E$11</f>
        <v>0</v>
      </c>
      <c r="G50" s="254"/>
      <c r="H50" s="254"/>
      <c r="I50" s="254"/>
      <c r="J50" s="260"/>
      <c r="K50" s="306"/>
      <c r="L50" s="306"/>
      <c r="M50" s="306"/>
      <c r="N50" s="306"/>
      <c r="O50" s="306"/>
      <c r="P50" s="306"/>
      <c r="Q50" s="306"/>
      <c r="R50" s="306"/>
      <c r="S50" s="452"/>
    </row>
    <row r="51" spans="2:31" ht="18" customHeight="1" x14ac:dyDescent="0.25">
      <c r="B51" s="449"/>
      <c r="C51" s="456" t="s">
        <v>590</v>
      </c>
      <c r="D51" s="312"/>
      <c r="E51" s="450"/>
      <c r="F51" s="253">
        <f>HEFAProductionInputs!E$12</f>
        <v>0</v>
      </c>
      <c r="G51" s="254"/>
      <c r="H51" s="254"/>
      <c r="I51" s="254"/>
      <c r="J51" s="260"/>
      <c r="K51" s="306"/>
      <c r="L51" s="306"/>
      <c r="M51" s="306"/>
      <c r="N51" s="306"/>
      <c r="O51" s="306"/>
      <c r="P51" s="306"/>
      <c r="Q51" s="306"/>
      <c r="R51" s="306"/>
      <c r="S51" s="452"/>
    </row>
    <row r="52" spans="2:31" ht="18" customHeight="1" x14ac:dyDescent="0.25">
      <c r="B52" s="449"/>
      <c r="C52" s="457"/>
      <c r="D52" s="313"/>
      <c r="E52" s="450"/>
      <c r="F52" s="253">
        <f>HEFAProductionInputs!E$13</f>
        <v>0</v>
      </c>
      <c r="G52" s="254"/>
      <c r="H52" s="254"/>
      <c r="I52" s="254"/>
      <c r="J52" s="260"/>
      <c r="K52" s="306"/>
      <c r="L52" s="306"/>
      <c r="M52" s="306"/>
      <c r="N52" s="306"/>
      <c r="O52" s="306"/>
      <c r="P52" s="306"/>
      <c r="Q52" s="306"/>
      <c r="R52" s="306"/>
      <c r="S52" s="452"/>
    </row>
    <row r="53" spans="2:31" ht="18" customHeight="1" x14ac:dyDescent="0.25">
      <c r="B53" s="449"/>
      <c r="C53" s="456" t="s">
        <v>444</v>
      </c>
      <c r="D53" s="307"/>
      <c r="E53" s="450"/>
      <c r="F53" s="253">
        <f>HEFAProductionInputs!E$14</f>
        <v>0</v>
      </c>
      <c r="G53" s="254"/>
      <c r="H53" s="254"/>
      <c r="I53" s="254"/>
      <c r="J53" s="260"/>
      <c r="K53" s="306"/>
      <c r="L53" s="306"/>
      <c r="M53" s="306"/>
      <c r="N53" s="306"/>
      <c r="O53" s="306"/>
      <c r="P53" s="306"/>
      <c r="Q53" s="306"/>
      <c r="R53" s="306"/>
      <c r="S53" s="452"/>
    </row>
    <row r="54" spans="2:31" ht="18" customHeight="1" x14ac:dyDescent="0.25">
      <c r="B54" s="449"/>
      <c r="C54" s="457"/>
      <c r="D54" s="318"/>
      <c r="E54" s="450"/>
      <c r="F54" s="253">
        <f>HEFAProductionInputs!E$15</f>
        <v>0</v>
      </c>
      <c r="G54" s="254"/>
      <c r="H54" s="254"/>
      <c r="I54" s="254"/>
      <c r="J54" s="260"/>
      <c r="K54" s="306"/>
      <c r="L54" s="306"/>
      <c r="M54" s="306"/>
      <c r="N54" s="306"/>
      <c r="O54" s="306"/>
      <c r="P54" s="306"/>
      <c r="Q54" s="306"/>
      <c r="R54" s="306"/>
      <c r="S54" s="452"/>
    </row>
    <row r="55" spans="2:31" ht="18" customHeight="1" x14ac:dyDescent="0.25">
      <c r="B55" s="449"/>
      <c r="C55" s="106" t="s">
        <v>220</v>
      </c>
      <c r="D55" s="107" t="str" cm="1">
        <f t="array" ref="D55:D56">_xlfn._xlws.FILTER(C55:C56,C55:C56&lt;&gt;"")</f>
        <v>Site-Specific</v>
      </c>
      <c r="E55" s="450"/>
      <c r="F55" s="253">
        <f>HEFAProductionInputs!E$16</f>
        <v>0</v>
      </c>
      <c r="G55" s="254"/>
      <c r="H55" s="254"/>
      <c r="I55" s="254"/>
      <c r="J55" s="260"/>
      <c r="K55" s="306"/>
      <c r="L55" s="306"/>
      <c r="M55" s="306"/>
      <c r="N55" s="306"/>
      <c r="O55" s="306"/>
      <c r="P55" s="306"/>
      <c r="Q55" s="306"/>
      <c r="R55" s="306"/>
      <c r="S55" s="452"/>
    </row>
    <row r="56" spans="2:31" ht="18" customHeight="1" x14ac:dyDescent="0.25">
      <c r="B56" s="449"/>
      <c r="C56" s="107" t="s">
        <v>251</v>
      </c>
      <c r="D56" s="117" t="str">
        <v>Default</v>
      </c>
      <c r="E56" s="450" t="b">
        <v>0</v>
      </c>
      <c r="F56" s="253">
        <f>HEFAProductionInputs!E$17</f>
        <v>0</v>
      </c>
      <c r="G56" s="254"/>
      <c r="H56" s="254"/>
      <c r="I56" s="254"/>
      <c r="J56" s="260"/>
      <c r="K56" s="306"/>
      <c r="L56" s="306"/>
      <c r="M56" s="306"/>
      <c r="N56" s="306"/>
      <c r="O56" s="306"/>
      <c r="P56" s="306"/>
      <c r="Q56" s="306"/>
      <c r="R56" s="306"/>
      <c r="S56" s="452"/>
    </row>
    <row r="57" spans="2:31" ht="18" customHeight="1" x14ac:dyDescent="0.25">
      <c r="B57" s="449"/>
      <c r="C57" s="118"/>
      <c r="D57" s="118"/>
      <c r="E57" s="450"/>
      <c r="F57" s="253">
        <f>HEFAProductionInputs!E$18</f>
        <v>0</v>
      </c>
      <c r="G57" s="254"/>
      <c r="H57" s="254"/>
      <c r="I57" s="254"/>
      <c r="J57" s="260"/>
      <c r="K57" s="306"/>
      <c r="L57" s="306"/>
      <c r="M57" s="306"/>
      <c r="N57" s="306"/>
      <c r="O57" s="306"/>
      <c r="P57" s="306"/>
      <c r="Q57" s="306"/>
      <c r="R57" s="306"/>
      <c r="S57" s="452"/>
    </row>
    <row r="58" spans="2:31" ht="18" customHeight="1" x14ac:dyDescent="0.25">
      <c r="B58" s="449"/>
      <c r="C58" s="118"/>
      <c r="D58" s="118"/>
      <c r="E58" s="450" t="b">
        <v>0</v>
      </c>
      <c r="F58" s="253">
        <f>HEFAProductionInputs!E$19</f>
        <v>0</v>
      </c>
      <c r="G58" s="254"/>
      <c r="H58" s="254"/>
      <c r="I58" s="254"/>
      <c r="J58" s="260"/>
      <c r="K58" s="306"/>
      <c r="L58" s="306"/>
      <c r="M58" s="306"/>
      <c r="N58" s="306"/>
      <c r="O58" s="306"/>
      <c r="P58" s="306"/>
      <c r="Q58" s="306"/>
      <c r="R58" s="306"/>
      <c r="S58" s="452"/>
    </row>
    <row r="59" spans="2:31" ht="18" customHeight="1" x14ac:dyDescent="0.25">
      <c r="B59" s="449"/>
      <c r="C59" s="104"/>
      <c r="D59" s="104"/>
      <c r="E59" s="450"/>
      <c r="F59" s="253">
        <f>HEFAProductionInputs!E$20</f>
        <v>0</v>
      </c>
      <c r="G59" s="254"/>
      <c r="H59" s="254"/>
      <c r="I59" s="254"/>
      <c r="J59" s="260"/>
      <c r="K59" s="306"/>
      <c r="L59" s="306"/>
      <c r="M59" s="306"/>
      <c r="N59" s="306"/>
      <c r="O59" s="306"/>
      <c r="P59" s="306"/>
      <c r="Q59" s="306"/>
      <c r="R59" s="306"/>
      <c r="S59" s="452"/>
    </row>
    <row r="60" spans="2:31" ht="18" customHeight="1" x14ac:dyDescent="0.25">
      <c r="B60" s="449"/>
      <c r="C60" s="445" t="s">
        <v>574</v>
      </c>
      <c r="D60" s="445"/>
      <c r="E60" s="450"/>
      <c r="F60" s="253">
        <f>HEFAProductionInputs!E$21</f>
        <v>0</v>
      </c>
      <c r="G60" s="254"/>
      <c r="H60" s="254"/>
      <c r="I60" s="254"/>
      <c r="J60" s="260"/>
      <c r="K60" s="306"/>
      <c r="L60" s="306"/>
      <c r="M60" s="306"/>
      <c r="N60" s="306"/>
      <c r="O60" s="306"/>
      <c r="P60" s="306"/>
      <c r="Q60" s="306"/>
      <c r="R60" s="306"/>
      <c r="S60" s="452"/>
    </row>
    <row r="61" spans="2:31" ht="18" customHeight="1" x14ac:dyDescent="0.25">
      <c r="B61" s="449"/>
      <c r="C61" s="238" t="s">
        <v>39</v>
      </c>
      <c r="D61" s="241">
        <f>SUMPRODUCT(K47:K70,L47:L70)</f>
        <v>0</v>
      </c>
      <c r="E61" s="450"/>
      <c r="F61" s="253">
        <f>HEFAProductionInputs!E$22</f>
        <v>0</v>
      </c>
      <c r="G61" s="254"/>
      <c r="H61" s="254"/>
      <c r="I61" s="254"/>
      <c r="J61" s="260"/>
      <c r="K61" s="306"/>
      <c r="L61" s="306"/>
      <c r="M61" s="306"/>
      <c r="N61" s="306"/>
      <c r="O61" s="306"/>
      <c r="P61" s="306"/>
      <c r="Q61" s="306"/>
      <c r="R61" s="306"/>
      <c r="S61" s="452"/>
    </row>
    <row r="62" spans="2:31" ht="18" customHeight="1" x14ac:dyDescent="0.25">
      <c r="B62" s="449"/>
      <c r="C62" s="238" t="s">
        <v>40</v>
      </c>
      <c r="D62" s="241">
        <f>SUMPRODUCT(M47:M70,N47:N70)</f>
        <v>0</v>
      </c>
      <c r="E62" s="450"/>
      <c r="F62" s="253">
        <f>HEFAProductionInputs!E$23</f>
        <v>0</v>
      </c>
      <c r="G62" s="254"/>
      <c r="H62" s="254"/>
      <c r="I62" s="254"/>
      <c r="J62" s="260"/>
      <c r="K62" s="306"/>
      <c r="L62" s="306"/>
      <c r="M62" s="306"/>
      <c r="N62" s="306"/>
      <c r="O62" s="306"/>
      <c r="P62" s="306"/>
      <c r="Q62" s="306"/>
      <c r="R62" s="306"/>
      <c r="S62" s="452"/>
    </row>
    <row r="63" spans="2:31" ht="18" customHeight="1" x14ac:dyDescent="0.25">
      <c r="B63" s="449"/>
      <c r="C63" s="238" t="s">
        <v>41</v>
      </c>
      <c r="D63" s="241">
        <f>SUMPRODUCT(O47:O70,P47:P70)</f>
        <v>0</v>
      </c>
      <c r="E63" s="450"/>
      <c r="F63" s="253">
        <f>HEFAProductionInputs!E$24</f>
        <v>0</v>
      </c>
      <c r="G63" s="254"/>
      <c r="H63" s="254"/>
      <c r="I63" s="254"/>
      <c r="J63" s="260"/>
      <c r="K63" s="306"/>
      <c r="L63" s="306"/>
      <c r="M63" s="306"/>
      <c r="N63" s="306"/>
      <c r="O63" s="306"/>
      <c r="P63" s="306"/>
      <c r="Q63" s="306"/>
      <c r="R63" s="306"/>
      <c r="S63" s="452"/>
    </row>
    <row r="64" spans="2:31" ht="18" customHeight="1" x14ac:dyDescent="0.25">
      <c r="B64" s="449"/>
      <c r="C64" s="238" t="s">
        <v>38</v>
      </c>
      <c r="D64" s="241">
        <f>SUMPRODUCT(Q47:Q70,R47:R70)</f>
        <v>0</v>
      </c>
      <c r="E64" s="450"/>
      <c r="F64" s="253">
        <f>HEFAProductionInputs!E$25</f>
        <v>0</v>
      </c>
      <c r="G64" s="254"/>
      <c r="H64" s="254"/>
      <c r="I64" s="254"/>
      <c r="J64" s="260"/>
      <c r="K64" s="306"/>
      <c r="L64" s="306"/>
      <c r="M64" s="306"/>
      <c r="N64" s="306"/>
      <c r="O64" s="306"/>
      <c r="P64" s="306"/>
      <c r="Q64" s="306"/>
      <c r="R64" s="306"/>
      <c r="S64" s="452"/>
    </row>
    <row r="65" spans="2:19" ht="18" customHeight="1" x14ac:dyDescent="0.25">
      <c r="B65" s="449"/>
      <c r="C65" s="238" t="s">
        <v>442</v>
      </c>
      <c r="D65" s="241" cm="1">
        <f t="array" ref="D65">IFERROR((D61*Background!E$17+D62*Background!E$18+D63*Background!E$19+IFERROR(D64*D54,0))/SUMPRODUCT(I47:I70,1-J47:J70),0)</f>
        <v>0</v>
      </c>
      <c r="E65" s="450"/>
      <c r="F65" s="253">
        <f>HEFAProductionInputs!E$26</f>
        <v>0</v>
      </c>
      <c r="G65" s="254"/>
      <c r="H65" s="254"/>
      <c r="I65" s="254"/>
      <c r="J65" s="260"/>
      <c r="K65" s="306"/>
      <c r="L65" s="306"/>
      <c r="M65" s="306"/>
      <c r="N65" s="306"/>
      <c r="O65" s="306"/>
      <c r="P65" s="306"/>
      <c r="Q65" s="306"/>
      <c r="R65" s="306"/>
      <c r="S65" s="452"/>
    </row>
    <row r="66" spans="2:19" ht="18" customHeight="1" x14ac:dyDescent="0.25">
      <c r="B66" s="449"/>
      <c r="C66" s="444"/>
      <c r="D66" s="444"/>
      <c r="E66" s="450"/>
      <c r="F66" s="253">
        <f>HEFAProductionInputs!E$27</f>
        <v>0</v>
      </c>
      <c r="G66" s="254"/>
      <c r="H66" s="254"/>
      <c r="I66" s="254"/>
      <c r="J66" s="260"/>
      <c r="K66" s="306"/>
      <c r="L66" s="306"/>
      <c r="M66" s="306"/>
      <c r="N66" s="306"/>
      <c r="O66" s="306"/>
      <c r="P66" s="306"/>
      <c r="Q66" s="306"/>
      <c r="R66" s="306"/>
      <c r="S66" s="452"/>
    </row>
    <row r="67" spans="2:19" ht="18" customHeight="1" x14ac:dyDescent="0.25">
      <c r="B67" s="449"/>
      <c r="C67" s="445" t="s">
        <v>567</v>
      </c>
      <c r="D67" s="445"/>
      <c r="E67" s="450"/>
      <c r="F67" s="253">
        <f>HEFAProductionInputs!E$28</f>
        <v>0</v>
      </c>
      <c r="G67" s="254"/>
      <c r="H67" s="254"/>
      <c r="I67" s="254"/>
      <c r="J67" s="260"/>
      <c r="K67" s="306"/>
      <c r="L67" s="306"/>
      <c r="M67" s="306"/>
      <c r="N67" s="306"/>
      <c r="O67" s="306"/>
      <c r="P67" s="306"/>
      <c r="Q67" s="306"/>
      <c r="R67" s="306"/>
      <c r="S67" s="452"/>
    </row>
    <row r="68" spans="2:19" ht="18" customHeight="1" x14ac:dyDescent="0.25">
      <c r="B68" s="449"/>
      <c r="C68" s="238" t="s">
        <v>49</v>
      </c>
      <c r="D68" s="241" cm="1">
        <f t="array" ref="D68">SUMPRODUCT(I47:I70,1-J47:J70)</f>
        <v>0</v>
      </c>
      <c r="E68" s="450"/>
      <c r="F68" s="253">
        <f>HEFAProductionInputs!E$29</f>
        <v>0</v>
      </c>
      <c r="G68" s="254"/>
      <c r="H68" s="254"/>
      <c r="I68" s="254"/>
      <c r="J68" s="260"/>
      <c r="K68" s="306"/>
      <c r="L68" s="306"/>
      <c r="M68" s="306"/>
      <c r="N68" s="306"/>
      <c r="O68" s="306"/>
      <c r="P68" s="306"/>
      <c r="Q68" s="306"/>
      <c r="R68" s="306"/>
      <c r="S68" s="452"/>
    </row>
    <row r="69" spans="2:19" ht="18" customHeight="1" x14ac:dyDescent="0.25">
      <c r="B69" s="449"/>
      <c r="C69" s="238" t="s">
        <v>54</v>
      </c>
      <c r="D69" s="241" cm="1">
        <f t="array" ref="D69">SUMPRODUCT(H47:H70-G47:G70,1-J47:J70)</f>
        <v>0</v>
      </c>
      <c r="E69" s="450"/>
      <c r="F69" s="253">
        <f>HEFAProductionInputs!E$30</f>
        <v>0</v>
      </c>
      <c r="G69" s="254"/>
      <c r="H69" s="254"/>
      <c r="I69" s="254"/>
      <c r="J69" s="260"/>
      <c r="K69" s="306"/>
      <c r="L69" s="306"/>
      <c r="M69" s="306"/>
      <c r="N69" s="306"/>
      <c r="O69" s="306"/>
      <c r="P69" s="306"/>
      <c r="Q69" s="306"/>
      <c r="R69" s="306"/>
      <c r="S69" s="452"/>
    </row>
    <row r="70" spans="2:19" ht="18" hidden="1" customHeight="1" x14ac:dyDescent="0.25">
      <c r="B70" s="449"/>
      <c r="C70" s="238" t="s">
        <v>60</v>
      </c>
      <c r="D70" s="241">
        <f>D68-D69</f>
        <v>0</v>
      </c>
      <c r="E70" s="450"/>
      <c r="F70" s="253">
        <f>HEFAProductionInputs!E$31</f>
        <v>0</v>
      </c>
      <c r="G70" s="254"/>
      <c r="H70" s="254"/>
      <c r="I70" s="254"/>
      <c r="J70" s="260"/>
      <c r="K70" s="306"/>
      <c r="L70" s="306"/>
      <c r="M70" s="306"/>
      <c r="N70" s="306"/>
      <c r="O70" s="306"/>
      <c r="P70" s="306"/>
      <c r="Q70" s="306"/>
      <c r="R70" s="306"/>
      <c r="S70" s="452"/>
    </row>
    <row r="71" spans="2:19" ht="18" hidden="1" customHeight="1" x14ac:dyDescent="0.25">
      <c r="B71" s="433"/>
      <c r="C71" s="434"/>
      <c r="D71" s="434"/>
      <c r="E71" s="434"/>
      <c r="F71" s="434"/>
      <c r="G71" s="434"/>
      <c r="H71" s="434"/>
      <c r="I71" s="434"/>
      <c r="J71" s="434"/>
      <c r="K71" s="434"/>
      <c r="L71" s="434"/>
      <c r="M71" s="434"/>
      <c r="N71" s="434"/>
      <c r="O71" s="434"/>
      <c r="P71" s="434"/>
      <c r="Q71" s="434"/>
      <c r="R71" s="434"/>
      <c r="S71" s="435"/>
    </row>
    <row r="72" spans="2:19" ht="18" hidden="1" customHeight="1" x14ac:dyDescent="0.25"/>
    <row r="73" spans="2:19" ht="18" hidden="1" customHeight="1" x14ac:dyDescent="0.25">
      <c r="B73" s="446"/>
      <c r="C73" s="447"/>
      <c r="D73" s="447"/>
      <c r="E73" s="447"/>
      <c r="F73" s="447"/>
      <c r="G73" s="447"/>
      <c r="H73" s="447"/>
      <c r="I73" s="447"/>
      <c r="J73" s="447"/>
      <c r="K73" s="447"/>
      <c r="L73" s="447"/>
      <c r="M73" s="447"/>
      <c r="N73" s="447"/>
      <c r="O73" s="447"/>
      <c r="P73" s="447"/>
      <c r="Q73" s="447"/>
      <c r="R73" s="447"/>
      <c r="S73" s="448"/>
    </row>
    <row r="74" spans="2:19" ht="18" hidden="1" customHeight="1" x14ac:dyDescent="0.25">
      <c r="B74" s="449"/>
      <c r="C74" s="445" t="s">
        <v>94</v>
      </c>
      <c r="D74" s="445"/>
      <c r="E74" s="450" t="b">
        <v>1</v>
      </c>
      <c r="F74" s="451" t="s">
        <v>418</v>
      </c>
      <c r="G74" s="451"/>
      <c r="H74" s="451"/>
      <c r="I74" s="451"/>
      <c r="J74" s="451"/>
      <c r="K74" s="451"/>
      <c r="L74" s="451"/>
      <c r="M74" s="451"/>
      <c r="N74" s="451"/>
      <c r="O74" s="451"/>
      <c r="P74" s="451"/>
      <c r="Q74" s="451"/>
      <c r="R74" s="451"/>
      <c r="S74" s="452" t="s">
        <v>42</v>
      </c>
    </row>
    <row r="75" spans="2:19" ht="18" hidden="1" customHeight="1" x14ac:dyDescent="0.25">
      <c r="B75" s="449"/>
      <c r="C75" s="460" t="str">
        <f>IF(AND(D78&gt;0,D80&gt;0),CONCATENATE(IF(D80="Other (Specify Below)", D81,D80), " ",IF(D78="Other (Specify Below)",D79,D78)),"")</f>
        <v/>
      </c>
      <c r="D75" s="460"/>
      <c r="E75" s="450"/>
      <c r="F75" s="454"/>
      <c r="G75" s="454" t="s">
        <v>52</v>
      </c>
      <c r="H75" s="454"/>
      <c r="I75" s="454"/>
      <c r="J75" s="454"/>
      <c r="K75" s="454" t="s">
        <v>37</v>
      </c>
      <c r="L75" s="454"/>
      <c r="M75" s="454"/>
      <c r="N75" s="454"/>
      <c r="O75" s="454"/>
      <c r="P75" s="454"/>
      <c r="Q75" s="454"/>
      <c r="R75" s="454"/>
      <c r="S75" s="452"/>
    </row>
    <row r="76" spans="2:19" ht="18" hidden="1" customHeight="1" x14ac:dyDescent="0.25">
      <c r="B76" s="449"/>
      <c r="C76" s="455"/>
      <c r="D76" s="455"/>
      <c r="E76" s="450"/>
      <c r="F76" s="454"/>
      <c r="G76" s="454" t="s">
        <v>419</v>
      </c>
      <c r="H76" s="454"/>
      <c r="I76" s="454" t="s">
        <v>63</v>
      </c>
      <c r="J76" s="454"/>
      <c r="K76" s="454" t="s">
        <v>39</v>
      </c>
      <c r="L76" s="454"/>
      <c r="M76" s="454" t="s">
        <v>40</v>
      </c>
      <c r="N76" s="454"/>
      <c r="O76" s="454" t="s">
        <v>41</v>
      </c>
      <c r="P76" s="454"/>
      <c r="Q76" s="454" t="s">
        <v>38</v>
      </c>
      <c r="R76" s="454"/>
      <c r="S76" s="452"/>
    </row>
    <row r="77" spans="2:19" ht="18" hidden="1" customHeight="1" x14ac:dyDescent="0.25">
      <c r="B77" s="449"/>
      <c r="C77" s="445" t="s">
        <v>62</v>
      </c>
      <c r="D77" s="445"/>
      <c r="E77" s="450"/>
      <c r="F77" s="249" t="s">
        <v>95</v>
      </c>
      <c r="G77" s="249" t="s">
        <v>107</v>
      </c>
      <c r="H77" s="249" t="s">
        <v>96</v>
      </c>
      <c r="I77" s="249" t="s">
        <v>97</v>
      </c>
      <c r="J77" s="249" t="s">
        <v>98</v>
      </c>
      <c r="K77" s="249" t="s">
        <v>99</v>
      </c>
      <c r="L77" s="249" t="s">
        <v>100</v>
      </c>
      <c r="M77" s="249" t="s">
        <v>101</v>
      </c>
      <c r="N77" s="249" t="s">
        <v>102</v>
      </c>
      <c r="O77" s="249" t="s">
        <v>103</v>
      </c>
      <c r="P77" s="249" t="s">
        <v>104</v>
      </c>
      <c r="Q77" s="249" t="s">
        <v>105</v>
      </c>
      <c r="R77" s="249" t="s">
        <v>106</v>
      </c>
      <c r="S77" s="452"/>
    </row>
    <row r="78" spans="2:19" ht="18" hidden="1" customHeight="1" x14ac:dyDescent="0.25">
      <c r="B78" s="449"/>
      <c r="C78" s="456" t="s">
        <v>591</v>
      </c>
      <c r="D78" s="250" t="s">
        <v>59</v>
      </c>
      <c r="E78" s="450"/>
      <c r="F78" s="251" t="s">
        <v>22</v>
      </c>
      <c r="G78" s="251" t="s">
        <v>44</v>
      </c>
      <c r="H78" s="251" t="s">
        <v>45</v>
      </c>
      <c r="I78" s="251" t="s">
        <v>47</v>
      </c>
      <c r="J78" s="251" t="s">
        <v>46</v>
      </c>
      <c r="K78" s="251" t="s">
        <v>47</v>
      </c>
      <c r="L78" s="251" t="s">
        <v>48</v>
      </c>
      <c r="M78" s="251" t="str">
        <f t="shared" ref="M78" si="1">K78</f>
        <v>Weight</v>
      </c>
      <c r="N78" s="251" t="str">
        <f t="shared" ref="N78" si="2">L78</f>
        <v>Distance</v>
      </c>
      <c r="O78" s="251" t="str">
        <f t="shared" ref="O78" si="3">M78</f>
        <v>Weight</v>
      </c>
      <c r="P78" s="251" t="str">
        <f t="shared" ref="P78" si="4">N78</f>
        <v>Distance</v>
      </c>
      <c r="Q78" s="251" t="str">
        <f t="shared" ref="Q78" si="5">O78</f>
        <v>Weight</v>
      </c>
      <c r="R78" s="251" t="str">
        <f t="shared" ref="R78" si="6">P78</f>
        <v>Distance</v>
      </c>
      <c r="S78" s="452"/>
    </row>
    <row r="79" spans="2:19" ht="18" hidden="1" customHeight="1" x14ac:dyDescent="0.25">
      <c r="B79" s="449"/>
      <c r="C79" s="457"/>
      <c r="D79" s="241"/>
      <c r="E79" s="450"/>
      <c r="F79" s="248" t="s">
        <v>23</v>
      </c>
      <c r="G79" s="248" t="s">
        <v>564</v>
      </c>
      <c r="H79" s="248" t="s">
        <v>564</v>
      </c>
      <c r="I79" s="248" t="s">
        <v>564</v>
      </c>
      <c r="J79" s="248" t="s">
        <v>36</v>
      </c>
      <c r="K79" s="248" t="s">
        <v>564</v>
      </c>
      <c r="L79" s="248" t="s">
        <v>573</v>
      </c>
      <c r="M79" s="248" t="str">
        <f>K79</f>
        <v>lb</v>
      </c>
      <c r="N79" s="248" t="str">
        <f>L79</f>
        <v>mile</v>
      </c>
      <c r="O79" s="248" t="str">
        <f>M79</f>
        <v>lb</v>
      </c>
      <c r="P79" s="248" t="str">
        <f>L79</f>
        <v>mile</v>
      </c>
      <c r="Q79" s="248" t="str">
        <f>K79</f>
        <v>lb</v>
      </c>
      <c r="R79" s="248" t="str">
        <f>L79</f>
        <v>mile</v>
      </c>
      <c r="S79" s="452"/>
    </row>
    <row r="80" spans="2:19" ht="18" hidden="1" customHeight="1" x14ac:dyDescent="0.25">
      <c r="B80" s="449"/>
      <c r="C80" s="458" t="s">
        <v>592</v>
      </c>
      <c r="D80" s="252"/>
      <c r="E80" s="450"/>
      <c r="F80" s="253">
        <f>HEFAProductionInputs!E$8</f>
        <v>0</v>
      </c>
      <c r="G80" s="254"/>
      <c r="H80" s="254"/>
      <c r="I80" s="254"/>
      <c r="J80" s="260"/>
      <c r="K80" s="255"/>
      <c r="L80" s="255"/>
      <c r="M80" s="255"/>
      <c r="N80" s="255"/>
      <c r="O80" s="255"/>
      <c r="P80" s="255"/>
      <c r="Q80" s="255"/>
      <c r="R80" s="255"/>
      <c r="S80" s="452"/>
    </row>
    <row r="81" spans="2:19" ht="18" hidden="1" customHeight="1" x14ac:dyDescent="0.25">
      <c r="B81" s="449"/>
      <c r="C81" s="459"/>
      <c r="D81" s="241"/>
      <c r="E81" s="450"/>
      <c r="F81" s="253">
        <f>HEFAProductionInputs!E$9</f>
        <v>0</v>
      </c>
      <c r="G81" s="254"/>
      <c r="H81" s="254"/>
      <c r="I81" s="254"/>
      <c r="J81" s="260"/>
      <c r="K81" s="255"/>
      <c r="L81" s="255"/>
      <c r="M81" s="255"/>
      <c r="N81" s="255"/>
      <c r="O81" s="255"/>
      <c r="P81" s="255"/>
      <c r="Q81" s="255"/>
      <c r="R81" s="255"/>
      <c r="S81" s="452"/>
    </row>
    <row r="82" spans="2:19" ht="18" hidden="1" customHeight="1" x14ac:dyDescent="0.25">
      <c r="B82" s="449"/>
      <c r="C82" s="458" t="s">
        <v>445</v>
      </c>
      <c r="D82" s="252"/>
      <c r="E82" s="450"/>
      <c r="F82" s="253">
        <f>HEFAProductionInputs!E$10</f>
        <v>0</v>
      </c>
      <c r="G82" s="254"/>
      <c r="H82" s="254"/>
      <c r="I82" s="254"/>
      <c r="J82" s="260"/>
      <c r="K82" s="255"/>
      <c r="L82" s="255"/>
      <c r="M82" s="255"/>
      <c r="N82" s="255"/>
      <c r="O82" s="255"/>
      <c r="P82" s="255"/>
      <c r="Q82" s="255"/>
      <c r="R82" s="255"/>
      <c r="S82" s="452"/>
    </row>
    <row r="83" spans="2:19" ht="18" hidden="1" customHeight="1" x14ac:dyDescent="0.25">
      <c r="B83" s="449"/>
      <c r="C83" s="459"/>
      <c r="D83" s="256"/>
      <c r="E83" s="450"/>
      <c r="F83" s="253">
        <f>HEFAProductionInputs!E$11</f>
        <v>0</v>
      </c>
      <c r="G83" s="254"/>
      <c r="H83" s="254"/>
      <c r="I83" s="254"/>
      <c r="J83" s="260"/>
      <c r="K83" s="255"/>
      <c r="L83" s="255"/>
      <c r="M83" s="255"/>
      <c r="N83" s="255"/>
      <c r="O83" s="255"/>
      <c r="P83" s="255"/>
      <c r="Q83" s="255"/>
      <c r="R83" s="255"/>
      <c r="S83" s="452"/>
    </row>
    <row r="84" spans="2:19" ht="18" hidden="1" customHeight="1" x14ac:dyDescent="0.25">
      <c r="B84" s="449"/>
      <c r="C84" s="456" t="s">
        <v>593</v>
      </c>
      <c r="D84" s="257"/>
      <c r="E84" s="450"/>
      <c r="F84" s="253">
        <f>HEFAProductionInputs!E$12</f>
        <v>0</v>
      </c>
      <c r="G84" s="254"/>
      <c r="H84" s="254"/>
      <c r="I84" s="254"/>
      <c r="J84" s="260"/>
      <c r="K84" s="255"/>
      <c r="L84" s="255"/>
      <c r="M84" s="255"/>
      <c r="N84" s="255"/>
      <c r="O84" s="255"/>
      <c r="P84" s="255"/>
      <c r="Q84" s="255"/>
      <c r="R84" s="255"/>
      <c r="S84" s="452"/>
    </row>
    <row r="85" spans="2:19" ht="18" hidden="1" customHeight="1" x14ac:dyDescent="0.25">
      <c r="B85" s="449"/>
      <c r="C85" s="457"/>
      <c r="D85" s="258"/>
      <c r="E85" s="450"/>
      <c r="F85" s="253">
        <f>HEFAProductionInputs!E$13</f>
        <v>0</v>
      </c>
      <c r="G85" s="254"/>
      <c r="H85" s="254"/>
      <c r="I85" s="254"/>
      <c r="J85" s="260"/>
      <c r="K85" s="255"/>
      <c r="L85" s="255"/>
      <c r="M85" s="255"/>
      <c r="N85" s="255"/>
      <c r="O85" s="255"/>
      <c r="P85" s="255"/>
      <c r="Q85" s="255"/>
      <c r="R85" s="255"/>
      <c r="S85" s="452"/>
    </row>
    <row r="86" spans="2:19" ht="18" hidden="1" customHeight="1" x14ac:dyDescent="0.25">
      <c r="B86" s="449"/>
      <c r="C86" s="456" t="s">
        <v>446</v>
      </c>
      <c r="D86" s="250"/>
      <c r="E86" s="450"/>
      <c r="F86" s="253">
        <f>HEFAProductionInputs!E$14</f>
        <v>0</v>
      </c>
      <c r="G86" s="254"/>
      <c r="H86" s="254"/>
      <c r="I86" s="254"/>
      <c r="J86" s="260"/>
      <c r="K86" s="255"/>
      <c r="L86" s="255"/>
      <c r="M86" s="255"/>
      <c r="N86" s="255"/>
      <c r="O86" s="255"/>
      <c r="P86" s="255"/>
      <c r="Q86" s="255"/>
      <c r="R86" s="255"/>
      <c r="S86" s="452"/>
    </row>
    <row r="87" spans="2:19" ht="18" hidden="1" customHeight="1" x14ac:dyDescent="0.25">
      <c r="B87" s="449"/>
      <c r="C87" s="457"/>
      <c r="D87" s="259"/>
      <c r="E87" s="450"/>
      <c r="F87" s="253">
        <f>HEFAProductionInputs!E$15</f>
        <v>0</v>
      </c>
      <c r="G87" s="254"/>
      <c r="H87" s="254"/>
      <c r="I87" s="254"/>
      <c r="J87" s="260"/>
      <c r="K87" s="255"/>
      <c r="L87" s="255"/>
      <c r="M87" s="255"/>
      <c r="N87" s="255"/>
      <c r="O87" s="255"/>
      <c r="P87" s="255"/>
      <c r="Q87" s="255"/>
      <c r="R87" s="255"/>
      <c r="S87" s="452"/>
    </row>
    <row r="88" spans="2:19" ht="18" hidden="1" customHeight="1" x14ac:dyDescent="0.25">
      <c r="B88" s="449"/>
      <c r="C88" s="106" t="s">
        <v>220</v>
      </c>
      <c r="D88" s="107" t="str" cm="1">
        <f t="array" ref="D88:D89">_xlfn._xlws.FILTER(C88:C89,C88:C89&lt;&gt;"")</f>
        <v>Site-Specific</v>
      </c>
      <c r="E88" s="450"/>
      <c r="F88" s="253">
        <f>HEFAProductionInputs!E$16</f>
        <v>0</v>
      </c>
      <c r="G88" s="254"/>
      <c r="H88" s="254"/>
      <c r="I88" s="254"/>
      <c r="J88" s="260"/>
      <c r="K88" s="255"/>
      <c r="L88" s="255"/>
      <c r="M88" s="255"/>
      <c r="N88" s="255"/>
      <c r="O88" s="255"/>
      <c r="P88" s="255"/>
      <c r="Q88" s="255"/>
      <c r="R88" s="255"/>
      <c r="S88" s="452"/>
    </row>
    <row r="89" spans="2:19" ht="18" hidden="1" customHeight="1" x14ac:dyDescent="0.25">
      <c r="B89" s="449"/>
      <c r="C89" s="107" t="s">
        <v>251</v>
      </c>
      <c r="D89" s="106" t="str">
        <v>Default</v>
      </c>
      <c r="E89" s="450" t="b">
        <v>0</v>
      </c>
      <c r="F89" s="253">
        <f>HEFAProductionInputs!E$17</f>
        <v>0</v>
      </c>
      <c r="G89" s="254"/>
      <c r="H89" s="254"/>
      <c r="I89" s="254"/>
      <c r="J89" s="260"/>
      <c r="K89" s="255"/>
      <c r="L89" s="255"/>
      <c r="M89" s="255"/>
      <c r="N89" s="255"/>
      <c r="O89" s="255"/>
      <c r="P89" s="255"/>
      <c r="Q89" s="255"/>
      <c r="R89" s="255"/>
      <c r="S89" s="452"/>
    </row>
    <row r="90" spans="2:19" ht="18" hidden="1" customHeight="1" x14ac:dyDescent="0.25">
      <c r="B90" s="449"/>
      <c r="C90" s="118"/>
      <c r="D90" s="118"/>
      <c r="E90" s="450"/>
      <c r="F90" s="253">
        <f>HEFAProductionInputs!E$18</f>
        <v>0</v>
      </c>
      <c r="G90" s="254"/>
      <c r="H90" s="254"/>
      <c r="I90" s="254"/>
      <c r="J90" s="260"/>
      <c r="K90" s="255"/>
      <c r="L90" s="255"/>
      <c r="M90" s="255"/>
      <c r="N90" s="255"/>
      <c r="O90" s="255"/>
      <c r="P90" s="255"/>
      <c r="Q90" s="255"/>
      <c r="R90" s="255"/>
      <c r="S90" s="452"/>
    </row>
    <row r="91" spans="2:19" ht="18" hidden="1" customHeight="1" x14ac:dyDescent="0.25">
      <c r="B91" s="449"/>
      <c r="C91" s="118"/>
      <c r="D91" s="118"/>
      <c r="E91" s="450" t="b">
        <v>0</v>
      </c>
      <c r="F91" s="253">
        <f>HEFAProductionInputs!E$19</f>
        <v>0</v>
      </c>
      <c r="G91" s="254"/>
      <c r="H91" s="254"/>
      <c r="I91" s="254"/>
      <c r="J91" s="260"/>
      <c r="K91" s="255"/>
      <c r="L91" s="255"/>
      <c r="M91" s="255"/>
      <c r="N91" s="255"/>
      <c r="O91" s="255"/>
      <c r="P91" s="255"/>
      <c r="Q91" s="255"/>
      <c r="R91" s="255"/>
      <c r="S91" s="452"/>
    </row>
    <row r="92" spans="2:19" ht="18" hidden="1" customHeight="1" x14ac:dyDescent="0.25">
      <c r="B92" s="449"/>
      <c r="C92" s="104"/>
      <c r="D92" s="104"/>
      <c r="E92" s="450"/>
      <c r="F92" s="253">
        <f>HEFAProductionInputs!E$20</f>
        <v>0</v>
      </c>
      <c r="G92" s="254"/>
      <c r="H92" s="254"/>
      <c r="I92" s="254"/>
      <c r="J92" s="260"/>
      <c r="K92" s="255"/>
      <c r="L92" s="255"/>
      <c r="M92" s="255"/>
      <c r="N92" s="255"/>
      <c r="O92" s="255"/>
      <c r="P92" s="255"/>
      <c r="Q92" s="255"/>
      <c r="R92" s="255"/>
      <c r="S92" s="452"/>
    </row>
    <row r="93" spans="2:19" ht="18" hidden="1" customHeight="1" x14ac:dyDescent="0.25">
      <c r="B93" s="449"/>
      <c r="C93" s="445" t="s">
        <v>574</v>
      </c>
      <c r="D93" s="445"/>
      <c r="E93" s="450"/>
      <c r="F93" s="253">
        <f>HEFAProductionInputs!E$21</f>
        <v>0</v>
      </c>
      <c r="G93" s="254"/>
      <c r="H93" s="254"/>
      <c r="I93" s="254"/>
      <c r="J93" s="260"/>
      <c r="K93" s="255"/>
      <c r="L93" s="255"/>
      <c r="M93" s="255"/>
      <c r="N93" s="255"/>
      <c r="O93" s="255"/>
      <c r="P93" s="255"/>
      <c r="Q93" s="255"/>
      <c r="R93" s="255"/>
      <c r="S93" s="452"/>
    </row>
    <row r="94" spans="2:19" ht="18" hidden="1" customHeight="1" x14ac:dyDescent="0.25">
      <c r="B94" s="449"/>
      <c r="C94" s="238" t="s">
        <v>39</v>
      </c>
      <c r="D94" s="241">
        <f>SUMPRODUCT(K80:K103,L80:L103)</f>
        <v>0</v>
      </c>
      <c r="E94" s="450"/>
      <c r="F94" s="253">
        <f>HEFAProductionInputs!E$22</f>
        <v>0</v>
      </c>
      <c r="G94" s="254"/>
      <c r="H94" s="254"/>
      <c r="I94" s="254"/>
      <c r="J94" s="260"/>
      <c r="K94" s="255"/>
      <c r="L94" s="255"/>
      <c r="M94" s="255"/>
      <c r="N94" s="255"/>
      <c r="O94" s="255"/>
      <c r="P94" s="255"/>
      <c r="Q94" s="255"/>
      <c r="R94" s="255"/>
      <c r="S94" s="452"/>
    </row>
    <row r="95" spans="2:19" ht="18" hidden="1" customHeight="1" x14ac:dyDescent="0.25">
      <c r="B95" s="449"/>
      <c r="C95" s="238" t="s">
        <v>40</v>
      </c>
      <c r="D95" s="241">
        <f>SUMPRODUCT(M80:M103,N80:N103)</f>
        <v>0</v>
      </c>
      <c r="E95" s="450"/>
      <c r="F95" s="253">
        <f>HEFAProductionInputs!E$23</f>
        <v>0</v>
      </c>
      <c r="G95" s="254"/>
      <c r="H95" s="254"/>
      <c r="I95" s="254"/>
      <c r="J95" s="260"/>
      <c r="K95" s="255"/>
      <c r="L95" s="255"/>
      <c r="M95" s="255"/>
      <c r="N95" s="255"/>
      <c r="O95" s="255"/>
      <c r="P95" s="255"/>
      <c r="Q95" s="255"/>
      <c r="R95" s="255"/>
      <c r="S95" s="452"/>
    </row>
    <row r="96" spans="2:19" ht="18" hidden="1" customHeight="1" x14ac:dyDescent="0.25">
      <c r="B96" s="449"/>
      <c r="C96" s="238" t="s">
        <v>41</v>
      </c>
      <c r="D96" s="241">
        <f>SUMPRODUCT(O80:O103,P80:P103)</f>
        <v>0</v>
      </c>
      <c r="E96" s="450"/>
      <c r="F96" s="253">
        <f>HEFAProductionInputs!E$24</f>
        <v>0</v>
      </c>
      <c r="G96" s="254"/>
      <c r="H96" s="254"/>
      <c r="I96" s="254"/>
      <c r="J96" s="260"/>
      <c r="K96" s="255"/>
      <c r="L96" s="255"/>
      <c r="M96" s="255"/>
      <c r="N96" s="255"/>
      <c r="O96" s="255"/>
      <c r="P96" s="255"/>
      <c r="Q96" s="255"/>
      <c r="R96" s="255"/>
      <c r="S96" s="452"/>
    </row>
    <row r="97" spans="2:19" ht="18" hidden="1" customHeight="1" x14ac:dyDescent="0.25">
      <c r="B97" s="449"/>
      <c r="C97" s="238" t="s">
        <v>38</v>
      </c>
      <c r="D97" s="241">
        <f>SUMPRODUCT(Q80:Q103,R80:R103)</f>
        <v>0</v>
      </c>
      <c r="E97" s="450"/>
      <c r="F97" s="253">
        <f>HEFAProductionInputs!E$25</f>
        <v>0</v>
      </c>
      <c r="G97" s="254"/>
      <c r="H97" s="254"/>
      <c r="I97" s="254"/>
      <c r="J97" s="260"/>
      <c r="K97" s="255"/>
      <c r="L97" s="255"/>
      <c r="M97" s="255"/>
      <c r="N97" s="255"/>
      <c r="O97" s="255"/>
      <c r="P97" s="255"/>
      <c r="Q97" s="255"/>
      <c r="R97" s="255"/>
      <c r="S97" s="452"/>
    </row>
    <row r="98" spans="2:19" ht="18" hidden="1" customHeight="1" x14ac:dyDescent="0.25">
      <c r="B98" s="449"/>
      <c r="C98" s="238" t="s">
        <v>442</v>
      </c>
      <c r="D98" s="241" cm="1">
        <f t="array" ref="D98">IFERROR((D94*Background!E$17+D95*Background!E$18+D96*Background!E$19+IFERROR(D97*D87,0))/SUMPRODUCT(I80:I103,1-J80:J103),0)</f>
        <v>0</v>
      </c>
      <c r="E98" s="450"/>
      <c r="F98" s="253">
        <f>HEFAProductionInputs!E$26</f>
        <v>0</v>
      </c>
      <c r="G98" s="254"/>
      <c r="H98" s="254"/>
      <c r="I98" s="254"/>
      <c r="J98" s="260"/>
      <c r="K98" s="255"/>
      <c r="L98" s="255"/>
      <c r="M98" s="255"/>
      <c r="N98" s="255"/>
      <c r="O98" s="255"/>
      <c r="P98" s="255"/>
      <c r="Q98" s="255"/>
      <c r="R98" s="255"/>
      <c r="S98" s="452"/>
    </row>
    <row r="99" spans="2:19" ht="18" hidden="1" customHeight="1" x14ac:dyDescent="0.25">
      <c r="B99" s="449"/>
      <c r="C99" s="444"/>
      <c r="D99" s="444"/>
      <c r="E99" s="450"/>
      <c r="F99" s="253">
        <f>HEFAProductionInputs!E$27</f>
        <v>0</v>
      </c>
      <c r="G99" s="254"/>
      <c r="H99" s="254"/>
      <c r="I99" s="254"/>
      <c r="J99" s="260"/>
      <c r="K99" s="255"/>
      <c r="L99" s="255"/>
      <c r="M99" s="255"/>
      <c r="N99" s="255"/>
      <c r="O99" s="255"/>
      <c r="P99" s="255"/>
      <c r="Q99" s="255"/>
      <c r="R99" s="255"/>
      <c r="S99" s="452"/>
    </row>
    <row r="100" spans="2:19" ht="18" hidden="1" customHeight="1" x14ac:dyDescent="0.25">
      <c r="B100" s="449"/>
      <c r="C100" s="445" t="s">
        <v>567</v>
      </c>
      <c r="D100" s="445"/>
      <c r="E100" s="450"/>
      <c r="F100" s="253">
        <f>HEFAProductionInputs!E$28</f>
        <v>0</v>
      </c>
      <c r="G100" s="254"/>
      <c r="H100" s="254"/>
      <c r="I100" s="254"/>
      <c r="J100" s="260"/>
      <c r="K100" s="255"/>
      <c r="L100" s="255"/>
      <c r="M100" s="255"/>
      <c r="N100" s="255"/>
      <c r="O100" s="255"/>
      <c r="P100" s="255"/>
      <c r="Q100" s="255"/>
      <c r="R100" s="255"/>
      <c r="S100" s="452"/>
    </row>
    <row r="101" spans="2:19" ht="18" hidden="1" customHeight="1" x14ac:dyDescent="0.25">
      <c r="B101" s="449"/>
      <c r="C101" s="238" t="s">
        <v>49</v>
      </c>
      <c r="D101" s="241" cm="1">
        <f t="array" ref="D101">SUMPRODUCT(I80:I103,1-J80:J103)</f>
        <v>0</v>
      </c>
      <c r="E101" s="450"/>
      <c r="F101" s="253">
        <f>HEFAProductionInputs!E$29</f>
        <v>0</v>
      </c>
      <c r="G101" s="254"/>
      <c r="H101" s="254"/>
      <c r="I101" s="254"/>
      <c r="J101" s="260"/>
      <c r="K101" s="255"/>
      <c r="L101" s="255"/>
      <c r="M101" s="255"/>
      <c r="N101" s="255"/>
      <c r="O101" s="255"/>
      <c r="P101" s="255"/>
      <c r="Q101" s="255"/>
      <c r="R101" s="255"/>
      <c r="S101" s="452"/>
    </row>
    <row r="102" spans="2:19" ht="18" hidden="1" customHeight="1" x14ac:dyDescent="0.25">
      <c r="B102" s="449"/>
      <c r="C102" s="238" t="s">
        <v>54</v>
      </c>
      <c r="D102" s="241" cm="1">
        <f t="array" ref="D102">SUMPRODUCT(H80:H103-G80:G103,1-J80:J103)</f>
        <v>0</v>
      </c>
      <c r="E102" s="450"/>
      <c r="F102" s="253">
        <f>HEFAProductionInputs!E$30</f>
        <v>0</v>
      </c>
      <c r="G102" s="254"/>
      <c r="H102" s="254"/>
      <c r="I102" s="254"/>
      <c r="J102" s="260"/>
      <c r="K102" s="255"/>
      <c r="L102" s="255"/>
      <c r="M102" s="255"/>
      <c r="N102" s="255"/>
      <c r="O102" s="255"/>
      <c r="P102" s="255"/>
      <c r="Q102" s="255"/>
      <c r="R102" s="255"/>
      <c r="S102" s="452"/>
    </row>
    <row r="103" spans="2:19" ht="18" hidden="1" customHeight="1" x14ac:dyDescent="0.25">
      <c r="B103" s="449"/>
      <c r="C103" s="238" t="s">
        <v>60</v>
      </c>
      <c r="D103" s="241">
        <f>D101-D102</f>
        <v>0</v>
      </c>
      <c r="E103" s="450"/>
      <c r="F103" s="253">
        <f>HEFAProductionInputs!E$31</f>
        <v>0</v>
      </c>
      <c r="G103" s="254"/>
      <c r="H103" s="254"/>
      <c r="I103" s="254"/>
      <c r="J103" s="260"/>
      <c r="K103" s="255"/>
      <c r="L103" s="255"/>
      <c r="M103" s="255"/>
      <c r="N103" s="255"/>
      <c r="O103" s="255"/>
      <c r="P103" s="255"/>
      <c r="Q103" s="255"/>
      <c r="R103" s="255"/>
      <c r="S103" s="452"/>
    </row>
    <row r="104" spans="2:19" ht="18" hidden="1" customHeight="1" x14ac:dyDescent="0.25">
      <c r="B104" s="433"/>
      <c r="C104" s="434"/>
      <c r="D104" s="434"/>
      <c r="E104" s="434"/>
      <c r="F104" s="434"/>
      <c r="G104" s="434"/>
      <c r="H104" s="434"/>
      <c r="I104" s="434"/>
      <c r="J104" s="434"/>
      <c r="K104" s="434"/>
      <c r="L104" s="434"/>
      <c r="M104" s="434"/>
      <c r="N104" s="434"/>
      <c r="O104" s="434"/>
      <c r="P104" s="434"/>
      <c r="Q104" s="434"/>
      <c r="R104" s="434"/>
      <c r="S104" s="435"/>
    </row>
    <row r="105" spans="2:19" ht="18" hidden="1" customHeight="1" x14ac:dyDescent="0.25"/>
    <row r="106" spans="2:19" ht="18" hidden="1" customHeight="1" x14ac:dyDescent="0.25">
      <c r="B106" s="446"/>
      <c r="C106" s="447"/>
      <c r="D106" s="447"/>
      <c r="E106" s="447"/>
      <c r="F106" s="447"/>
      <c r="G106" s="447"/>
      <c r="H106" s="447"/>
      <c r="I106" s="447"/>
      <c r="J106" s="447"/>
      <c r="K106" s="447"/>
      <c r="L106" s="447"/>
      <c r="M106" s="447"/>
      <c r="N106" s="447"/>
      <c r="O106" s="447"/>
      <c r="P106" s="447"/>
      <c r="Q106" s="447"/>
      <c r="R106" s="447"/>
      <c r="S106" s="448"/>
    </row>
    <row r="107" spans="2:19" ht="18" hidden="1" customHeight="1" x14ac:dyDescent="0.25">
      <c r="B107" s="449"/>
      <c r="C107" s="445" t="s">
        <v>108</v>
      </c>
      <c r="D107" s="445"/>
      <c r="E107" s="450" t="b">
        <v>1</v>
      </c>
      <c r="F107" s="451" t="s">
        <v>418</v>
      </c>
      <c r="G107" s="451"/>
      <c r="H107" s="451"/>
      <c r="I107" s="451"/>
      <c r="J107" s="451"/>
      <c r="K107" s="451"/>
      <c r="L107" s="451"/>
      <c r="M107" s="451"/>
      <c r="N107" s="451"/>
      <c r="O107" s="451"/>
      <c r="P107" s="451"/>
      <c r="Q107" s="451"/>
      <c r="R107" s="451"/>
      <c r="S107" s="452" t="s">
        <v>42</v>
      </c>
    </row>
    <row r="108" spans="2:19" ht="18" hidden="1" customHeight="1" x14ac:dyDescent="0.25">
      <c r="B108" s="449"/>
      <c r="C108" s="460" t="str">
        <f>IF(AND(D111&gt;0,D113&gt;0),CONCATENATE(IF(D113="Other (Specify Below)",D114,D113)," ",IF(D111="Other (Specify Below)",D112,D111)),"")</f>
        <v/>
      </c>
      <c r="D108" s="460"/>
      <c r="E108" s="450"/>
      <c r="F108" s="454"/>
      <c r="G108" s="454" t="s">
        <v>52</v>
      </c>
      <c r="H108" s="454"/>
      <c r="I108" s="454"/>
      <c r="J108" s="454"/>
      <c r="K108" s="454" t="s">
        <v>37</v>
      </c>
      <c r="L108" s="454"/>
      <c r="M108" s="454"/>
      <c r="N108" s="454"/>
      <c r="O108" s="454"/>
      <c r="P108" s="454"/>
      <c r="Q108" s="454"/>
      <c r="R108" s="454"/>
      <c r="S108" s="452"/>
    </row>
    <row r="109" spans="2:19" ht="18" hidden="1" customHeight="1" x14ac:dyDescent="0.25">
      <c r="B109" s="449"/>
      <c r="C109" s="455"/>
      <c r="D109" s="455"/>
      <c r="E109" s="450"/>
      <c r="F109" s="454"/>
      <c r="G109" s="454" t="s">
        <v>419</v>
      </c>
      <c r="H109" s="454"/>
      <c r="I109" s="454" t="s">
        <v>63</v>
      </c>
      <c r="J109" s="454"/>
      <c r="K109" s="454" t="s">
        <v>39</v>
      </c>
      <c r="L109" s="454"/>
      <c r="M109" s="454" t="s">
        <v>40</v>
      </c>
      <c r="N109" s="454"/>
      <c r="O109" s="454" t="s">
        <v>41</v>
      </c>
      <c r="P109" s="454"/>
      <c r="Q109" s="454" t="s">
        <v>38</v>
      </c>
      <c r="R109" s="454"/>
      <c r="S109" s="452"/>
    </row>
    <row r="110" spans="2:19" ht="18" hidden="1" customHeight="1" x14ac:dyDescent="0.25">
      <c r="B110" s="449"/>
      <c r="C110" s="445" t="s">
        <v>62</v>
      </c>
      <c r="D110" s="445"/>
      <c r="E110" s="450"/>
      <c r="F110" s="249" t="s">
        <v>109</v>
      </c>
      <c r="G110" s="249" t="s">
        <v>110</v>
      </c>
      <c r="H110" s="249" t="s">
        <v>121</v>
      </c>
      <c r="I110" s="249" t="s">
        <v>111</v>
      </c>
      <c r="J110" s="249" t="s">
        <v>112</v>
      </c>
      <c r="K110" s="249" t="s">
        <v>113</v>
      </c>
      <c r="L110" s="249" t="s">
        <v>114</v>
      </c>
      <c r="M110" s="249" t="s">
        <v>115</v>
      </c>
      <c r="N110" s="249" t="s">
        <v>116</v>
      </c>
      <c r="O110" s="249" t="s">
        <v>117</v>
      </c>
      <c r="P110" s="249" t="s">
        <v>118</v>
      </c>
      <c r="Q110" s="249" t="s">
        <v>119</v>
      </c>
      <c r="R110" s="249" t="s">
        <v>120</v>
      </c>
      <c r="S110" s="452"/>
    </row>
    <row r="111" spans="2:19" ht="18" hidden="1" customHeight="1" x14ac:dyDescent="0.25">
      <c r="B111" s="449"/>
      <c r="C111" s="456" t="s">
        <v>594</v>
      </c>
      <c r="D111" s="250"/>
      <c r="E111" s="450"/>
      <c r="F111" s="251" t="s">
        <v>22</v>
      </c>
      <c r="G111" s="251" t="s">
        <v>44</v>
      </c>
      <c r="H111" s="251" t="s">
        <v>45</v>
      </c>
      <c r="I111" s="251" t="s">
        <v>47</v>
      </c>
      <c r="J111" s="251" t="s">
        <v>46</v>
      </c>
      <c r="K111" s="251" t="s">
        <v>47</v>
      </c>
      <c r="L111" s="251" t="s">
        <v>48</v>
      </c>
      <c r="M111" s="251" t="str">
        <f t="shared" ref="M111" si="7">K111</f>
        <v>Weight</v>
      </c>
      <c r="N111" s="251" t="str">
        <f t="shared" ref="N111" si="8">L111</f>
        <v>Distance</v>
      </c>
      <c r="O111" s="251" t="str">
        <f t="shared" ref="O111" si="9">M111</f>
        <v>Weight</v>
      </c>
      <c r="P111" s="251" t="str">
        <f t="shared" ref="P111" si="10">N111</f>
        <v>Distance</v>
      </c>
      <c r="Q111" s="251" t="str">
        <f t="shared" ref="Q111" si="11">O111</f>
        <v>Weight</v>
      </c>
      <c r="R111" s="251" t="str">
        <f t="shared" ref="R111" si="12">P111</f>
        <v>Distance</v>
      </c>
      <c r="S111" s="452"/>
    </row>
    <row r="112" spans="2:19" ht="18" hidden="1" customHeight="1" x14ac:dyDescent="0.25">
      <c r="B112" s="449"/>
      <c r="C112" s="457"/>
      <c r="D112" s="241"/>
      <c r="E112" s="450"/>
      <c r="F112" s="248" t="s">
        <v>23</v>
      </c>
      <c r="G112" s="248" t="s">
        <v>564</v>
      </c>
      <c r="H112" s="248" t="s">
        <v>564</v>
      </c>
      <c r="I112" s="248" t="s">
        <v>564</v>
      </c>
      <c r="J112" s="248" t="s">
        <v>36</v>
      </c>
      <c r="K112" s="248" t="s">
        <v>564</v>
      </c>
      <c r="L112" s="248" t="s">
        <v>573</v>
      </c>
      <c r="M112" s="248" t="str">
        <f>K112</f>
        <v>lb</v>
      </c>
      <c r="N112" s="248" t="str">
        <f>L112</f>
        <v>mile</v>
      </c>
      <c r="O112" s="248" t="str">
        <f>M112</f>
        <v>lb</v>
      </c>
      <c r="P112" s="248" t="str">
        <f>L112</f>
        <v>mile</v>
      </c>
      <c r="Q112" s="248" t="str">
        <f>K112</f>
        <v>lb</v>
      </c>
      <c r="R112" s="248" t="str">
        <f>L112</f>
        <v>mile</v>
      </c>
      <c r="S112" s="452"/>
    </row>
    <row r="113" spans="2:19" ht="18" hidden="1" customHeight="1" x14ac:dyDescent="0.25">
      <c r="B113" s="449"/>
      <c r="C113" s="458" t="s">
        <v>595</v>
      </c>
      <c r="D113" s="252"/>
      <c r="E113" s="450"/>
      <c r="F113" s="253">
        <f>HEFAProductionInputs!E$8</f>
        <v>0</v>
      </c>
      <c r="G113" s="254"/>
      <c r="H113" s="254"/>
      <c r="I113" s="254"/>
      <c r="J113" s="260"/>
      <c r="K113" s="255"/>
      <c r="L113" s="255"/>
      <c r="M113" s="255"/>
      <c r="N113" s="255"/>
      <c r="O113" s="255"/>
      <c r="P113" s="255"/>
      <c r="Q113" s="255"/>
      <c r="R113" s="255"/>
      <c r="S113" s="452"/>
    </row>
    <row r="114" spans="2:19" ht="18" hidden="1" customHeight="1" x14ac:dyDescent="0.25">
      <c r="B114" s="449"/>
      <c r="C114" s="459"/>
      <c r="D114" s="241"/>
      <c r="E114" s="450"/>
      <c r="F114" s="253">
        <f>HEFAProductionInputs!E$9</f>
        <v>0</v>
      </c>
      <c r="G114" s="254"/>
      <c r="H114" s="254"/>
      <c r="I114" s="254"/>
      <c r="J114" s="260"/>
      <c r="K114" s="255"/>
      <c r="L114" s="255"/>
      <c r="M114" s="255"/>
      <c r="N114" s="255"/>
      <c r="O114" s="255"/>
      <c r="P114" s="255"/>
      <c r="Q114" s="255"/>
      <c r="R114" s="255"/>
      <c r="S114" s="452"/>
    </row>
    <row r="115" spans="2:19" ht="18" hidden="1" customHeight="1" x14ac:dyDescent="0.25">
      <c r="B115" s="449"/>
      <c r="C115" s="458" t="s">
        <v>447</v>
      </c>
      <c r="D115" s="252"/>
      <c r="E115" s="450"/>
      <c r="F115" s="253">
        <f>HEFAProductionInputs!E$10</f>
        <v>0</v>
      </c>
      <c r="G115" s="254"/>
      <c r="H115" s="254"/>
      <c r="I115" s="254"/>
      <c r="J115" s="260"/>
      <c r="K115" s="255"/>
      <c r="L115" s="255"/>
      <c r="M115" s="255"/>
      <c r="N115" s="255"/>
      <c r="O115" s="255"/>
      <c r="P115" s="255"/>
      <c r="Q115" s="255"/>
      <c r="R115" s="255"/>
      <c r="S115" s="452"/>
    </row>
    <row r="116" spans="2:19" ht="18" hidden="1" customHeight="1" x14ac:dyDescent="0.25">
      <c r="B116" s="449"/>
      <c r="C116" s="459"/>
      <c r="D116" s="256"/>
      <c r="E116" s="450"/>
      <c r="F116" s="253">
        <f>HEFAProductionInputs!E$11</f>
        <v>0</v>
      </c>
      <c r="G116" s="254"/>
      <c r="H116" s="254"/>
      <c r="I116" s="254"/>
      <c r="J116" s="260"/>
      <c r="K116" s="255"/>
      <c r="L116" s="255"/>
      <c r="M116" s="255"/>
      <c r="N116" s="255"/>
      <c r="O116" s="255"/>
      <c r="P116" s="255"/>
      <c r="Q116" s="255"/>
      <c r="R116" s="255"/>
      <c r="S116" s="452"/>
    </row>
    <row r="117" spans="2:19" ht="18" hidden="1" customHeight="1" x14ac:dyDescent="0.25">
      <c r="B117" s="449"/>
      <c r="C117" s="456" t="s">
        <v>596</v>
      </c>
      <c r="D117" s="257"/>
      <c r="E117" s="450"/>
      <c r="F117" s="253">
        <f>HEFAProductionInputs!E$12</f>
        <v>0</v>
      </c>
      <c r="G117" s="254"/>
      <c r="H117" s="254"/>
      <c r="I117" s="254"/>
      <c r="J117" s="260"/>
      <c r="K117" s="255"/>
      <c r="L117" s="255"/>
      <c r="M117" s="255"/>
      <c r="N117" s="255"/>
      <c r="O117" s="255"/>
      <c r="P117" s="255"/>
      <c r="Q117" s="255"/>
      <c r="R117" s="255"/>
      <c r="S117" s="452"/>
    </row>
    <row r="118" spans="2:19" ht="18" hidden="1" customHeight="1" x14ac:dyDescent="0.25">
      <c r="B118" s="449"/>
      <c r="C118" s="457"/>
      <c r="D118" s="258"/>
      <c r="E118" s="450"/>
      <c r="F118" s="253">
        <f>HEFAProductionInputs!E$13</f>
        <v>0</v>
      </c>
      <c r="G118" s="254"/>
      <c r="H118" s="254"/>
      <c r="I118" s="254"/>
      <c r="J118" s="260"/>
      <c r="K118" s="255"/>
      <c r="L118" s="255"/>
      <c r="M118" s="255"/>
      <c r="N118" s="255"/>
      <c r="O118" s="255"/>
      <c r="P118" s="255"/>
      <c r="Q118" s="255"/>
      <c r="R118" s="255"/>
      <c r="S118" s="452"/>
    </row>
    <row r="119" spans="2:19" ht="18" hidden="1" customHeight="1" x14ac:dyDescent="0.25">
      <c r="B119" s="449"/>
      <c r="C119" s="456" t="s">
        <v>448</v>
      </c>
      <c r="D119" s="250"/>
      <c r="E119" s="450"/>
      <c r="F119" s="253">
        <f>HEFAProductionInputs!E$14</f>
        <v>0</v>
      </c>
      <c r="G119" s="254"/>
      <c r="H119" s="254"/>
      <c r="I119" s="254"/>
      <c r="J119" s="260"/>
      <c r="K119" s="255"/>
      <c r="L119" s="255"/>
      <c r="M119" s="255"/>
      <c r="N119" s="255"/>
      <c r="O119" s="255"/>
      <c r="P119" s="255"/>
      <c r="Q119" s="255"/>
      <c r="R119" s="255"/>
      <c r="S119" s="452"/>
    </row>
    <row r="120" spans="2:19" ht="18" hidden="1" customHeight="1" x14ac:dyDescent="0.25">
      <c r="B120" s="449"/>
      <c r="C120" s="457"/>
      <c r="D120" s="259"/>
      <c r="E120" s="450"/>
      <c r="F120" s="253">
        <f>HEFAProductionInputs!E$15</f>
        <v>0</v>
      </c>
      <c r="G120" s="254"/>
      <c r="H120" s="254"/>
      <c r="I120" s="254"/>
      <c r="J120" s="260"/>
      <c r="K120" s="255"/>
      <c r="L120" s="255"/>
      <c r="M120" s="255"/>
      <c r="N120" s="255"/>
      <c r="O120" s="255"/>
      <c r="P120" s="255"/>
      <c r="Q120" s="255"/>
      <c r="R120" s="255"/>
      <c r="S120" s="452"/>
    </row>
    <row r="121" spans="2:19" ht="18" hidden="1" customHeight="1" x14ac:dyDescent="0.25">
      <c r="B121" s="449"/>
      <c r="C121" s="106" t="s">
        <v>220</v>
      </c>
      <c r="D121" s="107" t="str" cm="1">
        <f t="array" ref="D121:D122">_xlfn._xlws.FILTER(C121:C122,C121:C122&lt;&gt;"")</f>
        <v>Site-Specific</v>
      </c>
      <c r="E121" s="450"/>
      <c r="F121" s="253">
        <f>HEFAProductionInputs!E$16</f>
        <v>0</v>
      </c>
      <c r="G121" s="254"/>
      <c r="H121" s="254"/>
      <c r="I121" s="254"/>
      <c r="J121" s="260"/>
      <c r="K121" s="255"/>
      <c r="L121" s="255"/>
      <c r="M121" s="255"/>
      <c r="N121" s="255"/>
      <c r="O121" s="255"/>
      <c r="P121" s="255"/>
      <c r="Q121" s="255"/>
      <c r="R121" s="255"/>
      <c r="S121" s="452"/>
    </row>
    <row r="122" spans="2:19" ht="18" hidden="1" customHeight="1" x14ac:dyDescent="0.25">
      <c r="B122" s="449"/>
      <c r="C122" s="107" t="s">
        <v>251</v>
      </c>
      <c r="D122" s="106" t="str">
        <v>Default</v>
      </c>
      <c r="E122" s="450" t="b">
        <v>0</v>
      </c>
      <c r="F122" s="253">
        <f>HEFAProductionInputs!E$17</f>
        <v>0</v>
      </c>
      <c r="G122" s="254"/>
      <c r="H122" s="254"/>
      <c r="I122" s="254"/>
      <c r="J122" s="260"/>
      <c r="K122" s="255"/>
      <c r="L122" s="255"/>
      <c r="M122" s="255"/>
      <c r="N122" s="255"/>
      <c r="O122" s="255"/>
      <c r="P122" s="255"/>
      <c r="Q122" s="255"/>
      <c r="R122" s="255"/>
      <c r="S122" s="452"/>
    </row>
    <row r="123" spans="2:19" ht="18" hidden="1" customHeight="1" x14ac:dyDescent="0.25">
      <c r="B123" s="449"/>
      <c r="C123" s="118"/>
      <c r="D123" s="118"/>
      <c r="E123" s="450"/>
      <c r="F123" s="253">
        <f>HEFAProductionInputs!E$18</f>
        <v>0</v>
      </c>
      <c r="G123" s="254"/>
      <c r="H123" s="254"/>
      <c r="I123" s="254"/>
      <c r="J123" s="260"/>
      <c r="K123" s="255"/>
      <c r="L123" s="255"/>
      <c r="M123" s="255"/>
      <c r="N123" s="255"/>
      <c r="O123" s="255"/>
      <c r="P123" s="255"/>
      <c r="Q123" s="255"/>
      <c r="R123" s="255"/>
      <c r="S123" s="452"/>
    </row>
    <row r="124" spans="2:19" ht="18" hidden="1" customHeight="1" x14ac:dyDescent="0.25">
      <c r="B124" s="449"/>
      <c r="C124" s="118"/>
      <c r="D124" s="118"/>
      <c r="E124" s="450" t="b">
        <v>0</v>
      </c>
      <c r="F124" s="253">
        <f>HEFAProductionInputs!E$19</f>
        <v>0</v>
      </c>
      <c r="G124" s="254"/>
      <c r="H124" s="254"/>
      <c r="I124" s="254"/>
      <c r="J124" s="260"/>
      <c r="K124" s="255"/>
      <c r="L124" s="255"/>
      <c r="M124" s="255"/>
      <c r="N124" s="255"/>
      <c r="O124" s="255"/>
      <c r="P124" s="255"/>
      <c r="Q124" s="255"/>
      <c r="R124" s="255"/>
      <c r="S124" s="452"/>
    </row>
    <row r="125" spans="2:19" ht="18" hidden="1" customHeight="1" x14ac:dyDescent="0.25">
      <c r="B125" s="449"/>
      <c r="C125" s="104"/>
      <c r="D125" s="104"/>
      <c r="E125" s="450"/>
      <c r="F125" s="253">
        <f>HEFAProductionInputs!E$20</f>
        <v>0</v>
      </c>
      <c r="G125" s="254"/>
      <c r="H125" s="254"/>
      <c r="I125" s="254"/>
      <c r="J125" s="260"/>
      <c r="K125" s="255"/>
      <c r="L125" s="255"/>
      <c r="M125" s="255"/>
      <c r="N125" s="255"/>
      <c r="O125" s="255"/>
      <c r="P125" s="255"/>
      <c r="Q125" s="255"/>
      <c r="R125" s="255"/>
      <c r="S125" s="452"/>
    </row>
    <row r="126" spans="2:19" ht="18" hidden="1" customHeight="1" x14ac:dyDescent="0.25">
      <c r="B126" s="449"/>
      <c r="C126" s="445" t="s">
        <v>574</v>
      </c>
      <c r="D126" s="445"/>
      <c r="E126" s="450"/>
      <c r="F126" s="253">
        <f>HEFAProductionInputs!E$21</f>
        <v>0</v>
      </c>
      <c r="G126" s="254"/>
      <c r="H126" s="254"/>
      <c r="I126" s="254"/>
      <c r="J126" s="260"/>
      <c r="K126" s="255"/>
      <c r="L126" s="255"/>
      <c r="M126" s="255"/>
      <c r="N126" s="255"/>
      <c r="O126" s="255"/>
      <c r="P126" s="255"/>
      <c r="Q126" s="255"/>
      <c r="R126" s="255"/>
      <c r="S126" s="452"/>
    </row>
    <row r="127" spans="2:19" ht="18" hidden="1" customHeight="1" x14ac:dyDescent="0.25">
      <c r="B127" s="449"/>
      <c r="C127" s="238" t="s">
        <v>39</v>
      </c>
      <c r="D127" s="241">
        <f>SUMPRODUCT(K113:K136,L113:L136)</f>
        <v>0</v>
      </c>
      <c r="E127" s="450"/>
      <c r="F127" s="253">
        <f>HEFAProductionInputs!E$22</f>
        <v>0</v>
      </c>
      <c r="G127" s="254"/>
      <c r="H127" s="254"/>
      <c r="I127" s="254"/>
      <c r="J127" s="260"/>
      <c r="K127" s="255"/>
      <c r="L127" s="255"/>
      <c r="M127" s="255"/>
      <c r="N127" s="255"/>
      <c r="O127" s="255"/>
      <c r="P127" s="255"/>
      <c r="Q127" s="255"/>
      <c r="R127" s="255"/>
      <c r="S127" s="452"/>
    </row>
    <row r="128" spans="2:19" ht="18" hidden="1" customHeight="1" x14ac:dyDescent="0.25">
      <c r="B128" s="449"/>
      <c r="C128" s="238" t="s">
        <v>40</v>
      </c>
      <c r="D128" s="241">
        <f>SUMPRODUCT(M113:M136,N113:N136)</f>
        <v>0</v>
      </c>
      <c r="E128" s="450"/>
      <c r="F128" s="253">
        <f>HEFAProductionInputs!E$23</f>
        <v>0</v>
      </c>
      <c r="G128" s="254"/>
      <c r="H128" s="254"/>
      <c r="I128" s="254"/>
      <c r="J128" s="260"/>
      <c r="K128" s="255"/>
      <c r="L128" s="255"/>
      <c r="M128" s="255"/>
      <c r="N128" s="255"/>
      <c r="O128" s="255"/>
      <c r="P128" s="255"/>
      <c r="Q128" s="255"/>
      <c r="R128" s="255"/>
      <c r="S128" s="452"/>
    </row>
    <row r="129" spans="2:19" ht="18" hidden="1" customHeight="1" x14ac:dyDescent="0.25">
      <c r="B129" s="449"/>
      <c r="C129" s="238" t="s">
        <v>41</v>
      </c>
      <c r="D129" s="241">
        <f>SUMPRODUCT(O113:O136,P113:P136)</f>
        <v>0</v>
      </c>
      <c r="E129" s="450"/>
      <c r="F129" s="253">
        <f>HEFAProductionInputs!E$24</f>
        <v>0</v>
      </c>
      <c r="G129" s="254"/>
      <c r="H129" s="254"/>
      <c r="I129" s="254"/>
      <c r="J129" s="260"/>
      <c r="K129" s="255"/>
      <c r="L129" s="255"/>
      <c r="M129" s="255"/>
      <c r="N129" s="255"/>
      <c r="O129" s="255"/>
      <c r="P129" s="255"/>
      <c r="Q129" s="255"/>
      <c r="R129" s="255"/>
      <c r="S129" s="452"/>
    </row>
    <row r="130" spans="2:19" ht="18" hidden="1" customHeight="1" x14ac:dyDescent="0.25">
      <c r="B130" s="449"/>
      <c r="C130" s="238" t="s">
        <v>38</v>
      </c>
      <c r="D130" s="241">
        <f>SUMPRODUCT(Q113:Q136,R113:R136)</f>
        <v>0</v>
      </c>
      <c r="E130" s="450"/>
      <c r="F130" s="253">
        <f>HEFAProductionInputs!E$25</f>
        <v>0</v>
      </c>
      <c r="G130" s="254"/>
      <c r="H130" s="254"/>
      <c r="I130" s="254"/>
      <c r="J130" s="260"/>
      <c r="K130" s="255"/>
      <c r="L130" s="255"/>
      <c r="M130" s="255"/>
      <c r="N130" s="255"/>
      <c r="O130" s="255"/>
      <c r="P130" s="255"/>
      <c r="Q130" s="255"/>
      <c r="R130" s="255"/>
      <c r="S130" s="452"/>
    </row>
    <row r="131" spans="2:19" ht="18" hidden="1" customHeight="1" x14ac:dyDescent="0.25">
      <c r="B131" s="449"/>
      <c r="C131" s="238" t="s">
        <v>442</v>
      </c>
      <c r="D131" s="241" cm="1">
        <f t="array" ref="D131">IFERROR((D127*Background!E$17+D128*Background!E$18+D129*Background!E$19+IFERROR(D130*D120,0))/SUMPRODUCT(I113:I136,1-J113:J136),0)</f>
        <v>0</v>
      </c>
      <c r="E131" s="450"/>
      <c r="F131" s="253">
        <f>HEFAProductionInputs!E$26</f>
        <v>0</v>
      </c>
      <c r="G131" s="254"/>
      <c r="H131" s="254"/>
      <c r="I131" s="254"/>
      <c r="J131" s="260"/>
      <c r="K131" s="255"/>
      <c r="L131" s="255"/>
      <c r="M131" s="255"/>
      <c r="N131" s="255"/>
      <c r="O131" s="255"/>
      <c r="P131" s="255"/>
      <c r="Q131" s="255"/>
      <c r="R131" s="255"/>
      <c r="S131" s="452"/>
    </row>
    <row r="132" spans="2:19" ht="18" hidden="1" customHeight="1" x14ac:dyDescent="0.25">
      <c r="B132" s="449"/>
      <c r="C132" s="444"/>
      <c r="D132" s="444"/>
      <c r="E132" s="450"/>
      <c r="F132" s="253">
        <f>HEFAProductionInputs!E$27</f>
        <v>0</v>
      </c>
      <c r="G132" s="254"/>
      <c r="H132" s="254"/>
      <c r="I132" s="254"/>
      <c r="J132" s="260"/>
      <c r="K132" s="255"/>
      <c r="L132" s="255"/>
      <c r="M132" s="255"/>
      <c r="N132" s="255"/>
      <c r="O132" s="255"/>
      <c r="P132" s="255"/>
      <c r="Q132" s="255"/>
      <c r="R132" s="255"/>
      <c r="S132" s="452"/>
    </row>
    <row r="133" spans="2:19" ht="18" hidden="1" customHeight="1" x14ac:dyDescent="0.25">
      <c r="B133" s="449"/>
      <c r="C133" s="445" t="s">
        <v>567</v>
      </c>
      <c r="D133" s="445"/>
      <c r="E133" s="450"/>
      <c r="F133" s="253">
        <f>HEFAProductionInputs!E$28</f>
        <v>0</v>
      </c>
      <c r="G133" s="254"/>
      <c r="H133" s="254"/>
      <c r="I133" s="254"/>
      <c r="J133" s="260"/>
      <c r="K133" s="255"/>
      <c r="L133" s="255"/>
      <c r="M133" s="255"/>
      <c r="N133" s="255"/>
      <c r="O133" s="255"/>
      <c r="P133" s="255"/>
      <c r="Q133" s="255"/>
      <c r="R133" s="255"/>
      <c r="S133" s="452"/>
    </row>
    <row r="134" spans="2:19" ht="18" hidden="1" customHeight="1" x14ac:dyDescent="0.25">
      <c r="B134" s="449"/>
      <c r="C134" s="238" t="s">
        <v>49</v>
      </c>
      <c r="D134" s="241" cm="1">
        <f t="array" ref="D134">SUMPRODUCT(I113:I136,1-J113:J136)</f>
        <v>0</v>
      </c>
      <c r="E134" s="450"/>
      <c r="F134" s="253">
        <f>HEFAProductionInputs!E$29</f>
        <v>0</v>
      </c>
      <c r="G134" s="254"/>
      <c r="H134" s="254"/>
      <c r="I134" s="254"/>
      <c r="J134" s="260"/>
      <c r="K134" s="255"/>
      <c r="L134" s="255"/>
      <c r="M134" s="255"/>
      <c r="N134" s="255"/>
      <c r="O134" s="255"/>
      <c r="P134" s="255"/>
      <c r="Q134" s="255"/>
      <c r="R134" s="255"/>
      <c r="S134" s="452"/>
    </row>
    <row r="135" spans="2:19" ht="18" hidden="1" customHeight="1" x14ac:dyDescent="0.25">
      <c r="B135" s="449"/>
      <c r="C135" s="238" t="s">
        <v>54</v>
      </c>
      <c r="D135" s="241" cm="1">
        <f t="array" ref="D135">SUMPRODUCT(H113:H136-G113:G136,1-J113:J136)</f>
        <v>0</v>
      </c>
      <c r="E135" s="450"/>
      <c r="F135" s="253">
        <f>HEFAProductionInputs!E$30</f>
        <v>0</v>
      </c>
      <c r="G135" s="254"/>
      <c r="H135" s="254"/>
      <c r="I135" s="254"/>
      <c r="J135" s="260"/>
      <c r="K135" s="255"/>
      <c r="L135" s="255"/>
      <c r="M135" s="255"/>
      <c r="N135" s="255"/>
      <c r="O135" s="255"/>
      <c r="P135" s="255"/>
      <c r="Q135" s="255"/>
      <c r="R135" s="255"/>
      <c r="S135" s="452"/>
    </row>
    <row r="136" spans="2:19" ht="18" hidden="1" customHeight="1" x14ac:dyDescent="0.25">
      <c r="B136" s="449"/>
      <c r="C136" s="238" t="s">
        <v>60</v>
      </c>
      <c r="D136" s="241">
        <f>D134-D135</f>
        <v>0</v>
      </c>
      <c r="E136" s="450"/>
      <c r="F136" s="253">
        <f>HEFAProductionInputs!E$31</f>
        <v>0</v>
      </c>
      <c r="G136" s="254"/>
      <c r="H136" s="254"/>
      <c r="I136" s="254"/>
      <c r="J136" s="260"/>
      <c r="K136" s="255"/>
      <c r="L136" s="255"/>
      <c r="M136" s="255"/>
      <c r="N136" s="255"/>
      <c r="O136" s="255"/>
      <c r="P136" s="255"/>
      <c r="Q136" s="255"/>
      <c r="R136" s="255"/>
      <c r="S136" s="452"/>
    </row>
    <row r="137" spans="2:19" ht="18" hidden="1" customHeight="1" x14ac:dyDescent="0.25">
      <c r="B137" s="433"/>
      <c r="C137" s="434"/>
      <c r="D137" s="434"/>
      <c r="E137" s="434"/>
      <c r="F137" s="434"/>
      <c r="G137" s="434"/>
      <c r="H137" s="434"/>
      <c r="I137" s="434"/>
      <c r="J137" s="434"/>
      <c r="K137" s="434"/>
      <c r="L137" s="434"/>
      <c r="M137" s="434"/>
      <c r="N137" s="434"/>
      <c r="O137" s="434"/>
      <c r="P137" s="434"/>
      <c r="Q137" s="434"/>
      <c r="R137" s="434"/>
      <c r="S137" s="435"/>
    </row>
    <row r="138" spans="2:19" ht="18" hidden="1" customHeight="1" x14ac:dyDescent="0.25"/>
    <row r="139" spans="2:19" ht="18" hidden="1" customHeight="1" x14ac:dyDescent="0.25">
      <c r="B139" s="446"/>
      <c r="C139" s="447"/>
      <c r="D139" s="447"/>
      <c r="E139" s="447"/>
      <c r="F139" s="447"/>
      <c r="G139" s="447"/>
      <c r="H139" s="447"/>
      <c r="I139" s="447"/>
      <c r="J139" s="447"/>
      <c r="K139" s="447"/>
      <c r="L139" s="447"/>
      <c r="M139" s="447"/>
      <c r="N139" s="447"/>
      <c r="O139" s="447"/>
      <c r="P139" s="447"/>
      <c r="Q139" s="447"/>
      <c r="R139" s="447"/>
      <c r="S139" s="448"/>
    </row>
    <row r="140" spans="2:19" ht="18" hidden="1" customHeight="1" x14ac:dyDescent="0.25">
      <c r="B140" s="449"/>
      <c r="C140" s="445" t="s">
        <v>122</v>
      </c>
      <c r="D140" s="445"/>
      <c r="E140" s="450" t="b">
        <v>1</v>
      </c>
      <c r="F140" s="451" t="s">
        <v>418</v>
      </c>
      <c r="G140" s="451"/>
      <c r="H140" s="451"/>
      <c r="I140" s="451"/>
      <c r="J140" s="451"/>
      <c r="K140" s="451"/>
      <c r="L140" s="451"/>
      <c r="M140" s="451"/>
      <c r="N140" s="451"/>
      <c r="O140" s="451"/>
      <c r="P140" s="451"/>
      <c r="Q140" s="451"/>
      <c r="R140" s="451"/>
      <c r="S140" s="452" t="s">
        <v>42</v>
      </c>
    </row>
    <row r="141" spans="2:19" ht="18" hidden="1" customHeight="1" x14ac:dyDescent="0.25">
      <c r="B141" s="449"/>
      <c r="C141" s="460" t="str">
        <f>IF(AND(D144&gt;0,D146&gt;0),CONCATENATE(IF(D146="Other (Specify Below)",D147,D146)," ",IF(D144="Other (Specify Below)",D145,D144)),"")</f>
        <v/>
      </c>
      <c r="D141" s="460"/>
      <c r="E141" s="450"/>
      <c r="F141" s="454"/>
      <c r="G141" s="454" t="s">
        <v>52</v>
      </c>
      <c r="H141" s="454"/>
      <c r="I141" s="454"/>
      <c r="J141" s="454"/>
      <c r="K141" s="454" t="s">
        <v>37</v>
      </c>
      <c r="L141" s="454"/>
      <c r="M141" s="454"/>
      <c r="N141" s="454"/>
      <c r="O141" s="454"/>
      <c r="P141" s="454"/>
      <c r="Q141" s="454"/>
      <c r="R141" s="454"/>
      <c r="S141" s="452"/>
    </row>
    <row r="142" spans="2:19" ht="18" hidden="1" customHeight="1" x14ac:dyDescent="0.25">
      <c r="B142" s="449"/>
      <c r="C142" s="455"/>
      <c r="D142" s="455"/>
      <c r="E142" s="450"/>
      <c r="F142" s="454"/>
      <c r="G142" s="454" t="s">
        <v>419</v>
      </c>
      <c r="H142" s="454"/>
      <c r="I142" s="454" t="s">
        <v>63</v>
      </c>
      <c r="J142" s="454"/>
      <c r="K142" s="454" t="s">
        <v>39</v>
      </c>
      <c r="L142" s="454"/>
      <c r="M142" s="454" t="s">
        <v>40</v>
      </c>
      <c r="N142" s="454"/>
      <c r="O142" s="454" t="s">
        <v>41</v>
      </c>
      <c r="P142" s="454"/>
      <c r="Q142" s="454" t="s">
        <v>38</v>
      </c>
      <c r="R142" s="454"/>
      <c r="S142" s="452"/>
    </row>
    <row r="143" spans="2:19" ht="18" hidden="1" customHeight="1" x14ac:dyDescent="0.25">
      <c r="B143" s="449"/>
      <c r="C143" s="445" t="s">
        <v>62</v>
      </c>
      <c r="D143" s="445"/>
      <c r="E143" s="450"/>
      <c r="F143" s="249" t="s">
        <v>123</v>
      </c>
      <c r="G143" s="249" t="s">
        <v>124</v>
      </c>
      <c r="H143" s="249" t="s">
        <v>125</v>
      </c>
      <c r="I143" s="249" t="s">
        <v>135</v>
      </c>
      <c r="J143" s="249" t="s">
        <v>126</v>
      </c>
      <c r="K143" s="249" t="s">
        <v>127</v>
      </c>
      <c r="L143" s="249" t="s">
        <v>128</v>
      </c>
      <c r="M143" s="249" t="s">
        <v>129</v>
      </c>
      <c r="N143" s="249" t="s">
        <v>130</v>
      </c>
      <c r="O143" s="249" t="s">
        <v>131</v>
      </c>
      <c r="P143" s="249" t="s">
        <v>132</v>
      </c>
      <c r="Q143" s="249" t="s">
        <v>133</v>
      </c>
      <c r="R143" s="249" t="s">
        <v>134</v>
      </c>
      <c r="S143" s="452"/>
    </row>
    <row r="144" spans="2:19" ht="18" hidden="1" customHeight="1" x14ac:dyDescent="0.25">
      <c r="B144" s="449"/>
      <c r="C144" s="456" t="s">
        <v>597</v>
      </c>
      <c r="D144" s="250"/>
      <c r="E144" s="450"/>
      <c r="F144" s="251" t="s">
        <v>22</v>
      </c>
      <c r="G144" s="251" t="s">
        <v>44</v>
      </c>
      <c r="H144" s="251" t="s">
        <v>45</v>
      </c>
      <c r="I144" s="251" t="s">
        <v>47</v>
      </c>
      <c r="J144" s="251" t="s">
        <v>46</v>
      </c>
      <c r="K144" s="251" t="s">
        <v>47</v>
      </c>
      <c r="L144" s="251" t="s">
        <v>48</v>
      </c>
      <c r="M144" s="251" t="str">
        <f t="shared" ref="M144" si="13">K144</f>
        <v>Weight</v>
      </c>
      <c r="N144" s="251" t="str">
        <f t="shared" ref="N144" si="14">L144</f>
        <v>Distance</v>
      </c>
      <c r="O144" s="251" t="str">
        <f t="shared" ref="O144" si="15">M144</f>
        <v>Weight</v>
      </c>
      <c r="P144" s="251" t="str">
        <f t="shared" ref="P144" si="16">N144</f>
        <v>Distance</v>
      </c>
      <c r="Q144" s="251" t="str">
        <f t="shared" ref="Q144" si="17">O144</f>
        <v>Weight</v>
      </c>
      <c r="R144" s="251" t="str">
        <f t="shared" ref="R144" si="18">P144</f>
        <v>Distance</v>
      </c>
      <c r="S144" s="452"/>
    </row>
    <row r="145" spans="2:19" ht="18" hidden="1" customHeight="1" x14ac:dyDescent="0.25">
      <c r="B145" s="449"/>
      <c r="C145" s="457"/>
      <c r="D145" s="241"/>
      <c r="E145" s="450"/>
      <c r="F145" s="248" t="s">
        <v>23</v>
      </c>
      <c r="G145" s="248" t="s">
        <v>564</v>
      </c>
      <c r="H145" s="248" t="s">
        <v>564</v>
      </c>
      <c r="I145" s="248" t="s">
        <v>564</v>
      </c>
      <c r="J145" s="248" t="s">
        <v>36</v>
      </c>
      <c r="K145" s="248" t="s">
        <v>564</v>
      </c>
      <c r="L145" s="248" t="s">
        <v>573</v>
      </c>
      <c r="M145" s="248" t="str">
        <f>K145</f>
        <v>lb</v>
      </c>
      <c r="N145" s="248" t="str">
        <f>L145</f>
        <v>mile</v>
      </c>
      <c r="O145" s="248" t="str">
        <f>M145</f>
        <v>lb</v>
      </c>
      <c r="P145" s="248" t="str">
        <f>L145</f>
        <v>mile</v>
      </c>
      <c r="Q145" s="248" t="str">
        <f>K145</f>
        <v>lb</v>
      </c>
      <c r="R145" s="248" t="str">
        <f>L145</f>
        <v>mile</v>
      </c>
      <c r="S145" s="452"/>
    </row>
    <row r="146" spans="2:19" ht="18" hidden="1" customHeight="1" x14ac:dyDescent="0.25">
      <c r="B146" s="449"/>
      <c r="C146" s="458" t="s">
        <v>598</v>
      </c>
      <c r="D146" s="252"/>
      <c r="E146" s="450"/>
      <c r="F146" s="253">
        <f>HEFAProductionInputs!E$8</f>
        <v>0</v>
      </c>
      <c r="G146" s="254"/>
      <c r="H146" s="254"/>
      <c r="I146" s="254"/>
      <c r="J146" s="260"/>
      <c r="K146" s="255"/>
      <c r="L146" s="255"/>
      <c r="M146" s="255"/>
      <c r="N146" s="255"/>
      <c r="O146" s="255"/>
      <c r="P146" s="255"/>
      <c r="Q146" s="255"/>
      <c r="R146" s="255"/>
      <c r="S146" s="452"/>
    </row>
    <row r="147" spans="2:19" ht="18" hidden="1" customHeight="1" x14ac:dyDescent="0.25">
      <c r="B147" s="449"/>
      <c r="C147" s="459"/>
      <c r="D147" s="241"/>
      <c r="E147" s="450"/>
      <c r="F147" s="253">
        <f>HEFAProductionInputs!E$9</f>
        <v>0</v>
      </c>
      <c r="G147" s="254"/>
      <c r="H147" s="254"/>
      <c r="I147" s="254"/>
      <c r="J147" s="260"/>
      <c r="K147" s="255"/>
      <c r="L147" s="255"/>
      <c r="M147" s="255"/>
      <c r="N147" s="255"/>
      <c r="O147" s="255"/>
      <c r="P147" s="255"/>
      <c r="Q147" s="255"/>
      <c r="R147" s="255"/>
      <c r="S147" s="452"/>
    </row>
    <row r="148" spans="2:19" ht="18" hidden="1" customHeight="1" x14ac:dyDescent="0.25">
      <c r="B148" s="449"/>
      <c r="C148" s="458" t="s">
        <v>449</v>
      </c>
      <c r="D148" s="252"/>
      <c r="E148" s="450"/>
      <c r="F148" s="253">
        <f>HEFAProductionInputs!E$10</f>
        <v>0</v>
      </c>
      <c r="G148" s="254"/>
      <c r="H148" s="254"/>
      <c r="I148" s="254"/>
      <c r="J148" s="260"/>
      <c r="K148" s="255"/>
      <c r="L148" s="255"/>
      <c r="M148" s="255"/>
      <c r="N148" s="255"/>
      <c r="O148" s="255"/>
      <c r="P148" s="255"/>
      <c r="Q148" s="255"/>
      <c r="R148" s="255"/>
      <c r="S148" s="452"/>
    </row>
    <row r="149" spans="2:19" ht="18" hidden="1" customHeight="1" x14ac:dyDescent="0.25">
      <c r="B149" s="449"/>
      <c r="C149" s="459"/>
      <c r="D149" s="256"/>
      <c r="E149" s="450"/>
      <c r="F149" s="253">
        <f>HEFAProductionInputs!E$11</f>
        <v>0</v>
      </c>
      <c r="G149" s="254"/>
      <c r="H149" s="254"/>
      <c r="I149" s="254"/>
      <c r="J149" s="260"/>
      <c r="K149" s="255"/>
      <c r="L149" s="255"/>
      <c r="M149" s="255"/>
      <c r="N149" s="255"/>
      <c r="O149" s="255"/>
      <c r="P149" s="255"/>
      <c r="Q149" s="255"/>
      <c r="R149" s="255"/>
      <c r="S149" s="452"/>
    </row>
    <row r="150" spans="2:19" ht="18" hidden="1" customHeight="1" x14ac:dyDescent="0.25">
      <c r="B150" s="449"/>
      <c r="C150" s="456" t="s">
        <v>599</v>
      </c>
      <c r="D150" s="257"/>
      <c r="E150" s="450"/>
      <c r="F150" s="253">
        <f>HEFAProductionInputs!E$12</f>
        <v>0</v>
      </c>
      <c r="G150" s="254"/>
      <c r="H150" s="254"/>
      <c r="I150" s="254"/>
      <c r="J150" s="260"/>
      <c r="K150" s="255"/>
      <c r="L150" s="255"/>
      <c r="M150" s="255"/>
      <c r="N150" s="255"/>
      <c r="O150" s="255"/>
      <c r="P150" s="255"/>
      <c r="Q150" s="255"/>
      <c r="R150" s="255"/>
      <c r="S150" s="452"/>
    </row>
    <row r="151" spans="2:19" ht="18" hidden="1" customHeight="1" x14ac:dyDescent="0.25">
      <c r="B151" s="449"/>
      <c r="C151" s="457"/>
      <c r="D151" s="258"/>
      <c r="E151" s="450"/>
      <c r="F151" s="253">
        <f>HEFAProductionInputs!E$13</f>
        <v>0</v>
      </c>
      <c r="G151" s="254"/>
      <c r="H151" s="254"/>
      <c r="I151" s="254"/>
      <c r="J151" s="260"/>
      <c r="K151" s="255"/>
      <c r="L151" s="255"/>
      <c r="M151" s="255"/>
      <c r="N151" s="255"/>
      <c r="O151" s="255"/>
      <c r="P151" s="255"/>
      <c r="Q151" s="255"/>
      <c r="R151" s="255"/>
      <c r="S151" s="452"/>
    </row>
    <row r="152" spans="2:19" ht="18" hidden="1" customHeight="1" x14ac:dyDescent="0.25">
      <c r="B152" s="449"/>
      <c r="C152" s="456" t="s">
        <v>450</v>
      </c>
      <c r="D152" s="250"/>
      <c r="E152" s="450"/>
      <c r="F152" s="253">
        <f>HEFAProductionInputs!E$14</f>
        <v>0</v>
      </c>
      <c r="G152" s="254"/>
      <c r="H152" s="254"/>
      <c r="I152" s="254"/>
      <c r="J152" s="260"/>
      <c r="K152" s="255"/>
      <c r="L152" s="255"/>
      <c r="M152" s="255"/>
      <c r="N152" s="255"/>
      <c r="O152" s="255"/>
      <c r="P152" s="255"/>
      <c r="Q152" s="255"/>
      <c r="R152" s="255"/>
      <c r="S152" s="452"/>
    </row>
    <row r="153" spans="2:19" ht="18" hidden="1" customHeight="1" x14ac:dyDescent="0.25">
      <c r="B153" s="449"/>
      <c r="C153" s="457"/>
      <c r="D153" s="259"/>
      <c r="E153" s="450"/>
      <c r="F153" s="253">
        <f>HEFAProductionInputs!E$15</f>
        <v>0</v>
      </c>
      <c r="G153" s="254"/>
      <c r="H153" s="254"/>
      <c r="I153" s="254"/>
      <c r="J153" s="260"/>
      <c r="K153" s="255"/>
      <c r="L153" s="255"/>
      <c r="M153" s="255"/>
      <c r="N153" s="255"/>
      <c r="O153" s="255"/>
      <c r="P153" s="255"/>
      <c r="Q153" s="255"/>
      <c r="R153" s="255"/>
      <c r="S153" s="452"/>
    </row>
    <row r="154" spans="2:19" ht="18" hidden="1" customHeight="1" x14ac:dyDescent="0.25">
      <c r="B154" s="449"/>
      <c r="C154" s="106" t="s">
        <v>220</v>
      </c>
      <c r="D154" s="107" t="str" cm="1">
        <f t="array" ref="D154:D155">_xlfn._xlws.FILTER(C154:C155,C154:C155&lt;&gt;"")</f>
        <v>Site-Specific</v>
      </c>
      <c r="E154" s="450"/>
      <c r="F154" s="253">
        <f>HEFAProductionInputs!E$16</f>
        <v>0</v>
      </c>
      <c r="G154" s="254"/>
      <c r="H154" s="254"/>
      <c r="I154" s="254"/>
      <c r="J154" s="260"/>
      <c r="K154" s="255"/>
      <c r="L154" s="255"/>
      <c r="M154" s="255"/>
      <c r="N154" s="255"/>
      <c r="O154" s="255"/>
      <c r="P154" s="255"/>
      <c r="Q154" s="255"/>
      <c r="R154" s="255"/>
      <c r="S154" s="452"/>
    </row>
    <row r="155" spans="2:19" ht="18" hidden="1" customHeight="1" x14ac:dyDescent="0.25">
      <c r="B155" s="449"/>
      <c r="C155" s="107" t="s">
        <v>251</v>
      </c>
      <c r="D155" s="106" t="str">
        <v>Default</v>
      </c>
      <c r="E155" s="450" t="b">
        <v>0</v>
      </c>
      <c r="F155" s="253">
        <f>HEFAProductionInputs!E$17</f>
        <v>0</v>
      </c>
      <c r="G155" s="254"/>
      <c r="H155" s="254"/>
      <c r="I155" s="254"/>
      <c r="J155" s="260"/>
      <c r="K155" s="255"/>
      <c r="L155" s="255"/>
      <c r="M155" s="255"/>
      <c r="N155" s="255"/>
      <c r="O155" s="255"/>
      <c r="P155" s="255"/>
      <c r="Q155" s="255"/>
      <c r="R155" s="255"/>
      <c r="S155" s="452"/>
    </row>
    <row r="156" spans="2:19" ht="18" hidden="1" customHeight="1" x14ac:dyDescent="0.25">
      <c r="B156" s="449"/>
      <c r="C156" s="118"/>
      <c r="D156" s="118"/>
      <c r="E156" s="450"/>
      <c r="F156" s="253">
        <f>HEFAProductionInputs!E$18</f>
        <v>0</v>
      </c>
      <c r="G156" s="254"/>
      <c r="H156" s="254"/>
      <c r="I156" s="254"/>
      <c r="J156" s="260"/>
      <c r="K156" s="255"/>
      <c r="L156" s="255"/>
      <c r="M156" s="255"/>
      <c r="N156" s="255"/>
      <c r="O156" s="255"/>
      <c r="P156" s="255"/>
      <c r="Q156" s="255"/>
      <c r="R156" s="255"/>
      <c r="S156" s="452"/>
    </row>
    <row r="157" spans="2:19" ht="18" hidden="1" customHeight="1" x14ac:dyDescent="0.25">
      <c r="B157" s="449"/>
      <c r="C157" s="118"/>
      <c r="D157" s="118"/>
      <c r="E157" s="450" t="b">
        <v>0</v>
      </c>
      <c r="F157" s="253">
        <f>HEFAProductionInputs!E$19</f>
        <v>0</v>
      </c>
      <c r="G157" s="254"/>
      <c r="H157" s="254"/>
      <c r="I157" s="254"/>
      <c r="J157" s="260"/>
      <c r="K157" s="255"/>
      <c r="L157" s="255"/>
      <c r="M157" s="255"/>
      <c r="N157" s="255"/>
      <c r="O157" s="255"/>
      <c r="P157" s="255"/>
      <c r="Q157" s="255"/>
      <c r="R157" s="255"/>
      <c r="S157" s="452"/>
    </row>
    <row r="158" spans="2:19" ht="18" hidden="1" customHeight="1" x14ac:dyDescent="0.25">
      <c r="B158" s="449"/>
      <c r="C158" s="104"/>
      <c r="D158" s="104"/>
      <c r="E158" s="450"/>
      <c r="F158" s="253">
        <f>HEFAProductionInputs!E$20</f>
        <v>0</v>
      </c>
      <c r="G158" s="254"/>
      <c r="H158" s="254"/>
      <c r="I158" s="254"/>
      <c r="J158" s="260"/>
      <c r="K158" s="255"/>
      <c r="L158" s="255"/>
      <c r="M158" s="255"/>
      <c r="N158" s="255"/>
      <c r="O158" s="255"/>
      <c r="P158" s="255"/>
      <c r="Q158" s="255"/>
      <c r="R158" s="255"/>
      <c r="S158" s="452"/>
    </row>
    <row r="159" spans="2:19" ht="18" hidden="1" customHeight="1" x14ac:dyDescent="0.25">
      <c r="B159" s="449"/>
      <c r="C159" s="445" t="s">
        <v>574</v>
      </c>
      <c r="D159" s="445"/>
      <c r="E159" s="450"/>
      <c r="F159" s="253">
        <f>HEFAProductionInputs!E$21</f>
        <v>0</v>
      </c>
      <c r="G159" s="254"/>
      <c r="H159" s="254"/>
      <c r="I159" s="254"/>
      <c r="J159" s="260"/>
      <c r="K159" s="255"/>
      <c r="L159" s="255"/>
      <c r="M159" s="255"/>
      <c r="N159" s="255"/>
      <c r="O159" s="255"/>
      <c r="P159" s="255"/>
      <c r="Q159" s="255"/>
      <c r="R159" s="255"/>
      <c r="S159" s="452"/>
    </row>
    <row r="160" spans="2:19" ht="18" hidden="1" customHeight="1" x14ac:dyDescent="0.25">
      <c r="B160" s="449"/>
      <c r="C160" s="238" t="s">
        <v>39</v>
      </c>
      <c r="D160" s="241">
        <f>SUMPRODUCT(K146:K169,L146:L169)</f>
        <v>0</v>
      </c>
      <c r="E160" s="450"/>
      <c r="F160" s="253">
        <f>HEFAProductionInputs!E$22</f>
        <v>0</v>
      </c>
      <c r="G160" s="254"/>
      <c r="H160" s="254"/>
      <c r="I160" s="254"/>
      <c r="J160" s="260"/>
      <c r="K160" s="255"/>
      <c r="L160" s="255"/>
      <c r="M160" s="255"/>
      <c r="N160" s="255"/>
      <c r="O160" s="255"/>
      <c r="P160" s="255"/>
      <c r="Q160" s="255"/>
      <c r="R160" s="255"/>
      <c r="S160" s="452"/>
    </row>
    <row r="161" spans="2:19" ht="18" hidden="1" customHeight="1" x14ac:dyDescent="0.25">
      <c r="B161" s="449"/>
      <c r="C161" s="238" t="s">
        <v>40</v>
      </c>
      <c r="D161" s="241">
        <f>SUMPRODUCT(M146:M169,N146:N169)</f>
        <v>0</v>
      </c>
      <c r="E161" s="450"/>
      <c r="F161" s="253">
        <f>HEFAProductionInputs!E$23</f>
        <v>0</v>
      </c>
      <c r="G161" s="254"/>
      <c r="H161" s="254"/>
      <c r="I161" s="254"/>
      <c r="J161" s="260"/>
      <c r="K161" s="255"/>
      <c r="L161" s="255"/>
      <c r="M161" s="255"/>
      <c r="N161" s="255"/>
      <c r="O161" s="255"/>
      <c r="P161" s="255"/>
      <c r="Q161" s="255"/>
      <c r="R161" s="255"/>
      <c r="S161" s="452"/>
    </row>
    <row r="162" spans="2:19" ht="18" hidden="1" customHeight="1" x14ac:dyDescent="0.25">
      <c r="B162" s="449"/>
      <c r="C162" s="238" t="s">
        <v>41</v>
      </c>
      <c r="D162" s="241">
        <f>SUMPRODUCT(O146:O169,P146:P169)</f>
        <v>0</v>
      </c>
      <c r="E162" s="450"/>
      <c r="F162" s="253">
        <f>HEFAProductionInputs!E$24</f>
        <v>0</v>
      </c>
      <c r="G162" s="254"/>
      <c r="H162" s="254"/>
      <c r="I162" s="254"/>
      <c r="J162" s="260"/>
      <c r="K162" s="255"/>
      <c r="L162" s="255"/>
      <c r="M162" s="255"/>
      <c r="N162" s="255"/>
      <c r="O162" s="255"/>
      <c r="P162" s="255"/>
      <c r="Q162" s="255"/>
      <c r="R162" s="255"/>
      <c r="S162" s="452"/>
    </row>
    <row r="163" spans="2:19" ht="18" hidden="1" customHeight="1" x14ac:dyDescent="0.25">
      <c r="B163" s="449"/>
      <c r="C163" s="238" t="s">
        <v>38</v>
      </c>
      <c r="D163" s="241">
        <f>SUMPRODUCT(Q146:Q169,R146:R169)</f>
        <v>0</v>
      </c>
      <c r="E163" s="450"/>
      <c r="F163" s="253">
        <f>HEFAProductionInputs!E$25</f>
        <v>0</v>
      </c>
      <c r="G163" s="254"/>
      <c r="H163" s="254"/>
      <c r="I163" s="254"/>
      <c r="J163" s="260"/>
      <c r="K163" s="255"/>
      <c r="L163" s="255"/>
      <c r="M163" s="255"/>
      <c r="N163" s="255"/>
      <c r="O163" s="255"/>
      <c r="P163" s="255"/>
      <c r="Q163" s="255"/>
      <c r="R163" s="255"/>
      <c r="S163" s="452"/>
    </row>
    <row r="164" spans="2:19" ht="18" hidden="1" customHeight="1" x14ac:dyDescent="0.25">
      <c r="B164" s="449"/>
      <c r="C164" s="238" t="s">
        <v>442</v>
      </c>
      <c r="D164" s="241" cm="1">
        <f t="array" ref="D164">IFERROR((D160*Background!E$17+D161*Background!E$18+D162*Background!E$19+IFERROR(D163*D153,0))/SUMPRODUCT(I146:I169,1-J146:J169),0)</f>
        <v>0</v>
      </c>
      <c r="E164" s="450"/>
      <c r="F164" s="253">
        <f>HEFAProductionInputs!E$26</f>
        <v>0</v>
      </c>
      <c r="G164" s="254"/>
      <c r="H164" s="254"/>
      <c r="I164" s="254"/>
      <c r="J164" s="260"/>
      <c r="K164" s="255"/>
      <c r="L164" s="255"/>
      <c r="M164" s="255"/>
      <c r="N164" s="255"/>
      <c r="O164" s="255"/>
      <c r="P164" s="255"/>
      <c r="Q164" s="255"/>
      <c r="R164" s="255"/>
      <c r="S164" s="452"/>
    </row>
    <row r="165" spans="2:19" ht="18" hidden="1" customHeight="1" x14ac:dyDescent="0.25">
      <c r="B165" s="449"/>
      <c r="C165" s="444"/>
      <c r="D165" s="444"/>
      <c r="E165" s="450"/>
      <c r="F165" s="253">
        <f>HEFAProductionInputs!E$27</f>
        <v>0</v>
      </c>
      <c r="G165" s="254"/>
      <c r="H165" s="254"/>
      <c r="I165" s="254"/>
      <c r="J165" s="260"/>
      <c r="K165" s="255"/>
      <c r="L165" s="255"/>
      <c r="M165" s="255"/>
      <c r="N165" s="255"/>
      <c r="O165" s="255"/>
      <c r="P165" s="255"/>
      <c r="Q165" s="255"/>
      <c r="R165" s="255"/>
      <c r="S165" s="452"/>
    </row>
    <row r="166" spans="2:19" ht="18" hidden="1" customHeight="1" x14ac:dyDescent="0.25">
      <c r="B166" s="449"/>
      <c r="C166" s="445" t="s">
        <v>567</v>
      </c>
      <c r="D166" s="445"/>
      <c r="E166" s="450"/>
      <c r="F166" s="253">
        <f>HEFAProductionInputs!E$28</f>
        <v>0</v>
      </c>
      <c r="G166" s="254"/>
      <c r="H166" s="254"/>
      <c r="I166" s="254"/>
      <c r="J166" s="260"/>
      <c r="K166" s="255"/>
      <c r="L166" s="255"/>
      <c r="M166" s="255"/>
      <c r="N166" s="255"/>
      <c r="O166" s="255"/>
      <c r="P166" s="255"/>
      <c r="Q166" s="255"/>
      <c r="R166" s="255"/>
      <c r="S166" s="452"/>
    </row>
    <row r="167" spans="2:19" ht="18" hidden="1" customHeight="1" x14ac:dyDescent="0.25">
      <c r="B167" s="449"/>
      <c r="C167" s="238" t="s">
        <v>49</v>
      </c>
      <c r="D167" s="241" cm="1">
        <f t="array" ref="D167">SUMPRODUCT(I146:I169,1-J146:J169)</f>
        <v>0</v>
      </c>
      <c r="E167" s="450"/>
      <c r="F167" s="253">
        <f>HEFAProductionInputs!E$29</f>
        <v>0</v>
      </c>
      <c r="G167" s="254"/>
      <c r="H167" s="254"/>
      <c r="I167" s="254"/>
      <c r="J167" s="260"/>
      <c r="K167" s="255"/>
      <c r="L167" s="255"/>
      <c r="M167" s="255"/>
      <c r="N167" s="255"/>
      <c r="O167" s="255"/>
      <c r="P167" s="255"/>
      <c r="Q167" s="255"/>
      <c r="R167" s="255"/>
      <c r="S167" s="452"/>
    </row>
    <row r="168" spans="2:19" ht="18" hidden="1" customHeight="1" x14ac:dyDescent="0.25">
      <c r="B168" s="449"/>
      <c r="C168" s="238" t="s">
        <v>54</v>
      </c>
      <c r="D168" s="241" cm="1">
        <f t="array" ref="D168">SUMPRODUCT(H146:H169-G146:G169,1-J146:J169)</f>
        <v>0</v>
      </c>
      <c r="E168" s="450"/>
      <c r="F168" s="253">
        <f>HEFAProductionInputs!E$30</f>
        <v>0</v>
      </c>
      <c r="G168" s="254"/>
      <c r="H168" s="254"/>
      <c r="I168" s="254"/>
      <c r="J168" s="260"/>
      <c r="K168" s="255"/>
      <c r="L168" s="255"/>
      <c r="M168" s="255"/>
      <c r="N168" s="255"/>
      <c r="O168" s="255"/>
      <c r="P168" s="255"/>
      <c r="Q168" s="255"/>
      <c r="R168" s="255"/>
      <c r="S168" s="452"/>
    </row>
    <row r="169" spans="2:19" ht="18" hidden="1" customHeight="1" x14ac:dyDescent="0.25">
      <c r="B169" s="449"/>
      <c r="C169" s="238" t="s">
        <v>60</v>
      </c>
      <c r="D169" s="241">
        <f>D167-D168</f>
        <v>0</v>
      </c>
      <c r="E169" s="450"/>
      <c r="F169" s="253">
        <f>HEFAProductionInputs!E$31</f>
        <v>0</v>
      </c>
      <c r="G169" s="254"/>
      <c r="H169" s="254"/>
      <c r="I169" s="254"/>
      <c r="J169" s="260"/>
      <c r="K169" s="255"/>
      <c r="L169" s="255"/>
      <c r="M169" s="255"/>
      <c r="N169" s="255"/>
      <c r="O169" s="255"/>
      <c r="P169" s="255"/>
      <c r="Q169" s="255"/>
      <c r="R169" s="255"/>
      <c r="S169" s="452"/>
    </row>
    <row r="170" spans="2:19" ht="18" hidden="1" customHeight="1" x14ac:dyDescent="0.25">
      <c r="B170" s="433"/>
      <c r="C170" s="434"/>
      <c r="D170" s="434"/>
      <c r="E170" s="434"/>
      <c r="F170" s="434"/>
      <c r="G170" s="434"/>
      <c r="H170" s="434"/>
      <c r="I170" s="434"/>
      <c r="J170" s="434"/>
      <c r="K170" s="434"/>
      <c r="L170" s="434"/>
      <c r="M170" s="434"/>
      <c r="N170" s="434"/>
      <c r="O170" s="434"/>
      <c r="P170" s="434"/>
      <c r="Q170" s="434"/>
      <c r="R170" s="434"/>
      <c r="S170" s="435"/>
    </row>
    <row r="171" spans="2:19" ht="18" hidden="1" customHeight="1" x14ac:dyDescent="0.25"/>
    <row r="172" spans="2:19" ht="18" hidden="1" customHeight="1" x14ac:dyDescent="0.25">
      <c r="B172" s="446"/>
      <c r="C172" s="447"/>
      <c r="D172" s="447"/>
      <c r="E172" s="447"/>
      <c r="F172" s="447"/>
      <c r="G172" s="447"/>
      <c r="H172" s="447"/>
      <c r="I172" s="447"/>
      <c r="J172" s="447"/>
      <c r="K172" s="447"/>
      <c r="L172" s="447"/>
      <c r="M172" s="447"/>
      <c r="N172" s="447"/>
      <c r="O172" s="447"/>
      <c r="P172" s="447"/>
      <c r="Q172" s="447"/>
      <c r="R172" s="447"/>
      <c r="S172" s="448"/>
    </row>
    <row r="173" spans="2:19" ht="18" hidden="1" customHeight="1" x14ac:dyDescent="0.25">
      <c r="B173" s="449"/>
      <c r="C173" s="445" t="s">
        <v>137</v>
      </c>
      <c r="D173" s="445"/>
      <c r="E173" s="450" t="b">
        <v>1</v>
      </c>
      <c r="F173" s="451" t="s">
        <v>418</v>
      </c>
      <c r="G173" s="451"/>
      <c r="H173" s="451"/>
      <c r="I173" s="451"/>
      <c r="J173" s="451"/>
      <c r="K173" s="451"/>
      <c r="L173" s="451"/>
      <c r="M173" s="451"/>
      <c r="N173" s="451"/>
      <c r="O173" s="451"/>
      <c r="P173" s="451"/>
      <c r="Q173" s="451"/>
      <c r="R173" s="451"/>
      <c r="S173" s="452" t="s">
        <v>42</v>
      </c>
    </row>
    <row r="174" spans="2:19" ht="18" hidden="1" customHeight="1" x14ac:dyDescent="0.25">
      <c r="B174" s="449"/>
      <c r="C174" s="460" t="str">
        <f>IF(AND(D177&gt;0,D179&gt;0),CONCATENATE(IF(D179="Other (Specify Below)", D180,D179), " ",IF(D177="Other (Specify Below)",D178,D177)),"")</f>
        <v/>
      </c>
      <c r="D174" s="460"/>
      <c r="E174" s="450"/>
      <c r="F174" s="454"/>
      <c r="G174" s="454" t="s">
        <v>52</v>
      </c>
      <c r="H174" s="454"/>
      <c r="I174" s="454"/>
      <c r="J174" s="454"/>
      <c r="K174" s="454" t="s">
        <v>37</v>
      </c>
      <c r="L174" s="454"/>
      <c r="M174" s="454"/>
      <c r="N174" s="454"/>
      <c r="O174" s="454"/>
      <c r="P174" s="454"/>
      <c r="Q174" s="454"/>
      <c r="R174" s="454"/>
      <c r="S174" s="452"/>
    </row>
    <row r="175" spans="2:19" ht="18" hidden="1" customHeight="1" x14ac:dyDescent="0.25">
      <c r="B175" s="449"/>
      <c r="C175" s="455"/>
      <c r="D175" s="455"/>
      <c r="E175" s="450"/>
      <c r="F175" s="454"/>
      <c r="G175" s="454" t="s">
        <v>419</v>
      </c>
      <c r="H175" s="454"/>
      <c r="I175" s="454" t="s">
        <v>63</v>
      </c>
      <c r="J175" s="454"/>
      <c r="K175" s="454" t="s">
        <v>39</v>
      </c>
      <c r="L175" s="454"/>
      <c r="M175" s="454" t="s">
        <v>40</v>
      </c>
      <c r="N175" s="454"/>
      <c r="O175" s="454" t="s">
        <v>41</v>
      </c>
      <c r="P175" s="454"/>
      <c r="Q175" s="454" t="s">
        <v>38</v>
      </c>
      <c r="R175" s="454"/>
      <c r="S175" s="452"/>
    </row>
    <row r="176" spans="2:19" ht="18" hidden="1" customHeight="1" x14ac:dyDescent="0.25">
      <c r="B176" s="449"/>
      <c r="C176" s="445" t="s">
        <v>62</v>
      </c>
      <c r="D176" s="445"/>
      <c r="E176" s="450"/>
      <c r="F176" s="249" t="s">
        <v>138</v>
      </c>
      <c r="G176" s="249" t="s">
        <v>139</v>
      </c>
      <c r="H176" s="249" t="s">
        <v>140</v>
      </c>
      <c r="I176" s="249" t="s">
        <v>141</v>
      </c>
      <c r="J176" s="249" t="s">
        <v>150</v>
      </c>
      <c r="K176" s="249" t="s">
        <v>142</v>
      </c>
      <c r="L176" s="249" t="s">
        <v>143</v>
      </c>
      <c r="M176" s="249" t="s">
        <v>144</v>
      </c>
      <c r="N176" s="249" t="s">
        <v>145</v>
      </c>
      <c r="O176" s="249" t="s">
        <v>146</v>
      </c>
      <c r="P176" s="249" t="s">
        <v>147</v>
      </c>
      <c r="Q176" s="249" t="s">
        <v>148</v>
      </c>
      <c r="R176" s="249" t="s">
        <v>149</v>
      </c>
      <c r="S176" s="452"/>
    </row>
    <row r="177" spans="2:19" ht="18" hidden="1" customHeight="1" x14ac:dyDescent="0.25">
      <c r="B177" s="449"/>
      <c r="C177" s="456" t="s">
        <v>600</v>
      </c>
      <c r="D177" s="250"/>
      <c r="E177" s="450"/>
      <c r="F177" s="251" t="s">
        <v>22</v>
      </c>
      <c r="G177" s="251" t="s">
        <v>44</v>
      </c>
      <c r="H177" s="251" t="s">
        <v>45</v>
      </c>
      <c r="I177" s="251" t="s">
        <v>47</v>
      </c>
      <c r="J177" s="251" t="s">
        <v>46</v>
      </c>
      <c r="K177" s="251" t="s">
        <v>47</v>
      </c>
      <c r="L177" s="251" t="s">
        <v>48</v>
      </c>
      <c r="M177" s="251" t="str">
        <f t="shared" ref="M177" si="19">K177</f>
        <v>Weight</v>
      </c>
      <c r="N177" s="251" t="str">
        <f t="shared" ref="N177" si="20">L177</f>
        <v>Distance</v>
      </c>
      <c r="O177" s="251" t="str">
        <f t="shared" ref="O177" si="21">M177</f>
        <v>Weight</v>
      </c>
      <c r="P177" s="251" t="str">
        <f t="shared" ref="P177" si="22">N177</f>
        <v>Distance</v>
      </c>
      <c r="Q177" s="251" t="str">
        <f t="shared" ref="Q177" si="23">O177</f>
        <v>Weight</v>
      </c>
      <c r="R177" s="251" t="str">
        <f t="shared" ref="R177" si="24">P177</f>
        <v>Distance</v>
      </c>
      <c r="S177" s="452"/>
    </row>
    <row r="178" spans="2:19" ht="18" hidden="1" customHeight="1" x14ac:dyDescent="0.25">
      <c r="B178" s="449"/>
      <c r="C178" s="457"/>
      <c r="D178" s="241"/>
      <c r="E178" s="450"/>
      <c r="F178" s="248" t="s">
        <v>23</v>
      </c>
      <c r="G178" s="248" t="s">
        <v>564</v>
      </c>
      <c r="H178" s="248" t="s">
        <v>564</v>
      </c>
      <c r="I178" s="248" t="s">
        <v>564</v>
      </c>
      <c r="J178" s="248" t="s">
        <v>36</v>
      </c>
      <c r="K178" s="248" t="s">
        <v>564</v>
      </c>
      <c r="L178" s="248" t="s">
        <v>573</v>
      </c>
      <c r="M178" s="248" t="str">
        <f>K178</f>
        <v>lb</v>
      </c>
      <c r="N178" s="248" t="str">
        <f>L178</f>
        <v>mile</v>
      </c>
      <c r="O178" s="248" t="str">
        <f>M178</f>
        <v>lb</v>
      </c>
      <c r="P178" s="248" t="str">
        <f>L178</f>
        <v>mile</v>
      </c>
      <c r="Q178" s="248" t="str">
        <f>K178</f>
        <v>lb</v>
      </c>
      <c r="R178" s="248" t="str">
        <f>L178</f>
        <v>mile</v>
      </c>
      <c r="S178" s="452"/>
    </row>
    <row r="179" spans="2:19" ht="18" hidden="1" customHeight="1" x14ac:dyDescent="0.25">
      <c r="B179" s="449"/>
      <c r="C179" s="458" t="s">
        <v>601</v>
      </c>
      <c r="D179" s="252"/>
      <c r="E179" s="450"/>
      <c r="F179" s="253">
        <f>HEFAProductionInputs!E$8</f>
        <v>0</v>
      </c>
      <c r="G179" s="254"/>
      <c r="H179" s="254"/>
      <c r="I179" s="254"/>
      <c r="J179" s="260"/>
      <c r="K179" s="255"/>
      <c r="L179" s="255"/>
      <c r="M179" s="255"/>
      <c r="N179" s="255"/>
      <c r="O179" s="255"/>
      <c r="P179" s="255"/>
      <c r="Q179" s="255"/>
      <c r="R179" s="255"/>
      <c r="S179" s="452"/>
    </row>
    <row r="180" spans="2:19" ht="18" hidden="1" customHeight="1" x14ac:dyDescent="0.25">
      <c r="B180" s="449"/>
      <c r="C180" s="459"/>
      <c r="D180" s="241"/>
      <c r="E180" s="450"/>
      <c r="F180" s="253">
        <f>HEFAProductionInputs!E$9</f>
        <v>0</v>
      </c>
      <c r="G180" s="254"/>
      <c r="H180" s="254"/>
      <c r="I180" s="254"/>
      <c r="J180" s="260"/>
      <c r="K180" s="255"/>
      <c r="L180" s="255"/>
      <c r="M180" s="255"/>
      <c r="N180" s="255"/>
      <c r="O180" s="255"/>
      <c r="P180" s="255"/>
      <c r="Q180" s="255"/>
      <c r="R180" s="255"/>
      <c r="S180" s="452"/>
    </row>
    <row r="181" spans="2:19" ht="18" hidden="1" customHeight="1" x14ac:dyDescent="0.25">
      <c r="B181" s="449"/>
      <c r="C181" s="458" t="s">
        <v>451</v>
      </c>
      <c r="D181" s="252"/>
      <c r="E181" s="450"/>
      <c r="F181" s="253">
        <f>HEFAProductionInputs!E$10</f>
        <v>0</v>
      </c>
      <c r="G181" s="254"/>
      <c r="H181" s="254"/>
      <c r="I181" s="254"/>
      <c r="J181" s="260"/>
      <c r="K181" s="255"/>
      <c r="L181" s="255"/>
      <c r="M181" s="255"/>
      <c r="N181" s="255"/>
      <c r="O181" s="255"/>
      <c r="P181" s="255"/>
      <c r="Q181" s="255"/>
      <c r="R181" s="255"/>
      <c r="S181" s="452"/>
    </row>
    <row r="182" spans="2:19" ht="18" hidden="1" customHeight="1" x14ac:dyDescent="0.25">
      <c r="B182" s="449"/>
      <c r="C182" s="459"/>
      <c r="D182" s="256"/>
      <c r="E182" s="450"/>
      <c r="F182" s="253">
        <f>HEFAProductionInputs!E$11</f>
        <v>0</v>
      </c>
      <c r="G182" s="254"/>
      <c r="H182" s="254"/>
      <c r="I182" s="254"/>
      <c r="J182" s="260"/>
      <c r="K182" s="255"/>
      <c r="L182" s="255"/>
      <c r="M182" s="255"/>
      <c r="N182" s="255"/>
      <c r="O182" s="255"/>
      <c r="P182" s="255"/>
      <c r="Q182" s="255"/>
      <c r="R182" s="255"/>
      <c r="S182" s="452"/>
    </row>
    <row r="183" spans="2:19" ht="18" hidden="1" customHeight="1" x14ac:dyDescent="0.25">
      <c r="B183" s="449"/>
      <c r="C183" s="456" t="s">
        <v>602</v>
      </c>
      <c r="D183" s="257"/>
      <c r="E183" s="450"/>
      <c r="F183" s="253">
        <f>HEFAProductionInputs!E$12</f>
        <v>0</v>
      </c>
      <c r="G183" s="254"/>
      <c r="H183" s="254"/>
      <c r="I183" s="254"/>
      <c r="J183" s="260"/>
      <c r="K183" s="255"/>
      <c r="L183" s="255"/>
      <c r="M183" s="255"/>
      <c r="N183" s="255"/>
      <c r="O183" s="255"/>
      <c r="P183" s="255"/>
      <c r="Q183" s="255"/>
      <c r="R183" s="255"/>
      <c r="S183" s="452"/>
    </row>
    <row r="184" spans="2:19" ht="18" hidden="1" customHeight="1" x14ac:dyDescent="0.25">
      <c r="B184" s="449"/>
      <c r="C184" s="457"/>
      <c r="D184" s="258"/>
      <c r="E184" s="450"/>
      <c r="F184" s="253">
        <f>HEFAProductionInputs!E$13</f>
        <v>0</v>
      </c>
      <c r="G184" s="254"/>
      <c r="H184" s="254"/>
      <c r="I184" s="254"/>
      <c r="J184" s="260"/>
      <c r="K184" s="255"/>
      <c r="L184" s="255"/>
      <c r="M184" s="255"/>
      <c r="N184" s="255"/>
      <c r="O184" s="255"/>
      <c r="P184" s="255"/>
      <c r="Q184" s="255"/>
      <c r="R184" s="255"/>
      <c r="S184" s="452"/>
    </row>
    <row r="185" spans="2:19" ht="18" hidden="1" customHeight="1" x14ac:dyDescent="0.25">
      <c r="B185" s="449"/>
      <c r="C185" s="456" t="s">
        <v>452</v>
      </c>
      <c r="D185" s="250"/>
      <c r="E185" s="450"/>
      <c r="F185" s="253">
        <f>HEFAProductionInputs!E$14</f>
        <v>0</v>
      </c>
      <c r="G185" s="254"/>
      <c r="H185" s="254"/>
      <c r="I185" s="254"/>
      <c r="J185" s="260"/>
      <c r="K185" s="255"/>
      <c r="L185" s="255"/>
      <c r="M185" s="255"/>
      <c r="N185" s="255"/>
      <c r="O185" s="255"/>
      <c r="P185" s="255"/>
      <c r="Q185" s="255"/>
      <c r="R185" s="255"/>
      <c r="S185" s="452"/>
    </row>
    <row r="186" spans="2:19" ht="18" hidden="1" customHeight="1" x14ac:dyDescent="0.25">
      <c r="B186" s="449"/>
      <c r="C186" s="457"/>
      <c r="D186" s="259"/>
      <c r="E186" s="450"/>
      <c r="F186" s="253">
        <f>HEFAProductionInputs!E$15</f>
        <v>0</v>
      </c>
      <c r="G186" s="254"/>
      <c r="H186" s="254"/>
      <c r="I186" s="254"/>
      <c r="J186" s="260"/>
      <c r="K186" s="255"/>
      <c r="L186" s="255"/>
      <c r="M186" s="255"/>
      <c r="N186" s="255"/>
      <c r="O186" s="255"/>
      <c r="P186" s="255"/>
      <c r="Q186" s="255"/>
      <c r="R186" s="255"/>
      <c r="S186" s="452"/>
    </row>
    <row r="187" spans="2:19" ht="18" hidden="1" customHeight="1" x14ac:dyDescent="0.25">
      <c r="B187" s="449"/>
      <c r="C187" s="106" t="s">
        <v>220</v>
      </c>
      <c r="D187" s="107" t="str" cm="1">
        <f t="array" ref="D187:D188">_xlfn._xlws.FILTER(C187:C188,C187:C188&lt;&gt;"")</f>
        <v>Site-Specific</v>
      </c>
      <c r="E187" s="450"/>
      <c r="F187" s="253">
        <f>HEFAProductionInputs!E$16</f>
        <v>0</v>
      </c>
      <c r="G187" s="254"/>
      <c r="H187" s="254"/>
      <c r="I187" s="254"/>
      <c r="J187" s="260"/>
      <c r="K187" s="255"/>
      <c r="L187" s="255"/>
      <c r="M187" s="255"/>
      <c r="N187" s="255"/>
      <c r="O187" s="255"/>
      <c r="P187" s="255"/>
      <c r="Q187" s="255"/>
      <c r="R187" s="255"/>
      <c r="S187" s="452"/>
    </row>
    <row r="188" spans="2:19" ht="18" hidden="1" customHeight="1" x14ac:dyDescent="0.25">
      <c r="B188" s="449"/>
      <c r="C188" s="107" t="s">
        <v>251</v>
      </c>
      <c r="D188" s="106" t="str">
        <v>Default</v>
      </c>
      <c r="E188" s="450" t="b">
        <v>0</v>
      </c>
      <c r="F188" s="253">
        <f>HEFAProductionInputs!E$17</f>
        <v>0</v>
      </c>
      <c r="G188" s="254"/>
      <c r="H188" s="254"/>
      <c r="I188" s="254"/>
      <c r="J188" s="260"/>
      <c r="K188" s="255"/>
      <c r="L188" s="255"/>
      <c r="M188" s="255"/>
      <c r="N188" s="255"/>
      <c r="O188" s="255"/>
      <c r="P188" s="255"/>
      <c r="Q188" s="255"/>
      <c r="R188" s="255"/>
      <c r="S188" s="452"/>
    </row>
    <row r="189" spans="2:19" ht="18" hidden="1" customHeight="1" x14ac:dyDescent="0.25">
      <c r="B189" s="449"/>
      <c r="C189" s="118"/>
      <c r="D189" s="118"/>
      <c r="E189" s="450"/>
      <c r="F189" s="253">
        <f>HEFAProductionInputs!E$18</f>
        <v>0</v>
      </c>
      <c r="G189" s="254"/>
      <c r="H189" s="254"/>
      <c r="I189" s="254"/>
      <c r="J189" s="260"/>
      <c r="K189" s="255"/>
      <c r="L189" s="255"/>
      <c r="M189" s="255"/>
      <c r="N189" s="255"/>
      <c r="O189" s="255"/>
      <c r="P189" s="255"/>
      <c r="Q189" s="255"/>
      <c r="R189" s="255"/>
      <c r="S189" s="452"/>
    </row>
    <row r="190" spans="2:19" ht="18" hidden="1" customHeight="1" x14ac:dyDescent="0.25">
      <c r="B190" s="449"/>
      <c r="C190" s="118"/>
      <c r="D190" s="118"/>
      <c r="E190" s="450" t="b">
        <v>0</v>
      </c>
      <c r="F190" s="253">
        <f>HEFAProductionInputs!E$19</f>
        <v>0</v>
      </c>
      <c r="G190" s="254"/>
      <c r="H190" s="254"/>
      <c r="I190" s="254"/>
      <c r="J190" s="260"/>
      <c r="K190" s="255"/>
      <c r="L190" s="255"/>
      <c r="M190" s="255"/>
      <c r="N190" s="255"/>
      <c r="O190" s="255"/>
      <c r="P190" s="255"/>
      <c r="Q190" s="255"/>
      <c r="R190" s="255"/>
      <c r="S190" s="452"/>
    </row>
    <row r="191" spans="2:19" ht="18" hidden="1" customHeight="1" x14ac:dyDescent="0.25">
      <c r="B191" s="449"/>
      <c r="C191" s="104"/>
      <c r="D191" s="104"/>
      <c r="E191" s="450"/>
      <c r="F191" s="253">
        <f>HEFAProductionInputs!E$20</f>
        <v>0</v>
      </c>
      <c r="G191" s="254"/>
      <c r="H191" s="254"/>
      <c r="I191" s="254"/>
      <c r="J191" s="260"/>
      <c r="K191" s="255"/>
      <c r="L191" s="255"/>
      <c r="M191" s="255"/>
      <c r="N191" s="255"/>
      <c r="O191" s="255"/>
      <c r="P191" s="255"/>
      <c r="Q191" s="255"/>
      <c r="R191" s="255"/>
      <c r="S191" s="452"/>
    </row>
    <row r="192" spans="2:19" ht="18" hidden="1" customHeight="1" x14ac:dyDescent="0.25">
      <c r="B192" s="449"/>
      <c r="C192" s="445" t="s">
        <v>574</v>
      </c>
      <c r="D192" s="445"/>
      <c r="E192" s="450"/>
      <c r="F192" s="253">
        <f>HEFAProductionInputs!E$21</f>
        <v>0</v>
      </c>
      <c r="G192" s="254"/>
      <c r="H192" s="254"/>
      <c r="I192" s="254"/>
      <c r="J192" s="260"/>
      <c r="K192" s="255"/>
      <c r="L192" s="255"/>
      <c r="M192" s="255"/>
      <c r="N192" s="255"/>
      <c r="O192" s="255"/>
      <c r="P192" s="255"/>
      <c r="Q192" s="255"/>
      <c r="R192" s="255"/>
      <c r="S192" s="452"/>
    </row>
    <row r="193" spans="2:19" ht="18" hidden="1" customHeight="1" x14ac:dyDescent="0.25">
      <c r="B193" s="449"/>
      <c r="C193" s="238" t="s">
        <v>39</v>
      </c>
      <c r="D193" s="241">
        <f>SUMPRODUCT(K179:K202,L179:L202)</f>
        <v>0</v>
      </c>
      <c r="E193" s="450"/>
      <c r="F193" s="253">
        <f>HEFAProductionInputs!E$22</f>
        <v>0</v>
      </c>
      <c r="G193" s="254"/>
      <c r="H193" s="254"/>
      <c r="I193" s="254"/>
      <c r="J193" s="260"/>
      <c r="K193" s="255"/>
      <c r="L193" s="255"/>
      <c r="M193" s="255"/>
      <c r="N193" s="255"/>
      <c r="O193" s="255"/>
      <c r="P193" s="255"/>
      <c r="Q193" s="255"/>
      <c r="R193" s="255"/>
      <c r="S193" s="452"/>
    </row>
    <row r="194" spans="2:19" ht="18" hidden="1" customHeight="1" x14ac:dyDescent="0.25">
      <c r="B194" s="449"/>
      <c r="C194" s="238" t="s">
        <v>40</v>
      </c>
      <c r="D194" s="241">
        <f>SUMPRODUCT(M179:M202,N179:N202)</f>
        <v>0</v>
      </c>
      <c r="E194" s="450"/>
      <c r="F194" s="253">
        <f>HEFAProductionInputs!E$23</f>
        <v>0</v>
      </c>
      <c r="G194" s="254"/>
      <c r="H194" s="254"/>
      <c r="I194" s="254"/>
      <c r="J194" s="260"/>
      <c r="K194" s="255"/>
      <c r="L194" s="255"/>
      <c r="M194" s="255"/>
      <c r="N194" s="255"/>
      <c r="O194" s="255"/>
      <c r="P194" s="255"/>
      <c r="Q194" s="255"/>
      <c r="R194" s="255"/>
      <c r="S194" s="452"/>
    </row>
    <row r="195" spans="2:19" ht="18" hidden="1" customHeight="1" x14ac:dyDescent="0.25">
      <c r="B195" s="449"/>
      <c r="C195" s="238" t="s">
        <v>41</v>
      </c>
      <c r="D195" s="241">
        <f>SUMPRODUCT(O179:O202,P179:P202)</f>
        <v>0</v>
      </c>
      <c r="E195" s="450"/>
      <c r="F195" s="253">
        <f>HEFAProductionInputs!E$24</f>
        <v>0</v>
      </c>
      <c r="G195" s="254"/>
      <c r="H195" s="254"/>
      <c r="I195" s="254"/>
      <c r="J195" s="260"/>
      <c r="K195" s="255"/>
      <c r="L195" s="255"/>
      <c r="M195" s="255"/>
      <c r="N195" s="255"/>
      <c r="O195" s="255"/>
      <c r="P195" s="255"/>
      <c r="Q195" s="255"/>
      <c r="R195" s="255"/>
      <c r="S195" s="452"/>
    </row>
    <row r="196" spans="2:19" ht="18" hidden="1" customHeight="1" x14ac:dyDescent="0.25">
      <c r="B196" s="449"/>
      <c r="C196" s="238" t="s">
        <v>38</v>
      </c>
      <c r="D196" s="241">
        <f>SUMPRODUCT(Q179:Q202,R179:R202)</f>
        <v>0</v>
      </c>
      <c r="E196" s="450"/>
      <c r="F196" s="253">
        <f>HEFAProductionInputs!E$25</f>
        <v>0</v>
      </c>
      <c r="G196" s="254"/>
      <c r="H196" s="254"/>
      <c r="I196" s="254"/>
      <c r="J196" s="260"/>
      <c r="K196" s="255"/>
      <c r="L196" s="255"/>
      <c r="M196" s="255"/>
      <c r="N196" s="255"/>
      <c r="O196" s="255"/>
      <c r="P196" s="255"/>
      <c r="Q196" s="255"/>
      <c r="R196" s="255"/>
      <c r="S196" s="452"/>
    </row>
    <row r="197" spans="2:19" ht="18" hidden="1" customHeight="1" x14ac:dyDescent="0.25">
      <c r="B197" s="449"/>
      <c r="C197" s="238" t="s">
        <v>442</v>
      </c>
      <c r="D197" s="241" cm="1">
        <f t="array" ref="D197">IFERROR((D193*Background!E$17+D194*Background!E$18+D195*Background!E$19+IFERROR(D196*D186,0))/SUMPRODUCT(I179:I202,1-J179:J202),0)</f>
        <v>0</v>
      </c>
      <c r="E197" s="450"/>
      <c r="F197" s="253">
        <f>HEFAProductionInputs!E$26</f>
        <v>0</v>
      </c>
      <c r="G197" s="254"/>
      <c r="H197" s="254"/>
      <c r="I197" s="254"/>
      <c r="J197" s="260"/>
      <c r="K197" s="255"/>
      <c r="L197" s="255"/>
      <c r="M197" s="255"/>
      <c r="N197" s="255"/>
      <c r="O197" s="255"/>
      <c r="P197" s="255"/>
      <c r="Q197" s="255"/>
      <c r="R197" s="255"/>
      <c r="S197" s="452"/>
    </row>
    <row r="198" spans="2:19" ht="18" hidden="1" customHeight="1" x14ac:dyDescent="0.25">
      <c r="B198" s="449"/>
      <c r="C198" s="444"/>
      <c r="D198" s="444"/>
      <c r="E198" s="450"/>
      <c r="F198" s="253">
        <f>HEFAProductionInputs!E$27</f>
        <v>0</v>
      </c>
      <c r="G198" s="254"/>
      <c r="H198" s="254"/>
      <c r="I198" s="254"/>
      <c r="J198" s="260"/>
      <c r="K198" s="255"/>
      <c r="L198" s="255"/>
      <c r="M198" s="255"/>
      <c r="N198" s="255"/>
      <c r="O198" s="255"/>
      <c r="P198" s="255"/>
      <c r="Q198" s="255"/>
      <c r="R198" s="255"/>
      <c r="S198" s="452"/>
    </row>
    <row r="199" spans="2:19" ht="18" hidden="1" customHeight="1" x14ac:dyDescent="0.25">
      <c r="B199" s="449"/>
      <c r="C199" s="445" t="s">
        <v>567</v>
      </c>
      <c r="D199" s="445"/>
      <c r="E199" s="450"/>
      <c r="F199" s="253">
        <f>HEFAProductionInputs!E$28</f>
        <v>0</v>
      </c>
      <c r="G199" s="254"/>
      <c r="H199" s="254"/>
      <c r="I199" s="254"/>
      <c r="J199" s="260"/>
      <c r="K199" s="255"/>
      <c r="L199" s="255"/>
      <c r="M199" s="255"/>
      <c r="N199" s="255"/>
      <c r="O199" s="255"/>
      <c r="P199" s="255"/>
      <c r="Q199" s="255"/>
      <c r="R199" s="255"/>
      <c r="S199" s="452"/>
    </row>
    <row r="200" spans="2:19" ht="18" hidden="1" customHeight="1" x14ac:dyDescent="0.25">
      <c r="B200" s="449"/>
      <c r="C200" s="238" t="s">
        <v>49</v>
      </c>
      <c r="D200" s="241" cm="1">
        <f t="array" ref="D200">SUMPRODUCT(I179:I202,1-J179:J202)</f>
        <v>0</v>
      </c>
      <c r="E200" s="450"/>
      <c r="F200" s="253">
        <f>HEFAProductionInputs!E$29</f>
        <v>0</v>
      </c>
      <c r="G200" s="254"/>
      <c r="H200" s="254"/>
      <c r="I200" s="254"/>
      <c r="J200" s="260"/>
      <c r="K200" s="255"/>
      <c r="L200" s="255"/>
      <c r="M200" s="255"/>
      <c r="N200" s="255"/>
      <c r="O200" s="255"/>
      <c r="P200" s="255"/>
      <c r="Q200" s="255"/>
      <c r="R200" s="255"/>
      <c r="S200" s="452"/>
    </row>
    <row r="201" spans="2:19" ht="18" hidden="1" customHeight="1" x14ac:dyDescent="0.25">
      <c r="B201" s="449"/>
      <c r="C201" s="238" t="s">
        <v>54</v>
      </c>
      <c r="D201" s="241" cm="1">
        <f t="array" ref="D201">SUMPRODUCT(H179:H202-G179:G202,1-J179:J202)</f>
        <v>0</v>
      </c>
      <c r="E201" s="450"/>
      <c r="F201" s="253">
        <f>HEFAProductionInputs!E$30</f>
        <v>0</v>
      </c>
      <c r="G201" s="254"/>
      <c r="H201" s="254"/>
      <c r="I201" s="254"/>
      <c r="J201" s="260"/>
      <c r="K201" s="255"/>
      <c r="L201" s="255"/>
      <c r="M201" s="255"/>
      <c r="N201" s="255"/>
      <c r="O201" s="255"/>
      <c r="P201" s="255"/>
      <c r="Q201" s="255"/>
      <c r="R201" s="255"/>
      <c r="S201" s="452"/>
    </row>
    <row r="202" spans="2:19" ht="18" hidden="1" customHeight="1" x14ac:dyDescent="0.25">
      <c r="B202" s="449"/>
      <c r="C202" s="238" t="s">
        <v>60</v>
      </c>
      <c r="D202" s="241">
        <f>D200-D201</f>
        <v>0</v>
      </c>
      <c r="E202" s="450"/>
      <c r="F202" s="253">
        <f>HEFAProductionInputs!E$31</f>
        <v>0</v>
      </c>
      <c r="G202" s="254"/>
      <c r="H202" s="254"/>
      <c r="I202" s="254"/>
      <c r="J202" s="260"/>
      <c r="K202" s="255"/>
      <c r="L202" s="255"/>
      <c r="M202" s="255"/>
      <c r="N202" s="255"/>
      <c r="O202" s="255"/>
      <c r="P202" s="255"/>
      <c r="Q202" s="255"/>
      <c r="R202" s="255"/>
      <c r="S202" s="452"/>
    </row>
    <row r="203" spans="2:19" ht="18" hidden="1" customHeight="1" x14ac:dyDescent="0.25">
      <c r="B203" s="433"/>
      <c r="C203" s="434"/>
      <c r="D203" s="434"/>
      <c r="E203" s="434"/>
      <c r="F203" s="434"/>
      <c r="G203" s="434"/>
      <c r="H203" s="434"/>
      <c r="I203" s="434"/>
      <c r="J203" s="434"/>
      <c r="K203" s="434"/>
      <c r="L203" s="434"/>
      <c r="M203" s="434"/>
      <c r="N203" s="434"/>
      <c r="O203" s="434"/>
      <c r="P203" s="434"/>
      <c r="Q203" s="434"/>
      <c r="R203" s="434"/>
      <c r="S203" s="435"/>
    </row>
    <row r="204" spans="2:19" ht="18" hidden="1" customHeight="1" x14ac:dyDescent="0.25"/>
    <row r="205" spans="2:19" ht="18" hidden="1" customHeight="1" x14ac:dyDescent="0.25">
      <c r="B205" s="446"/>
      <c r="C205" s="447"/>
      <c r="D205" s="447"/>
      <c r="E205" s="447"/>
      <c r="F205" s="447"/>
      <c r="G205" s="447"/>
      <c r="H205" s="447"/>
      <c r="I205" s="447"/>
      <c r="J205" s="447"/>
      <c r="K205" s="447"/>
      <c r="L205" s="447"/>
      <c r="M205" s="447"/>
      <c r="N205" s="447"/>
      <c r="O205" s="447"/>
      <c r="P205" s="447"/>
      <c r="Q205" s="447"/>
      <c r="R205" s="447"/>
      <c r="S205" s="448"/>
    </row>
    <row r="206" spans="2:19" ht="18" hidden="1" customHeight="1" x14ac:dyDescent="0.25">
      <c r="B206" s="449"/>
      <c r="C206" s="445" t="s">
        <v>136</v>
      </c>
      <c r="D206" s="445"/>
      <c r="E206" s="450" t="b">
        <v>1</v>
      </c>
      <c r="F206" s="451" t="s">
        <v>418</v>
      </c>
      <c r="G206" s="451"/>
      <c r="H206" s="451"/>
      <c r="I206" s="451"/>
      <c r="J206" s="451"/>
      <c r="K206" s="451"/>
      <c r="L206" s="451"/>
      <c r="M206" s="451"/>
      <c r="N206" s="451"/>
      <c r="O206" s="451"/>
      <c r="P206" s="451"/>
      <c r="Q206" s="451"/>
      <c r="R206" s="451"/>
      <c r="S206" s="452" t="s">
        <v>42</v>
      </c>
    </row>
    <row r="207" spans="2:19" ht="18" hidden="1" customHeight="1" x14ac:dyDescent="0.25">
      <c r="B207" s="449"/>
      <c r="C207" s="453" t="str">
        <f>IF(AND(D210&gt;0,D212&gt;0),CONCATENATE(IF(D212="Other (Specify Below)",D213,D212)," ",IF(D210="Other (Specify Below)",D211,D210)),"")</f>
        <v/>
      </c>
      <c r="D207" s="453"/>
      <c r="E207" s="450"/>
      <c r="F207" s="454"/>
      <c r="G207" s="454" t="s">
        <v>52</v>
      </c>
      <c r="H207" s="454"/>
      <c r="I207" s="454"/>
      <c r="J207" s="454"/>
      <c r="K207" s="454" t="s">
        <v>37</v>
      </c>
      <c r="L207" s="454"/>
      <c r="M207" s="454"/>
      <c r="N207" s="454"/>
      <c r="O207" s="454"/>
      <c r="P207" s="454"/>
      <c r="Q207" s="454"/>
      <c r="R207" s="454"/>
      <c r="S207" s="452"/>
    </row>
    <row r="208" spans="2:19" ht="18" hidden="1" customHeight="1" x14ac:dyDescent="0.25">
      <c r="B208" s="449"/>
      <c r="C208" s="455"/>
      <c r="D208" s="455"/>
      <c r="E208" s="450"/>
      <c r="F208" s="454"/>
      <c r="G208" s="454" t="s">
        <v>419</v>
      </c>
      <c r="H208" s="454"/>
      <c r="I208" s="454" t="s">
        <v>63</v>
      </c>
      <c r="J208" s="454"/>
      <c r="K208" s="454" t="s">
        <v>39</v>
      </c>
      <c r="L208" s="454"/>
      <c r="M208" s="454" t="s">
        <v>40</v>
      </c>
      <c r="N208" s="454"/>
      <c r="O208" s="454" t="s">
        <v>41</v>
      </c>
      <c r="P208" s="454"/>
      <c r="Q208" s="454" t="s">
        <v>38</v>
      </c>
      <c r="R208" s="454"/>
      <c r="S208" s="452"/>
    </row>
    <row r="209" spans="2:19" ht="18" hidden="1" customHeight="1" x14ac:dyDescent="0.25">
      <c r="B209" s="449"/>
      <c r="C209" s="445" t="s">
        <v>62</v>
      </c>
      <c r="D209" s="445"/>
      <c r="E209" s="450"/>
      <c r="F209" s="249" t="s">
        <v>151</v>
      </c>
      <c r="G209" s="249" t="s">
        <v>152</v>
      </c>
      <c r="H209" s="249" t="s">
        <v>153</v>
      </c>
      <c r="I209" s="249" t="s">
        <v>154</v>
      </c>
      <c r="J209" s="249" t="s">
        <v>155</v>
      </c>
      <c r="K209" s="249" t="s">
        <v>163</v>
      </c>
      <c r="L209" s="249" t="s">
        <v>156</v>
      </c>
      <c r="M209" s="249" t="s">
        <v>157</v>
      </c>
      <c r="N209" s="249" t="s">
        <v>158</v>
      </c>
      <c r="O209" s="249" t="s">
        <v>159</v>
      </c>
      <c r="P209" s="249" t="s">
        <v>160</v>
      </c>
      <c r="Q209" s="249" t="s">
        <v>161</v>
      </c>
      <c r="R209" s="249" t="s">
        <v>162</v>
      </c>
      <c r="S209" s="452"/>
    </row>
    <row r="210" spans="2:19" ht="18" hidden="1" customHeight="1" x14ac:dyDescent="0.25">
      <c r="B210" s="449"/>
      <c r="C210" s="456" t="s">
        <v>603</v>
      </c>
      <c r="D210" s="250"/>
      <c r="E210" s="450"/>
      <c r="F210" s="251" t="s">
        <v>22</v>
      </c>
      <c r="G210" s="251" t="s">
        <v>44</v>
      </c>
      <c r="H210" s="251" t="s">
        <v>45</v>
      </c>
      <c r="I210" s="251" t="s">
        <v>47</v>
      </c>
      <c r="J210" s="251" t="s">
        <v>46</v>
      </c>
      <c r="K210" s="251" t="s">
        <v>47</v>
      </c>
      <c r="L210" s="251" t="s">
        <v>48</v>
      </c>
      <c r="M210" s="251" t="str">
        <f t="shared" ref="M210" si="25">K210</f>
        <v>Weight</v>
      </c>
      <c r="N210" s="251" t="str">
        <f t="shared" ref="N210" si="26">L210</f>
        <v>Distance</v>
      </c>
      <c r="O210" s="251" t="str">
        <f t="shared" ref="O210" si="27">M210</f>
        <v>Weight</v>
      </c>
      <c r="P210" s="251" t="str">
        <f t="shared" ref="P210" si="28">N210</f>
        <v>Distance</v>
      </c>
      <c r="Q210" s="251" t="str">
        <f t="shared" ref="Q210" si="29">O210</f>
        <v>Weight</v>
      </c>
      <c r="R210" s="251" t="str">
        <f t="shared" ref="R210" si="30">P210</f>
        <v>Distance</v>
      </c>
      <c r="S210" s="452"/>
    </row>
    <row r="211" spans="2:19" ht="18" hidden="1" customHeight="1" x14ac:dyDescent="0.25">
      <c r="B211" s="449"/>
      <c r="C211" s="457"/>
      <c r="D211" s="241"/>
      <c r="E211" s="450"/>
      <c r="F211" s="248" t="s">
        <v>23</v>
      </c>
      <c r="G211" s="248" t="s">
        <v>564</v>
      </c>
      <c r="H211" s="248" t="s">
        <v>564</v>
      </c>
      <c r="I211" s="248" t="s">
        <v>564</v>
      </c>
      <c r="J211" s="248" t="s">
        <v>36</v>
      </c>
      <c r="K211" s="248" t="s">
        <v>564</v>
      </c>
      <c r="L211" s="248" t="s">
        <v>573</v>
      </c>
      <c r="M211" s="248" t="str">
        <f>K211</f>
        <v>lb</v>
      </c>
      <c r="N211" s="248" t="str">
        <f>L211</f>
        <v>mile</v>
      </c>
      <c r="O211" s="248" t="str">
        <f>M211</f>
        <v>lb</v>
      </c>
      <c r="P211" s="248" t="str">
        <f>L211</f>
        <v>mile</v>
      </c>
      <c r="Q211" s="248" t="str">
        <f>K211</f>
        <v>lb</v>
      </c>
      <c r="R211" s="248" t="str">
        <f>L211</f>
        <v>mile</v>
      </c>
      <c r="S211" s="452"/>
    </row>
    <row r="212" spans="2:19" ht="18" hidden="1" customHeight="1" x14ac:dyDescent="0.25">
      <c r="B212" s="449"/>
      <c r="C212" s="458" t="s">
        <v>604</v>
      </c>
      <c r="D212" s="252"/>
      <c r="E212" s="450"/>
      <c r="F212" s="253">
        <f>HEFAProductionInputs!E$8</f>
        <v>0</v>
      </c>
      <c r="G212" s="254"/>
      <c r="H212" s="254"/>
      <c r="I212" s="254"/>
      <c r="J212" s="260"/>
      <c r="K212" s="255"/>
      <c r="L212" s="255"/>
      <c r="M212" s="255"/>
      <c r="N212" s="255"/>
      <c r="O212" s="255"/>
      <c r="P212" s="255"/>
      <c r="Q212" s="255"/>
      <c r="R212" s="255"/>
      <c r="S212" s="452"/>
    </row>
    <row r="213" spans="2:19" ht="18" hidden="1" customHeight="1" x14ac:dyDescent="0.25">
      <c r="B213" s="449"/>
      <c r="C213" s="459"/>
      <c r="D213" s="241"/>
      <c r="E213" s="450"/>
      <c r="F213" s="253">
        <f>HEFAProductionInputs!E$9</f>
        <v>0</v>
      </c>
      <c r="G213" s="254"/>
      <c r="H213" s="254"/>
      <c r="I213" s="254"/>
      <c r="J213" s="260"/>
      <c r="K213" s="255"/>
      <c r="L213" s="255"/>
      <c r="M213" s="255"/>
      <c r="N213" s="255"/>
      <c r="O213" s="255"/>
      <c r="P213" s="255"/>
      <c r="Q213" s="255"/>
      <c r="R213" s="255"/>
      <c r="S213" s="452"/>
    </row>
    <row r="214" spans="2:19" ht="18" hidden="1" customHeight="1" x14ac:dyDescent="0.25">
      <c r="B214" s="449"/>
      <c r="C214" s="458" t="s">
        <v>453</v>
      </c>
      <c r="D214" s="252"/>
      <c r="E214" s="450"/>
      <c r="F214" s="253">
        <f>HEFAProductionInputs!E$10</f>
        <v>0</v>
      </c>
      <c r="G214" s="254"/>
      <c r="H214" s="254"/>
      <c r="I214" s="254"/>
      <c r="J214" s="260"/>
      <c r="K214" s="255"/>
      <c r="L214" s="255"/>
      <c r="M214" s="255"/>
      <c r="N214" s="255"/>
      <c r="O214" s="255"/>
      <c r="P214" s="255"/>
      <c r="Q214" s="255"/>
      <c r="R214" s="255"/>
      <c r="S214" s="452"/>
    </row>
    <row r="215" spans="2:19" ht="18" hidden="1" customHeight="1" x14ac:dyDescent="0.25">
      <c r="B215" s="449"/>
      <c r="C215" s="459"/>
      <c r="D215" s="256"/>
      <c r="E215" s="450"/>
      <c r="F215" s="253">
        <f>HEFAProductionInputs!E$11</f>
        <v>0</v>
      </c>
      <c r="G215" s="254"/>
      <c r="H215" s="254"/>
      <c r="I215" s="254"/>
      <c r="J215" s="260"/>
      <c r="K215" s="255"/>
      <c r="L215" s="255"/>
      <c r="M215" s="255"/>
      <c r="N215" s="255"/>
      <c r="O215" s="255"/>
      <c r="P215" s="255"/>
      <c r="Q215" s="255"/>
      <c r="R215" s="255"/>
      <c r="S215" s="452"/>
    </row>
    <row r="216" spans="2:19" ht="18" hidden="1" customHeight="1" x14ac:dyDescent="0.25">
      <c r="B216" s="449"/>
      <c r="C216" s="456" t="s">
        <v>605</v>
      </c>
      <c r="D216" s="257"/>
      <c r="E216" s="450"/>
      <c r="F216" s="253">
        <f>HEFAProductionInputs!E$12</f>
        <v>0</v>
      </c>
      <c r="G216" s="254"/>
      <c r="H216" s="254"/>
      <c r="I216" s="254"/>
      <c r="J216" s="260"/>
      <c r="K216" s="255"/>
      <c r="L216" s="255"/>
      <c r="M216" s="255"/>
      <c r="N216" s="255"/>
      <c r="O216" s="255"/>
      <c r="P216" s="255"/>
      <c r="Q216" s="255"/>
      <c r="R216" s="255"/>
      <c r="S216" s="452"/>
    </row>
    <row r="217" spans="2:19" ht="18" hidden="1" customHeight="1" x14ac:dyDescent="0.25">
      <c r="B217" s="449"/>
      <c r="C217" s="457"/>
      <c r="D217" s="258"/>
      <c r="E217" s="450"/>
      <c r="F217" s="253">
        <f>HEFAProductionInputs!E$13</f>
        <v>0</v>
      </c>
      <c r="G217" s="254"/>
      <c r="H217" s="254"/>
      <c r="I217" s="254"/>
      <c r="J217" s="260"/>
      <c r="K217" s="255"/>
      <c r="L217" s="255"/>
      <c r="M217" s="255"/>
      <c r="N217" s="255"/>
      <c r="O217" s="255"/>
      <c r="P217" s="255"/>
      <c r="Q217" s="255"/>
      <c r="R217" s="255"/>
      <c r="S217" s="452"/>
    </row>
    <row r="218" spans="2:19" ht="18" hidden="1" customHeight="1" x14ac:dyDescent="0.25">
      <c r="B218" s="449"/>
      <c r="C218" s="456" t="s">
        <v>454</v>
      </c>
      <c r="D218" s="250"/>
      <c r="E218" s="450"/>
      <c r="F218" s="253">
        <f>HEFAProductionInputs!E$14</f>
        <v>0</v>
      </c>
      <c r="G218" s="254"/>
      <c r="H218" s="254"/>
      <c r="I218" s="254"/>
      <c r="J218" s="260"/>
      <c r="K218" s="255"/>
      <c r="L218" s="255"/>
      <c r="M218" s="255"/>
      <c r="N218" s="255"/>
      <c r="O218" s="255"/>
      <c r="P218" s="255"/>
      <c r="Q218" s="255"/>
      <c r="R218" s="255"/>
      <c r="S218" s="452"/>
    </row>
    <row r="219" spans="2:19" ht="18" hidden="1" customHeight="1" x14ac:dyDescent="0.25">
      <c r="B219" s="449"/>
      <c r="C219" s="457"/>
      <c r="D219" s="259"/>
      <c r="E219" s="450"/>
      <c r="F219" s="253">
        <f>HEFAProductionInputs!E$15</f>
        <v>0</v>
      </c>
      <c r="G219" s="254"/>
      <c r="H219" s="254"/>
      <c r="I219" s="254"/>
      <c r="J219" s="260"/>
      <c r="K219" s="255"/>
      <c r="L219" s="255"/>
      <c r="M219" s="255"/>
      <c r="N219" s="255"/>
      <c r="O219" s="255"/>
      <c r="P219" s="255"/>
      <c r="Q219" s="255"/>
      <c r="R219" s="255"/>
      <c r="S219" s="452"/>
    </row>
    <row r="220" spans="2:19" ht="18" hidden="1" customHeight="1" x14ac:dyDescent="0.25">
      <c r="B220" s="449"/>
      <c r="C220" s="106" t="s">
        <v>220</v>
      </c>
      <c r="D220" s="107" t="str" cm="1">
        <f t="array" ref="D220:D221">_xlfn._xlws.FILTER(C220:C221,C220:C221&lt;&gt;"")</f>
        <v>Site-Specific</v>
      </c>
      <c r="E220" s="450"/>
      <c r="F220" s="253">
        <f>HEFAProductionInputs!E$16</f>
        <v>0</v>
      </c>
      <c r="G220" s="254"/>
      <c r="H220" s="254"/>
      <c r="I220" s="254"/>
      <c r="J220" s="260"/>
      <c r="K220" s="255"/>
      <c r="L220" s="255"/>
      <c r="M220" s="255"/>
      <c r="N220" s="255"/>
      <c r="O220" s="255"/>
      <c r="P220" s="255"/>
      <c r="Q220" s="255"/>
      <c r="R220" s="255"/>
      <c r="S220" s="452"/>
    </row>
    <row r="221" spans="2:19" ht="18" hidden="1" customHeight="1" x14ac:dyDescent="0.25">
      <c r="B221" s="449"/>
      <c r="C221" s="107" t="s">
        <v>251</v>
      </c>
      <c r="D221" s="106" t="str">
        <v>Default</v>
      </c>
      <c r="E221" s="450" t="b">
        <v>0</v>
      </c>
      <c r="F221" s="253">
        <f>HEFAProductionInputs!E$17</f>
        <v>0</v>
      </c>
      <c r="G221" s="254"/>
      <c r="H221" s="254"/>
      <c r="I221" s="254"/>
      <c r="J221" s="260"/>
      <c r="K221" s="255"/>
      <c r="L221" s="255"/>
      <c r="M221" s="255"/>
      <c r="N221" s="255"/>
      <c r="O221" s="255"/>
      <c r="P221" s="255"/>
      <c r="Q221" s="255"/>
      <c r="R221" s="255"/>
      <c r="S221" s="452"/>
    </row>
    <row r="222" spans="2:19" ht="18" hidden="1" customHeight="1" x14ac:dyDescent="0.25">
      <c r="B222" s="449"/>
      <c r="C222" s="118"/>
      <c r="D222" s="118"/>
      <c r="E222" s="450"/>
      <c r="F222" s="253">
        <f>HEFAProductionInputs!E$18</f>
        <v>0</v>
      </c>
      <c r="G222" s="254"/>
      <c r="H222" s="254"/>
      <c r="I222" s="254"/>
      <c r="J222" s="260"/>
      <c r="K222" s="255"/>
      <c r="L222" s="255"/>
      <c r="M222" s="255"/>
      <c r="N222" s="255"/>
      <c r="O222" s="255"/>
      <c r="P222" s="255"/>
      <c r="Q222" s="255"/>
      <c r="R222" s="255"/>
      <c r="S222" s="452"/>
    </row>
    <row r="223" spans="2:19" ht="18" hidden="1" customHeight="1" x14ac:dyDescent="0.25">
      <c r="B223" s="449"/>
      <c r="C223" s="118"/>
      <c r="D223" s="118"/>
      <c r="E223" s="450" t="b">
        <v>0</v>
      </c>
      <c r="F223" s="253">
        <f>HEFAProductionInputs!E$19</f>
        <v>0</v>
      </c>
      <c r="G223" s="254"/>
      <c r="H223" s="254"/>
      <c r="I223" s="254"/>
      <c r="J223" s="260"/>
      <c r="K223" s="255"/>
      <c r="L223" s="255"/>
      <c r="M223" s="255"/>
      <c r="N223" s="255"/>
      <c r="O223" s="255"/>
      <c r="P223" s="255"/>
      <c r="Q223" s="255"/>
      <c r="R223" s="255"/>
      <c r="S223" s="452"/>
    </row>
    <row r="224" spans="2:19" ht="18" hidden="1" customHeight="1" x14ac:dyDescent="0.25">
      <c r="B224" s="449"/>
      <c r="C224" s="104"/>
      <c r="D224" s="104"/>
      <c r="E224" s="450"/>
      <c r="F224" s="253">
        <f>HEFAProductionInputs!E$20</f>
        <v>0</v>
      </c>
      <c r="G224" s="254"/>
      <c r="H224" s="254"/>
      <c r="I224" s="254"/>
      <c r="J224" s="260"/>
      <c r="K224" s="255"/>
      <c r="L224" s="255"/>
      <c r="M224" s="255"/>
      <c r="N224" s="255"/>
      <c r="O224" s="255"/>
      <c r="P224" s="255"/>
      <c r="Q224" s="255"/>
      <c r="R224" s="255"/>
      <c r="S224" s="452"/>
    </row>
    <row r="225" spans="2:19" ht="18" hidden="1" customHeight="1" x14ac:dyDescent="0.25">
      <c r="B225" s="449"/>
      <c r="C225" s="445" t="s">
        <v>574</v>
      </c>
      <c r="D225" s="445"/>
      <c r="E225" s="450"/>
      <c r="F225" s="253">
        <f>HEFAProductionInputs!E$21</f>
        <v>0</v>
      </c>
      <c r="G225" s="254"/>
      <c r="H225" s="254"/>
      <c r="I225" s="254"/>
      <c r="J225" s="260"/>
      <c r="K225" s="255"/>
      <c r="L225" s="255"/>
      <c r="M225" s="255"/>
      <c r="N225" s="255"/>
      <c r="O225" s="255"/>
      <c r="P225" s="255"/>
      <c r="Q225" s="255"/>
      <c r="R225" s="255"/>
      <c r="S225" s="452"/>
    </row>
    <row r="226" spans="2:19" ht="18" hidden="1" customHeight="1" x14ac:dyDescent="0.25">
      <c r="B226" s="449"/>
      <c r="C226" s="238" t="s">
        <v>39</v>
      </c>
      <c r="D226" s="241">
        <f>SUMPRODUCT(K212:K235,L212:L235)</f>
        <v>0</v>
      </c>
      <c r="E226" s="450"/>
      <c r="F226" s="253">
        <f>HEFAProductionInputs!E$22</f>
        <v>0</v>
      </c>
      <c r="G226" s="254"/>
      <c r="H226" s="254"/>
      <c r="I226" s="254"/>
      <c r="J226" s="260"/>
      <c r="K226" s="255"/>
      <c r="L226" s="255"/>
      <c r="M226" s="255"/>
      <c r="N226" s="255"/>
      <c r="O226" s="255"/>
      <c r="P226" s="255"/>
      <c r="Q226" s="255"/>
      <c r="R226" s="255"/>
      <c r="S226" s="452"/>
    </row>
    <row r="227" spans="2:19" ht="18" hidden="1" customHeight="1" x14ac:dyDescent="0.25">
      <c r="B227" s="449"/>
      <c r="C227" s="238" t="s">
        <v>40</v>
      </c>
      <c r="D227" s="241">
        <f>SUMPRODUCT(M212:M235,N212:N235)</f>
        <v>0</v>
      </c>
      <c r="E227" s="450"/>
      <c r="F227" s="253">
        <f>HEFAProductionInputs!E$23</f>
        <v>0</v>
      </c>
      <c r="G227" s="254"/>
      <c r="H227" s="254"/>
      <c r="I227" s="254"/>
      <c r="J227" s="260"/>
      <c r="K227" s="255"/>
      <c r="L227" s="255"/>
      <c r="M227" s="255"/>
      <c r="N227" s="255"/>
      <c r="O227" s="255"/>
      <c r="P227" s="255"/>
      <c r="Q227" s="255"/>
      <c r="R227" s="255"/>
      <c r="S227" s="452"/>
    </row>
    <row r="228" spans="2:19" ht="18" hidden="1" customHeight="1" x14ac:dyDescent="0.25">
      <c r="B228" s="449"/>
      <c r="C228" s="238" t="s">
        <v>41</v>
      </c>
      <c r="D228" s="241">
        <f>SUMPRODUCT(O212:O235,P212:P235)</f>
        <v>0</v>
      </c>
      <c r="E228" s="450"/>
      <c r="F228" s="253">
        <f>HEFAProductionInputs!E$24</f>
        <v>0</v>
      </c>
      <c r="G228" s="254"/>
      <c r="H228" s="254"/>
      <c r="I228" s="254"/>
      <c r="J228" s="260"/>
      <c r="K228" s="255"/>
      <c r="L228" s="255"/>
      <c r="M228" s="255"/>
      <c r="N228" s="255"/>
      <c r="O228" s="255"/>
      <c r="P228" s="255"/>
      <c r="Q228" s="255"/>
      <c r="R228" s="255"/>
      <c r="S228" s="452"/>
    </row>
    <row r="229" spans="2:19" ht="18" hidden="1" customHeight="1" x14ac:dyDescent="0.25">
      <c r="B229" s="449"/>
      <c r="C229" s="238" t="s">
        <v>38</v>
      </c>
      <c r="D229" s="241">
        <f>SUMPRODUCT(Q212:Q235,R212:R235)</f>
        <v>0</v>
      </c>
      <c r="E229" s="450"/>
      <c r="F229" s="253">
        <f>HEFAProductionInputs!E$25</f>
        <v>0</v>
      </c>
      <c r="G229" s="254"/>
      <c r="H229" s="254"/>
      <c r="I229" s="254"/>
      <c r="J229" s="260"/>
      <c r="K229" s="255"/>
      <c r="L229" s="255"/>
      <c r="M229" s="255"/>
      <c r="N229" s="255"/>
      <c r="O229" s="255"/>
      <c r="P229" s="255"/>
      <c r="Q229" s="255"/>
      <c r="R229" s="255"/>
      <c r="S229" s="452"/>
    </row>
    <row r="230" spans="2:19" ht="18" hidden="1" customHeight="1" x14ac:dyDescent="0.25">
      <c r="B230" s="449"/>
      <c r="C230" s="238" t="s">
        <v>442</v>
      </c>
      <c r="D230" s="241" cm="1">
        <f t="array" ref="D230">IFERROR((D226*Background!E$17+D227*Background!E$18+D228*Background!E$19+IFERROR(D229*D219,0))/SUMPRODUCT(I212:I235,1-J212:J235),0)</f>
        <v>0</v>
      </c>
      <c r="E230" s="450"/>
      <c r="F230" s="253">
        <f>HEFAProductionInputs!E$26</f>
        <v>0</v>
      </c>
      <c r="G230" s="254"/>
      <c r="H230" s="254"/>
      <c r="I230" s="254"/>
      <c r="J230" s="260"/>
      <c r="K230" s="255"/>
      <c r="L230" s="255"/>
      <c r="M230" s="255"/>
      <c r="N230" s="255"/>
      <c r="O230" s="255"/>
      <c r="P230" s="255"/>
      <c r="Q230" s="255"/>
      <c r="R230" s="255"/>
      <c r="S230" s="452"/>
    </row>
    <row r="231" spans="2:19" ht="18" hidden="1" customHeight="1" x14ac:dyDescent="0.25">
      <c r="B231" s="449"/>
      <c r="C231" s="444"/>
      <c r="D231" s="444"/>
      <c r="E231" s="450"/>
      <c r="F231" s="253">
        <f>HEFAProductionInputs!E$27</f>
        <v>0</v>
      </c>
      <c r="G231" s="254"/>
      <c r="H231" s="254"/>
      <c r="I231" s="254"/>
      <c r="J231" s="260"/>
      <c r="K231" s="255"/>
      <c r="L231" s="255"/>
      <c r="M231" s="255"/>
      <c r="N231" s="255"/>
      <c r="O231" s="255"/>
      <c r="P231" s="255"/>
      <c r="Q231" s="255"/>
      <c r="R231" s="255"/>
      <c r="S231" s="452"/>
    </row>
    <row r="232" spans="2:19" ht="18" hidden="1" customHeight="1" x14ac:dyDescent="0.25">
      <c r="B232" s="449"/>
      <c r="C232" s="445" t="s">
        <v>567</v>
      </c>
      <c r="D232" s="445"/>
      <c r="E232" s="450"/>
      <c r="F232" s="253">
        <f>HEFAProductionInputs!E$28</f>
        <v>0</v>
      </c>
      <c r="G232" s="254"/>
      <c r="H232" s="254"/>
      <c r="I232" s="254"/>
      <c r="J232" s="260"/>
      <c r="K232" s="255"/>
      <c r="L232" s="255"/>
      <c r="M232" s="255"/>
      <c r="N232" s="255"/>
      <c r="O232" s="255"/>
      <c r="P232" s="255"/>
      <c r="Q232" s="255"/>
      <c r="R232" s="255"/>
      <c r="S232" s="452"/>
    </row>
    <row r="233" spans="2:19" ht="18" hidden="1" customHeight="1" x14ac:dyDescent="0.25">
      <c r="B233" s="449"/>
      <c r="C233" s="238" t="s">
        <v>49</v>
      </c>
      <c r="D233" s="241" cm="1">
        <f t="array" ref="D233">SUMPRODUCT(I212:I235,1-J212:J235)</f>
        <v>0</v>
      </c>
      <c r="E233" s="450"/>
      <c r="F233" s="253">
        <f>HEFAProductionInputs!E$29</f>
        <v>0</v>
      </c>
      <c r="G233" s="254"/>
      <c r="H233" s="254"/>
      <c r="I233" s="254"/>
      <c r="J233" s="260"/>
      <c r="K233" s="255"/>
      <c r="L233" s="255"/>
      <c r="M233" s="255"/>
      <c r="N233" s="255"/>
      <c r="O233" s="255"/>
      <c r="P233" s="255"/>
      <c r="Q233" s="255"/>
      <c r="R233" s="255"/>
      <c r="S233" s="452"/>
    </row>
    <row r="234" spans="2:19" ht="18" hidden="1" customHeight="1" x14ac:dyDescent="0.25">
      <c r="B234" s="449"/>
      <c r="C234" s="238" t="s">
        <v>54</v>
      </c>
      <c r="D234" s="241" cm="1">
        <f t="array" ref="D234">SUMPRODUCT(H212:H235-G212:G235,1-J212:J235)</f>
        <v>0</v>
      </c>
      <c r="E234" s="450"/>
      <c r="F234" s="253">
        <f>HEFAProductionInputs!E$30</f>
        <v>0</v>
      </c>
      <c r="G234" s="254"/>
      <c r="H234" s="254"/>
      <c r="I234" s="254"/>
      <c r="J234" s="260"/>
      <c r="K234" s="255"/>
      <c r="L234" s="255"/>
      <c r="M234" s="255"/>
      <c r="N234" s="255"/>
      <c r="O234" s="255"/>
      <c r="P234" s="255"/>
      <c r="Q234" s="255"/>
      <c r="R234" s="255"/>
      <c r="S234" s="452"/>
    </row>
    <row r="235" spans="2:19" ht="18" hidden="1" customHeight="1" x14ac:dyDescent="0.25">
      <c r="B235" s="449"/>
      <c r="C235" s="238" t="s">
        <v>60</v>
      </c>
      <c r="D235" s="241">
        <f>D233-D234</f>
        <v>0</v>
      </c>
      <c r="E235" s="450"/>
      <c r="F235" s="253">
        <f>HEFAProductionInputs!E$31</f>
        <v>0</v>
      </c>
      <c r="G235" s="254"/>
      <c r="H235" s="254"/>
      <c r="I235" s="254"/>
      <c r="J235" s="260"/>
      <c r="K235" s="255"/>
      <c r="L235" s="255"/>
      <c r="M235" s="255"/>
      <c r="N235" s="255"/>
      <c r="O235" s="255"/>
      <c r="P235" s="255"/>
      <c r="Q235" s="255"/>
      <c r="R235" s="255"/>
      <c r="S235" s="452"/>
    </row>
    <row r="236" spans="2:19" ht="18" hidden="1" customHeight="1" x14ac:dyDescent="0.25">
      <c r="B236" s="433"/>
      <c r="C236" s="434"/>
      <c r="D236" s="434"/>
      <c r="E236" s="434"/>
      <c r="F236" s="434"/>
      <c r="G236" s="434"/>
      <c r="H236" s="434"/>
      <c r="I236" s="434"/>
      <c r="J236" s="434"/>
      <c r="K236" s="434"/>
      <c r="L236" s="434"/>
      <c r="M236" s="434"/>
      <c r="N236" s="434"/>
      <c r="O236" s="434"/>
      <c r="P236" s="434"/>
      <c r="Q236" s="434"/>
      <c r="R236" s="434"/>
      <c r="S236" s="435"/>
    </row>
    <row r="237" spans="2:19" ht="18" hidden="1" customHeight="1" x14ac:dyDescent="0.25"/>
    <row r="238" spans="2:19" ht="18" hidden="1" customHeight="1" x14ac:dyDescent="0.25">
      <c r="B238" s="446"/>
      <c r="C238" s="447"/>
      <c r="D238" s="447"/>
      <c r="E238" s="447"/>
      <c r="F238" s="447"/>
      <c r="G238" s="447"/>
      <c r="H238" s="447"/>
      <c r="I238" s="447"/>
      <c r="J238" s="447"/>
      <c r="K238" s="447"/>
      <c r="L238" s="447"/>
      <c r="M238" s="447"/>
      <c r="N238" s="447"/>
      <c r="O238" s="447"/>
      <c r="P238" s="447"/>
      <c r="Q238" s="447"/>
      <c r="R238" s="447"/>
      <c r="S238" s="448"/>
    </row>
    <row r="239" spans="2:19" ht="18" hidden="1" customHeight="1" x14ac:dyDescent="0.25">
      <c r="B239" s="449"/>
      <c r="C239" s="445" t="s">
        <v>164</v>
      </c>
      <c r="D239" s="445"/>
      <c r="E239" s="450" t="b">
        <v>1</v>
      </c>
      <c r="F239" s="451" t="s">
        <v>418</v>
      </c>
      <c r="G239" s="451"/>
      <c r="H239" s="451"/>
      <c r="I239" s="451"/>
      <c r="J239" s="451"/>
      <c r="K239" s="451"/>
      <c r="L239" s="451"/>
      <c r="M239" s="451"/>
      <c r="N239" s="451"/>
      <c r="O239" s="451"/>
      <c r="P239" s="451"/>
      <c r="Q239" s="451"/>
      <c r="R239" s="451"/>
      <c r="S239" s="452" t="s">
        <v>42</v>
      </c>
    </row>
    <row r="240" spans="2:19" ht="18" hidden="1" customHeight="1" x14ac:dyDescent="0.25">
      <c r="B240" s="449"/>
      <c r="C240" s="460" t="str">
        <f>IF(AND(D243&gt;0,D245&gt;0),CONCATENATE(IF(D245="Other (Specify Below)",D246,D245)," ",IF(D243="Other (Specify Below)",D244,D243)),"")</f>
        <v/>
      </c>
      <c r="D240" s="460"/>
      <c r="E240" s="450"/>
      <c r="F240" s="454"/>
      <c r="G240" s="454" t="s">
        <v>52</v>
      </c>
      <c r="H240" s="454"/>
      <c r="I240" s="454"/>
      <c r="J240" s="454"/>
      <c r="K240" s="454" t="s">
        <v>37</v>
      </c>
      <c r="L240" s="454"/>
      <c r="M240" s="454"/>
      <c r="N240" s="454"/>
      <c r="O240" s="454"/>
      <c r="P240" s="454"/>
      <c r="Q240" s="454"/>
      <c r="R240" s="454"/>
      <c r="S240" s="452"/>
    </row>
    <row r="241" spans="2:19" ht="18" hidden="1" customHeight="1" x14ac:dyDescent="0.25">
      <c r="B241" s="449"/>
      <c r="C241" s="455"/>
      <c r="D241" s="455"/>
      <c r="E241" s="450"/>
      <c r="F241" s="454"/>
      <c r="G241" s="454" t="s">
        <v>419</v>
      </c>
      <c r="H241" s="454"/>
      <c r="I241" s="454" t="s">
        <v>63</v>
      </c>
      <c r="J241" s="454"/>
      <c r="K241" s="454" t="s">
        <v>39</v>
      </c>
      <c r="L241" s="454"/>
      <c r="M241" s="454" t="s">
        <v>40</v>
      </c>
      <c r="N241" s="454"/>
      <c r="O241" s="454" t="s">
        <v>41</v>
      </c>
      <c r="P241" s="454"/>
      <c r="Q241" s="454" t="s">
        <v>38</v>
      </c>
      <c r="R241" s="454"/>
      <c r="S241" s="452"/>
    </row>
    <row r="242" spans="2:19" ht="18" hidden="1" customHeight="1" x14ac:dyDescent="0.25">
      <c r="B242" s="449"/>
      <c r="C242" s="445" t="s">
        <v>62</v>
      </c>
      <c r="D242" s="445"/>
      <c r="E242" s="450"/>
      <c r="F242" s="249" t="s">
        <v>165</v>
      </c>
      <c r="G242" s="249" t="s">
        <v>166</v>
      </c>
      <c r="H242" s="249" t="s">
        <v>167</v>
      </c>
      <c r="I242" s="249" t="s">
        <v>168</v>
      </c>
      <c r="J242" s="249" t="s">
        <v>169</v>
      </c>
      <c r="K242" s="249" t="s">
        <v>170</v>
      </c>
      <c r="L242" s="249" t="s">
        <v>177</v>
      </c>
      <c r="M242" s="249" t="s">
        <v>171</v>
      </c>
      <c r="N242" s="249" t="s">
        <v>172</v>
      </c>
      <c r="O242" s="249" t="s">
        <v>173</v>
      </c>
      <c r="P242" s="249" t="s">
        <v>174</v>
      </c>
      <c r="Q242" s="249" t="s">
        <v>175</v>
      </c>
      <c r="R242" s="249" t="s">
        <v>176</v>
      </c>
      <c r="S242" s="452"/>
    </row>
    <row r="243" spans="2:19" ht="18" hidden="1" customHeight="1" x14ac:dyDescent="0.25">
      <c r="B243" s="449"/>
      <c r="C243" s="456" t="s">
        <v>606</v>
      </c>
      <c r="D243" s="250"/>
      <c r="E243" s="450"/>
      <c r="F243" s="251" t="s">
        <v>22</v>
      </c>
      <c r="G243" s="251" t="s">
        <v>44</v>
      </c>
      <c r="H243" s="251" t="s">
        <v>45</v>
      </c>
      <c r="I243" s="251" t="s">
        <v>47</v>
      </c>
      <c r="J243" s="251" t="s">
        <v>46</v>
      </c>
      <c r="K243" s="251" t="s">
        <v>47</v>
      </c>
      <c r="L243" s="251" t="s">
        <v>48</v>
      </c>
      <c r="M243" s="251" t="str">
        <f t="shared" ref="M243" si="31">K243</f>
        <v>Weight</v>
      </c>
      <c r="N243" s="251" t="str">
        <f t="shared" ref="N243" si="32">L243</f>
        <v>Distance</v>
      </c>
      <c r="O243" s="251" t="str">
        <f t="shared" ref="O243" si="33">M243</f>
        <v>Weight</v>
      </c>
      <c r="P243" s="251" t="str">
        <f t="shared" ref="P243" si="34">N243</f>
        <v>Distance</v>
      </c>
      <c r="Q243" s="251" t="str">
        <f t="shared" ref="Q243" si="35">O243</f>
        <v>Weight</v>
      </c>
      <c r="R243" s="251" t="str">
        <f t="shared" ref="R243" si="36">P243</f>
        <v>Distance</v>
      </c>
      <c r="S243" s="452"/>
    </row>
    <row r="244" spans="2:19" ht="18" hidden="1" customHeight="1" x14ac:dyDescent="0.25">
      <c r="B244" s="449"/>
      <c r="C244" s="457"/>
      <c r="D244" s="241"/>
      <c r="E244" s="450"/>
      <c r="F244" s="248" t="s">
        <v>23</v>
      </c>
      <c r="G244" s="248" t="s">
        <v>564</v>
      </c>
      <c r="H244" s="248" t="s">
        <v>564</v>
      </c>
      <c r="I244" s="248" t="s">
        <v>564</v>
      </c>
      <c r="J244" s="248" t="s">
        <v>36</v>
      </c>
      <c r="K244" s="248" t="s">
        <v>564</v>
      </c>
      <c r="L244" s="248" t="s">
        <v>573</v>
      </c>
      <c r="M244" s="248" t="str">
        <f>K244</f>
        <v>lb</v>
      </c>
      <c r="N244" s="248" t="str">
        <f>L244</f>
        <v>mile</v>
      </c>
      <c r="O244" s="248" t="str">
        <f>M244</f>
        <v>lb</v>
      </c>
      <c r="P244" s="248" t="str">
        <f>L244</f>
        <v>mile</v>
      </c>
      <c r="Q244" s="248" t="str">
        <f>K244</f>
        <v>lb</v>
      </c>
      <c r="R244" s="248" t="str">
        <f>L244</f>
        <v>mile</v>
      </c>
      <c r="S244" s="452"/>
    </row>
    <row r="245" spans="2:19" ht="18" hidden="1" customHeight="1" x14ac:dyDescent="0.25">
      <c r="B245" s="449"/>
      <c r="C245" s="458" t="s">
        <v>607</v>
      </c>
      <c r="D245" s="252"/>
      <c r="E245" s="450"/>
      <c r="F245" s="253">
        <f>HEFAProductionInputs!E$8</f>
        <v>0</v>
      </c>
      <c r="G245" s="254"/>
      <c r="H245" s="254"/>
      <c r="I245" s="254"/>
      <c r="J245" s="260"/>
      <c r="K245" s="255"/>
      <c r="L245" s="255"/>
      <c r="M245" s="255"/>
      <c r="N245" s="255"/>
      <c r="O245" s="255"/>
      <c r="P245" s="255"/>
      <c r="Q245" s="255"/>
      <c r="R245" s="255"/>
      <c r="S245" s="452"/>
    </row>
    <row r="246" spans="2:19" ht="18" hidden="1" customHeight="1" x14ac:dyDescent="0.25">
      <c r="B246" s="449"/>
      <c r="C246" s="459"/>
      <c r="D246" s="241"/>
      <c r="E246" s="450"/>
      <c r="F246" s="253">
        <f>HEFAProductionInputs!E$9</f>
        <v>0</v>
      </c>
      <c r="G246" s="254"/>
      <c r="H246" s="254"/>
      <c r="I246" s="254"/>
      <c r="J246" s="260"/>
      <c r="K246" s="255"/>
      <c r="L246" s="255"/>
      <c r="M246" s="255"/>
      <c r="N246" s="255"/>
      <c r="O246" s="255"/>
      <c r="P246" s="255"/>
      <c r="Q246" s="255"/>
      <c r="R246" s="255"/>
      <c r="S246" s="452"/>
    </row>
    <row r="247" spans="2:19" ht="18" hidden="1" customHeight="1" x14ac:dyDescent="0.25">
      <c r="B247" s="449"/>
      <c r="C247" s="458" t="s">
        <v>455</v>
      </c>
      <c r="D247" s="252"/>
      <c r="E247" s="450"/>
      <c r="F247" s="253">
        <f>HEFAProductionInputs!E$10</f>
        <v>0</v>
      </c>
      <c r="G247" s="254"/>
      <c r="H247" s="254"/>
      <c r="I247" s="254"/>
      <c r="J247" s="260"/>
      <c r="K247" s="255"/>
      <c r="L247" s="255"/>
      <c r="M247" s="255"/>
      <c r="N247" s="255"/>
      <c r="O247" s="255"/>
      <c r="P247" s="255"/>
      <c r="Q247" s="255"/>
      <c r="R247" s="255"/>
      <c r="S247" s="452"/>
    </row>
    <row r="248" spans="2:19" ht="18" hidden="1" customHeight="1" x14ac:dyDescent="0.25">
      <c r="B248" s="449"/>
      <c r="C248" s="459"/>
      <c r="D248" s="256"/>
      <c r="E248" s="450"/>
      <c r="F248" s="253">
        <f>HEFAProductionInputs!E$11</f>
        <v>0</v>
      </c>
      <c r="G248" s="254"/>
      <c r="H248" s="254"/>
      <c r="I248" s="254"/>
      <c r="J248" s="260"/>
      <c r="K248" s="255"/>
      <c r="L248" s="255"/>
      <c r="M248" s="255"/>
      <c r="N248" s="255"/>
      <c r="O248" s="255"/>
      <c r="P248" s="255"/>
      <c r="Q248" s="255"/>
      <c r="R248" s="255"/>
      <c r="S248" s="452"/>
    </row>
    <row r="249" spans="2:19" ht="18" hidden="1" customHeight="1" x14ac:dyDescent="0.25">
      <c r="B249" s="449"/>
      <c r="C249" s="456" t="s">
        <v>608</v>
      </c>
      <c r="D249" s="257"/>
      <c r="E249" s="450"/>
      <c r="F249" s="253">
        <f>HEFAProductionInputs!E$12</f>
        <v>0</v>
      </c>
      <c r="G249" s="254"/>
      <c r="H249" s="254"/>
      <c r="I249" s="254"/>
      <c r="J249" s="260"/>
      <c r="K249" s="255"/>
      <c r="L249" s="255"/>
      <c r="M249" s="255"/>
      <c r="N249" s="255"/>
      <c r="O249" s="255"/>
      <c r="P249" s="255"/>
      <c r="Q249" s="255"/>
      <c r="R249" s="255"/>
      <c r="S249" s="452"/>
    </row>
    <row r="250" spans="2:19" ht="18" hidden="1" customHeight="1" x14ac:dyDescent="0.25">
      <c r="B250" s="449"/>
      <c r="C250" s="457"/>
      <c r="D250" s="258"/>
      <c r="E250" s="450"/>
      <c r="F250" s="253">
        <f>HEFAProductionInputs!E$13</f>
        <v>0</v>
      </c>
      <c r="G250" s="254"/>
      <c r="H250" s="254"/>
      <c r="I250" s="254"/>
      <c r="J250" s="260"/>
      <c r="K250" s="255"/>
      <c r="L250" s="255"/>
      <c r="M250" s="255"/>
      <c r="N250" s="255"/>
      <c r="O250" s="255"/>
      <c r="P250" s="255"/>
      <c r="Q250" s="255"/>
      <c r="R250" s="255"/>
      <c r="S250" s="452"/>
    </row>
    <row r="251" spans="2:19" ht="18" hidden="1" customHeight="1" x14ac:dyDescent="0.25">
      <c r="B251" s="449"/>
      <c r="C251" s="456" t="s">
        <v>456</v>
      </c>
      <c r="D251" s="250"/>
      <c r="E251" s="450"/>
      <c r="F251" s="253">
        <f>HEFAProductionInputs!E$14</f>
        <v>0</v>
      </c>
      <c r="G251" s="254"/>
      <c r="H251" s="254"/>
      <c r="I251" s="254"/>
      <c r="J251" s="260"/>
      <c r="K251" s="255"/>
      <c r="L251" s="255"/>
      <c r="M251" s="255"/>
      <c r="N251" s="255"/>
      <c r="O251" s="255"/>
      <c r="P251" s="255"/>
      <c r="Q251" s="255"/>
      <c r="R251" s="255"/>
      <c r="S251" s="452"/>
    </row>
    <row r="252" spans="2:19" ht="18" hidden="1" customHeight="1" x14ac:dyDescent="0.25">
      <c r="B252" s="449"/>
      <c r="C252" s="457"/>
      <c r="D252" s="259"/>
      <c r="E252" s="450"/>
      <c r="F252" s="253">
        <f>HEFAProductionInputs!E$15</f>
        <v>0</v>
      </c>
      <c r="G252" s="254"/>
      <c r="H252" s="254"/>
      <c r="I252" s="254"/>
      <c r="J252" s="260"/>
      <c r="K252" s="255"/>
      <c r="L252" s="255"/>
      <c r="M252" s="255"/>
      <c r="N252" s="255"/>
      <c r="O252" s="255"/>
      <c r="P252" s="255"/>
      <c r="Q252" s="255"/>
      <c r="R252" s="255"/>
      <c r="S252" s="452"/>
    </row>
    <row r="253" spans="2:19" ht="18" hidden="1" customHeight="1" x14ac:dyDescent="0.25">
      <c r="B253" s="449"/>
      <c r="C253" s="106" t="s">
        <v>220</v>
      </c>
      <c r="D253" s="107" t="str" cm="1">
        <f t="array" ref="D253:D254">_xlfn._xlws.FILTER(C253:C254,C253:C254&lt;&gt;"")</f>
        <v>Site-Specific</v>
      </c>
      <c r="E253" s="450"/>
      <c r="F253" s="253">
        <f>HEFAProductionInputs!E$16</f>
        <v>0</v>
      </c>
      <c r="G253" s="254"/>
      <c r="H253" s="254"/>
      <c r="I253" s="254"/>
      <c r="J253" s="260"/>
      <c r="K253" s="255"/>
      <c r="L253" s="255"/>
      <c r="M253" s="255"/>
      <c r="N253" s="255"/>
      <c r="O253" s="255"/>
      <c r="P253" s="255"/>
      <c r="Q253" s="255"/>
      <c r="R253" s="255"/>
      <c r="S253" s="452"/>
    </row>
    <row r="254" spans="2:19" ht="18" hidden="1" customHeight="1" x14ac:dyDescent="0.25">
      <c r="B254" s="449"/>
      <c r="C254" s="107" t="s">
        <v>251</v>
      </c>
      <c r="D254" s="106" t="str">
        <v>Default</v>
      </c>
      <c r="E254" s="450" t="b">
        <v>0</v>
      </c>
      <c r="F254" s="253">
        <f>HEFAProductionInputs!E$17</f>
        <v>0</v>
      </c>
      <c r="G254" s="254"/>
      <c r="H254" s="254"/>
      <c r="I254" s="254"/>
      <c r="J254" s="260"/>
      <c r="K254" s="255"/>
      <c r="L254" s="255"/>
      <c r="M254" s="255"/>
      <c r="N254" s="255"/>
      <c r="O254" s="255"/>
      <c r="P254" s="255"/>
      <c r="Q254" s="255"/>
      <c r="R254" s="255"/>
      <c r="S254" s="452"/>
    </row>
    <row r="255" spans="2:19" ht="18" hidden="1" customHeight="1" x14ac:dyDescent="0.25">
      <c r="B255" s="449"/>
      <c r="C255" s="118"/>
      <c r="D255" s="118"/>
      <c r="E255" s="450"/>
      <c r="F255" s="253">
        <f>HEFAProductionInputs!E$18</f>
        <v>0</v>
      </c>
      <c r="G255" s="254"/>
      <c r="H255" s="254"/>
      <c r="I255" s="254"/>
      <c r="J255" s="260"/>
      <c r="K255" s="255"/>
      <c r="L255" s="255"/>
      <c r="M255" s="255"/>
      <c r="N255" s="255"/>
      <c r="O255" s="255"/>
      <c r="P255" s="255"/>
      <c r="Q255" s="255"/>
      <c r="R255" s="255"/>
      <c r="S255" s="452"/>
    </row>
    <row r="256" spans="2:19" ht="18" hidden="1" customHeight="1" x14ac:dyDescent="0.25">
      <c r="B256" s="449"/>
      <c r="C256" s="118"/>
      <c r="D256" s="118"/>
      <c r="E256" s="450" t="b">
        <v>0</v>
      </c>
      <c r="F256" s="253">
        <f>HEFAProductionInputs!E$19</f>
        <v>0</v>
      </c>
      <c r="G256" s="254"/>
      <c r="H256" s="254"/>
      <c r="I256" s="254"/>
      <c r="J256" s="260"/>
      <c r="K256" s="255"/>
      <c r="L256" s="255"/>
      <c r="M256" s="255"/>
      <c r="N256" s="255"/>
      <c r="O256" s="255"/>
      <c r="P256" s="255"/>
      <c r="Q256" s="255"/>
      <c r="R256" s="255"/>
      <c r="S256" s="452"/>
    </row>
    <row r="257" spans="2:19" ht="18" hidden="1" customHeight="1" x14ac:dyDescent="0.25">
      <c r="B257" s="449"/>
      <c r="C257" s="104"/>
      <c r="D257" s="104"/>
      <c r="E257" s="450"/>
      <c r="F257" s="253">
        <f>HEFAProductionInputs!E$20</f>
        <v>0</v>
      </c>
      <c r="G257" s="254"/>
      <c r="H257" s="254"/>
      <c r="I257" s="254"/>
      <c r="J257" s="260"/>
      <c r="K257" s="255"/>
      <c r="L257" s="255"/>
      <c r="M257" s="255"/>
      <c r="N257" s="255"/>
      <c r="O257" s="255"/>
      <c r="P257" s="255"/>
      <c r="Q257" s="255"/>
      <c r="R257" s="255"/>
      <c r="S257" s="452"/>
    </row>
    <row r="258" spans="2:19" ht="18" hidden="1" customHeight="1" x14ac:dyDescent="0.25">
      <c r="B258" s="449"/>
      <c r="C258" s="445" t="s">
        <v>574</v>
      </c>
      <c r="D258" s="445"/>
      <c r="E258" s="450"/>
      <c r="F258" s="253">
        <f>HEFAProductionInputs!E$21</f>
        <v>0</v>
      </c>
      <c r="G258" s="254"/>
      <c r="H258" s="254"/>
      <c r="I258" s="254"/>
      <c r="J258" s="260"/>
      <c r="K258" s="255"/>
      <c r="L258" s="255"/>
      <c r="M258" s="255"/>
      <c r="N258" s="255"/>
      <c r="O258" s="255"/>
      <c r="P258" s="255"/>
      <c r="Q258" s="255"/>
      <c r="R258" s="255"/>
      <c r="S258" s="452"/>
    </row>
    <row r="259" spans="2:19" ht="18" hidden="1" customHeight="1" x14ac:dyDescent="0.25">
      <c r="B259" s="449"/>
      <c r="C259" s="238" t="s">
        <v>39</v>
      </c>
      <c r="D259" s="241">
        <f>SUMPRODUCT(K245:K268,L245:L268)</f>
        <v>0</v>
      </c>
      <c r="E259" s="450"/>
      <c r="F259" s="253">
        <f>HEFAProductionInputs!E$22</f>
        <v>0</v>
      </c>
      <c r="G259" s="254"/>
      <c r="H259" s="254"/>
      <c r="I259" s="254"/>
      <c r="J259" s="260"/>
      <c r="K259" s="255"/>
      <c r="L259" s="255"/>
      <c r="M259" s="255"/>
      <c r="N259" s="255"/>
      <c r="O259" s="255"/>
      <c r="P259" s="255"/>
      <c r="Q259" s="255"/>
      <c r="R259" s="255"/>
      <c r="S259" s="452"/>
    </row>
    <row r="260" spans="2:19" ht="18" hidden="1" customHeight="1" x14ac:dyDescent="0.25">
      <c r="B260" s="449"/>
      <c r="C260" s="238" t="s">
        <v>40</v>
      </c>
      <c r="D260" s="241">
        <f>SUMPRODUCT(M245:M268,N245:N268)</f>
        <v>0</v>
      </c>
      <c r="E260" s="450"/>
      <c r="F260" s="253">
        <f>HEFAProductionInputs!E$23</f>
        <v>0</v>
      </c>
      <c r="G260" s="254"/>
      <c r="H260" s="254"/>
      <c r="I260" s="254"/>
      <c r="J260" s="260"/>
      <c r="K260" s="255"/>
      <c r="L260" s="255"/>
      <c r="M260" s="255"/>
      <c r="N260" s="255"/>
      <c r="O260" s="255"/>
      <c r="P260" s="255"/>
      <c r="Q260" s="255"/>
      <c r="R260" s="255"/>
      <c r="S260" s="452"/>
    </row>
    <row r="261" spans="2:19" ht="18" hidden="1" customHeight="1" x14ac:dyDescent="0.25">
      <c r="B261" s="449"/>
      <c r="C261" s="238" t="s">
        <v>41</v>
      </c>
      <c r="D261" s="241">
        <f>SUMPRODUCT(O245:O268,P245:P268)</f>
        <v>0</v>
      </c>
      <c r="E261" s="450"/>
      <c r="F261" s="253">
        <f>HEFAProductionInputs!E$24</f>
        <v>0</v>
      </c>
      <c r="G261" s="254"/>
      <c r="H261" s="254"/>
      <c r="I261" s="254"/>
      <c r="J261" s="260"/>
      <c r="K261" s="255"/>
      <c r="L261" s="255"/>
      <c r="M261" s="255"/>
      <c r="N261" s="255"/>
      <c r="O261" s="255"/>
      <c r="P261" s="255"/>
      <c r="Q261" s="255"/>
      <c r="R261" s="255"/>
      <c r="S261" s="452"/>
    </row>
    <row r="262" spans="2:19" ht="18" hidden="1" customHeight="1" x14ac:dyDescent="0.25">
      <c r="B262" s="449"/>
      <c r="C262" s="238" t="s">
        <v>38</v>
      </c>
      <c r="D262" s="241">
        <f>SUMPRODUCT(Q245:Q268,R245:R268)</f>
        <v>0</v>
      </c>
      <c r="E262" s="450"/>
      <c r="F262" s="253">
        <f>HEFAProductionInputs!E$25</f>
        <v>0</v>
      </c>
      <c r="G262" s="254"/>
      <c r="H262" s="254"/>
      <c r="I262" s="254"/>
      <c r="J262" s="260"/>
      <c r="K262" s="255"/>
      <c r="L262" s="255"/>
      <c r="M262" s="255"/>
      <c r="N262" s="255"/>
      <c r="O262" s="255"/>
      <c r="P262" s="255"/>
      <c r="Q262" s="255"/>
      <c r="R262" s="255"/>
      <c r="S262" s="452"/>
    </row>
    <row r="263" spans="2:19" ht="18" hidden="1" customHeight="1" x14ac:dyDescent="0.25">
      <c r="B263" s="449"/>
      <c r="C263" s="238" t="s">
        <v>442</v>
      </c>
      <c r="D263" s="241" cm="1">
        <f t="array" ref="D263">IFERROR((D259*Background!E$17+D260*Background!E$18+D261*Background!E$19+IFERROR(D262*D252,0))/SUMPRODUCT(I245:I268,1-J245:J268),0)</f>
        <v>0</v>
      </c>
      <c r="E263" s="450"/>
      <c r="F263" s="253">
        <f>HEFAProductionInputs!E$26</f>
        <v>0</v>
      </c>
      <c r="G263" s="254"/>
      <c r="H263" s="254"/>
      <c r="I263" s="254"/>
      <c r="J263" s="260"/>
      <c r="K263" s="255"/>
      <c r="L263" s="255"/>
      <c r="M263" s="255"/>
      <c r="N263" s="255"/>
      <c r="O263" s="255"/>
      <c r="P263" s="255"/>
      <c r="Q263" s="255"/>
      <c r="R263" s="255"/>
      <c r="S263" s="452"/>
    </row>
    <row r="264" spans="2:19" ht="18" hidden="1" customHeight="1" x14ac:dyDescent="0.25">
      <c r="B264" s="449"/>
      <c r="C264" s="444"/>
      <c r="D264" s="444"/>
      <c r="E264" s="450"/>
      <c r="F264" s="253">
        <f>HEFAProductionInputs!E$27</f>
        <v>0</v>
      </c>
      <c r="G264" s="254"/>
      <c r="H264" s="254"/>
      <c r="I264" s="254"/>
      <c r="J264" s="260"/>
      <c r="K264" s="255"/>
      <c r="L264" s="255"/>
      <c r="M264" s="255"/>
      <c r="N264" s="255"/>
      <c r="O264" s="255"/>
      <c r="P264" s="255"/>
      <c r="Q264" s="255"/>
      <c r="R264" s="255"/>
      <c r="S264" s="452"/>
    </row>
    <row r="265" spans="2:19" ht="18" hidden="1" customHeight="1" x14ac:dyDescent="0.25">
      <c r="B265" s="449"/>
      <c r="C265" s="445" t="s">
        <v>567</v>
      </c>
      <c r="D265" s="445"/>
      <c r="E265" s="450"/>
      <c r="F265" s="253">
        <f>HEFAProductionInputs!E$28</f>
        <v>0</v>
      </c>
      <c r="G265" s="254"/>
      <c r="H265" s="254"/>
      <c r="I265" s="254"/>
      <c r="J265" s="260"/>
      <c r="K265" s="255"/>
      <c r="L265" s="255"/>
      <c r="M265" s="255"/>
      <c r="N265" s="255"/>
      <c r="O265" s="255"/>
      <c r="P265" s="255"/>
      <c r="Q265" s="255"/>
      <c r="R265" s="255"/>
      <c r="S265" s="452"/>
    </row>
    <row r="266" spans="2:19" ht="18" hidden="1" customHeight="1" x14ac:dyDescent="0.25">
      <c r="B266" s="449"/>
      <c r="C266" s="238" t="s">
        <v>49</v>
      </c>
      <c r="D266" s="241" cm="1">
        <f t="array" ref="D266">SUMPRODUCT(I245:I268,1-J245:J268)</f>
        <v>0</v>
      </c>
      <c r="E266" s="450"/>
      <c r="F266" s="253">
        <f>HEFAProductionInputs!E$29</f>
        <v>0</v>
      </c>
      <c r="G266" s="254"/>
      <c r="H266" s="254"/>
      <c r="I266" s="254"/>
      <c r="J266" s="260"/>
      <c r="K266" s="255"/>
      <c r="L266" s="255"/>
      <c r="M266" s="255"/>
      <c r="N266" s="255"/>
      <c r="O266" s="255"/>
      <c r="P266" s="255"/>
      <c r="Q266" s="255"/>
      <c r="R266" s="255"/>
      <c r="S266" s="452"/>
    </row>
    <row r="267" spans="2:19" ht="18" hidden="1" customHeight="1" x14ac:dyDescent="0.25">
      <c r="B267" s="449"/>
      <c r="C267" s="238" t="s">
        <v>54</v>
      </c>
      <c r="D267" s="241" cm="1">
        <f t="array" ref="D267">SUMPRODUCT(H245:H268-G245:G268,1-J245:J268)</f>
        <v>0</v>
      </c>
      <c r="E267" s="450"/>
      <c r="F267" s="253">
        <f>HEFAProductionInputs!E$30</f>
        <v>0</v>
      </c>
      <c r="G267" s="254"/>
      <c r="H267" s="254"/>
      <c r="I267" s="254"/>
      <c r="J267" s="260"/>
      <c r="K267" s="255"/>
      <c r="L267" s="255"/>
      <c r="M267" s="255"/>
      <c r="N267" s="255"/>
      <c r="O267" s="255"/>
      <c r="P267" s="255"/>
      <c r="Q267" s="255"/>
      <c r="R267" s="255"/>
      <c r="S267" s="452"/>
    </row>
    <row r="268" spans="2:19" ht="18" hidden="1" customHeight="1" x14ac:dyDescent="0.25">
      <c r="B268" s="449"/>
      <c r="C268" s="238" t="s">
        <v>60</v>
      </c>
      <c r="D268" s="241">
        <f>D266-D267</f>
        <v>0</v>
      </c>
      <c r="E268" s="450"/>
      <c r="F268" s="253">
        <f>HEFAProductionInputs!E$31</f>
        <v>0</v>
      </c>
      <c r="G268" s="254"/>
      <c r="H268" s="254"/>
      <c r="I268" s="254"/>
      <c r="J268" s="260"/>
      <c r="K268" s="255"/>
      <c r="L268" s="255"/>
      <c r="M268" s="255"/>
      <c r="N268" s="255"/>
      <c r="O268" s="255"/>
      <c r="P268" s="255"/>
      <c r="Q268" s="255"/>
      <c r="R268" s="255"/>
      <c r="S268" s="452"/>
    </row>
    <row r="269" spans="2:19" ht="18" hidden="1" customHeight="1" x14ac:dyDescent="0.25">
      <c r="B269" s="433"/>
      <c r="C269" s="434"/>
      <c r="D269" s="434"/>
      <c r="E269" s="434"/>
      <c r="F269" s="434"/>
      <c r="G269" s="434"/>
      <c r="H269" s="434"/>
      <c r="I269" s="434"/>
      <c r="J269" s="434"/>
      <c r="K269" s="434"/>
      <c r="L269" s="434"/>
      <c r="M269" s="434"/>
      <c r="N269" s="434"/>
      <c r="O269" s="434"/>
      <c r="P269" s="434"/>
      <c r="Q269" s="434"/>
      <c r="R269" s="434"/>
      <c r="S269" s="435"/>
    </row>
    <row r="270" spans="2:19" ht="18" hidden="1" customHeight="1" x14ac:dyDescent="0.25"/>
    <row r="271" spans="2:19" ht="18" hidden="1" customHeight="1" x14ac:dyDescent="0.25">
      <c r="B271" s="446"/>
      <c r="C271" s="447"/>
      <c r="D271" s="447"/>
      <c r="E271" s="447"/>
      <c r="F271" s="447"/>
      <c r="G271" s="447"/>
      <c r="H271" s="447"/>
      <c r="I271" s="447"/>
      <c r="J271" s="447"/>
      <c r="K271" s="447"/>
      <c r="L271" s="447"/>
      <c r="M271" s="447"/>
      <c r="N271" s="447"/>
      <c r="O271" s="447"/>
      <c r="P271" s="447"/>
      <c r="Q271" s="447"/>
      <c r="R271" s="447"/>
      <c r="S271" s="448"/>
    </row>
    <row r="272" spans="2:19" ht="18" hidden="1" customHeight="1" x14ac:dyDescent="0.25">
      <c r="B272" s="449"/>
      <c r="C272" s="445" t="s">
        <v>178</v>
      </c>
      <c r="D272" s="445"/>
      <c r="E272" s="450" t="b">
        <v>1</v>
      </c>
      <c r="F272" s="451" t="s">
        <v>418</v>
      </c>
      <c r="G272" s="451"/>
      <c r="H272" s="451"/>
      <c r="I272" s="451"/>
      <c r="J272" s="451"/>
      <c r="K272" s="451"/>
      <c r="L272" s="451"/>
      <c r="M272" s="451"/>
      <c r="N272" s="451"/>
      <c r="O272" s="451"/>
      <c r="P272" s="451"/>
      <c r="Q272" s="451"/>
      <c r="R272" s="451"/>
      <c r="S272" s="452" t="s">
        <v>42</v>
      </c>
    </row>
    <row r="273" spans="2:19" ht="18" hidden="1" customHeight="1" x14ac:dyDescent="0.25">
      <c r="B273" s="449"/>
      <c r="C273" s="460" t="str">
        <f>IF(AND(D276&gt;0,D278&gt;0),CONCATENATE(IF(D278="Other (Specify Below)",D279,D278)," ",IF(D276="Other (Specify Below)",D277,D276)),"")</f>
        <v/>
      </c>
      <c r="D273" s="460"/>
      <c r="E273" s="450"/>
      <c r="F273" s="454"/>
      <c r="G273" s="454" t="s">
        <v>52</v>
      </c>
      <c r="H273" s="454"/>
      <c r="I273" s="454"/>
      <c r="J273" s="454"/>
      <c r="K273" s="454" t="s">
        <v>37</v>
      </c>
      <c r="L273" s="454"/>
      <c r="M273" s="454"/>
      <c r="N273" s="454"/>
      <c r="O273" s="454"/>
      <c r="P273" s="454"/>
      <c r="Q273" s="454"/>
      <c r="R273" s="454"/>
      <c r="S273" s="452"/>
    </row>
    <row r="274" spans="2:19" ht="18" hidden="1" customHeight="1" x14ac:dyDescent="0.25">
      <c r="B274" s="449"/>
      <c r="C274" s="455"/>
      <c r="D274" s="455"/>
      <c r="E274" s="450"/>
      <c r="F274" s="454"/>
      <c r="G274" s="454" t="s">
        <v>419</v>
      </c>
      <c r="H274" s="454"/>
      <c r="I274" s="454" t="s">
        <v>63</v>
      </c>
      <c r="J274" s="454"/>
      <c r="K274" s="454" t="s">
        <v>39</v>
      </c>
      <c r="L274" s="454"/>
      <c r="M274" s="454" t="s">
        <v>40</v>
      </c>
      <c r="N274" s="454"/>
      <c r="O274" s="454" t="s">
        <v>41</v>
      </c>
      <c r="P274" s="454"/>
      <c r="Q274" s="454" t="s">
        <v>38</v>
      </c>
      <c r="R274" s="454"/>
      <c r="S274" s="452"/>
    </row>
    <row r="275" spans="2:19" ht="18" hidden="1" customHeight="1" x14ac:dyDescent="0.25">
      <c r="B275" s="449"/>
      <c r="C275" s="445" t="s">
        <v>62</v>
      </c>
      <c r="D275" s="445"/>
      <c r="E275" s="450"/>
      <c r="F275" s="249" t="s">
        <v>179</v>
      </c>
      <c r="G275" s="249" t="s">
        <v>180</v>
      </c>
      <c r="H275" s="249" t="s">
        <v>181</v>
      </c>
      <c r="I275" s="249" t="s">
        <v>182</v>
      </c>
      <c r="J275" s="249" t="s">
        <v>183</v>
      </c>
      <c r="K275" s="249" t="s">
        <v>184</v>
      </c>
      <c r="L275" s="249" t="s">
        <v>185</v>
      </c>
      <c r="M275" s="249" t="s">
        <v>191</v>
      </c>
      <c r="N275" s="249" t="s">
        <v>186</v>
      </c>
      <c r="O275" s="249" t="s">
        <v>187</v>
      </c>
      <c r="P275" s="249" t="s">
        <v>188</v>
      </c>
      <c r="Q275" s="249" t="s">
        <v>189</v>
      </c>
      <c r="R275" s="249" t="s">
        <v>190</v>
      </c>
      <c r="S275" s="452"/>
    </row>
    <row r="276" spans="2:19" ht="18" hidden="1" customHeight="1" x14ac:dyDescent="0.25">
      <c r="B276" s="449"/>
      <c r="C276" s="456" t="s">
        <v>609</v>
      </c>
      <c r="D276" s="250"/>
      <c r="E276" s="450"/>
      <c r="F276" s="251" t="s">
        <v>22</v>
      </c>
      <c r="G276" s="251" t="s">
        <v>44</v>
      </c>
      <c r="H276" s="251" t="s">
        <v>45</v>
      </c>
      <c r="I276" s="251" t="s">
        <v>47</v>
      </c>
      <c r="J276" s="251" t="s">
        <v>46</v>
      </c>
      <c r="K276" s="251" t="s">
        <v>47</v>
      </c>
      <c r="L276" s="251" t="s">
        <v>48</v>
      </c>
      <c r="M276" s="251" t="str">
        <f t="shared" ref="M276" si="37">K276</f>
        <v>Weight</v>
      </c>
      <c r="N276" s="251" t="str">
        <f t="shared" ref="N276" si="38">L276</f>
        <v>Distance</v>
      </c>
      <c r="O276" s="251" t="str">
        <f t="shared" ref="O276" si="39">M276</f>
        <v>Weight</v>
      </c>
      <c r="P276" s="251" t="str">
        <f t="shared" ref="P276" si="40">N276</f>
        <v>Distance</v>
      </c>
      <c r="Q276" s="251" t="str">
        <f t="shared" ref="Q276" si="41">O276</f>
        <v>Weight</v>
      </c>
      <c r="R276" s="251" t="str">
        <f t="shared" ref="R276" si="42">P276</f>
        <v>Distance</v>
      </c>
      <c r="S276" s="452"/>
    </row>
    <row r="277" spans="2:19" ht="18" hidden="1" customHeight="1" x14ac:dyDescent="0.25">
      <c r="B277" s="449"/>
      <c r="C277" s="457"/>
      <c r="D277" s="241"/>
      <c r="E277" s="450"/>
      <c r="F277" s="248" t="s">
        <v>23</v>
      </c>
      <c r="G277" s="248" t="s">
        <v>564</v>
      </c>
      <c r="H277" s="248" t="s">
        <v>564</v>
      </c>
      <c r="I277" s="248" t="s">
        <v>564</v>
      </c>
      <c r="J277" s="248" t="s">
        <v>36</v>
      </c>
      <c r="K277" s="248" t="s">
        <v>564</v>
      </c>
      <c r="L277" s="248" t="s">
        <v>573</v>
      </c>
      <c r="M277" s="248" t="str">
        <f>K277</f>
        <v>lb</v>
      </c>
      <c r="N277" s="248" t="str">
        <f>L277</f>
        <v>mile</v>
      </c>
      <c r="O277" s="248" t="str">
        <f>M277</f>
        <v>lb</v>
      </c>
      <c r="P277" s="248" t="str">
        <f>L277</f>
        <v>mile</v>
      </c>
      <c r="Q277" s="248" t="str">
        <f>K277</f>
        <v>lb</v>
      </c>
      <c r="R277" s="248" t="str">
        <f>L277</f>
        <v>mile</v>
      </c>
      <c r="S277" s="452"/>
    </row>
    <row r="278" spans="2:19" ht="18" hidden="1" customHeight="1" x14ac:dyDescent="0.25">
      <c r="B278" s="449"/>
      <c r="C278" s="458" t="s">
        <v>610</v>
      </c>
      <c r="D278" s="252"/>
      <c r="E278" s="450"/>
      <c r="F278" s="253">
        <f>HEFAProductionInputs!E$8</f>
        <v>0</v>
      </c>
      <c r="G278" s="254"/>
      <c r="H278" s="254"/>
      <c r="I278" s="254"/>
      <c r="J278" s="260"/>
      <c r="K278" s="255"/>
      <c r="L278" s="255"/>
      <c r="M278" s="255"/>
      <c r="N278" s="255"/>
      <c r="O278" s="255"/>
      <c r="P278" s="255"/>
      <c r="Q278" s="255"/>
      <c r="R278" s="255"/>
      <c r="S278" s="452"/>
    </row>
    <row r="279" spans="2:19" ht="18" hidden="1" customHeight="1" x14ac:dyDescent="0.25">
      <c r="B279" s="449"/>
      <c r="C279" s="459"/>
      <c r="D279" s="241"/>
      <c r="E279" s="450"/>
      <c r="F279" s="253">
        <f>HEFAProductionInputs!E$9</f>
        <v>0</v>
      </c>
      <c r="G279" s="254"/>
      <c r="H279" s="254"/>
      <c r="I279" s="254"/>
      <c r="J279" s="260"/>
      <c r="K279" s="255"/>
      <c r="L279" s="255"/>
      <c r="M279" s="255"/>
      <c r="N279" s="255"/>
      <c r="O279" s="255"/>
      <c r="P279" s="255"/>
      <c r="Q279" s="255"/>
      <c r="R279" s="255"/>
      <c r="S279" s="452"/>
    </row>
    <row r="280" spans="2:19" ht="18" hidden="1" customHeight="1" x14ac:dyDescent="0.25">
      <c r="B280" s="449"/>
      <c r="C280" s="458" t="s">
        <v>457</v>
      </c>
      <c r="D280" s="252"/>
      <c r="E280" s="450"/>
      <c r="F280" s="253">
        <f>HEFAProductionInputs!E$10</f>
        <v>0</v>
      </c>
      <c r="G280" s="254"/>
      <c r="H280" s="254"/>
      <c r="I280" s="254"/>
      <c r="J280" s="260"/>
      <c r="K280" s="255"/>
      <c r="L280" s="255"/>
      <c r="M280" s="255"/>
      <c r="N280" s="255"/>
      <c r="O280" s="255"/>
      <c r="P280" s="255"/>
      <c r="Q280" s="255"/>
      <c r="R280" s="255"/>
      <c r="S280" s="452"/>
    </row>
    <row r="281" spans="2:19" ht="18" hidden="1" customHeight="1" x14ac:dyDescent="0.25">
      <c r="B281" s="449"/>
      <c r="C281" s="459"/>
      <c r="D281" s="256"/>
      <c r="E281" s="450"/>
      <c r="F281" s="253">
        <f>HEFAProductionInputs!E$11</f>
        <v>0</v>
      </c>
      <c r="G281" s="254"/>
      <c r="H281" s="254"/>
      <c r="I281" s="254"/>
      <c r="J281" s="260"/>
      <c r="K281" s="255"/>
      <c r="L281" s="255"/>
      <c r="M281" s="255"/>
      <c r="N281" s="255"/>
      <c r="O281" s="255"/>
      <c r="P281" s="255"/>
      <c r="Q281" s="255"/>
      <c r="R281" s="255"/>
      <c r="S281" s="452"/>
    </row>
    <row r="282" spans="2:19" ht="18" hidden="1" customHeight="1" x14ac:dyDescent="0.25">
      <c r="B282" s="449"/>
      <c r="C282" s="456" t="s">
        <v>611</v>
      </c>
      <c r="D282" s="257"/>
      <c r="E282" s="450"/>
      <c r="F282" s="253">
        <f>HEFAProductionInputs!E$12</f>
        <v>0</v>
      </c>
      <c r="G282" s="254"/>
      <c r="H282" s="254"/>
      <c r="I282" s="254"/>
      <c r="J282" s="260"/>
      <c r="K282" s="255"/>
      <c r="L282" s="255"/>
      <c r="M282" s="255"/>
      <c r="N282" s="255"/>
      <c r="O282" s="255"/>
      <c r="P282" s="255"/>
      <c r="Q282" s="255"/>
      <c r="R282" s="255"/>
      <c r="S282" s="452"/>
    </row>
    <row r="283" spans="2:19" ht="18" hidden="1" customHeight="1" x14ac:dyDescent="0.25">
      <c r="B283" s="449"/>
      <c r="C283" s="457"/>
      <c r="D283" s="258"/>
      <c r="E283" s="450"/>
      <c r="F283" s="253">
        <f>HEFAProductionInputs!E$13</f>
        <v>0</v>
      </c>
      <c r="G283" s="254"/>
      <c r="H283" s="254"/>
      <c r="I283" s="254"/>
      <c r="J283" s="260"/>
      <c r="K283" s="255"/>
      <c r="L283" s="255"/>
      <c r="M283" s="255"/>
      <c r="N283" s="255"/>
      <c r="O283" s="255"/>
      <c r="P283" s="255"/>
      <c r="Q283" s="255"/>
      <c r="R283" s="255"/>
      <c r="S283" s="452"/>
    </row>
    <row r="284" spans="2:19" ht="18" hidden="1" customHeight="1" x14ac:dyDescent="0.25">
      <c r="B284" s="449"/>
      <c r="C284" s="456" t="s">
        <v>458</v>
      </c>
      <c r="D284" s="250"/>
      <c r="E284" s="450"/>
      <c r="F284" s="253">
        <f>HEFAProductionInputs!E$14</f>
        <v>0</v>
      </c>
      <c r="G284" s="254"/>
      <c r="H284" s="254"/>
      <c r="I284" s="254"/>
      <c r="J284" s="260"/>
      <c r="K284" s="255"/>
      <c r="L284" s="255"/>
      <c r="M284" s="255"/>
      <c r="N284" s="255"/>
      <c r="O284" s="255"/>
      <c r="P284" s="255"/>
      <c r="Q284" s="255"/>
      <c r="R284" s="255"/>
      <c r="S284" s="452"/>
    </row>
    <row r="285" spans="2:19" ht="18" hidden="1" customHeight="1" x14ac:dyDescent="0.25">
      <c r="B285" s="449"/>
      <c r="C285" s="457"/>
      <c r="D285" s="259"/>
      <c r="E285" s="450"/>
      <c r="F285" s="253">
        <f>HEFAProductionInputs!E$15</f>
        <v>0</v>
      </c>
      <c r="G285" s="254"/>
      <c r="H285" s="254"/>
      <c r="I285" s="254"/>
      <c r="J285" s="260"/>
      <c r="K285" s="255"/>
      <c r="L285" s="255"/>
      <c r="M285" s="255"/>
      <c r="N285" s="255"/>
      <c r="O285" s="255"/>
      <c r="P285" s="255"/>
      <c r="Q285" s="255"/>
      <c r="R285" s="255"/>
      <c r="S285" s="452"/>
    </row>
    <row r="286" spans="2:19" ht="18" hidden="1" customHeight="1" x14ac:dyDescent="0.25">
      <c r="B286" s="449"/>
      <c r="C286" s="106" t="s">
        <v>220</v>
      </c>
      <c r="D286" s="107" t="str" cm="1">
        <f t="array" ref="D286:D287">_xlfn._xlws.FILTER(C286:C287,C286:C287&lt;&gt;"")</f>
        <v>Site-Specific</v>
      </c>
      <c r="E286" s="450"/>
      <c r="F286" s="253">
        <f>HEFAProductionInputs!E$16</f>
        <v>0</v>
      </c>
      <c r="G286" s="254"/>
      <c r="H286" s="254"/>
      <c r="I286" s="254"/>
      <c r="J286" s="260"/>
      <c r="K286" s="255"/>
      <c r="L286" s="255"/>
      <c r="M286" s="255"/>
      <c r="N286" s="255"/>
      <c r="O286" s="255"/>
      <c r="P286" s="255"/>
      <c r="Q286" s="255"/>
      <c r="R286" s="255"/>
      <c r="S286" s="452"/>
    </row>
    <row r="287" spans="2:19" ht="18" hidden="1" customHeight="1" x14ac:dyDescent="0.25">
      <c r="B287" s="449"/>
      <c r="C287" s="107" t="s">
        <v>251</v>
      </c>
      <c r="D287" s="106" t="str">
        <v>Default</v>
      </c>
      <c r="E287" s="450" t="b">
        <v>0</v>
      </c>
      <c r="F287" s="253">
        <f>HEFAProductionInputs!E$17</f>
        <v>0</v>
      </c>
      <c r="G287" s="254"/>
      <c r="H287" s="254"/>
      <c r="I287" s="254"/>
      <c r="J287" s="260"/>
      <c r="K287" s="255"/>
      <c r="L287" s="255"/>
      <c r="M287" s="255"/>
      <c r="N287" s="255"/>
      <c r="O287" s="255"/>
      <c r="P287" s="255"/>
      <c r="Q287" s="255"/>
      <c r="R287" s="255"/>
      <c r="S287" s="452"/>
    </row>
    <row r="288" spans="2:19" ht="18" hidden="1" customHeight="1" x14ac:dyDescent="0.25">
      <c r="B288" s="449"/>
      <c r="C288" s="118"/>
      <c r="D288" s="118"/>
      <c r="E288" s="450"/>
      <c r="F288" s="253">
        <f>HEFAProductionInputs!E$18</f>
        <v>0</v>
      </c>
      <c r="G288" s="254"/>
      <c r="H288" s="254"/>
      <c r="I288" s="254"/>
      <c r="J288" s="260"/>
      <c r="K288" s="255"/>
      <c r="L288" s="255"/>
      <c r="M288" s="255"/>
      <c r="N288" s="255"/>
      <c r="O288" s="255"/>
      <c r="P288" s="255"/>
      <c r="Q288" s="255"/>
      <c r="R288" s="255"/>
      <c r="S288" s="452"/>
    </row>
    <row r="289" spans="2:19" ht="18" hidden="1" customHeight="1" x14ac:dyDescent="0.25">
      <c r="B289" s="449"/>
      <c r="C289" s="118"/>
      <c r="D289" s="118"/>
      <c r="E289" s="450" t="b">
        <v>0</v>
      </c>
      <c r="F289" s="253">
        <f>HEFAProductionInputs!E$19</f>
        <v>0</v>
      </c>
      <c r="G289" s="254"/>
      <c r="H289" s="254"/>
      <c r="I289" s="254"/>
      <c r="J289" s="260"/>
      <c r="K289" s="255"/>
      <c r="L289" s="255"/>
      <c r="M289" s="255"/>
      <c r="N289" s="255"/>
      <c r="O289" s="255"/>
      <c r="P289" s="255"/>
      <c r="Q289" s="255"/>
      <c r="R289" s="255"/>
      <c r="S289" s="452"/>
    </row>
    <row r="290" spans="2:19" ht="18" hidden="1" customHeight="1" x14ac:dyDescent="0.25">
      <c r="B290" s="449"/>
      <c r="C290" s="104"/>
      <c r="D290" s="104"/>
      <c r="E290" s="450"/>
      <c r="F290" s="253">
        <f>HEFAProductionInputs!E$20</f>
        <v>0</v>
      </c>
      <c r="G290" s="254"/>
      <c r="H290" s="254"/>
      <c r="I290" s="254"/>
      <c r="J290" s="260"/>
      <c r="K290" s="255"/>
      <c r="L290" s="255"/>
      <c r="M290" s="255"/>
      <c r="N290" s="255"/>
      <c r="O290" s="255"/>
      <c r="P290" s="255"/>
      <c r="Q290" s="255"/>
      <c r="R290" s="255"/>
      <c r="S290" s="452"/>
    </row>
    <row r="291" spans="2:19" ht="18" hidden="1" customHeight="1" x14ac:dyDescent="0.25">
      <c r="B291" s="449"/>
      <c r="C291" s="445" t="s">
        <v>574</v>
      </c>
      <c r="D291" s="445"/>
      <c r="E291" s="450"/>
      <c r="F291" s="253">
        <f>HEFAProductionInputs!E$21</f>
        <v>0</v>
      </c>
      <c r="G291" s="254"/>
      <c r="H291" s="254"/>
      <c r="I291" s="254"/>
      <c r="J291" s="260"/>
      <c r="K291" s="255"/>
      <c r="L291" s="255"/>
      <c r="M291" s="255"/>
      <c r="N291" s="255"/>
      <c r="O291" s="255"/>
      <c r="P291" s="255"/>
      <c r="Q291" s="255"/>
      <c r="R291" s="255"/>
      <c r="S291" s="452"/>
    </row>
    <row r="292" spans="2:19" ht="18" hidden="1" customHeight="1" x14ac:dyDescent="0.25">
      <c r="B292" s="449"/>
      <c r="C292" s="238" t="s">
        <v>39</v>
      </c>
      <c r="D292" s="241">
        <f>SUMPRODUCT(K278:K301,L278:L301)</f>
        <v>0</v>
      </c>
      <c r="E292" s="450"/>
      <c r="F292" s="253">
        <f>HEFAProductionInputs!E$22</f>
        <v>0</v>
      </c>
      <c r="G292" s="254"/>
      <c r="H292" s="254"/>
      <c r="I292" s="254"/>
      <c r="J292" s="260"/>
      <c r="K292" s="255"/>
      <c r="L292" s="255"/>
      <c r="M292" s="255"/>
      <c r="N292" s="255"/>
      <c r="O292" s="255"/>
      <c r="P292" s="255"/>
      <c r="Q292" s="255"/>
      <c r="R292" s="255"/>
      <c r="S292" s="452"/>
    </row>
    <row r="293" spans="2:19" ht="18" hidden="1" customHeight="1" x14ac:dyDescent="0.25">
      <c r="B293" s="449"/>
      <c r="C293" s="238" t="s">
        <v>40</v>
      </c>
      <c r="D293" s="241">
        <f>SUMPRODUCT(M278:M301,N278:N301)</f>
        <v>0</v>
      </c>
      <c r="E293" s="450"/>
      <c r="F293" s="253">
        <f>HEFAProductionInputs!E$23</f>
        <v>0</v>
      </c>
      <c r="G293" s="254"/>
      <c r="H293" s="254"/>
      <c r="I293" s="254"/>
      <c r="J293" s="260"/>
      <c r="K293" s="255"/>
      <c r="L293" s="255"/>
      <c r="M293" s="255"/>
      <c r="N293" s="255"/>
      <c r="O293" s="255"/>
      <c r="P293" s="255"/>
      <c r="Q293" s="255"/>
      <c r="R293" s="255"/>
      <c r="S293" s="452"/>
    </row>
    <row r="294" spans="2:19" ht="18" hidden="1" customHeight="1" x14ac:dyDescent="0.25">
      <c r="B294" s="449"/>
      <c r="C294" s="238" t="s">
        <v>41</v>
      </c>
      <c r="D294" s="241">
        <f>SUMPRODUCT(O278:O301,P278:P301)</f>
        <v>0</v>
      </c>
      <c r="E294" s="450"/>
      <c r="F294" s="253">
        <f>HEFAProductionInputs!E$24</f>
        <v>0</v>
      </c>
      <c r="G294" s="254"/>
      <c r="H294" s="254"/>
      <c r="I294" s="254"/>
      <c r="J294" s="260"/>
      <c r="K294" s="255"/>
      <c r="L294" s="255"/>
      <c r="M294" s="255"/>
      <c r="N294" s="255"/>
      <c r="O294" s="255"/>
      <c r="P294" s="255"/>
      <c r="Q294" s="255"/>
      <c r="R294" s="255"/>
      <c r="S294" s="452"/>
    </row>
    <row r="295" spans="2:19" ht="18" hidden="1" customHeight="1" x14ac:dyDescent="0.25">
      <c r="B295" s="449"/>
      <c r="C295" s="238" t="s">
        <v>38</v>
      </c>
      <c r="D295" s="241">
        <f>SUMPRODUCT(Q278:Q301,R278:R301)</f>
        <v>0</v>
      </c>
      <c r="E295" s="450"/>
      <c r="F295" s="253">
        <f>HEFAProductionInputs!E$25</f>
        <v>0</v>
      </c>
      <c r="G295" s="254"/>
      <c r="H295" s="254"/>
      <c r="I295" s="254"/>
      <c r="J295" s="260"/>
      <c r="K295" s="255"/>
      <c r="L295" s="255"/>
      <c r="M295" s="255"/>
      <c r="N295" s="255"/>
      <c r="O295" s="255"/>
      <c r="P295" s="255"/>
      <c r="Q295" s="255"/>
      <c r="R295" s="255"/>
      <c r="S295" s="452"/>
    </row>
    <row r="296" spans="2:19" ht="18" hidden="1" customHeight="1" x14ac:dyDescent="0.25">
      <c r="B296" s="449"/>
      <c r="C296" s="238" t="s">
        <v>442</v>
      </c>
      <c r="D296" s="241" cm="1">
        <f t="array" ref="D296">IFERROR((D292*Background!E$17+D293*Background!E$18+D294*Background!E$19+IFERROR(D295*D285,0))/SUMPRODUCT(I278:I301,1-J278:J301),0)</f>
        <v>0</v>
      </c>
      <c r="E296" s="450"/>
      <c r="F296" s="253">
        <f>HEFAProductionInputs!E$26</f>
        <v>0</v>
      </c>
      <c r="G296" s="254"/>
      <c r="H296" s="254"/>
      <c r="I296" s="254"/>
      <c r="J296" s="260"/>
      <c r="K296" s="255"/>
      <c r="L296" s="255"/>
      <c r="M296" s="255"/>
      <c r="N296" s="255"/>
      <c r="O296" s="255"/>
      <c r="P296" s="255"/>
      <c r="Q296" s="255"/>
      <c r="R296" s="255"/>
      <c r="S296" s="452"/>
    </row>
    <row r="297" spans="2:19" ht="18" hidden="1" customHeight="1" x14ac:dyDescent="0.25">
      <c r="B297" s="449"/>
      <c r="C297" s="444"/>
      <c r="D297" s="444"/>
      <c r="E297" s="450"/>
      <c r="F297" s="253">
        <f>HEFAProductionInputs!E$27</f>
        <v>0</v>
      </c>
      <c r="G297" s="254"/>
      <c r="H297" s="254"/>
      <c r="I297" s="254"/>
      <c r="J297" s="260"/>
      <c r="K297" s="255"/>
      <c r="L297" s="255"/>
      <c r="M297" s="255"/>
      <c r="N297" s="255"/>
      <c r="O297" s="255"/>
      <c r="P297" s="255"/>
      <c r="Q297" s="255"/>
      <c r="R297" s="255"/>
      <c r="S297" s="452"/>
    </row>
    <row r="298" spans="2:19" ht="18" hidden="1" customHeight="1" x14ac:dyDescent="0.25">
      <c r="B298" s="449"/>
      <c r="C298" s="445" t="s">
        <v>567</v>
      </c>
      <c r="D298" s="445"/>
      <c r="E298" s="450"/>
      <c r="F298" s="253">
        <f>HEFAProductionInputs!E$28</f>
        <v>0</v>
      </c>
      <c r="G298" s="254"/>
      <c r="H298" s="254"/>
      <c r="I298" s="254"/>
      <c r="J298" s="260"/>
      <c r="K298" s="255"/>
      <c r="L298" s="255"/>
      <c r="M298" s="255"/>
      <c r="N298" s="255"/>
      <c r="O298" s="255"/>
      <c r="P298" s="255"/>
      <c r="Q298" s="255"/>
      <c r="R298" s="255"/>
      <c r="S298" s="452"/>
    </row>
    <row r="299" spans="2:19" ht="18" hidden="1" customHeight="1" x14ac:dyDescent="0.25">
      <c r="B299" s="449"/>
      <c r="C299" s="238" t="s">
        <v>49</v>
      </c>
      <c r="D299" s="241" cm="1">
        <f t="array" ref="D299">SUMPRODUCT(I278:I301,1-J278:J301)</f>
        <v>0</v>
      </c>
      <c r="E299" s="450"/>
      <c r="F299" s="253">
        <f>HEFAProductionInputs!E$29</f>
        <v>0</v>
      </c>
      <c r="G299" s="254"/>
      <c r="H299" s="254"/>
      <c r="I299" s="254"/>
      <c r="J299" s="260"/>
      <c r="K299" s="255"/>
      <c r="L299" s="255"/>
      <c r="M299" s="255"/>
      <c r="N299" s="255"/>
      <c r="O299" s="255"/>
      <c r="P299" s="255"/>
      <c r="Q299" s="255"/>
      <c r="R299" s="255"/>
      <c r="S299" s="452"/>
    </row>
    <row r="300" spans="2:19" ht="18" hidden="1" customHeight="1" x14ac:dyDescent="0.25">
      <c r="B300" s="449"/>
      <c r="C300" s="238" t="s">
        <v>54</v>
      </c>
      <c r="D300" s="241" cm="1">
        <f t="array" ref="D300">SUMPRODUCT(H278:H301-G278:G301,1-J278:J301)</f>
        <v>0</v>
      </c>
      <c r="E300" s="450"/>
      <c r="F300" s="253">
        <f>HEFAProductionInputs!E$30</f>
        <v>0</v>
      </c>
      <c r="G300" s="254"/>
      <c r="H300" s="254"/>
      <c r="I300" s="254"/>
      <c r="J300" s="260"/>
      <c r="K300" s="255"/>
      <c r="L300" s="255"/>
      <c r="M300" s="255"/>
      <c r="N300" s="255"/>
      <c r="O300" s="255"/>
      <c r="P300" s="255"/>
      <c r="Q300" s="255"/>
      <c r="R300" s="255"/>
      <c r="S300" s="452"/>
    </row>
    <row r="301" spans="2:19" ht="18" hidden="1" customHeight="1" x14ac:dyDescent="0.25">
      <c r="B301" s="449"/>
      <c r="C301" s="238" t="s">
        <v>60</v>
      </c>
      <c r="D301" s="241">
        <f>D299-D300</f>
        <v>0</v>
      </c>
      <c r="E301" s="450"/>
      <c r="F301" s="253">
        <f>HEFAProductionInputs!E$31</f>
        <v>0</v>
      </c>
      <c r="G301" s="254"/>
      <c r="H301" s="254"/>
      <c r="I301" s="254"/>
      <c r="J301" s="260"/>
      <c r="K301" s="255"/>
      <c r="L301" s="255"/>
      <c r="M301" s="255"/>
      <c r="N301" s="255"/>
      <c r="O301" s="255"/>
      <c r="P301" s="255"/>
      <c r="Q301" s="255"/>
      <c r="R301" s="255"/>
      <c r="S301" s="452"/>
    </row>
    <row r="302" spans="2:19" ht="18" hidden="1" customHeight="1" x14ac:dyDescent="0.25">
      <c r="B302" s="433"/>
      <c r="C302" s="434"/>
      <c r="D302" s="434"/>
      <c r="E302" s="434"/>
      <c r="F302" s="434"/>
      <c r="G302" s="434"/>
      <c r="H302" s="434"/>
      <c r="I302" s="434"/>
      <c r="J302" s="434"/>
      <c r="K302" s="434"/>
      <c r="L302" s="434"/>
      <c r="M302" s="434"/>
      <c r="N302" s="434"/>
      <c r="O302" s="434"/>
      <c r="P302" s="434"/>
      <c r="Q302" s="434"/>
      <c r="R302" s="434"/>
      <c r="S302" s="435"/>
    </row>
    <row r="303" spans="2:19" ht="18" hidden="1" customHeight="1" x14ac:dyDescent="0.25"/>
    <row r="304" spans="2:19" ht="18" hidden="1" customHeight="1" x14ac:dyDescent="0.25">
      <c r="B304" s="446"/>
      <c r="C304" s="447"/>
      <c r="D304" s="447"/>
      <c r="E304" s="447"/>
      <c r="F304" s="447"/>
      <c r="G304" s="447"/>
      <c r="H304" s="447"/>
      <c r="I304" s="447"/>
      <c r="J304" s="447"/>
      <c r="K304" s="447"/>
      <c r="L304" s="447"/>
      <c r="M304" s="447"/>
      <c r="N304" s="447"/>
      <c r="O304" s="447"/>
      <c r="P304" s="447"/>
      <c r="Q304" s="447"/>
      <c r="R304" s="447"/>
      <c r="S304" s="448"/>
    </row>
    <row r="305" spans="2:19" ht="18" hidden="1" customHeight="1" x14ac:dyDescent="0.25">
      <c r="B305" s="449"/>
      <c r="C305" s="445" t="s">
        <v>192</v>
      </c>
      <c r="D305" s="445"/>
      <c r="E305" s="450" t="b">
        <v>1</v>
      </c>
      <c r="F305" s="451" t="s">
        <v>418</v>
      </c>
      <c r="G305" s="451"/>
      <c r="H305" s="451"/>
      <c r="I305" s="451"/>
      <c r="J305" s="451"/>
      <c r="K305" s="451"/>
      <c r="L305" s="451"/>
      <c r="M305" s="451"/>
      <c r="N305" s="451"/>
      <c r="O305" s="451"/>
      <c r="P305" s="451"/>
      <c r="Q305" s="451"/>
      <c r="R305" s="451"/>
      <c r="S305" s="452" t="s">
        <v>42</v>
      </c>
    </row>
    <row r="306" spans="2:19" ht="18" hidden="1" customHeight="1" x14ac:dyDescent="0.25">
      <c r="B306" s="449"/>
      <c r="C306" s="460" t="str">
        <f>IF(AND(D309&gt;0,D311&gt;0),CONCATENATE(IF(D311="Other (Specify Below)",D312,D311)," ",IF(D309="Other (Specify Below)",D310,D309)),"")</f>
        <v/>
      </c>
      <c r="D306" s="460"/>
      <c r="E306" s="450"/>
      <c r="F306" s="454"/>
      <c r="G306" s="454" t="s">
        <v>52</v>
      </c>
      <c r="H306" s="454"/>
      <c r="I306" s="454"/>
      <c r="J306" s="454"/>
      <c r="K306" s="454" t="s">
        <v>37</v>
      </c>
      <c r="L306" s="454"/>
      <c r="M306" s="454"/>
      <c r="N306" s="454"/>
      <c r="O306" s="454"/>
      <c r="P306" s="454"/>
      <c r="Q306" s="454"/>
      <c r="R306" s="454"/>
      <c r="S306" s="452"/>
    </row>
    <row r="307" spans="2:19" ht="18" hidden="1" customHeight="1" x14ac:dyDescent="0.25">
      <c r="B307" s="449"/>
      <c r="C307" s="455"/>
      <c r="D307" s="455"/>
      <c r="E307" s="450"/>
      <c r="F307" s="454"/>
      <c r="G307" s="454" t="s">
        <v>419</v>
      </c>
      <c r="H307" s="454"/>
      <c r="I307" s="454" t="s">
        <v>63</v>
      </c>
      <c r="J307" s="454"/>
      <c r="K307" s="454" t="s">
        <v>39</v>
      </c>
      <c r="L307" s="454"/>
      <c r="M307" s="454" t="s">
        <v>40</v>
      </c>
      <c r="N307" s="454"/>
      <c r="O307" s="454" t="s">
        <v>41</v>
      </c>
      <c r="P307" s="454"/>
      <c r="Q307" s="454" t="s">
        <v>38</v>
      </c>
      <c r="R307" s="454"/>
      <c r="S307" s="452"/>
    </row>
    <row r="308" spans="2:19" ht="18" hidden="1" customHeight="1" x14ac:dyDescent="0.25">
      <c r="B308" s="449"/>
      <c r="C308" s="445" t="s">
        <v>62</v>
      </c>
      <c r="D308" s="445"/>
      <c r="E308" s="450"/>
      <c r="F308" s="249" t="s">
        <v>193</v>
      </c>
      <c r="G308" s="249" t="s">
        <v>194</v>
      </c>
      <c r="H308" s="249" t="s">
        <v>195</v>
      </c>
      <c r="I308" s="249" t="s">
        <v>196</v>
      </c>
      <c r="J308" s="249" t="s">
        <v>197</v>
      </c>
      <c r="K308" s="249" t="s">
        <v>198</v>
      </c>
      <c r="L308" s="249" t="s">
        <v>199</v>
      </c>
      <c r="M308" s="249" t="s">
        <v>200</v>
      </c>
      <c r="N308" s="249" t="s">
        <v>205</v>
      </c>
      <c r="O308" s="249" t="s">
        <v>201</v>
      </c>
      <c r="P308" s="249" t="s">
        <v>202</v>
      </c>
      <c r="Q308" s="249" t="s">
        <v>203</v>
      </c>
      <c r="R308" s="249" t="s">
        <v>204</v>
      </c>
      <c r="S308" s="452"/>
    </row>
    <row r="309" spans="2:19" ht="18" hidden="1" customHeight="1" x14ac:dyDescent="0.25">
      <c r="B309" s="449"/>
      <c r="C309" s="456" t="s">
        <v>612</v>
      </c>
      <c r="D309" s="250"/>
      <c r="E309" s="450"/>
      <c r="F309" s="251" t="s">
        <v>22</v>
      </c>
      <c r="G309" s="251" t="s">
        <v>44</v>
      </c>
      <c r="H309" s="251" t="s">
        <v>45</v>
      </c>
      <c r="I309" s="251" t="s">
        <v>47</v>
      </c>
      <c r="J309" s="251" t="s">
        <v>46</v>
      </c>
      <c r="K309" s="251" t="s">
        <v>47</v>
      </c>
      <c r="L309" s="251" t="s">
        <v>48</v>
      </c>
      <c r="M309" s="251" t="str">
        <f t="shared" ref="M309" si="43">K309</f>
        <v>Weight</v>
      </c>
      <c r="N309" s="251" t="str">
        <f t="shared" ref="N309" si="44">L309</f>
        <v>Distance</v>
      </c>
      <c r="O309" s="251" t="str">
        <f t="shared" ref="O309" si="45">M309</f>
        <v>Weight</v>
      </c>
      <c r="P309" s="251" t="str">
        <f t="shared" ref="P309" si="46">N309</f>
        <v>Distance</v>
      </c>
      <c r="Q309" s="251" t="str">
        <f t="shared" ref="Q309" si="47">O309</f>
        <v>Weight</v>
      </c>
      <c r="R309" s="251" t="str">
        <f t="shared" ref="R309" si="48">P309</f>
        <v>Distance</v>
      </c>
      <c r="S309" s="452"/>
    </row>
    <row r="310" spans="2:19" ht="18" hidden="1" customHeight="1" x14ac:dyDescent="0.25">
      <c r="B310" s="449"/>
      <c r="C310" s="457"/>
      <c r="D310" s="241"/>
      <c r="E310" s="450"/>
      <c r="F310" s="248" t="s">
        <v>23</v>
      </c>
      <c r="G310" s="248" t="s">
        <v>564</v>
      </c>
      <c r="H310" s="248" t="s">
        <v>564</v>
      </c>
      <c r="I310" s="248" t="s">
        <v>564</v>
      </c>
      <c r="J310" s="248" t="s">
        <v>36</v>
      </c>
      <c r="K310" s="248" t="s">
        <v>564</v>
      </c>
      <c r="L310" s="248" t="s">
        <v>573</v>
      </c>
      <c r="M310" s="248" t="str">
        <f>K310</f>
        <v>lb</v>
      </c>
      <c r="N310" s="248" t="str">
        <f>L310</f>
        <v>mile</v>
      </c>
      <c r="O310" s="248" t="str">
        <f>M310</f>
        <v>lb</v>
      </c>
      <c r="P310" s="248" t="str">
        <f>L310</f>
        <v>mile</v>
      </c>
      <c r="Q310" s="248" t="str">
        <f>K310</f>
        <v>lb</v>
      </c>
      <c r="R310" s="248" t="str">
        <f>L310</f>
        <v>mile</v>
      </c>
      <c r="S310" s="452"/>
    </row>
    <row r="311" spans="2:19" ht="18" hidden="1" customHeight="1" x14ac:dyDescent="0.25">
      <c r="B311" s="449"/>
      <c r="C311" s="458" t="s">
        <v>613</v>
      </c>
      <c r="D311" s="252"/>
      <c r="E311" s="450"/>
      <c r="F311" s="253">
        <f>HEFAProductionInputs!E$8</f>
        <v>0</v>
      </c>
      <c r="G311" s="254"/>
      <c r="H311" s="254"/>
      <c r="I311" s="254"/>
      <c r="J311" s="260"/>
      <c r="K311" s="255"/>
      <c r="L311" s="255"/>
      <c r="M311" s="255"/>
      <c r="N311" s="255"/>
      <c r="O311" s="255"/>
      <c r="P311" s="255"/>
      <c r="Q311" s="255"/>
      <c r="R311" s="255"/>
      <c r="S311" s="452"/>
    </row>
    <row r="312" spans="2:19" ht="18" hidden="1" customHeight="1" x14ac:dyDescent="0.25">
      <c r="B312" s="449"/>
      <c r="C312" s="459"/>
      <c r="D312" s="241"/>
      <c r="E312" s="450"/>
      <c r="F312" s="253">
        <f>HEFAProductionInputs!E$9</f>
        <v>0</v>
      </c>
      <c r="G312" s="254"/>
      <c r="H312" s="254"/>
      <c r="I312" s="254"/>
      <c r="J312" s="260"/>
      <c r="K312" s="255"/>
      <c r="L312" s="255"/>
      <c r="M312" s="255"/>
      <c r="N312" s="255"/>
      <c r="O312" s="255"/>
      <c r="P312" s="255"/>
      <c r="Q312" s="255"/>
      <c r="R312" s="255"/>
      <c r="S312" s="452"/>
    </row>
    <row r="313" spans="2:19" ht="18" hidden="1" customHeight="1" x14ac:dyDescent="0.25">
      <c r="B313" s="449"/>
      <c r="C313" s="458" t="s">
        <v>459</v>
      </c>
      <c r="D313" s="252"/>
      <c r="E313" s="450"/>
      <c r="F313" s="253">
        <f>HEFAProductionInputs!E$10</f>
        <v>0</v>
      </c>
      <c r="G313" s="254"/>
      <c r="H313" s="254"/>
      <c r="I313" s="254"/>
      <c r="J313" s="260"/>
      <c r="K313" s="255"/>
      <c r="L313" s="255"/>
      <c r="M313" s="255"/>
      <c r="N313" s="255"/>
      <c r="O313" s="255"/>
      <c r="P313" s="255"/>
      <c r="Q313" s="255"/>
      <c r="R313" s="255"/>
      <c r="S313" s="452"/>
    </row>
    <row r="314" spans="2:19" ht="18" hidden="1" customHeight="1" x14ac:dyDescent="0.25">
      <c r="B314" s="449"/>
      <c r="C314" s="459"/>
      <c r="D314" s="256"/>
      <c r="E314" s="450"/>
      <c r="F314" s="253">
        <f>HEFAProductionInputs!E$11</f>
        <v>0</v>
      </c>
      <c r="G314" s="254"/>
      <c r="H314" s="254"/>
      <c r="I314" s="254"/>
      <c r="J314" s="260"/>
      <c r="K314" s="255"/>
      <c r="L314" s="255"/>
      <c r="M314" s="255"/>
      <c r="N314" s="255"/>
      <c r="O314" s="255"/>
      <c r="P314" s="255"/>
      <c r="Q314" s="255"/>
      <c r="R314" s="255"/>
      <c r="S314" s="452"/>
    </row>
    <row r="315" spans="2:19" ht="18" hidden="1" customHeight="1" x14ac:dyDescent="0.25">
      <c r="B315" s="449"/>
      <c r="C315" s="456" t="s">
        <v>614</v>
      </c>
      <c r="D315" s="257"/>
      <c r="E315" s="450"/>
      <c r="F315" s="253">
        <f>HEFAProductionInputs!E$12</f>
        <v>0</v>
      </c>
      <c r="G315" s="254"/>
      <c r="H315" s="254"/>
      <c r="I315" s="254"/>
      <c r="J315" s="260"/>
      <c r="K315" s="255"/>
      <c r="L315" s="255"/>
      <c r="M315" s="255"/>
      <c r="N315" s="255"/>
      <c r="O315" s="255"/>
      <c r="P315" s="255"/>
      <c r="Q315" s="255"/>
      <c r="R315" s="255"/>
      <c r="S315" s="452"/>
    </row>
    <row r="316" spans="2:19" ht="18" hidden="1" customHeight="1" x14ac:dyDescent="0.25">
      <c r="B316" s="449"/>
      <c r="C316" s="457"/>
      <c r="D316" s="258"/>
      <c r="E316" s="450"/>
      <c r="F316" s="253">
        <f>HEFAProductionInputs!E$13</f>
        <v>0</v>
      </c>
      <c r="G316" s="254"/>
      <c r="H316" s="254"/>
      <c r="I316" s="254"/>
      <c r="J316" s="260"/>
      <c r="K316" s="255"/>
      <c r="L316" s="255"/>
      <c r="M316" s="255"/>
      <c r="N316" s="255"/>
      <c r="O316" s="255"/>
      <c r="P316" s="255"/>
      <c r="Q316" s="255"/>
      <c r="R316" s="255"/>
      <c r="S316" s="452"/>
    </row>
    <row r="317" spans="2:19" ht="18" hidden="1" customHeight="1" x14ac:dyDescent="0.25">
      <c r="B317" s="449"/>
      <c r="C317" s="456" t="s">
        <v>460</v>
      </c>
      <c r="D317" s="250"/>
      <c r="E317" s="450"/>
      <c r="F317" s="253">
        <f>HEFAProductionInputs!E$14</f>
        <v>0</v>
      </c>
      <c r="G317" s="254"/>
      <c r="H317" s="254"/>
      <c r="I317" s="254"/>
      <c r="J317" s="260"/>
      <c r="K317" s="255"/>
      <c r="L317" s="255"/>
      <c r="M317" s="255"/>
      <c r="N317" s="255"/>
      <c r="O317" s="255"/>
      <c r="P317" s="255"/>
      <c r="Q317" s="255"/>
      <c r="R317" s="255"/>
      <c r="S317" s="452"/>
    </row>
    <row r="318" spans="2:19" ht="18" hidden="1" customHeight="1" x14ac:dyDescent="0.25">
      <c r="B318" s="449"/>
      <c r="C318" s="457"/>
      <c r="D318" s="259"/>
      <c r="E318" s="450"/>
      <c r="F318" s="253">
        <f>HEFAProductionInputs!E$15</f>
        <v>0</v>
      </c>
      <c r="G318" s="254"/>
      <c r="H318" s="254"/>
      <c r="I318" s="254"/>
      <c r="J318" s="260"/>
      <c r="K318" s="255"/>
      <c r="L318" s="255"/>
      <c r="M318" s="255"/>
      <c r="N318" s="255"/>
      <c r="O318" s="255"/>
      <c r="P318" s="255"/>
      <c r="Q318" s="255"/>
      <c r="R318" s="255"/>
      <c r="S318" s="452"/>
    </row>
    <row r="319" spans="2:19" ht="18" hidden="1" customHeight="1" x14ac:dyDescent="0.25">
      <c r="B319" s="449"/>
      <c r="C319" s="106" t="s">
        <v>220</v>
      </c>
      <c r="D319" s="107" t="str" cm="1">
        <f t="array" ref="D319:D320">_xlfn._xlws.FILTER(C319:C320,C319:C320&lt;&gt;"")</f>
        <v>Site-Specific</v>
      </c>
      <c r="E319" s="450"/>
      <c r="F319" s="253">
        <f>HEFAProductionInputs!E$16</f>
        <v>0</v>
      </c>
      <c r="G319" s="254"/>
      <c r="H319" s="254"/>
      <c r="I319" s="254"/>
      <c r="J319" s="260"/>
      <c r="K319" s="255"/>
      <c r="L319" s="255"/>
      <c r="M319" s="255"/>
      <c r="N319" s="255"/>
      <c r="O319" s="255"/>
      <c r="P319" s="255"/>
      <c r="Q319" s="255"/>
      <c r="R319" s="255"/>
      <c r="S319" s="452"/>
    </row>
    <row r="320" spans="2:19" ht="18" hidden="1" customHeight="1" x14ac:dyDescent="0.25">
      <c r="B320" s="449"/>
      <c r="C320" s="107" t="s">
        <v>251</v>
      </c>
      <c r="D320" s="106" t="str">
        <v>Default</v>
      </c>
      <c r="E320" s="450" t="b">
        <v>0</v>
      </c>
      <c r="F320" s="253">
        <f>HEFAProductionInputs!E$17</f>
        <v>0</v>
      </c>
      <c r="G320" s="254"/>
      <c r="H320" s="254"/>
      <c r="I320" s="254"/>
      <c r="J320" s="260"/>
      <c r="K320" s="255"/>
      <c r="L320" s="255"/>
      <c r="M320" s="255"/>
      <c r="N320" s="255"/>
      <c r="O320" s="255"/>
      <c r="P320" s="255"/>
      <c r="Q320" s="255"/>
      <c r="R320" s="255"/>
      <c r="S320" s="452"/>
    </row>
    <row r="321" spans="2:19" ht="18" hidden="1" customHeight="1" x14ac:dyDescent="0.25">
      <c r="B321" s="449"/>
      <c r="C321" s="118"/>
      <c r="D321" s="118"/>
      <c r="E321" s="450"/>
      <c r="F321" s="253">
        <f>HEFAProductionInputs!E$18</f>
        <v>0</v>
      </c>
      <c r="G321" s="254"/>
      <c r="H321" s="254"/>
      <c r="I321" s="254"/>
      <c r="J321" s="260"/>
      <c r="K321" s="255"/>
      <c r="L321" s="255"/>
      <c r="M321" s="255"/>
      <c r="N321" s="255"/>
      <c r="O321" s="255"/>
      <c r="P321" s="255"/>
      <c r="Q321" s="255"/>
      <c r="R321" s="255"/>
      <c r="S321" s="452"/>
    </row>
    <row r="322" spans="2:19" ht="18" hidden="1" customHeight="1" x14ac:dyDescent="0.25">
      <c r="B322" s="449"/>
      <c r="C322" s="118"/>
      <c r="D322" s="118"/>
      <c r="E322" s="450" t="b">
        <v>0</v>
      </c>
      <c r="F322" s="253">
        <f>HEFAProductionInputs!E$19</f>
        <v>0</v>
      </c>
      <c r="G322" s="254"/>
      <c r="H322" s="254"/>
      <c r="I322" s="254"/>
      <c r="J322" s="260"/>
      <c r="K322" s="255"/>
      <c r="L322" s="255"/>
      <c r="M322" s="255"/>
      <c r="N322" s="255"/>
      <c r="O322" s="255"/>
      <c r="P322" s="255"/>
      <c r="Q322" s="255"/>
      <c r="R322" s="255"/>
      <c r="S322" s="452"/>
    </row>
    <row r="323" spans="2:19" ht="18" hidden="1" customHeight="1" x14ac:dyDescent="0.25">
      <c r="B323" s="449"/>
      <c r="C323" s="104"/>
      <c r="D323" s="104"/>
      <c r="E323" s="450"/>
      <c r="F323" s="253">
        <f>HEFAProductionInputs!E$20</f>
        <v>0</v>
      </c>
      <c r="G323" s="254"/>
      <c r="H323" s="254"/>
      <c r="I323" s="254"/>
      <c r="J323" s="260"/>
      <c r="K323" s="255"/>
      <c r="L323" s="255"/>
      <c r="M323" s="255"/>
      <c r="N323" s="255"/>
      <c r="O323" s="255"/>
      <c r="P323" s="255"/>
      <c r="Q323" s="255"/>
      <c r="R323" s="255"/>
      <c r="S323" s="452"/>
    </row>
    <row r="324" spans="2:19" ht="18" hidden="1" customHeight="1" x14ac:dyDescent="0.25">
      <c r="B324" s="449"/>
      <c r="C324" s="445" t="s">
        <v>574</v>
      </c>
      <c r="D324" s="445"/>
      <c r="E324" s="450"/>
      <c r="F324" s="253">
        <f>HEFAProductionInputs!E$21</f>
        <v>0</v>
      </c>
      <c r="G324" s="254"/>
      <c r="H324" s="254"/>
      <c r="I324" s="254"/>
      <c r="J324" s="260"/>
      <c r="K324" s="255"/>
      <c r="L324" s="255"/>
      <c r="M324" s="255"/>
      <c r="N324" s="255"/>
      <c r="O324" s="255"/>
      <c r="P324" s="255"/>
      <c r="Q324" s="255"/>
      <c r="R324" s="255"/>
      <c r="S324" s="452"/>
    </row>
    <row r="325" spans="2:19" ht="18" hidden="1" customHeight="1" x14ac:dyDescent="0.25">
      <c r="B325" s="449"/>
      <c r="C325" s="238" t="s">
        <v>39</v>
      </c>
      <c r="D325" s="241">
        <f>SUMPRODUCT(K311:K334,L311:L334)</f>
        <v>0</v>
      </c>
      <c r="E325" s="450"/>
      <c r="F325" s="253">
        <f>HEFAProductionInputs!E$22</f>
        <v>0</v>
      </c>
      <c r="G325" s="254"/>
      <c r="H325" s="254"/>
      <c r="I325" s="254"/>
      <c r="J325" s="260"/>
      <c r="K325" s="255"/>
      <c r="L325" s="255"/>
      <c r="M325" s="255"/>
      <c r="N325" s="255"/>
      <c r="O325" s="255"/>
      <c r="P325" s="255"/>
      <c r="Q325" s="255"/>
      <c r="R325" s="255"/>
      <c r="S325" s="452"/>
    </row>
    <row r="326" spans="2:19" ht="18" hidden="1" customHeight="1" x14ac:dyDescent="0.25">
      <c r="B326" s="449"/>
      <c r="C326" s="238" t="s">
        <v>40</v>
      </c>
      <c r="D326" s="241">
        <f>SUMPRODUCT(M311:M334,N311:N334)</f>
        <v>0</v>
      </c>
      <c r="E326" s="450"/>
      <c r="F326" s="253">
        <f>HEFAProductionInputs!E$23</f>
        <v>0</v>
      </c>
      <c r="G326" s="254"/>
      <c r="H326" s="254"/>
      <c r="I326" s="254"/>
      <c r="J326" s="260"/>
      <c r="K326" s="255"/>
      <c r="L326" s="255"/>
      <c r="M326" s="255"/>
      <c r="N326" s="255"/>
      <c r="O326" s="255"/>
      <c r="P326" s="255"/>
      <c r="Q326" s="255"/>
      <c r="R326" s="255"/>
      <c r="S326" s="452"/>
    </row>
    <row r="327" spans="2:19" ht="18" hidden="1" customHeight="1" x14ac:dyDescent="0.25">
      <c r="B327" s="449"/>
      <c r="C327" s="238" t="s">
        <v>41</v>
      </c>
      <c r="D327" s="241">
        <f>SUMPRODUCT(O311:O334,P311:P334)</f>
        <v>0</v>
      </c>
      <c r="E327" s="450"/>
      <c r="F327" s="253">
        <f>HEFAProductionInputs!E$24</f>
        <v>0</v>
      </c>
      <c r="G327" s="254"/>
      <c r="H327" s="254"/>
      <c r="I327" s="254"/>
      <c r="J327" s="260"/>
      <c r="K327" s="255"/>
      <c r="L327" s="255"/>
      <c r="M327" s="255"/>
      <c r="N327" s="255"/>
      <c r="O327" s="255"/>
      <c r="P327" s="255"/>
      <c r="Q327" s="255"/>
      <c r="R327" s="255"/>
      <c r="S327" s="452"/>
    </row>
    <row r="328" spans="2:19" ht="18" hidden="1" customHeight="1" x14ac:dyDescent="0.25">
      <c r="B328" s="449"/>
      <c r="C328" s="238" t="s">
        <v>38</v>
      </c>
      <c r="D328" s="241">
        <f>SUMPRODUCT(Q311:Q334,R311:R334)</f>
        <v>0</v>
      </c>
      <c r="E328" s="450"/>
      <c r="F328" s="253">
        <f>HEFAProductionInputs!E$25</f>
        <v>0</v>
      </c>
      <c r="G328" s="254"/>
      <c r="H328" s="254"/>
      <c r="I328" s="254"/>
      <c r="J328" s="260"/>
      <c r="K328" s="255"/>
      <c r="L328" s="255"/>
      <c r="M328" s="255"/>
      <c r="N328" s="255"/>
      <c r="O328" s="255"/>
      <c r="P328" s="255"/>
      <c r="Q328" s="255"/>
      <c r="R328" s="255"/>
      <c r="S328" s="452"/>
    </row>
    <row r="329" spans="2:19" ht="18" hidden="1" customHeight="1" x14ac:dyDescent="0.25">
      <c r="B329" s="449"/>
      <c r="C329" s="238" t="s">
        <v>442</v>
      </c>
      <c r="D329" s="241" cm="1">
        <f t="array" ref="D329">IFERROR((D325*Background!E$17+D326*Background!E$18+D327*Background!E$19+IFERROR(D328*D318,0))/SUMPRODUCT(I311:I334,1-J311:J334),0)</f>
        <v>0</v>
      </c>
      <c r="E329" s="450"/>
      <c r="F329" s="253">
        <f>HEFAProductionInputs!E$26</f>
        <v>0</v>
      </c>
      <c r="G329" s="254"/>
      <c r="H329" s="254"/>
      <c r="I329" s="254"/>
      <c r="J329" s="260"/>
      <c r="K329" s="255"/>
      <c r="L329" s="255"/>
      <c r="M329" s="255"/>
      <c r="N329" s="255"/>
      <c r="O329" s="255"/>
      <c r="P329" s="255"/>
      <c r="Q329" s="255"/>
      <c r="R329" s="255"/>
      <c r="S329" s="452"/>
    </row>
    <row r="330" spans="2:19" ht="18" hidden="1" customHeight="1" x14ac:dyDescent="0.25">
      <c r="B330" s="449"/>
      <c r="C330" s="444"/>
      <c r="D330" s="444"/>
      <c r="E330" s="450"/>
      <c r="F330" s="253">
        <f>HEFAProductionInputs!E$27</f>
        <v>0</v>
      </c>
      <c r="G330" s="254"/>
      <c r="H330" s="254"/>
      <c r="I330" s="254"/>
      <c r="J330" s="260"/>
      <c r="K330" s="255"/>
      <c r="L330" s="255"/>
      <c r="M330" s="255"/>
      <c r="N330" s="255"/>
      <c r="O330" s="255"/>
      <c r="P330" s="255"/>
      <c r="Q330" s="255"/>
      <c r="R330" s="255"/>
      <c r="S330" s="452"/>
    </row>
    <row r="331" spans="2:19" ht="18" hidden="1" customHeight="1" x14ac:dyDescent="0.25">
      <c r="B331" s="449"/>
      <c r="C331" s="445" t="s">
        <v>567</v>
      </c>
      <c r="D331" s="445"/>
      <c r="E331" s="450"/>
      <c r="F331" s="253">
        <f>HEFAProductionInputs!E$28</f>
        <v>0</v>
      </c>
      <c r="G331" s="254"/>
      <c r="H331" s="254"/>
      <c r="I331" s="254"/>
      <c r="J331" s="260"/>
      <c r="K331" s="255"/>
      <c r="L331" s="255"/>
      <c r="M331" s="255"/>
      <c r="N331" s="255"/>
      <c r="O331" s="255"/>
      <c r="P331" s="255"/>
      <c r="Q331" s="255"/>
      <c r="R331" s="255"/>
      <c r="S331" s="452"/>
    </row>
    <row r="332" spans="2:19" ht="18" hidden="1" customHeight="1" x14ac:dyDescent="0.25">
      <c r="B332" s="449"/>
      <c r="C332" s="238" t="s">
        <v>49</v>
      </c>
      <c r="D332" s="241" cm="1">
        <f t="array" ref="D332">SUMPRODUCT(I311:I334,1-J311:J334)</f>
        <v>0</v>
      </c>
      <c r="E332" s="450"/>
      <c r="F332" s="253">
        <f>HEFAProductionInputs!E$29</f>
        <v>0</v>
      </c>
      <c r="G332" s="254"/>
      <c r="H332" s="254"/>
      <c r="I332" s="254"/>
      <c r="J332" s="260"/>
      <c r="K332" s="255"/>
      <c r="L332" s="255"/>
      <c r="M332" s="255"/>
      <c r="N332" s="255"/>
      <c r="O332" s="255"/>
      <c r="P332" s="255"/>
      <c r="Q332" s="255"/>
      <c r="R332" s="255"/>
      <c r="S332" s="452"/>
    </row>
    <row r="333" spans="2:19" ht="18" hidden="1" customHeight="1" x14ac:dyDescent="0.25">
      <c r="B333" s="449"/>
      <c r="C333" s="238" t="s">
        <v>54</v>
      </c>
      <c r="D333" s="241" cm="1">
        <f t="array" ref="D333">SUMPRODUCT(H311:H334-G311:G334,1-J311:J334)</f>
        <v>0</v>
      </c>
      <c r="E333" s="450"/>
      <c r="F333" s="253">
        <f>HEFAProductionInputs!E$30</f>
        <v>0</v>
      </c>
      <c r="G333" s="254"/>
      <c r="H333" s="254"/>
      <c r="I333" s="254"/>
      <c r="J333" s="260"/>
      <c r="K333" s="255"/>
      <c r="L333" s="255"/>
      <c r="M333" s="255"/>
      <c r="N333" s="255"/>
      <c r="O333" s="255"/>
      <c r="P333" s="255"/>
      <c r="Q333" s="255"/>
      <c r="R333" s="255"/>
      <c r="S333" s="452"/>
    </row>
    <row r="334" spans="2:19" ht="18" hidden="1" customHeight="1" x14ac:dyDescent="0.25">
      <c r="B334" s="449"/>
      <c r="C334" s="238" t="s">
        <v>60</v>
      </c>
      <c r="D334" s="241">
        <f>D332-D333</f>
        <v>0</v>
      </c>
      <c r="E334" s="450"/>
      <c r="F334" s="253">
        <f>HEFAProductionInputs!E$31</f>
        <v>0</v>
      </c>
      <c r="G334" s="254"/>
      <c r="H334" s="254"/>
      <c r="I334" s="254"/>
      <c r="J334" s="260"/>
      <c r="K334" s="255"/>
      <c r="L334" s="255"/>
      <c r="M334" s="255"/>
      <c r="N334" s="255"/>
      <c r="O334" s="255"/>
      <c r="P334" s="255"/>
      <c r="Q334" s="255"/>
      <c r="R334" s="255"/>
      <c r="S334" s="452"/>
    </row>
    <row r="335" spans="2:19" ht="18" hidden="1" customHeight="1" x14ac:dyDescent="0.25">
      <c r="B335" s="433"/>
      <c r="C335" s="434"/>
      <c r="D335" s="434"/>
      <c r="E335" s="434"/>
      <c r="F335" s="434"/>
      <c r="G335" s="434"/>
      <c r="H335" s="434"/>
      <c r="I335" s="434"/>
      <c r="J335" s="434"/>
      <c r="K335" s="434"/>
      <c r="L335" s="434"/>
      <c r="M335" s="434"/>
      <c r="N335" s="434"/>
      <c r="O335" s="434"/>
      <c r="P335" s="434"/>
      <c r="Q335" s="434"/>
      <c r="R335" s="434"/>
      <c r="S335" s="435"/>
    </row>
    <row r="336" spans="2:19" ht="18" hidden="1" customHeight="1" x14ac:dyDescent="0.25"/>
    <row r="337" spans="2:19" ht="18" hidden="1" customHeight="1" x14ac:dyDescent="0.25">
      <c r="B337" s="446"/>
      <c r="C337" s="447"/>
      <c r="D337" s="447"/>
      <c r="E337" s="447"/>
      <c r="F337" s="447"/>
      <c r="G337" s="447"/>
      <c r="H337" s="447"/>
      <c r="I337" s="447"/>
      <c r="J337" s="447"/>
      <c r="K337" s="447"/>
      <c r="L337" s="447"/>
      <c r="M337" s="447"/>
      <c r="N337" s="447"/>
      <c r="O337" s="447"/>
      <c r="P337" s="447"/>
      <c r="Q337" s="447"/>
      <c r="R337" s="447"/>
      <c r="S337" s="448"/>
    </row>
    <row r="338" spans="2:19" ht="18" hidden="1" customHeight="1" x14ac:dyDescent="0.25">
      <c r="B338" s="449"/>
      <c r="C338" s="445" t="s">
        <v>254</v>
      </c>
      <c r="D338" s="445"/>
      <c r="E338" s="450" t="b">
        <v>1</v>
      </c>
      <c r="F338" s="451" t="s">
        <v>418</v>
      </c>
      <c r="G338" s="451"/>
      <c r="H338" s="451"/>
      <c r="I338" s="451"/>
      <c r="J338" s="451"/>
      <c r="K338" s="451"/>
      <c r="L338" s="451"/>
      <c r="M338" s="451"/>
      <c r="N338" s="451"/>
      <c r="O338" s="451"/>
      <c r="P338" s="451"/>
      <c r="Q338" s="451"/>
      <c r="R338" s="451"/>
      <c r="S338" s="452" t="s">
        <v>42</v>
      </c>
    </row>
    <row r="339" spans="2:19" ht="18" hidden="1" customHeight="1" x14ac:dyDescent="0.25">
      <c r="B339" s="449"/>
      <c r="C339" s="460" t="str">
        <f>IF(AND(D342&gt;0,D344&gt;0),CONCATENATE(IF(D344="Other (Specify Below)",D345,D344)," ",IF(D342="Other (Specify Below)",D343,D342)),"")</f>
        <v/>
      </c>
      <c r="D339" s="460"/>
      <c r="E339" s="450"/>
      <c r="F339" s="454"/>
      <c r="G339" s="454" t="s">
        <v>52</v>
      </c>
      <c r="H339" s="454"/>
      <c r="I339" s="454"/>
      <c r="J339" s="454"/>
      <c r="K339" s="454" t="s">
        <v>37</v>
      </c>
      <c r="L339" s="454"/>
      <c r="M339" s="454"/>
      <c r="N339" s="454"/>
      <c r="O339" s="454"/>
      <c r="P339" s="454"/>
      <c r="Q339" s="454"/>
      <c r="R339" s="454"/>
      <c r="S339" s="452"/>
    </row>
    <row r="340" spans="2:19" ht="18" hidden="1" customHeight="1" x14ac:dyDescent="0.25">
      <c r="B340" s="449"/>
      <c r="C340" s="455"/>
      <c r="D340" s="455"/>
      <c r="E340" s="450"/>
      <c r="F340" s="462"/>
      <c r="G340" s="454" t="s">
        <v>419</v>
      </c>
      <c r="H340" s="454"/>
      <c r="I340" s="454" t="s">
        <v>63</v>
      </c>
      <c r="J340" s="454"/>
      <c r="K340" s="454" t="s">
        <v>39</v>
      </c>
      <c r="L340" s="454"/>
      <c r="M340" s="454" t="s">
        <v>40</v>
      </c>
      <c r="N340" s="454"/>
      <c r="O340" s="454" t="s">
        <v>41</v>
      </c>
      <c r="P340" s="454"/>
      <c r="Q340" s="454" t="s">
        <v>38</v>
      </c>
      <c r="R340" s="454"/>
      <c r="S340" s="452"/>
    </row>
    <row r="341" spans="2:19" ht="18" hidden="1" customHeight="1" x14ac:dyDescent="0.25">
      <c r="B341" s="449"/>
      <c r="C341" s="445" t="s">
        <v>62</v>
      </c>
      <c r="D341" s="445"/>
      <c r="E341" s="461"/>
      <c r="F341" s="249" t="s">
        <v>267</v>
      </c>
      <c r="G341" s="249" t="s">
        <v>268</v>
      </c>
      <c r="H341" s="249" t="s">
        <v>269</v>
      </c>
      <c r="I341" s="249" t="s">
        <v>270</v>
      </c>
      <c r="J341" s="249" t="s">
        <v>271</v>
      </c>
      <c r="K341" s="249" t="s">
        <v>272</v>
      </c>
      <c r="L341" s="249" t="s">
        <v>273</v>
      </c>
      <c r="M341" s="249" t="s">
        <v>274</v>
      </c>
      <c r="N341" s="249" t="s">
        <v>275</v>
      </c>
      <c r="O341" s="249" t="s">
        <v>276</v>
      </c>
      <c r="P341" s="249" t="s">
        <v>277</v>
      </c>
      <c r="Q341" s="249" t="s">
        <v>278</v>
      </c>
      <c r="R341" s="249" t="s">
        <v>279</v>
      </c>
      <c r="S341" s="452"/>
    </row>
    <row r="342" spans="2:19" ht="18" hidden="1" customHeight="1" x14ac:dyDescent="0.25">
      <c r="B342" s="449"/>
      <c r="C342" s="456" t="s">
        <v>615</v>
      </c>
      <c r="D342" s="250"/>
      <c r="E342" s="461"/>
      <c r="F342" s="251" t="s">
        <v>22</v>
      </c>
      <c r="G342" s="251" t="s">
        <v>44</v>
      </c>
      <c r="H342" s="251" t="s">
        <v>45</v>
      </c>
      <c r="I342" s="251" t="s">
        <v>47</v>
      </c>
      <c r="J342" s="251" t="s">
        <v>46</v>
      </c>
      <c r="K342" s="251" t="s">
        <v>47</v>
      </c>
      <c r="L342" s="251" t="s">
        <v>48</v>
      </c>
      <c r="M342" s="251" t="str">
        <f t="shared" ref="M342" si="49">K342</f>
        <v>Weight</v>
      </c>
      <c r="N342" s="251" t="str">
        <f t="shared" ref="N342" si="50">L342</f>
        <v>Distance</v>
      </c>
      <c r="O342" s="251" t="str">
        <f t="shared" ref="O342" si="51">M342</f>
        <v>Weight</v>
      </c>
      <c r="P342" s="251" t="str">
        <f t="shared" ref="P342" si="52">N342</f>
        <v>Distance</v>
      </c>
      <c r="Q342" s="251" t="str">
        <f t="shared" ref="Q342" si="53">O342</f>
        <v>Weight</v>
      </c>
      <c r="R342" s="251" t="str">
        <f t="shared" ref="R342" si="54">P342</f>
        <v>Distance</v>
      </c>
      <c r="S342" s="452"/>
    </row>
    <row r="343" spans="2:19" ht="18" hidden="1" customHeight="1" x14ac:dyDescent="0.25">
      <c r="B343" s="449"/>
      <c r="C343" s="457"/>
      <c r="D343" s="241"/>
      <c r="E343" s="450"/>
      <c r="F343" s="251" t="s">
        <v>23</v>
      </c>
      <c r="G343" s="248" t="s">
        <v>564</v>
      </c>
      <c r="H343" s="248" t="s">
        <v>564</v>
      </c>
      <c r="I343" s="248" t="s">
        <v>564</v>
      </c>
      <c r="J343" s="248" t="s">
        <v>36</v>
      </c>
      <c r="K343" s="248" t="s">
        <v>564</v>
      </c>
      <c r="L343" s="248" t="s">
        <v>573</v>
      </c>
      <c r="M343" s="248" t="str">
        <f>K343</f>
        <v>lb</v>
      </c>
      <c r="N343" s="248" t="str">
        <f>L343</f>
        <v>mile</v>
      </c>
      <c r="O343" s="248" t="str">
        <f>M343</f>
        <v>lb</v>
      </c>
      <c r="P343" s="248" t="str">
        <f>L343</f>
        <v>mile</v>
      </c>
      <c r="Q343" s="248" t="str">
        <f>K343</f>
        <v>lb</v>
      </c>
      <c r="R343" s="248" t="str">
        <f>L343</f>
        <v>mile</v>
      </c>
      <c r="S343" s="452"/>
    </row>
    <row r="344" spans="2:19" ht="18" hidden="1" customHeight="1" x14ac:dyDescent="0.25">
      <c r="B344" s="449"/>
      <c r="C344" s="458" t="s">
        <v>616</v>
      </c>
      <c r="D344" s="252"/>
      <c r="E344" s="450"/>
      <c r="F344" s="253">
        <f>HEFAProductionInputs!E$8</f>
        <v>0</v>
      </c>
      <c r="G344" s="254"/>
      <c r="H344" s="254"/>
      <c r="I344" s="254"/>
      <c r="J344" s="260"/>
      <c r="K344" s="255"/>
      <c r="L344" s="255"/>
      <c r="M344" s="255"/>
      <c r="N344" s="255"/>
      <c r="O344" s="255"/>
      <c r="P344" s="255"/>
      <c r="Q344" s="254"/>
      <c r="R344" s="254"/>
      <c r="S344" s="452"/>
    </row>
    <row r="345" spans="2:19" ht="18" hidden="1" customHeight="1" x14ac:dyDescent="0.25">
      <c r="B345" s="449"/>
      <c r="C345" s="459"/>
      <c r="D345" s="241"/>
      <c r="E345" s="450"/>
      <c r="F345" s="253">
        <f>HEFAProductionInputs!E$9</f>
        <v>0</v>
      </c>
      <c r="G345" s="254"/>
      <c r="H345" s="254"/>
      <c r="I345" s="254"/>
      <c r="J345" s="260"/>
      <c r="K345" s="255"/>
      <c r="L345" s="255"/>
      <c r="M345" s="255"/>
      <c r="N345" s="255"/>
      <c r="O345" s="255"/>
      <c r="P345" s="255"/>
      <c r="Q345" s="254"/>
      <c r="R345" s="254"/>
      <c r="S345" s="452"/>
    </row>
    <row r="346" spans="2:19" ht="18" hidden="1" customHeight="1" x14ac:dyDescent="0.25">
      <c r="B346" s="449"/>
      <c r="C346" s="458" t="s">
        <v>461</v>
      </c>
      <c r="D346" s="252"/>
      <c r="E346" s="450"/>
      <c r="F346" s="253">
        <f>HEFAProductionInputs!E$10</f>
        <v>0</v>
      </c>
      <c r="G346" s="254"/>
      <c r="H346" s="254"/>
      <c r="I346" s="254"/>
      <c r="J346" s="260"/>
      <c r="K346" s="255"/>
      <c r="L346" s="255"/>
      <c r="M346" s="255"/>
      <c r="N346" s="255"/>
      <c r="O346" s="255"/>
      <c r="P346" s="255"/>
      <c r="Q346" s="254"/>
      <c r="R346" s="254"/>
      <c r="S346" s="452"/>
    </row>
    <row r="347" spans="2:19" ht="18" hidden="1" customHeight="1" x14ac:dyDescent="0.25">
      <c r="B347" s="449"/>
      <c r="C347" s="459"/>
      <c r="D347" s="256"/>
      <c r="E347" s="450"/>
      <c r="F347" s="253">
        <f>HEFAProductionInputs!E$11</f>
        <v>0</v>
      </c>
      <c r="G347" s="254"/>
      <c r="H347" s="254"/>
      <c r="I347" s="254"/>
      <c r="J347" s="260"/>
      <c r="K347" s="255"/>
      <c r="L347" s="255"/>
      <c r="M347" s="255"/>
      <c r="N347" s="255"/>
      <c r="O347" s="255"/>
      <c r="P347" s="255"/>
      <c r="Q347" s="254"/>
      <c r="R347" s="254"/>
      <c r="S347" s="452"/>
    </row>
    <row r="348" spans="2:19" ht="18" hidden="1" customHeight="1" x14ac:dyDescent="0.25">
      <c r="B348" s="449"/>
      <c r="C348" s="456" t="s">
        <v>617</v>
      </c>
      <c r="D348" s="257"/>
      <c r="E348" s="450"/>
      <c r="F348" s="253">
        <f>HEFAProductionInputs!E$12</f>
        <v>0</v>
      </c>
      <c r="G348" s="254"/>
      <c r="H348" s="254"/>
      <c r="I348" s="254"/>
      <c r="J348" s="260"/>
      <c r="K348" s="255"/>
      <c r="L348" s="255"/>
      <c r="M348" s="255"/>
      <c r="N348" s="255"/>
      <c r="O348" s="255"/>
      <c r="P348" s="255"/>
      <c r="Q348" s="254"/>
      <c r="R348" s="254"/>
      <c r="S348" s="452"/>
    </row>
    <row r="349" spans="2:19" ht="18" hidden="1" customHeight="1" x14ac:dyDescent="0.25">
      <c r="B349" s="449"/>
      <c r="C349" s="457"/>
      <c r="D349" s="258"/>
      <c r="E349" s="450"/>
      <c r="F349" s="253">
        <f>HEFAProductionInputs!E$13</f>
        <v>0</v>
      </c>
      <c r="G349" s="254"/>
      <c r="H349" s="254"/>
      <c r="I349" s="254"/>
      <c r="J349" s="260"/>
      <c r="K349" s="255"/>
      <c r="L349" s="255"/>
      <c r="M349" s="255"/>
      <c r="N349" s="255"/>
      <c r="O349" s="255"/>
      <c r="P349" s="255"/>
      <c r="Q349" s="254"/>
      <c r="R349" s="254"/>
      <c r="S349" s="452"/>
    </row>
    <row r="350" spans="2:19" ht="18" hidden="1" customHeight="1" x14ac:dyDescent="0.25">
      <c r="B350" s="449"/>
      <c r="C350" s="456" t="s">
        <v>462</v>
      </c>
      <c r="D350" s="250"/>
      <c r="E350" s="450"/>
      <c r="F350" s="253">
        <f>HEFAProductionInputs!E$14</f>
        <v>0</v>
      </c>
      <c r="G350" s="254"/>
      <c r="H350" s="254"/>
      <c r="I350" s="254"/>
      <c r="J350" s="260"/>
      <c r="K350" s="255"/>
      <c r="L350" s="255"/>
      <c r="M350" s="255"/>
      <c r="N350" s="255"/>
      <c r="O350" s="255"/>
      <c r="P350" s="255"/>
      <c r="Q350" s="254"/>
      <c r="R350" s="254"/>
      <c r="S350" s="452"/>
    </row>
    <row r="351" spans="2:19" ht="18" hidden="1" customHeight="1" x14ac:dyDescent="0.25">
      <c r="B351" s="449"/>
      <c r="C351" s="457"/>
      <c r="D351" s="259"/>
      <c r="E351" s="450"/>
      <c r="F351" s="253">
        <f>HEFAProductionInputs!E$15</f>
        <v>0</v>
      </c>
      <c r="G351" s="254"/>
      <c r="H351" s="254"/>
      <c r="I351" s="254"/>
      <c r="J351" s="260"/>
      <c r="K351" s="255"/>
      <c r="L351" s="255"/>
      <c r="M351" s="255"/>
      <c r="N351" s="255"/>
      <c r="O351" s="255"/>
      <c r="P351" s="255"/>
      <c r="Q351" s="254"/>
      <c r="R351" s="254"/>
      <c r="S351" s="452"/>
    </row>
    <row r="352" spans="2:19" ht="18" hidden="1" customHeight="1" x14ac:dyDescent="0.25">
      <c r="B352" s="449"/>
      <c r="C352" s="106" t="s">
        <v>220</v>
      </c>
      <c r="D352" s="107" t="str" cm="1">
        <f t="array" ref="D352:D353">_xlfn._xlws.FILTER(C352:C353,C352:C353&lt;&gt;"")</f>
        <v>Site-Specific</v>
      </c>
      <c r="E352" s="450"/>
      <c r="F352" s="253">
        <f>HEFAProductionInputs!E$16</f>
        <v>0</v>
      </c>
      <c r="G352" s="254"/>
      <c r="H352" s="254"/>
      <c r="I352" s="254"/>
      <c r="J352" s="260"/>
      <c r="K352" s="255"/>
      <c r="L352" s="255"/>
      <c r="M352" s="255"/>
      <c r="N352" s="255"/>
      <c r="O352" s="255"/>
      <c r="P352" s="255"/>
      <c r="Q352" s="254"/>
      <c r="R352" s="254"/>
      <c r="S352" s="452"/>
    </row>
    <row r="353" spans="2:19" ht="18" hidden="1" customHeight="1" x14ac:dyDescent="0.25">
      <c r="B353" s="449"/>
      <c r="C353" s="107" t="s">
        <v>251</v>
      </c>
      <c r="D353" s="106" t="str">
        <v>Default</v>
      </c>
      <c r="E353" s="450" t="b">
        <v>0</v>
      </c>
      <c r="F353" s="253">
        <f>HEFAProductionInputs!E$17</f>
        <v>0</v>
      </c>
      <c r="G353" s="254"/>
      <c r="H353" s="254"/>
      <c r="I353" s="254"/>
      <c r="J353" s="260"/>
      <c r="K353" s="255"/>
      <c r="L353" s="255"/>
      <c r="M353" s="255"/>
      <c r="N353" s="255"/>
      <c r="O353" s="255"/>
      <c r="P353" s="255"/>
      <c r="Q353" s="254"/>
      <c r="R353" s="254"/>
      <c r="S353" s="452"/>
    </row>
    <row r="354" spans="2:19" ht="18" hidden="1" customHeight="1" x14ac:dyDescent="0.25">
      <c r="B354" s="449"/>
      <c r="C354" s="118"/>
      <c r="D354" s="118"/>
      <c r="E354" s="450"/>
      <c r="F354" s="253">
        <f>HEFAProductionInputs!E$18</f>
        <v>0</v>
      </c>
      <c r="G354" s="254"/>
      <c r="H354" s="254"/>
      <c r="I354" s="254"/>
      <c r="J354" s="260"/>
      <c r="K354" s="255"/>
      <c r="L354" s="255"/>
      <c r="M354" s="255"/>
      <c r="N354" s="255"/>
      <c r="O354" s="255"/>
      <c r="P354" s="255"/>
      <c r="Q354" s="254"/>
      <c r="R354" s="254"/>
      <c r="S354" s="452"/>
    </row>
    <row r="355" spans="2:19" ht="18" hidden="1" customHeight="1" x14ac:dyDescent="0.25">
      <c r="B355" s="449"/>
      <c r="C355" s="118"/>
      <c r="D355" s="118"/>
      <c r="E355" s="450" t="b">
        <v>0</v>
      </c>
      <c r="F355" s="253">
        <f>HEFAProductionInputs!E$19</f>
        <v>0</v>
      </c>
      <c r="G355" s="254"/>
      <c r="H355" s="254"/>
      <c r="I355" s="254"/>
      <c r="J355" s="260"/>
      <c r="K355" s="255"/>
      <c r="L355" s="255"/>
      <c r="M355" s="255"/>
      <c r="N355" s="255"/>
      <c r="O355" s="255"/>
      <c r="P355" s="255"/>
      <c r="Q355" s="254"/>
      <c r="R355" s="254"/>
      <c r="S355" s="452"/>
    </row>
    <row r="356" spans="2:19" ht="18" hidden="1" customHeight="1" x14ac:dyDescent="0.25">
      <c r="B356" s="449"/>
      <c r="C356" s="104"/>
      <c r="D356" s="104"/>
      <c r="E356" s="450"/>
      <c r="F356" s="253">
        <f>HEFAProductionInputs!E$20</f>
        <v>0</v>
      </c>
      <c r="G356" s="254"/>
      <c r="H356" s="254"/>
      <c r="I356" s="254"/>
      <c r="J356" s="260"/>
      <c r="K356" s="255"/>
      <c r="L356" s="255"/>
      <c r="M356" s="255"/>
      <c r="N356" s="255"/>
      <c r="O356" s="255"/>
      <c r="P356" s="255"/>
      <c r="Q356" s="254"/>
      <c r="R356" s="254"/>
      <c r="S356" s="452"/>
    </row>
    <row r="357" spans="2:19" ht="18" hidden="1" customHeight="1" x14ac:dyDescent="0.25">
      <c r="B357" s="449"/>
      <c r="C357" s="463" t="s">
        <v>574</v>
      </c>
      <c r="D357" s="464"/>
      <c r="E357" s="450"/>
      <c r="F357" s="253">
        <f>HEFAProductionInputs!E$21</f>
        <v>0</v>
      </c>
      <c r="G357" s="254"/>
      <c r="H357" s="254"/>
      <c r="I357" s="254"/>
      <c r="J357" s="260"/>
      <c r="K357" s="255"/>
      <c r="L357" s="255"/>
      <c r="M357" s="255"/>
      <c r="N357" s="255"/>
      <c r="O357" s="255"/>
      <c r="P357" s="255"/>
      <c r="Q357" s="254"/>
      <c r="R357" s="254"/>
      <c r="S357" s="452"/>
    </row>
    <row r="358" spans="2:19" ht="18" hidden="1" customHeight="1" x14ac:dyDescent="0.25">
      <c r="B358" s="449"/>
      <c r="C358" s="238" t="s">
        <v>39</v>
      </c>
      <c r="D358" s="241">
        <f>SUMPRODUCT(K344:K367,L344:L367)</f>
        <v>0</v>
      </c>
      <c r="E358" s="450"/>
      <c r="F358" s="253">
        <f>HEFAProductionInputs!E$22</f>
        <v>0</v>
      </c>
      <c r="G358" s="254"/>
      <c r="H358" s="254"/>
      <c r="I358" s="254"/>
      <c r="J358" s="260"/>
      <c r="K358" s="255"/>
      <c r="L358" s="255"/>
      <c r="M358" s="255"/>
      <c r="N358" s="255"/>
      <c r="O358" s="255"/>
      <c r="P358" s="255"/>
      <c r="Q358" s="254"/>
      <c r="R358" s="254"/>
      <c r="S358" s="452"/>
    </row>
    <row r="359" spans="2:19" ht="18" hidden="1" customHeight="1" x14ac:dyDescent="0.25">
      <c r="B359" s="449"/>
      <c r="C359" s="238" t="s">
        <v>40</v>
      </c>
      <c r="D359" s="241">
        <f>SUMPRODUCT(M344:M367,N344:N367)</f>
        <v>0</v>
      </c>
      <c r="E359" s="450"/>
      <c r="F359" s="253">
        <f>HEFAProductionInputs!E$23</f>
        <v>0</v>
      </c>
      <c r="G359" s="254"/>
      <c r="H359" s="254"/>
      <c r="I359" s="254"/>
      <c r="J359" s="260"/>
      <c r="K359" s="255"/>
      <c r="L359" s="255"/>
      <c r="M359" s="255"/>
      <c r="N359" s="255"/>
      <c r="O359" s="255"/>
      <c r="P359" s="255"/>
      <c r="Q359" s="254"/>
      <c r="R359" s="254"/>
      <c r="S359" s="452"/>
    </row>
    <row r="360" spans="2:19" ht="18" hidden="1" customHeight="1" x14ac:dyDescent="0.25">
      <c r="B360" s="449"/>
      <c r="C360" s="238" t="s">
        <v>41</v>
      </c>
      <c r="D360" s="241">
        <f>SUMPRODUCT(O344:O367,P344:P367)</f>
        <v>0</v>
      </c>
      <c r="E360" s="450"/>
      <c r="F360" s="253">
        <f>HEFAProductionInputs!E$24</f>
        <v>0</v>
      </c>
      <c r="G360" s="254"/>
      <c r="H360" s="254"/>
      <c r="I360" s="254"/>
      <c r="J360" s="260"/>
      <c r="K360" s="255"/>
      <c r="L360" s="255"/>
      <c r="M360" s="255"/>
      <c r="N360" s="255"/>
      <c r="O360" s="255"/>
      <c r="P360" s="255"/>
      <c r="Q360" s="254"/>
      <c r="R360" s="254"/>
      <c r="S360" s="452"/>
    </row>
    <row r="361" spans="2:19" ht="18" hidden="1" customHeight="1" x14ac:dyDescent="0.25">
      <c r="B361" s="449"/>
      <c r="C361" s="238" t="s">
        <v>38</v>
      </c>
      <c r="D361" s="241">
        <f>SUMPRODUCT(Q344:Q367,R344:R367)</f>
        <v>0</v>
      </c>
      <c r="E361" s="450"/>
      <c r="F361" s="253">
        <f>HEFAProductionInputs!E$25</f>
        <v>0</v>
      </c>
      <c r="G361" s="254"/>
      <c r="H361" s="254"/>
      <c r="I361" s="254"/>
      <c r="J361" s="260"/>
      <c r="K361" s="255"/>
      <c r="L361" s="255"/>
      <c r="M361" s="255"/>
      <c r="N361" s="255"/>
      <c r="O361" s="255"/>
      <c r="P361" s="255"/>
      <c r="Q361" s="254"/>
      <c r="R361" s="254"/>
      <c r="S361" s="452"/>
    </row>
    <row r="362" spans="2:19" ht="18" hidden="1" customHeight="1" x14ac:dyDescent="0.25">
      <c r="B362" s="449"/>
      <c r="C362" s="238" t="s">
        <v>442</v>
      </c>
      <c r="D362" s="241" cm="1">
        <f t="array" ref="D362">IFERROR((D358*Background!E$17+D359*Background!E$18+D360*Background!E$19+IFERROR(D361*D351,0))/SUMPRODUCT(I344:I367,1-J344:J367),0)</f>
        <v>0</v>
      </c>
      <c r="E362" s="450"/>
      <c r="F362" s="253">
        <f>HEFAProductionInputs!E$26</f>
        <v>0</v>
      </c>
      <c r="G362" s="254"/>
      <c r="H362" s="254"/>
      <c r="I362" s="254"/>
      <c r="J362" s="260"/>
      <c r="K362" s="255"/>
      <c r="L362" s="255"/>
      <c r="M362" s="255"/>
      <c r="N362" s="255"/>
      <c r="O362" s="255"/>
      <c r="P362" s="255"/>
      <c r="Q362" s="254"/>
      <c r="R362" s="254"/>
      <c r="S362" s="452"/>
    </row>
    <row r="363" spans="2:19" ht="18" hidden="1" customHeight="1" x14ac:dyDescent="0.25">
      <c r="B363" s="449"/>
      <c r="C363" s="444"/>
      <c r="D363" s="444"/>
      <c r="E363" s="450"/>
      <c r="F363" s="253">
        <f>HEFAProductionInputs!E$27</f>
        <v>0</v>
      </c>
      <c r="G363" s="254"/>
      <c r="H363" s="254"/>
      <c r="I363" s="254"/>
      <c r="J363" s="260"/>
      <c r="K363" s="255"/>
      <c r="L363" s="255"/>
      <c r="M363" s="255"/>
      <c r="N363" s="255"/>
      <c r="O363" s="255"/>
      <c r="P363" s="255"/>
      <c r="Q363" s="254"/>
      <c r="R363" s="254"/>
      <c r="S363" s="452"/>
    </row>
    <row r="364" spans="2:19" ht="18" hidden="1" customHeight="1" x14ac:dyDescent="0.25">
      <c r="B364" s="449"/>
      <c r="C364" s="445" t="s">
        <v>567</v>
      </c>
      <c r="D364" s="445"/>
      <c r="E364" s="450"/>
      <c r="F364" s="253">
        <f>HEFAProductionInputs!E$28</f>
        <v>0</v>
      </c>
      <c r="G364" s="254"/>
      <c r="H364" s="254"/>
      <c r="I364" s="254"/>
      <c r="J364" s="260"/>
      <c r="K364" s="255"/>
      <c r="L364" s="255"/>
      <c r="M364" s="255"/>
      <c r="N364" s="255"/>
      <c r="O364" s="255"/>
      <c r="P364" s="255"/>
      <c r="Q364" s="254"/>
      <c r="R364" s="254"/>
      <c r="S364" s="452"/>
    </row>
    <row r="365" spans="2:19" ht="18" hidden="1" customHeight="1" x14ac:dyDescent="0.25">
      <c r="B365" s="449"/>
      <c r="C365" s="238" t="s">
        <v>49</v>
      </c>
      <c r="D365" s="241" cm="1">
        <f t="array" ref="D365">SUMPRODUCT(I344:I367,1-J344:J367)</f>
        <v>0</v>
      </c>
      <c r="E365" s="450"/>
      <c r="F365" s="253">
        <f>HEFAProductionInputs!E$29</f>
        <v>0</v>
      </c>
      <c r="G365" s="254"/>
      <c r="H365" s="254"/>
      <c r="I365" s="254"/>
      <c r="J365" s="260"/>
      <c r="K365" s="255"/>
      <c r="L365" s="255"/>
      <c r="M365" s="255"/>
      <c r="N365" s="255"/>
      <c r="O365" s="255"/>
      <c r="P365" s="255"/>
      <c r="Q365" s="254"/>
      <c r="R365" s="254"/>
      <c r="S365" s="452"/>
    </row>
    <row r="366" spans="2:19" ht="18" hidden="1" customHeight="1" x14ac:dyDescent="0.25">
      <c r="B366" s="449"/>
      <c r="C366" s="238" t="s">
        <v>54</v>
      </c>
      <c r="D366" s="241" cm="1">
        <f t="array" ref="D366">SUMPRODUCT(H344:H367-G344:G367,1-J344:J367)</f>
        <v>0</v>
      </c>
      <c r="E366" s="450"/>
      <c r="F366" s="253">
        <f>HEFAProductionInputs!E$30</f>
        <v>0</v>
      </c>
      <c r="G366" s="254"/>
      <c r="H366" s="254"/>
      <c r="I366" s="254"/>
      <c r="J366" s="260"/>
      <c r="K366" s="255"/>
      <c r="L366" s="255"/>
      <c r="M366" s="255"/>
      <c r="N366" s="255"/>
      <c r="O366" s="255"/>
      <c r="P366" s="255"/>
      <c r="Q366" s="254"/>
      <c r="R366" s="254"/>
      <c r="S366" s="452"/>
    </row>
    <row r="367" spans="2:19" ht="18" hidden="1" customHeight="1" x14ac:dyDescent="0.25">
      <c r="B367" s="449"/>
      <c r="C367" s="238" t="s">
        <v>60</v>
      </c>
      <c r="D367" s="241">
        <f>D365-D366</f>
        <v>0</v>
      </c>
      <c r="E367" s="450"/>
      <c r="F367" s="253">
        <f>HEFAProductionInputs!E$31</f>
        <v>0</v>
      </c>
      <c r="G367" s="254"/>
      <c r="H367" s="254"/>
      <c r="I367" s="254"/>
      <c r="J367" s="260"/>
      <c r="K367" s="255"/>
      <c r="L367" s="255"/>
      <c r="M367" s="255"/>
      <c r="N367" s="255"/>
      <c r="O367" s="255"/>
      <c r="P367" s="255"/>
      <c r="Q367" s="254"/>
      <c r="R367" s="254"/>
      <c r="S367" s="452"/>
    </row>
    <row r="368" spans="2:19" ht="18" hidden="1" customHeight="1" x14ac:dyDescent="0.25">
      <c r="B368" s="433"/>
      <c r="C368" s="434"/>
      <c r="D368" s="434"/>
      <c r="E368" s="434"/>
      <c r="F368" s="434"/>
      <c r="G368" s="434"/>
      <c r="H368" s="434"/>
      <c r="I368" s="434"/>
      <c r="J368" s="434"/>
      <c r="K368" s="434"/>
      <c r="L368" s="434"/>
      <c r="M368" s="434"/>
      <c r="N368" s="434"/>
      <c r="O368" s="434"/>
      <c r="P368" s="434"/>
      <c r="Q368" s="434"/>
      <c r="R368" s="434"/>
      <c r="S368" s="435"/>
    </row>
    <row r="369" spans="2:19" ht="18" hidden="1" customHeight="1" x14ac:dyDescent="0.25">
      <c r="B369" s="85"/>
      <c r="C369" s="85"/>
      <c r="D369" s="85"/>
      <c r="E369" s="85"/>
      <c r="F369" s="85"/>
      <c r="G369" s="85"/>
      <c r="H369" s="85"/>
      <c r="I369" s="85"/>
      <c r="J369" s="85"/>
      <c r="K369" s="85"/>
      <c r="L369" s="85"/>
      <c r="M369" s="85"/>
      <c r="N369" s="85"/>
      <c r="O369" s="85"/>
      <c r="P369" s="85"/>
      <c r="Q369" s="85"/>
      <c r="R369" s="85"/>
      <c r="S369" s="88"/>
    </row>
    <row r="370" spans="2:19" ht="18" hidden="1" customHeight="1" x14ac:dyDescent="0.25">
      <c r="B370" s="446"/>
      <c r="C370" s="447"/>
      <c r="D370" s="447"/>
      <c r="E370" s="447"/>
      <c r="F370" s="447"/>
      <c r="G370" s="447"/>
      <c r="H370" s="447"/>
      <c r="I370" s="447"/>
      <c r="J370" s="447"/>
      <c r="K370" s="447"/>
      <c r="L370" s="447"/>
      <c r="M370" s="447"/>
      <c r="N370" s="447"/>
      <c r="O370" s="447"/>
      <c r="P370" s="447"/>
      <c r="Q370" s="447"/>
      <c r="R370" s="447"/>
      <c r="S370" s="448"/>
    </row>
    <row r="371" spans="2:19" ht="18" hidden="1" customHeight="1" x14ac:dyDescent="0.25">
      <c r="B371" s="449"/>
      <c r="C371" s="445" t="s">
        <v>255</v>
      </c>
      <c r="D371" s="445"/>
      <c r="E371" s="450" t="b">
        <v>1</v>
      </c>
      <c r="F371" s="451" t="s">
        <v>418</v>
      </c>
      <c r="G371" s="451"/>
      <c r="H371" s="451"/>
      <c r="I371" s="451"/>
      <c r="J371" s="451"/>
      <c r="K371" s="451"/>
      <c r="L371" s="451"/>
      <c r="M371" s="451"/>
      <c r="N371" s="451"/>
      <c r="O371" s="451"/>
      <c r="P371" s="451"/>
      <c r="Q371" s="451"/>
      <c r="R371" s="451"/>
      <c r="S371" s="452" t="s">
        <v>42</v>
      </c>
    </row>
    <row r="372" spans="2:19" ht="18" hidden="1" customHeight="1" x14ac:dyDescent="0.25">
      <c r="B372" s="449"/>
      <c r="C372" s="460" t="str">
        <f>IF(AND(D375&gt;0,D377&gt;0),CONCATENATE(IF(D377="Other (Specify Below)",D378,D377)," ",IF(D375="Other (Specify Below)",D376,D375)),"")</f>
        <v/>
      </c>
      <c r="D372" s="460"/>
      <c r="E372" s="450"/>
      <c r="F372" s="454"/>
      <c r="G372" s="454" t="s">
        <v>52</v>
      </c>
      <c r="H372" s="454"/>
      <c r="I372" s="454"/>
      <c r="J372" s="454"/>
      <c r="K372" s="454" t="s">
        <v>37</v>
      </c>
      <c r="L372" s="454"/>
      <c r="M372" s="454"/>
      <c r="N372" s="454"/>
      <c r="O372" s="454"/>
      <c r="P372" s="454"/>
      <c r="Q372" s="454"/>
      <c r="R372" s="454"/>
      <c r="S372" s="452"/>
    </row>
    <row r="373" spans="2:19" ht="18" hidden="1" customHeight="1" x14ac:dyDescent="0.25">
      <c r="B373" s="449"/>
      <c r="C373" s="455"/>
      <c r="D373" s="455"/>
      <c r="E373" s="450"/>
      <c r="F373" s="454"/>
      <c r="G373" s="454" t="s">
        <v>419</v>
      </c>
      <c r="H373" s="454"/>
      <c r="I373" s="454" t="s">
        <v>63</v>
      </c>
      <c r="J373" s="454"/>
      <c r="K373" s="454" t="s">
        <v>39</v>
      </c>
      <c r="L373" s="454"/>
      <c r="M373" s="454" t="s">
        <v>40</v>
      </c>
      <c r="N373" s="454"/>
      <c r="O373" s="454" t="s">
        <v>41</v>
      </c>
      <c r="P373" s="454"/>
      <c r="Q373" s="454" t="s">
        <v>38</v>
      </c>
      <c r="R373" s="454"/>
      <c r="S373" s="452"/>
    </row>
    <row r="374" spans="2:19" ht="18" hidden="1" customHeight="1" x14ac:dyDescent="0.25">
      <c r="B374" s="449"/>
      <c r="C374" s="445" t="s">
        <v>62</v>
      </c>
      <c r="D374" s="445"/>
      <c r="E374" s="450"/>
      <c r="F374" s="249" t="s">
        <v>280</v>
      </c>
      <c r="G374" s="249" t="s">
        <v>281</v>
      </c>
      <c r="H374" s="249" t="s">
        <v>282</v>
      </c>
      <c r="I374" s="249" t="s">
        <v>283</v>
      </c>
      <c r="J374" s="249" t="s">
        <v>284</v>
      </c>
      <c r="K374" s="249" t="s">
        <v>285</v>
      </c>
      <c r="L374" s="249" t="s">
        <v>286</v>
      </c>
      <c r="M374" s="249" t="s">
        <v>287</v>
      </c>
      <c r="N374" s="249" t="s">
        <v>288</v>
      </c>
      <c r="O374" s="249" t="s">
        <v>289</v>
      </c>
      <c r="P374" s="249" t="s">
        <v>290</v>
      </c>
      <c r="Q374" s="249" t="s">
        <v>291</v>
      </c>
      <c r="R374" s="249" t="s">
        <v>292</v>
      </c>
      <c r="S374" s="452"/>
    </row>
    <row r="375" spans="2:19" ht="18" hidden="1" customHeight="1" x14ac:dyDescent="0.25">
      <c r="B375" s="449"/>
      <c r="C375" s="456" t="s">
        <v>618</v>
      </c>
      <c r="D375" s="250"/>
      <c r="E375" s="450"/>
      <c r="F375" s="251" t="s">
        <v>22</v>
      </c>
      <c r="G375" s="251" t="s">
        <v>44</v>
      </c>
      <c r="H375" s="251" t="s">
        <v>45</v>
      </c>
      <c r="I375" s="251" t="s">
        <v>47</v>
      </c>
      <c r="J375" s="251" t="s">
        <v>46</v>
      </c>
      <c r="K375" s="251" t="s">
        <v>47</v>
      </c>
      <c r="L375" s="251" t="s">
        <v>48</v>
      </c>
      <c r="M375" s="251" t="str">
        <f t="shared" ref="M375" si="55">K375</f>
        <v>Weight</v>
      </c>
      <c r="N375" s="251" t="str">
        <f t="shared" ref="N375" si="56">L375</f>
        <v>Distance</v>
      </c>
      <c r="O375" s="251" t="str">
        <f t="shared" ref="O375" si="57">M375</f>
        <v>Weight</v>
      </c>
      <c r="P375" s="251" t="str">
        <f t="shared" ref="P375" si="58">N375</f>
        <v>Distance</v>
      </c>
      <c r="Q375" s="251" t="str">
        <f t="shared" ref="Q375" si="59">O375</f>
        <v>Weight</v>
      </c>
      <c r="R375" s="251" t="str">
        <f t="shared" ref="R375" si="60">P375</f>
        <v>Distance</v>
      </c>
      <c r="S375" s="452"/>
    </row>
    <row r="376" spans="2:19" ht="18" hidden="1" customHeight="1" x14ac:dyDescent="0.25">
      <c r="B376" s="449"/>
      <c r="C376" s="457"/>
      <c r="D376" s="241"/>
      <c r="E376" s="450"/>
      <c r="F376" s="248" t="s">
        <v>23</v>
      </c>
      <c r="G376" s="248" t="s">
        <v>564</v>
      </c>
      <c r="H376" s="248" t="s">
        <v>564</v>
      </c>
      <c r="I376" s="248" t="s">
        <v>564</v>
      </c>
      <c r="J376" s="248" t="s">
        <v>36</v>
      </c>
      <c r="K376" s="248" t="s">
        <v>564</v>
      </c>
      <c r="L376" s="248" t="s">
        <v>573</v>
      </c>
      <c r="M376" s="248" t="str">
        <f>K376</f>
        <v>lb</v>
      </c>
      <c r="N376" s="248" t="str">
        <f>L376</f>
        <v>mile</v>
      </c>
      <c r="O376" s="248" t="str">
        <f>M376</f>
        <v>lb</v>
      </c>
      <c r="P376" s="248" t="str">
        <f>L376</f>
        <v>mile</v>
      </c>
      <c r="Q376" s="248" t="str">
        <f>K376</f>
        <v>lb</v>
      </c>
      <c r="R376" s="248" t="str">
        <f>L376</f>
        <v>mile</v>
      </c>
      <c r="S376" s="452"/>
    </row>
    <row r="377" spans="2:19" ht="18" hidden="1" customHeight="1" x14ac:dyDescent="0.25">
      <c r="B377" s="449"/>
      <c r="C377" s="458" t="s">
        <v>619</v>
      </c>
      <c r="D377" s="252"/>
      <c r="E377" s="450"/>
      <c r="F377" s="253">
        <f>HEFAProductionInputs!E$8</f>
        <v>0</v>
      </c>
      <c r="G377" s="254"/>
      <c r="H377" s="254"/>
      <c r="I377" s="254"/>
      <c r="J377" s="260"/>
      <c r="K377" s="255"/>
      <c r="L377" s="255"/>
      <c r="M377" s="255"/>
      <c r="N377" s="255"/>
      <c r="O377" s="255"/>
      <c r="P377" s="255"/>
      <c r="Q377" s="255"/>
      <c r="R377" s="255"/>
      <c r="S377" s="452"/>
    </row>
    <row r="378" spans="2:19" ht="18" hidden="1" customHeight="1" x14ac:dyDescent="0.25">
      <c r="B378" s="449"/>
      <c r="C378" s="459"/>
      <c r="D378" s="241"/>
      <c r="E378" s="450"/>
      <c r="F378" s="253">
        <f>HEFAProductionInputs!E$9</f>
        <v>0</v>
      </c>
      <c r="G378" s="254"/>
      <c r="H378" s="254"/>
      <c r="I378" s="254"/>
      <c r="J378" s="260"/>
      <c r="K378" s="255"/>
      <c r="L378" s="255"/>
      <c r="M378" s="255"/>
      <c r="N378" s="255"/>
      <c r="O378" s="255"/>
      <c r="P378" s="255"/>
      <c r="Q378" s="255"/>
      <c r="R378" s="255"/>
      <c r="S378" s="452"/>
    </row>
    <row r="379" spans="2:19" ht="18" hidden="1" customHeight="1" x14ac:dyDescent="0.25">
      <c r="B379" s="449"/>
      <c r="C379" s="458" t="s">
        <v>463</v>
      </c>
      <c r="D379" s="252"/>
      <c r="E379" s="450"/>
      <c r="F379" s="253">
        <f>HEFAProductionInputs!E$10</f>
        <v>0</v>
      </c>
      <c r="G379" s="254"/>
      <c r="H379" s="254"/>
      <c r="I379" s="254"/>
      <c r="J379" s="260"/>
      <c r="K379" s="255"/>
      <c r="L379" s="255"/>
      <c r="M379" s="255"/>
      <c r="N379" s="255"/>
      <c r="O379" s="255"/>
      <c r="P379" s="255"/>
      <c r="Q379" s="255"/>
      <c r="R379" s="255"/>
      <c r="S379" s="452"/>
    </row>
    <row r="380" spans="2:19" ht="18" hidden="1" customHeight="1" x14ac:dyDescent="0.25">
      <c r="B380" s="449"/>
      <c r="C380" s="459"/>
      <c r="D380" s="256"/>
      <c r="E380" s="450"/>
      <c r="F380" s="253">
        <f>HEFAProductionInputs!E$11</f>
        <v>0</v>
      </c>
      <c r="G380" s="254"/>
      <c r="H380" s="254"/>
      <c r="I380" s="254"/>
      <c r="J380" s="260"/>
      <c r="K380" s="255"/>
      <c r="L380" s="255"/>
      <c r="M380" s="255"/>
      <c r="N380" s="255"/>
      <c r="O380" s="255"/>
      <c r="P380" s="255"/>
      <c r="Q380" s="255"/>
      <c r="R380" s="255"/>
      <c r="S380" s="452"/>
    </row>
    <row r="381" spans="2:19" ht="18" hidden="1" customHeight="1" x14ac:dyDescent="0.25">
      <c r="B381" s="449"/>
      <c r="C381" s="456" t="s">
        <v>620</v>
      </c>
      <c r="D381" s="257"/>
      <c r="E381" s="450"/>
      <c r="F381" s="253">
        <f>HEFAProductionInputs!E$12</f>
        <v>0</v>
      </c>
      <c r="G381" s="254"/>
      <c r="H381" s="254"/>
      <c r="I381" s="254"/>
      <c r="J381" s="260"/>
      <c r="K381" s="255"/>
      <c r="L381" s="255"/>
      <c r="M381" s="255"/>
      <c r="N381" s="255"/>
      <c r="O381" s="255"/>
      <c r="P381" s="255"/>
      <c r="Q381" s="255"/>
      <c r="R381" s="255"/>
      <c r="S381" s="452"/>
    </row>
    <row r="382" spans="2:19" ht="18" hidden="1" customHeight="1" x14ac:dyDescent="0.25">
      <c r="B382" s="449"/>
      <c r="C382" s="457"/>
      <c r="D382" s="258"/>
      <c r="E382" s="450"/>
      <c r="F382" s="253">
        <f>HEFAProductionInputs!E$13</f>
        <v>0</v>
      </c>
      <c r="G382" s="254"/>
      <c r="H382" s="254"/>
      <c r="I382" s="254"/>
      <c r="J382" s="260"/>
      <c r="K382" s="255"/>
      <c r="L382" s="255"/>
      <c r="M382" s="255"/>
      <c r="N382" s="255"/>
      <c r="O382" s="255"/>
      <c r="P382" s="255"/>
      <c r="Q382" s="255"/>
      <c r="R382" s="255"/>
      <c r="S382" s="452"/>
    </row>
    <row r="383" spans="2:19" ht="18" hidden="1" customHeight="1" x14ac:dyDescent="0.25">
      <c r="B383" s="449"/>
      <c r="C383" s="456" t="s">
        <v>464</v>
      </c>
      <c r="D383" s="250"/>
      <c r="E383" s="450"/>
      <c r="F383" s="253">
        <f>HEFAProductionInputs!E$14</f>
        <v>0</v>
      </c>
      <c r="G383" s="254"/>
      <c r="H383" s="254"/>
      <c r="I383" s="254"/>
      <c r="J383" s="260"/>
      <c r="K383" s="255"/>
      <c r="L383" s="255"/>
      <c r="M383" s="255"/>
      <c r="N383" s="255"/>
      <c r="O383" s="255"/>
      <c r="P383" s="255"/>
      <c r="Q383" s="255"/>
      <c r="R383" s="255"/>
      <c r="S383" s="452"/>
    </row>
    <row r="384" spans="2:19" ht="18" hidden="1" customHeight="1" x14ac:dyDescent="0.25">
      <c r="B384" s="449"/>
      <c r="C384" s="457"/>
      <c r="D384" s="259"/>
      <c r="E384" s="450"/>
      <c r="F384" s="253">
        <f>HEFAProductionInputs!E$15</f>
        <v>0</v>
      </c>
      <c r="G384" s="254"/>
      <c r="H384" s="254"/>
      <c r="I384" s="254"/>
      <c r="J384" s="260"/>
      <c r="K384" s="255"/>
      <c r="L384" s="255"/>
      <c r="M384" s="255"/>
      <c r="N384" s="255"/>
      <c r="O384" s="255"/>
      <c r="P384" s="255"/>
      <c r="Q384" s="255"/>
      <c r="R384" s="255"/>
      <c r="S384" s="452"/>
    </row>
    <row r="385" spans="2:19" ht="18" hidden="1" customHeight="1" x14ac:dyDescent="0.25">
      <c r="B385" s="449"/>
      <c r="C385" s="106" t="s">
        <v>220</v>
      </c>
      <c r="D385" s="107" t="str" cm="1">
        <f t="array" ref="D385:D386">_xlfn._xlws.FILTER(C385:C386,C385:C386&lt;&gt;"")</f>
        <v>Site-Specific</v>
      </c>
      <c r="E385" s="450"/>
      <c r="F385" s="253">
        <f>HEFAProductionInputs!E$16</f>
        <v>0</v>
      </c>
      <c r="G385" s="254"/>
      <c r="H385" s="254"/>
      <c r="I385" s="254"/>
      <c r="J385" s="260"/>
      <c r="K385" s="255"/>
      <c r="L385" s="255"/>
      <c r="M385" s="255"/>
      <c r="N385" s="255"/>
      <c r="O385" s="255"/>
      <c r="P385" s="255"/>
      <c r="Q385" s="255"/>
      <c r="R385" s="255"/>
      <c r="S385" s="452"/>
    </row>
    <row r="386" spans="2:19" ht="18" hidden="1" customHeight="1" x14ac:dyDescent="0.25">
      <c r="B386" s="449"/>
      <c r="C386" s="107" t="s">
        <v>251</v>
      </c>
      <c r="D386" s="117" t="str">
        <v>Default</v>
      </c>
      <c r="E386" s="450" t="b">
        <v>0</v>
      </c>
      <c r="F386" s="253">
        <f>HEFAProductionInputs!E$17</f>
        <v>0</v>
      </c>
      <c r="G386" s="254"/>
      <c r="H386" s="254"/>
      <c r="I386" s="254"/>
      <c r="J386" s="260"/>
      <c r="K386" s="255"/>
      <c r="L386" s="255"/>
      <c r="M386" s="255"/>
      <c r="N386" s="255"/>
      <c r="O386" s="255"/>
      <c r="P386" s="255"/>
      <c r="Q386" s="255"/>
      <c r="R386" s="255"/>
      <c r="S386" s="452"/>
    </row>
    <row r="387" spans="2:19" ht="18" hidden="1" customHeight="1" x14ac:dyDescent="0.25">
      <c r="B387" s="449"/>
      <c r="C387" s="118"/>
      <c r="D387" s="118"/>
      <c r="E387" s="450"/>
      <c r="F387" s="253">
        <f>HEFAProductionInputs!E$18</f>
        <v>0</v>
      </c>
      <c r="G387" s="254"/>
      <c r="H387" s="254"/>
      <c r="I387" s="254"/>
      <c r="J387" s="260"/>
      <c r="K387" s="255"/>
      <c r="L387" s="255"/>
      <c r="M387" s="255"/>
      <c r="N387" s="255"/>
      <c r="O387" s="255"/>
      <c r="P387" s="255"/>
      <c r="Q387" s="255"/>
      <c r="R387" s="255"/>
      <c r="S387" s="452"/>
    </row>
    <row r="388" spans="2:19" ht="18" hidden="1" customHeight="1" x14ac:dyDescent="0.25">
      <c r="B388" s="449"/>
      <c r="C388" s="118"/>
      <c r="D388" s="118"/>
      <c r="E388" s="450" t="b">
        <v>0</v>
      </c>
      <c r="F388" s="253">
        <f>HEFAProductionInputs!E$19</f>
        <v>0</v>
      </c>
      <c r="G388" s="254"/>
      <c r="H388" s="254"/>
      <c r="I388" s="254"/>
      <c r="J388" s="260"/>
      <c r="K388" s="255"/>
      <c r="L388" s="255"/>
      <c r="M388" s="255"/>
      <c r="N388" s="255"/>
      <c r="O388" s="255"/>
      <c r="P388" s="255"/>
      <c r="Q388" s="255"/>
      <c r="R388" s="255"/>
      <c r="S388" s="452"/>
    </row>
    <row r="389" spans="2:19" ht="18" hidden="1" customHeight="1" x14ac:dyDescent="0.25">
      <c r="B389" s="449"/>
      <c r="C389" s="104"/>
      <c r="D389" s="104"/>
      <c r="E389" s="450"/>
      <c r="F389" s="253">
        <f>HEFAProductionInputs!E$20</f>
        <v>0</v>
      </c>
      <c r="G389" s="254"/>
      <c r="H389" s="254"/>
      <c r="I389" s="254"/>
      <c r="J389" s="260"/>
      <c r="K389" s="255"/>
      <c r="L389" s="255"/>
      <c r="M389" s="255"/>
      <c r="N389" s="255"/>
      <c r="O389" s="255"/>
      <c r="P389" s="255"/>
      <c r="Q389" s="255"/>
      <c r="R389" s="255"/>
      <c r="S389" s="452"/>
    </row>
    <row r="390" spans="2:19" ht="18" hidden="1" customHeight="1" x14ac:dyDescent="0.25">
      <c r="B390" s="449"/>
      <c r="C390" s="445" t="s">
        <v>574</v>
      </c>
      <c r="D390" s="445"/>
      <c r="E390" s="450"/>
      <c r="F390" s="253">
        <f>HEFAProductionInputs!E$21</f>
        <v>0</v>
      </c>
      <c r="G390" s="254"/>
      <c r="H390" s="254"/>
      <c r="I390" s="254"/>
      <c r="J390" s="260"/>
      <c r="K390" s="255"/>
      <c r="L390" s="255"/>
      <c r="M390" s="255"/>
      <c r="N390" s="255"/>
      <c r="O390" s="255"/>
      <c r="P390" s="255"/>
      <c r="Q390" s="255"/>
      <c r="R390" s="255"/>
      <c r="S390" s="452"/>
    </row>
    <row r="391" spans="2:19" ht="18" hidden="1" customHeight="1" x14ac:dyDescent="0.25">
      <c r="B391" s="449"/>
      <c r="C391" s="238" t="s">
        <v>39</v>
      </c>
      <c r="D391" s="241">
        <f>SUMPRODUCT(K377:K400,L377:L400)</f>
        <v>0</v>
      </c>
      <c r="E391" s="450"/>
      <c r="F391" s="253">
        <f>HEFAProductionInputs!E$22</f>
        <v>0</v>
      </c>
      <c r="G391" s="254"/>
      <c r="H391" s="254"/>
      <c r="I391" s="254"/>
      <c r="J391" s="260"/>
      <c r="K391" s="255"/>
      <c r="L391" s="255"/>
      <c r="M391" s="255"/>
      <c r="N391" s="255"/>
      <c r="O391" s="255"/>
      <c r="P391" s="255"/>
      <c r="Q391" s="255"/>
      <c r="R391" s="255"/>
      <c r="S391" s="452"/>
    </row>
    <row r="392" spans="2:19" ht="18" hidden="1" customHeight="1" x14ac:dyDescent="0.25">
      <c r="B392" s="449"/>
      <c r="C392" s="238" t="s">
        <v>40</v>
      </c>
      <c r="D392" s="241">
        <f>SUMPRODUCT(M377:M400,N377:N400)</f>
        <v>0</v>
      </c>
      <c r="E392" s="450"/>
      <c r="F392" s="253">
        <f>HEFAProductionInputs!E$23</f>
        <v>0</v>
      </c>
      <c r="G392" s="254"/>
      <c r="H392" s="254"/>
      <c r="I392" s="254"/>
      <c r="J392" s="260"/>
      <c r="K392" s="255"/>
      <c r="L392" s="255"/>
      <c r="M392" s="255"/>
      <c r="N392" s="255"/>
      <c r="O392" s="255"/>
      <c r="P392" s="255"/>
      <c r="Q392" s="255"/>
      <c r="R392" s="255"/>
      <c r="S392" s="452"/>
    </row>
    <row r="393" spans="2:19" ht="18" hidden="1" customHeight="1" x14ac:dyDescent="0.25">
      <c r="B393" s="449"/>
      <c r="C393" s="238" t="s">
        <v>41</v>
      </c>
      <c r="D393" s="241">
        <f>SUMPRODUCT(O377:O400,P377:P400)</f>
        <v>0</v>
      </c>
      <c r="E393" s="450"/>
      <c r="F393" s="253">
        <f>HEFAProductionInputs!E$24</f>
        <v>0</v>
      </c>
      <c r="G393" s="254"/>
      <c r="H393" s="254"/>
      <c r="I393" s="254"/>
      <c r="J393" s="260"/>
      <c r="K393" s="255"/>
      <c r="L393" s="255"/>
      <c r="M393" s="255"/>
      <c r="N393" s="255"/>
      <c r="O393" s="255"/>
      <c r="P393" s="255"/>
      <c r="Q393" s="255"/>
      <c r="R393" s="255"/>
      <c r="S393" s="452"/>
    </row>
    <row r="394" spans="2:19" ht="18" hidden="1" customHeight="1" x14ac:dyDescent="0.25">
      <c r="B394" s="449"/>
      <c r="C394" s="238" t="s">
        <v>38</v>
      </c>
      <c r="D394" s="241">
        <f>SUMPRODUCT(Q377:Q400,R377:R400)</f>
        <v>0</v>
      </c>
      <c r="E394" s="450"/>
      <c r="F394" s="253">
        <f>HEFAProductionInputs!E$25</f>
        <v>0</v>
      </c>
      <c r="G394" s="254"/>
      <c r="H394" s="254"/>
      <c r="I394" s="254"/>
      <c r="J394" s="260"/>
      <c r="K394" s="255"/>
      <c r="L394" s="255"/>
      <c r="M394" s="255"/>
      <c r="N394" s="255"/>
      <c r="O394" s="255"/>
      <c r="P394" s="255"/>
      <c r="Q394" s="255"/>
      <c r="R394" s="255"/>
      <c r="S394" s="452"/>
    </row>
    <row r="395" spans="2:19" ht="18" hidden="1" customHeight="1" x14ac:dyDescent="0.25">
      <c r="B395" s="449"/>
      <c r="C395" s="238" t="s">
        <v>442</v>
      </c>
      <c r="D395" s="241" cm="1">
        <f t="array" ref="D395">IFERROR((D391*Background!E$17+D392*Background!E$18+D393*Background!E$19+IFERROR(D394*D384,0))/SUMPRODUCT(I377:I400,1-J377:J400),0)</f>
        <v>0</v>
      </c>
      <c r="E395" s="450"/>
      <c r="F395" s="253">
        <f>HEFAProductionInputs!E$26</f>
        <v>0</v>
      </c>
      <c r="G395" s="254"/>
      <c r="H395" s="254"/>
      <c r="I395" s="254"/>
      <c r="J395" s="260"/>
      <c r="K395" s="255"/>
      <c r="L395" s="255"/>
      <c r="M395" s="255"/>
      <c r="N395" s="255"/>
      <c r="O395" s="255"/>
      <c r="P395" s="255"/>
      <c r="Q395" s="255"/>
      <c r="R395" s="255"/>
      <c r="S395" s="452"/>
    </row>
    <row r="396" spans="2:19" ht="18" hidden="1" customHeight="1" x14ac:dyDescent="0.25">
      <c r="B396" s="449"/>
      <c r="C396" s="444"/>
      <c r="D396" s="444"/>
      <c r="E396" s="450"/>
      <c r="F396" s="253">
        <f>HEFAProductionInputs!E$27</f>
        <v>0</v>
      </c>
      <c r="G396" s="254"/>
      <c r="H396" s="254"/>
      <c r="I396" s="254"/>
      <c r="J396" s="260"/>
      <c r="K396" s="255"/>
      <c r="L396" s="255"/>
      <c r="M396" s="255"/>
      <c r="N396" s="255"/>
      <c r="O396" s="255"/>
      <c r="P396" s="255"/>
      <c r="Q396" s="255"/>
      <c r="R396" s="255"/>
      <c r="S396" s="452"/>
    </row>
    <row r="397" spans="2:19" ht="18" hidden="1" customHeight="1" x14ac:dyDescent="0.25">
      <c r="B397" s="449"/>
      <c r="C397" s="445" t="s">
        <v>567</v>
      </c>
      <c r="D397" s="445"/>
      <c r="E397" s="450"/>
      <c r="F397" s="253">
        <f>HEFAProductionInputs!E$28</f>
        <v>0</v>
      </c>
      <c r="G397" s="254"/>
      <c r="H397" s="254"/>
      <c r="I397" s="254"/>
      <c r="J397" s="260"/>
      <c r="K397" s="255"/>
      <c r="L397" s="255"/>
      <c r="M397" s="255"/>
      <c r="N397" s="255"/>
      <c r="O397" s="255"/>
      <c r="P397" s="255"/>
      <c r="Q397" s="255"/>
      <c r="R397" s="255"/>
      <c r="S397" s="452"/>
    </row>
    <row r="398" spans="2:19" ht="18" hidden="1" customHeight="1" x14ac:dyDescent="0.25">
      <c r="B398" s="449"/>
      <c r="C398" s="238" t="s">
        <v>49</v>
      </c>
      <c r="D398" s="241" cm="1">
        <f t="array" ref="D398">SUMPRODUCT(I377:I400,1-J377:J400)</f>
        <v>0</v>
      </c>
      <c r="E398" s="450"/>
      <c r="F398" s="253">
        <f>HEFAProductionInputs!E$29</f>
        <v>0</v>
      </c>
      <c r="G398" s="254"/>
      <c r="H398" s="254"/>
      <c r="I398" s="254"/>
      <c r="J398" s="260"/>
      <c r="K398" s="255"/>
      <c r="L398" s="255"/>
      <c r="M398" s="255"/>
      <c r="N398" s="255"/>
      <c r="O398" s="255"/>
      <c r="P398" s="255"/>
      <c r="Q398" s="255"/>
      <c r="R398" s="255"/>
      <c r="S398" s="452"/>
    </row>
    <row r="399" spans="2:19" ht="18" hidden="1" customHeight="1" x14ac:dyDescent="0.25">
      <c r="B399" s="449"/>
      <c r="C399" s="238" t="s">
        <v>54</v>
      </c>
      <c r="D399" s="241" cm="1">
        <f t="array" ref="D399">SUMPRODUCT(H377:H400-G377:G400,1-J377:J400)</f>
        <v>0</v>
      </c>
      <c r="E399" s="450"/>
      <c r="F399" s="253">
        <f>HEFAProductionInputs!E$30</f>
        <v>0</v>
      </c>
      <c r="G399" s="254"/>
      <c r="H399" s="254"/>
      <c r="I399" s="254"/>
      <c r="J399" s="260"/>
      <c r="K399" s="255"/>
      <c r="L399" s="255"/>
      <c r="M399" s="255"/>
      <c r="N399" s="255"/>
      <c r="O399" s="255"/>
      <c r="P399" s="255"/>
      <c r="Q399" s="255"/>
      <c r="R399" s="255"/>
      <c r="S399" s="452"/>
    </row>
    <row r="400" spans="2:19" ht="18" hidden="1" customHeight="1" x14ac:dyDescent="0.25">
      <c r="B400" s="449"/>
      <c r="C400" s="238" t="s">
        <v>60</v>
      </c>
      <c r="D400" s="241">
        <f>D398-D399</f>
        <v>0</v>
      </c>
      <c r="E400" s="450"/>
      <c r="F400" s="253">
        <f>HEFAProductionInputs!E$31</f>
        <v>0</v>
      </c>
      <c r="G400" s="254"/>
      <c r="H400" s="254"/>
      <c r="I400" s="254"/>
      <c r="J400" s="260"/>
      <c r="K400" s="255"/>
      <c r="L400" s="255"/>
      <c r="M400" s="255"/>
      <c r="N400" s="255"/>
      <c r="O400" s="255"/>
      <c r="P400" s="255"/>
      <c r="Q400" s="255"/>
      <c r="R400" s="255"/>
      <c r="S400" s="452"/>
    </row>
    <row r="401" spans="2:19" ht="18" hidden="1" customHeight="1" x14ac:dyDescent="0.25">
      <c r="B401" s="433"/>
      <c r="C401" s="434"/>
      <c r="D401" s="434"/>
      <c r="E401" s="434"/>
      <c r="F401" s="434"/>
      <c r="G401" s="434"/>
      <c r="H401" s="434"/>
      <c r="I401" s="434"/>
      <c r="J401" s="434"/>
      <c r="K401" s="434"/>
      <c r="L401" s="434"/>
      <c r="M401" s="434"/>
      <c r="N401" s="434"/>
      <c r="O401" s="434"/>
      <c r="P401" s="434"/>
      <c r="Q401" s="434"/>
      <c r="R401" s="434"/>
      <c r="S401" s="435"/>
    </row>
    <row r="402" spans="2:19" ht="18" hidden="1" customHeight="1" x14ac:dyDescent="0.25"/>
    <row r="403" spans="2:19" ht="18" hidden="1" customHeight="1" x14ac:dyDescent="0.25">
      <c r="B403" s="446"/>
      <c r="C403" s="447"/>
      <c r="D403" s="447"/>
      <c r="E403" s="447"/>
      <c r="F403" s="447"/>
      <c r="G403" s="447"/>
      <c r="H403" s="447"/>
      <c r="I403" s="447"/>
      <c r="J403" s="447"/>
      <c r="K403" s="447"/>
      <c r="L403" s="447"/>
      <c r="M403" s="447"/>
      <c r="N403" s="447"/>
      <c r="O403" s="447"/>
      <c r="P403" s="447"/>
      <c r="Q403" s="447"/>
      <c r="R403" s="447"/>
      <c r="S403" s="448"/>
    </row>
    <row r="404" spans="2:19" ht="18" hidden="1" customHeight="1" x14ac:dyDescent="0.25">
      <c r="B404" s="449"/>
      <c r="C404" s="445" t="s">
        <v>256</v>
      </c>
      <c r="D404" s="445"/>
      <c r="E404" s="450" t="b">
        <v>1</v>
      </c>
      <c r="F404" s="451" t="s">
        <v>418</v>
      </c>
      <c r="G404" s="451"/>
      <c r="H404" s="451"/>
      <c r="I404" s="451"/>
      <c r="J404" s="451"/>
      <c r="K404" s="451"/>
      <c r="L404" s="451"/>
      <c r="M404" s="451"/>
      <c r="N404" s="451"/>
      <c r="O404" s="451"/>
      <c r="P404" s="451"/>
      <c r="Q404" s="451"/>
      <c r="R404" s="451"/>
      <c r="S404" s="452" t="s">
        <v>42</v>
      </c>
    </row>
    <row r="405" spans="2:19" ht="18" hidden="1" customHeight="1" x14ac:dyDescent="0.25">
      <c r="B405" s="449"/>
      <c r="C405" s="460" t="str">
        <f>IF(AND(D408&gt;0,D410&gt;0),CONCATENATE(IF(D410="Other (Specify Below)", D411,D410), " ",IF(D408="Other (Specify Below)",D409,D408)),"")</f>
        <v/>
      </c>
      <c r="D405" s="460"/>
      <c r="E405" s="450"/>
      <c r="F405" s="454"/>
      <c r="G405" s="454" t="s">
        <v>52</v>
      </c>
      <c r="H405" s="454"/>
      <c r="I405" s="454"/>
      <c r="J405" s="454"/>
      <c r="K405" s="454" t="s">
        <v>37</v>
      </c>
      <c r="L405" s="454"/>
      <c r="M405" s="454"/>
      <c r="N405" s="454"/>
      <c r="O405" s="454"/>
      <c r="P405" s="454"/>
      <c r="Q405" s="454"/>
      <c r="R405" s="454"/>
      <c r="S405" s="452"/>
    </row>
    <row r="406" spans="2:19" ht="18" hidden="1" customHeight="1" x14ac:dyDescent="0.25">
      <c r="B406" s="449"/>
      <c r="C406" s="455"/>
      <c r="D406" s="455"/>
      <c r="E406" s="450"/>
      <c r="F406" s="454"/>
      <c r="G406" s="454" t="s">
        <v>419</v>
      </c>
      <c r="H406" s="454"/>
      <c r="I406" s="454" t="s">
        <v>63</v>
      </c>
      <c r="J406" s="454"/>
      <c r="K406" s="454" t="s">
        <v>39</v>
      </c>
      <c r="L406" s="454"/>
      <c r="M406" s="454" t="s">
        <v>40</v>
      </c>
      <c r="N406" s="454"/>
      <c r="O406" s="454" t="s">
        <v>41</v>
      </c>
      <c r="P406" s="454"/>
      <c r="Q406" s="454" t="s">
        <v>38</v>
      </c>
      <c r="R406" s="454"/>
      <c r="S406" s="452"/>
    </row>
    <row r="407" spans="2:19" ht="18" hidden="1" customHeight="1" x14ac:dyDescent="0.25">
      <c r="B407" s="449"/>
      <c r="C407" s="445" t="s">
        <v>62</v>
      </c>
      <c r="D407" s="445"/>
      <c r="E407" s="450"/>
      <c r="F407" s="249" t="s">
        <v>293</v>
      </c>
      <c r="G407" s="249" t="s">
        <v>294</v>
      </c>
      <c r="H407" s="249" t="s">
        <v>295</v>
      </c>
      <c r="I407" s="249" t="s">
        <v>296</v>
      </c>
      <c r="J407" s="249" t="s">
        <v>297</v>
      </c>
      <c r="K407" s="249" t="s">
        <v>298</v>
      </c>
      <c r="L407" s="249" t="s">
        <v>299</v>
      </c>
      <c r="M407" s="249" t="s">
        <v>300</v>
      </c>
      <c r="N407" s="249" t="s">
        <v>301</v>
      </c>
      <c r="O407" s="249" t="s">
        <v>302</v>
      </c>
      <c r="P407" s="249" t="s">
        <v>303</v>
      </c>
      <c r="Q407" s="249" t="s">
        <v>304</v>
      </c>
      <c r="R407" s="249" t="s">
        <v>305</v>
      </c>
      <c r="S407" s="452"/>
    </row>
    <row r="408" spans="2:19" ht="18" hidden="1" customHeight="1" x14ac:dyDescent="0.25">
      <c r="B408" s="449"/>
      <c r="C408" s="456" t="s">
        <v>621</v>
      </c>
      <c r="D408" s="250"/>
      <c r="E408" s="450"/>
      <c r="F408" s="251" t="s">
        <v>22</v>
      </c>
      <c r="G408" s="251" t="s">
        <v>44</v>
      </c>
      <c r="H408" s="251" t="s">
        <v>45</v>
      </c>
      <c r="I408" s="251" t="s">
        <v>47</v>
      </c>
      <c r="J408" s="251" t="s">
        <v>46</v>
      </c>
      <c r="K408" s="251" t="s">
        <v>47</v>
      </c>
      <c r="L408" s="251" t="s">
        <v>48</v>
      </c>
      <c r="M408" s="251" t="str">
        <f t="shared" ref="M408" si="61">K408</f>
        <v>Weight</v>
      </c>
      <c r="N408" s="251" t="str">
        <f t="shared" ref="N408" si="62">L408</f>
        <v>Distance</v>
      </c>
      <c r="O408" s="251" t="str">
        <f t="shared" ref="O408" si="63">M408</f>
        <v>Weight</v>
      </c>
      <c r="P408" s="251" t="str">
        <f t="shared" ref="P408" si="64">N408</f>
        <v>Distance</v>
      </c>
      <c r="Q408" s="251" t="str">
        <f t="shared" ref="Q408" si="65">O408</f>
        <v>Weight</v>
      </c>
      <c r="R408" s="251" t="str">
        <f t="shared" ref="R408" si="66">P408</f>
        <v>Distance</v>
      </c>
      <c r="S408" s="452"/>
    </row>
    <row r="409" spans="2:19" ht="18" hidden="1" customHeight="1" x14ac:dyDescent="0.25">
      <c r="B409" s="449"/>
      <c r="C409" s="457"/>
      <c r="D409" s="241"/>
      <c r="E409" s="450"/>
      <c r="F409" s="248" t="s">
        <v>23</v>
      </c>
      <c r="G409" s="248" t="s">
        <v>564</v>
      </c>
      <c r="H409" s="248" t="s">
        <v>564</v>
      </c>
      <c r="I409" s="248" t="s">
        <v>564</v>
      </c>
      <c r="J409" s="248" t="s">
        <v>36</v>
      </c>
      <c r="K409" s="248" t="s">
        <v>564</v>
      </c>
      <c r="L409" s="248" t="s">
        <v>573</v>
      </c>
      <c r="M409" s="248" t="str">
        <f>K409</f>
        <v>lb</v>
      </c>
      <c r="N409" s="248" t="str">
        <f>L409</f>
        <v>mile</v>
      </c>
      <c r="O409" s="248" t="str">
        <f>M409</f>
        <v>lb</v>
      </c>
      <c r="P409" s="248" t="str">
        <f>L409</f>
        <v>mile</v>
      </c>
      <c r="Q409" s="248" t="str">
        <f>K409</f>
        <v>lb</v>
      </c>
      <c r="R409" s="248" t="str">
        <f>L409</f>
        <v>mile</v>
      </c>
      <c r="S409" s="452"/>
    </row>
    <row r="410" spans="2:19" ht="18" hidden="1" customHeight="1" x14ac:dyDescent="0.25">
      <c r="B410" s="449"/>
      <c r="C410" s="458" t="s">
        <v>622</v>
      </c>
      <c r="D410" s="252"/>
      <c r="E410" s="450"/>
      <c r="F410" s="253">
        <f>HEFAProductionInputs!E$8</f>
        <v>0</v>
      </c>
      <c r="G410" s="254"/>
      <c r="H410" s="254"/>
      <c r="I410" s="254"/>
      <c r="J410" s="260"/>
      <c r="K410" s="255"/>
      <c r="L410" s="255"/>
      <c r="M410" s="255"/>
      <c r="N410" s="255"/>
      <c r="O410" s="255"/>
      <c r="P410" s="255"/>
      <c r="Q410" s="255"/>
      <c r="R410" s="255"/>
      <c r="S410" s="452"/>
    </row>
    <row r="411" spans="2:19" ht="18" hidden="1" customHeight="1" x14ac:dyDescent="0.25">
      <c r="B411" s="449"/>
      <c r="C411" s="459"/>
      <c r="D411" s="241"/>
      <c r="E411" s="450"/>
      <c r="F411" s="253">
        <f>HEFAProductionInputs!E$9</f>
        <v>0</v>
      </c>
      <c r="G411" s="254"/>
      <c r="H411" s="254"/>
      <c r="I411" s="254"/>
      <c r="J411" s="260"/>
      <c r="K411" s="255"/>
      <c r="L411" s="255"/>
      <c r="M411" s="255"/>
      <c r="N411" s="255"/>
      <c r="O411" s="255"/>
      <c r="P411" s="255"/>
      <c r="Q411" s="255"/>
      <c r="R411" s="255"/>
      <c r="S411" s="452"/>
    </row>
    <row r="412" spans="2:19" ht="18" hidden="1" customHeight="1" x14ac:dyDescent="0.25">
      <c r="B412" s="449"/>
      <c r="C412" s="458" t="s">
        <v>465</v>
      </c>
      <c r="D412" s="252"/>
      <c r="E412" s="450"/>
      <c r="F412" s="253">
        <f>HEFAProductionInputs!E$10</f>
        <v>0</v>
      </c>
      <c r="G412" s="254"/>
      <c r="H412" s="254"/>
      <c r="I412" s="254"/>
      <c r="J412" s="260"/>
      <c r="K412" s="255"/>
      <c r="L412" s="255"/>
      <c r="M412" s="255"/>
      <c r="N412" s="255"/>
      <c r="O412" s="255"/>
      <c r="P412" s="255"/>
      <c r="Q412" s="255"/>
      <c r="R412" s="255"/>
      <c r="S412" s="452"/>
    </row>
    <row r="413" spans="2:19" ht="18" hidden="1" customHeight="1" x14ac:dyDescent="0.25">
      <c r="B413" s="449"/>
      <c r="C413" s="459"/>
      <c r="D413" s="256"/>
      <c r="E413" s="450"/>
      <c r="F413" s="253">
        <f>HEFAProductionInputs!E$11</f>
        <v>0</v>
      </c>
      <c r="G413" s="254"/>
      <c r="H413" s="254"/>
      <c r="I413" s="254"/>
      <c r="J413" s="260"/>
      <c r="K413" s="255"/>
      <c r="L413" s="255"/>
      <c r="M413" s="255"/>
      <c r="N413" s="255"/>
      <c r="O413" s="255"/>
      <c r="P413" s="255"/>
      <c r="Q413" s="255"/>
      <c r="R413" s="255"/>
      <c r="S413" s="452"/>
    </row>
    <row r="414" spans="2:19" ht="18" hidden="1" customHeight="1" x14ac:dyDescent="0.25">
      <c r="B414" s="449"/>
      <c r="C414" s="456" t="s">
        <v>623</v>
      </c>
      <c r="D414" s="257"/>
      <c r="E414" s="450"/>
      <c r="F414" s="253">
        <f>HEFAProductionInputs!E$12</f>
        <v>0</v>
      </c>
      <c r="G414" s="254"/>
      <c r="H414" s="254"/>
      <c r="I414" s="254"/>
      <c r="J414" s="260"/>
      <c r="K414" s="255"/>
      <c r="L414" s="255"/>
      <c r="M414" s="255"/>
      <c r="N414" s="255"/>
      <c r="O414" s="255"/>
      <c r="P414" s="255"/>
      <c r="Q414" s="255"/>
      <c r="R414" s="255"/>
      <c r="S414" s="452"/>
    </row>
    <row r="415" spans="2:19" ht="18" hidden="1" customHeight="1" x14ac:dyDescent="0.25">
      <c r="B415" s="449"/>
      <c r="C415" s="457"/>
      <c r="D415" s="258"/>
      <c r="E415" s="450"/>
      <c r="F415" s="253">
        <f>HEFAProductionInputs!E$13</f>
        <v>0</v>
      </c>
      <c r="G415" s="254"/>
      <c r="H415" s="254"/>
      <c r="I415" s="254"/>
      <c r="J415" s="260"/>
      <c r="K415" s="255"/>
      <c r="L415" s="255"/>
      <c r="M415" s="255"/>
      <c r="N415" s="255"/>
      <c r="O415" s="255"/>
      <c r="P415" s="255"/>
      <c r="Q415" s="255"/>
      <c r="R415" s="255"/>
      <c r="S415" s="452"/>
    </row>
    <row r="416" spans="2:19" ht="18" hidden="1" customHeight="1" x14ac:dyDescent="0.25">
      <c r="B416" s="449"/>
      <c r="C416" s="456" t="s">
        <v>466</v>
      </c>
      <c r="D416" s="250"/>
      <c r="E416" s="450"/>
      <c r="F416" s="253">
        <f>HEFAProductionInputs!E$14</f>
        <v>0</v>
      </c>
      <c r="G416" s="254"/>
      <c r="H416" s="254"/>
      <c r="I416" s="254"/>
      <c r="J416" s="260"/>
      <c r="K416" s="255"/>
      <c r="L416" s="255"/>
      <c r="M416" s="255"/>
      <c r="N416" s="255"/>
      <c r="O416" s="255"/>
      <c r="P416" s="255"/>
      <c r="Q416" s="255"/>
      <c r="R416" s="255"/>
      <c r="S416" s="452"/>
    </row>
    <row r="417" spans="2:19" ht="18" hidden="1" customHeight="1" x14ac:dyDescent="0.25">
      <c r="B417" s="449"/>
      <c r="C417" s="457"/>
      <c r="D417" s="259"/>
      <c r="E417" s="450"/>
      <c r="F417" s="253">
        <f>HEFAProductionInputs!E$15</f>
        <v>0</v>
      </c>
      <c r="G417" s="254"/>
      <c r="H417" s="254"/>
      <c r="I417" s="254"/>
      <c r="J417" s="260"/>
      <c r="K417" s="255"/>
      <c r="L417" s="255"/>
      <c r="M417" s="255"/>
      <c r="N417" s="255"/>
      <c r="O417" s="255"/>
      <c r="P417" s="255"/>
      <c r="Q417" s="255"/>
      <c r="R417" s="255"/>
      <c r="S417" s="452"/>
    </row>
    <row r="418" spans="2:19" ht="18" hidden="1" customHeight="1" x14ac:dyDescent="0.25">
      <c r="B418" s="449"/>
      <c r="C418" s="106" t="s">
        <v>220</v>
      </c>
      <c r="D418" s="107" t="str" cm="1">
        <f t="array" ref="D418:D419">_xlfn._xlws.FILTER(C418:C419,C418:C419&lt;&gt;"")</f>
        <v>Site-Specific</v>
      </c>
      <c r="E418" s="450"/>
      <c r="F418" s="253">
        <f>HEFAProductionInputs!E$16</f>
        <v>0</v>
      </c>
      <c r="G418" s="254"/>
      <c r="H418" s="254"/>
      <c r="I418" s="254"/>
      <c r="J418" s="260"/>
      <c r="K418" s="255"/>
      <c r="L418" s="255"/>
      <c r="M418" s="255"/>
      <c r="N418" s="255"/>
      <c r="O418" s="255"/>
      <c r="P418" s="255"/>
      <c r="Q418" s="255"/>
      <c r="R418" s="255"/>
      <c r="S418" s="452"/>
    </row>
    <row r="419" spans="2:19" ht="18" hidden="1" customHeight="1" x14ac:dyDescent="0.25">
      <c r="B419" s="449"/>
      <c r="C419" s="107" t="s">
        <v>251</v>
      </c>
      <c r="D419" s="106" t="str">
        <v>Default</v>
      </c>
      <c r="E419" s="450" t="b">
        <v>0</v>
      </c>
      <c r="F419" s="253">
        <f>HEFAProductionInputs!E$17</f>
        <v>0</v>
      </c>
      <c r="G419" s="254"/>
      <c r="H419" s="254"/>
      <c r="I419" s="254"/>
      <c r="J419" s="260"/>
      <c r="K419" s="255"/>
      <c r="L419" s="255"/>
      <c r="M419" s="255"/>
      <c r="N419" s="255"/>
      <c r="O419" s="255"/>
      <c r="P419" s="255"/>
      <c r="Q419" s="255"/>
      <c r="R419" s="255"/>
      <c r="S419" s="452"/>
    </row>
    <row r="420" spans="2:19" ht="18" hidden="1" customHeight="1" x14ac:dyDescent="0.25">
      <c r="B420" s="449"/>
      <c r="C420" s="118"/>
      <c r="D420" s="118"/>
      <c r="E420" s="450"/>
      <c r="F420" s="253">
        <f>HEFAProductionInputs!E$18</f>
        <v>0</v>
      </c>
      <c r="G420" s="254"/>
      <c r="H420" s="254"/>
      <c r="I420" s="254"/>
      <c r="J420" s="260"/>
      <c r="K420" s="255"/>
      <c r="L420" s="255"/>
      <c r="M420" s="255"/>
      <c r="N420" s="255"/>
      <c r="O420" s="255"/>
      <c r="P420" s="255"/>
      <c r="Q420" s="255"/>
      <c r="R420" s="255"/>
      <c r="S420" s="452"/>
    </row>
    <row r="421" spans="2:19" ht="18" hidden="1" customHeight="1" x14ac:dyDescent="0.25">
      <c r="B421" s="449"/>
      <c r="C421" s="118"/>
      <c r="D421" s="118"/>
      <c r="E421" s="450" t="b">
        <v>0</v>
      </c>
      <c r="F421" s="253">
        <f>HEFAProductionInputs!E$19</f>
        <v>0</v>
      </c>
      <c r="G421" s="254"/>
      <c r="H421" s="254"/>
      <c r="I421" s="254"/>
      <c r="J421" s="260"/>
      <c r="K421" s="255"/>
      <c r="L421" s="255"/>
      <c r="M421" s="255"/>
      <c r="N421" s="255"/>
      <c r="O421" s="255"/>
      <c r="P421" s="255"/>
      <c r="Q421" s="255"/>
      <c r="R421" s="255"/>
      <c r="S421" s="452"/>
    </row>
    <row r="422" spans="2:19" ht="18" hidden="1" customHeight="1" x14ac:dyDescent="0.25">
      <c r="B422" s="449"/>
      <c r="C422" s="104"/>
      <c r="D422" s="104"/>
      <c r="E422" s="450"/>
      <c r="F422" s="253">
        <f>HEFAProductionInputs!E$20</f>
        <v>0</v>
      </c>
      <c r="G422" s="254"/>
      <c r="H422" s="254"/>
      <c r="I422" s="254"/>
      <c r="J422" s="260"/>
      <c r="K422" s="255"/>
      <c r="L422" s="255"/>
      <c r="M422" s="255"/>
      <c r="N422" s="255"/>
      <c r="O422" s="255"/>
      <c r="P422" s="255"/>
      <c r="Q422" s="255"/>
      <c r="R422" s="255"/>
      <c r="S422" s="452"/>
    </row>
    <row r="423" spans="2:19" ht="18" hidden="1" customHeight="1" x14ac:dyDescent="0.25">
      <c r="B423" s="449"/>
      <c r="C423" s="445" t="s">
        <v>574</v>
      </c>
      <c r="D423" s="445"/>
      <c r="E423" s="450"/>
      <c r="F423" s="253">
        <f>HEFAProductionInputs!E$21</f>
        <v>0</v>
      </c>
      <c r="G423" s="254"/>
      <c r="H423" s="254"/>
      <c r="I423" s="254"/>
      <c r="J423" s="260"/>
      <c r="K423" s="255"/>
      <c r="L423" s="255"/>
      <c r="M423" s="255"/>
      <c r="N423" s="255"/>
      <c r="O423" s="255"/>
      <c r="P423" s="255"/>
      <c r="Q423" s="255"/>
      <c r="R423" s="255"/>
      <c r="S423" s="452"/>
    </row>
    <row r="424" spans="2:19" ht="18" hidden="1" customHeight="1" x14ac:dyDescent="0.25">
      <c r="B424" s="449"/>
      <c r="C424" s="238" t="s">
        <v>39</v>
      </c>
      <c r="D424" s="241">
        <f>SUMPRODUCT(K410:K433,L410:L433)</f>
        <v>0</v>
      </c>
      <c r="E424" s="450"/>
      <c r="F424" s="253">
        <f>HEFAProductionInputs!E$22</f>
        <v>0</v>
      </c>
      <c r="G424" s="254"/>
      <c r="H424" s="254"/>
      <c r="I424" s="254"/>
      <c r="J424" s="260"/>
      <c r="K424" s="255"/>
      <c r="L424" s="255"/>
      <c r="M424" s="255"/>
      <c r="N424" s="255"/>
      <c r="O424" s="255"/>
      <c r="P424" s="255"/>
      <c r="Q424" s="255"/>
      <c r="R424" s="255"/>
      <c r="S424" s="452"/>
    </row>
    <row r="425" spans="2:19" ht="18" hidden="1" customHeight="1" x14ac:dyDescent="0.25">
      <c r="B425" s="449"/>
      <c r="C425" s="238" t="s">
        <v>40</v>
      </c>
      <c r="D425" s="241">
        <f>SUMPRODUCT(M410:M433,N410:N433)</f>
        <v>0</v>
      </c>
      <c r="E425" s="450"/>
      <c r="F425" s="253">
        <f>HEFAProductionInputs!E$23</f>
        <v>0</v>
      </c>
      <c r="G425" s="254"/>
      <c r="H425" s="254"/>
      <c r="I425" s="254"/>
      <c r="J425" s="260"/>
      <c r="K425" s="255"/>
      <c r="L425" s="255"/>
      <c r="M425" s="255"/>
      <c r="N425" s="255"/>
      <c r="O425" s="255"/>
      <c r="P425" s="255"/>
      <c r="Q425" s="255"/>
      <c r="R425" s="255"/>
      <c r="S425" s="452"/>
    </row>
    <row r="426" spans="2:19" ht="18" hidden="1" customHeight="1" x14ac:dyDescent="0.25">
      <c r="B426" s="449"/>
      <c r="C426" s="238" t="s">
        <v>41</v>
      </c>
      <c r="D426" s="241">
        <f>SUMPRODUCT(O410:O433,P410:P433)</f>
        <v>0</v>
      </c>
      <c r="E426" s="450"/>
      <c r="F426" s="253">
        <f>HEFAProductionInputs!E$24</f>
        <v>0</v>
      </c>
      <c r="G426" s="254"/>
      <c r="H426" s="254"/>
      <c r="I426" s="254"/>
      <c r="J426" s="260"/>
      <c r="K426" s="255"/>
      <c r="L426" s="255"/>
      <c r="M426" s="255"/>
      <c r="N426" s="255"/>
      <c r="O426" s="255"/>
      <c r="P426" s="255"/>
      <c r="Q426" s="255"/>
      <c r="R426" s="255"/>
      <c r="S426" s="452"/>
    </row>
    <row r="427" spans="2:19" ht="18" hidden="1" customHeight="1" x14ac:dyDescent="0.25">
      <c r="B427" s="449"/>
      <c r="C427" s="238" t="s">
        <v>38</v>
      </c>
      <c r="D427" s="241">
        <f>SUMPRODUCT(Q410:Q433,R410:R433)</f>
        <v>0</v>
      </c>
      <c r="E427" s="450"/>
      <c r="F427" s="253">
        <f>HEFAProductionInputs!E$25</f>
        <v>0</v>
      </c>
      <c r="G427" s="254"/>
      <c r="H427" s="254"/>
      <c r="I427" s="254"/>
      <c r="J427" s="260"/>
      <c r="K427" s="255"/>
      <c r="L427" s="255"/>
      <c r="M427" s="255"/>
      <c r="N427" s="255"/>
      <c r="O427" s="255"/>
      <c r="P427" s="255"/>
      <c r="Q427" s="255"/>
      <c r="R427" s="255"/>
      <c r="S427" s="452"/>
    </row>
    <row r="428" spans="2:19" ht="18" hidden="1" customHeight="1" x14ac:dyDescent="0.25">
      <c r="B428" s="449"/>
      <c r="C428" s="238" t="s">
        <v>442</v>
      </c>
      <c r="D428" s="241" cm="1">
        <f t="array" ref="D428">IFERROR((D424*Background!E$17+D425*Background!E$18+D426*Background!E$19+IFERROR(D427*D417,0))/SUMPRODUCT(I410:I433,1-J410:J433),0)</f>
        <v>0</v>
      </c>
      <c r="E428" s="450"/>
      <c r="F428" s="253">
        <f>HEFAProductionInputs!E$26</f>
        <v>0</v>
      </c>
      <c r="G428" s="254"/>
      <c r="H428" s="254"/>
      <c r="I428" s="254"/>
      <c r="J428" s="260"/>
      <c r="K428" s="255"/>
      <c r="L428" s="255"/>
      <c r="M428" s="255"/>
      <c r="N428" s="255"/>
      <c r="O428" s="255"/>
      <c r="P428" s="255"/>
      <c r="Q428" s="255"/>
      <c r="R428" s="255"/>
      <c r="S428" s="452"/>
    </row>
    <row r="429" spans="2:19" ht="18" hidden="1" customHeight="1" x14ac:dyDescent="0.25">
      <c r="B429" s="449"/>
      <c r="C429" s="444"/>
      <c r="D429" s="444"/>
      <c r="E429" s="450"/>
      <c r="F429" s="253">
        <f>HEFAProductionInputs!E$27</f>
        <v>0</v>
      </c>
      <c r="G429" s="254"/>
      <c r="H429" s="254"/>
      <c r="I429" s="254"/>
      <c r="J429" s="260"/>
      <c r="K429" s="255"/>
      <c r="L429" s="255"/>
      <c r="M429" s="255"/>
      <c r="N429" s="255"/>
      <c r="O429" s="255"/>
      <c r="P429" s="255"/>
      <c r="Q429" s="255"/>
      <c r="R429" s="255"/>
      <c r="S429" s="452"/>
    </row>
    <row r="430" spans="2:19" ht="18" hidden="1" customHeight="1" x14ac:dyDescent="0.25">
      <c r="B430" s="449"/>
      <c r="C430" s="445" t="s">
        <v>567</v>
      </c>
      <c r="D430" s="445"/>
      <c r="E430" s="450"/>
      <c r="F430" s="253">
        <f>HEFAProductionInputs!E$28</f>
        <v>0</v>
      </c>
      <c r="G430" s="254"/>
      <c r="H430" s="254"/>
      <c r="I430" s="254"/>
      <c r="J430" s="260"/>
      <c r="K430" s="255"/>
      <c r="L430" s="255"/>
      <c r="M430" s="255"/>
      <c r="N430" s="255"/>
      <c r="O430" s="255"/>
      <c r="P430" s="255"/>
      <c r="Q430" s="255"/>
      <c r="R430" s="255"/>
      <c r="S430" s="452"/>
    </row>
    <row r="431" spans="2:19" ht="18" hidden="1" customHeight="1" x14ac:dyDescent="0.25">
      <c r="B431" s="449"/>
      <c r="C431" s="238" t="s">
        <v>49</v>
      </c>
      <c r="D431" s="241" cm="1">
        <f t="array" ref="D431">SUMPRODUCT(I410:I433,1-J410:J433)</f>
        <v>0</v>
      </c>
      <c r="E431" s="450"/>
      <c r="F431" s="253">
        <f>HEFAProductionInputs!E$29</f>
        <v>0</v>
      </c>
      <c r="G431" s="254"/>
      <c r="H431" s="254"/>
      <c r="I431" s="254"/>
      <c r="J431" s="260"/>
      <c r="K431" s="255"/>
      <c r="L431" s="255"/>
      <c r="M431" s="255"/>
      <c r="N431" s="255"/>
      <c r="O431" s="255"/>
      <c r="P431" s="255"/>
      <c r="Q431" s="255"/>
      <c r="R431" s="255"/>
      <c r="S431" s="452"/>
    </row>
    <row r="432" spans="2:19" ht="18" hidden="1" customHeight="1" x14ac:dyDescent="0.25">
      <c r="B432" s="449"/>
      <c r="C432" s="238" t="s">
        <v>54</v>
      </c>
      <c r="D432" s="241" cm="1">
        <f t="array" ref="D432">SUMPRODUCT(H410:H433-G410:G433,1-J410:J433)</f>
        <v>0</v>
      </c>
      <c r="E432" s="450"/>
      <c r="F432" s="253">
        <f>HEFAProductionInputs!E$30</f>
        <v>0</v>
      </c>
      <c r="G432" s="254"/>
      <c r="H432" s="254"/>
      <c r="I432" s="254"/>
      <c r="J432" s="260"/>
      <c r="K432" s="255"/>
      <c r="L432" s="255"/>
      <c r="M432" s="255"/>
      <c r="N432" s="255"/>
      <c r="O432" s="255"/>
      <c r="P432" s="255"/>
      <c r="Q432" s="255"/>
      <c r="R432" s="255"/>
      <c r="S432" s="452"/>
    </row>
    <row r="433" spans="2:19" ht="18" hidden="1" customHeight="1" x14ac:dyDescent="0.25">
      <c r="B433" s="449"/>
      <c r="C433" s="238" t="s">
        <v>60</v>
      </c>
      <c r="D433" s="241">
        <f>D431-D432</f>
        <v>0</v>
      </c>
      <c r="E433" s="450"/>
      <c r="F433" s="253">
        <f>HEFAProductionInputs!E$31</f>
        <v>0</v>
      </c>
      <c r="G433" s="254"/>
      <c r="H433" s="254"/>
      <c r="I433" s="254"/>
      <c r="J433" s="260"/>
      <c r="K433" s="255"/>
      <c r="L433" s="255"/>
      <c r="M433" s="255"/>
      <c r="N433" s="255"/>
      <c r="O433" s="255"/>
      <c r="P433" s="255"/>
      <c r="Q433" s="255"/>
      <c r="R433" s="255"/>
      <c r="S433" s="452"/>
    </row>
    <row r="434" spans="2:19" ht="18" hidden="1" customHeight="1" x14ac:dyDescent="0.25">
      <c r="B434" s="433"/>
      <c r="C434" s="434"/>
      <c r="D434" s="434"/>
      <c r="E434" s="434"/>
      <c r="F434" s="434"/>
      <c r="G434" s="434"/>
      <c r="H434" s="434"/>
      <c r="I434" s="434"/>
      <c r="J434" s="434"/>
      <c r="K434" s="434"/>
      <c r="L434" s="434"/>
      <c r="M434" s="434"/>
      <c r="N434" s="434"/>
      <c r="O434" s="434"/>
      <c r="P434" s="434"/>
      <c r="Q434" s="434"/>
      <c r="R434" s="434"/>
      <c r="S434" s="435"/>
    </row>
    <row r="435" spans="2:19" ht="18" hidden="1" customHeight="1" x14ac:dyDescent="0.25"/>
    <row r="436" spans="2:19" ht="18" hidden="1" customHeight="1" x14ac:dyDescent="0.25">
      <c r="B436" s="446"/>
      <c r="C436" s="447"/>
      <c r="D436" s="447"/>
      <c r="E436" s="447"/>
      <c r="F436" s="447"/>
      <c r="G436" s="447"/>
      <c r="H436" s="447"/>
      <c r="I436" s="447"/>
      <c r="J436" s="447"/>
      <c r="K436" s="447"/>
      <c r="L436" s="447"/>
      <c r="M436" s="447"/>
      <c r="N436" s="447"/>
      <c r="O436" s="447"/>
      <c r="P436" s="447"/>
      <c r="Q436" s="447"/>
      <c r="R436" s="447"/>
      <c r="S436" s="448"/>
    </row>
    <row r="437" spans="2:19" ht="18" hidden="1" customHeight="1" x14ac:dyDescent="0.25">
      <c r="B437" s="449"/>
      <c r="C437" s="445" t="s">
        <v>257</v>
      </c>
      <c r="D437" s="445"/>
      <c r="E437" s="450" t="b">
        <v>1</v>
      </c>
      <c r="F437" s="451" t="s">
        <v>418</v>
      </c>
      <c r="G437" s="451"/>
      <c r="H437" s="451"/>
      <c r="I437" s="451"/>
      <c r="J437" s="451"/>
      <c r="K437" s="451"/>
      <c r="L437" s="451"/>
      <c r="M437" s="451"/>
      <c r="N437" s="451"/>
      <c r="O437" s="451"/>
      <c r="P437" s="451"/>
      <c r="Q437" s="451"/>
      <c r="R437" s="451"/>
      <c r="S437" s="452" t="s">
        <v>42</v>
      </c>
    </row>
    <row r="438" spans="2:19" ht="18" hidden="1" customHeight="1" x14ac:dyDescent="0.25">
      <c r="B438" s="449"/>
      <c r="C438" s="460" t="str">
        <f>IF(AND(D441&gt;0,D443&gt;0),CONCATENATE(IF(D443="Other (Specify Below)",D444,D443)," ",IF(D441="Other (Specify Below)",D442,D441)),"")</f>
        <v/>
      </c>
      <c r="D438" s="460"/>
      <c r="E438" s="450"/>
      <c r="F438" s="454"/>
      <c r="G438" s="454" t="s">
        <v>52</v>
      </c>
      <c r="H438" s="454"/>
      <c r="I438" s="454"/>
      <c r="J438" s="454"/>
      <c r="K438" s="454" t="s">
        <v>37</v>
      </c>
      <c r="L438" s="454"/>
      <c r="M438" s="454"/>
      <c r="N438" s="454"/>
      <c r="O438" s="454"/>
      <c r="P438" s="454"/>
      <c r="Q438" s="454"/>
      <c r="R438" s="454"/>
      <c r="S438" s="452"/>
    </row>
    <row r="439" spans="2:19" ht="18" hidden="1" customHeight="1" x14ac:dyDescent="0.25">
      <c r="B439" s="449"/>
      <c r="C439" s="455"/>
      <c r="D439" s="455"/>
      <c r="E439" s="450"/>
      <c r="F439" s="454"/>
      <c r="G439" s="454" t="s">
        <v>419</v>
      </c>
      <c r="H439" s="454"/>
      <c r="I439" s="454" t="s">
        <v>63</v>
      </c>
      <c r="J439" s="454"/>
      <c r="K439" s="454" t="s">
        <v>39</v>
      </c>
      <c r="L439" s="454"/>
      <c r="M439" s="454" t="s">
        <v>40</v>
      </c>
      <c r="N439" s="454"/>
      <c r="O439" s="454" t="s">
        <v>41</v>
      </c>
      <c r="P439" s="454"/>
      <c r="Q439" s="454" t="s">
        <v>38</v>
      </c>
      <c r="R439" s="454"/>
      <c r="S439" s="452"/>
    </row>
    <row r="440" spans="2:19" ht="18" hidden="1" customHeight="1" x14ac:dyDescent="0.25">
      <c r="B440" s="449"/>
      <c r="C440" s="445" t="s">
        <v>62</v>
      </c>
      <c r="D440" s="445"/>
      <c r="E440" s="450"/>
      <c r="F440" s="249" t="s">
        <v>306</v>
      </c>
      <c r="G440" s="249" t="s">
        <v>307</v>
      </c>
      <c r="H440" s="249" t="s">
        <v>308</v>
      </c>
      <c r="I440" s="249" t="s">
        <v>309</v>
      </c>
      <c r="J440" s="249" t="s">
        <v>310</v>
      </c>
      <c r="K440" s="249" t="s">
        <v>311</v>
      </c>
      <c r="L440" s="249" t="s">
        <v>312</v>
      </c>
      <c r="M440" s="249" t="s">
        <v>313</v>
      </c>
      <c r="N440" s="249" t="s">
        <v>314</v>
      </c>
      <c r="O440" s="249" t="s">
        <v>315</v>
      </c>
      <c r="P440" s="249" t="s">
        <v>316</v>
      </c>
      <c r="Q440" s="249" t="s">
        <v>317</v>
      </c>
      <c r="R440" s="249" t="s">
        <v>318</v>
      </c>
      <c r="S440" s="452"/>
    </row>
    <row r="441" spans="2:19" ht="18" hidden="1" customHeight="1" x14ac:dyDescent="0.25">
      <c r="B441" s="449"/>
      <c r="C441" s="456" t="s">
        <v>624</v>
      </c>
      <c r="D441" s="250"/>
      <c r="E441" s="450"/>
      <c r="F441" s="251" t="s">
        <v>22</v>
      </c>
      <c r="G441" s="251" t="s">
        <v>44</v>
      </c>
      <c r="H441" s="251" t="s">
        <v>45</v>
      </c>
      <c r="I441" s="251" t="s">
        <v>47</v>
      </c>
      <c r="J441" s="251" t="s">
        <v>46</v>
      </c>
      <c r="K441" s="251" t="s">
        <v>47</v>
      </c>
      <c r="L441" s="251" t="s">
        <v>48</v>
      </c>
      <c r="M441" s="251" t="str">
        <f t="shared" ref="M441" si="67">K441</f>
        <v>Weight</v>
      </c>
      <c r="N441" s="251" t="str">
        <f t="shared" ref="N441" si="68">L441</f>
        <v>Distance</v>
      </c>
      <c r="O441" s="251" t="str">
        <f t="shared" ref="O441" si="69">M441</f>
        <v>Weight</v>
      </c>
      <c r="P441" s="251" t="str">
        <f t="shared" ref="P441" si="70">N441</f>
        <v>Distance</v>
      </c>
      <c r="Q441" s="251" t="str">
        <f t="shared" ref="Q441" si="71">O441</f>
        <v>Weight</v>
      </c>
      <c r="R441" s="251" t="str">
        <f t="shared" ref="R441" si="72">P441</f>
        <v>Distance</v>
      </c>
      <c r="S441" s="452"/>
    </row>
    <row r="442" spans="2:19" ht="18" hidden="1" customHeight="1" x14ac:dyDescent="0.25">
      <c r="B442" s="449"/>
      <c r="C442" s="457"/>
      <c r="D442" s="241"/>
      <c r="E442" s="450"/>
      <c r="F442" s="248" t="s">
        <v>23</v>
      </c>
      <c r="G442" s="248" t="s">
        <v>564</v>
      </c>
      <c r="H442" s="248" t="s">
        <v>564</v>
      </c>
      <c r="I442" s="248" t="s">
        <v>564</v>
      </c>
      <c r="J442" s="248" t="s">
        <v>36</v>
      </c>
      <c r="K442" s="248" t="s">
        <v>564</v>
      </c>
      <c r="L442" s="248" t="s">
        <v>573</v>
      </c>
      <c r="M442" s="248" t="str">
        <f>K442</f>
        <v>lb</v>
      </c>
      <c r="N442" s="248" t="str">
        <f>L442</f>
        <v>mile</v>
      </c>
      <c r="O442" s="248" t="str">
        <f>M442</f>
        <v>lb</v>
      </c>
      <c r="P442" s="248" t="str">
        <f>L442</f>
        <v>mile</v>
      </c>
      <c r="Q442" s="248" t="str">
        <f>K442</f>
        <v>lb</v>
      </c>
      <c r="R442" s="248" t="str">
        <f>L442</f>
        <v>mile</v>
      </c>
      <c r="S442" s="452"/>
    </row>
    <row r="443" spans="2:19" ht="18" hidden="1" customHeight="1" x14ac:dyDescent="0.25">
      <c r="B443" s="449"/>
      <c r="C443" s="458" t="s">
        <v>625</v>
      </c>
      <c r="D443" s="252"/>
      <c r="E443" s="450"/>
      <c r="F443" s="253">
        <f>HEFAProductionInputs!E$8</f>
        <v>0</v>
      </c>
      <c r="G443" s="254"/>
      <c r="H443" s="254"/>
      <c r="I443" s="254"/>
      <c r="J443" s="260"/>
      <c r="K443" s="255"/>
      <c r="L443" s="255"/>
      <c r="M443" s="255"/>
      <c r="N443" s="255"/>
      <c r="O443" s="255"/>
      <c r="P443" s="255"/>
      <c r="Q443" s="255"/>
      <c r="R443" s="255"/>
      <c r="S443" s="452"/>
    </row>
    <row r="444" spans="2:19" ht="18" hidden="1" customHeight="1" x14ac:dyDescent="0.25">
      <c r="B444" s="449"/>
      <c r="C444" s="459"/>
      <c r="D444" s="241"/>
      <c r="E444" s="450"/>
      <c r="F444" s="253">
        <f>HEFAProductionInputs!E$9</f>
        <v>0</v>
      </c>
      <c r="G444" s="254"/>
      <c r="H444" s="254"/>
      <c r="I444" s="254"/>
      <c r="J444" s="260"/>
      <c r="K444" s="255"/>
      <c r="L444" s="255"/>
      <c r="M444" s="255"/>
      <c r="N444" s="255"/>
      <c r="O444" s="255"/>
      <c r="P444" s="255"/>
      <c r="Q444" s="255"/>
      <c r="R444" s="255"/>
      <c r="S444" s="452"/>
    </row>
    <row r="445" spans="2:19" ht="18" hidden="1" customHeight="1" x14ac:dyDescent="0.25">
      <c r="B445" s="449"/>
      <c r="C445" s="458" t="s">
        <v>467</v>
      </c>
      <c r="D445" s="252"/>
      <c r="E445" s="450"/>
      <c r="F445" s="253">
        <f>HEFAProductionInputs!E$10</f>
        <v>0</v>
      </c>
      <c r="G445" s="254"/>
      <c r="H445" s="254"/>
      <c r="I445" s="254"/>
      <c r="J445" s="260"/>
      <c r="K445" s="255"/>
      <c r="L445" s="255"/>
      <c r="M445" s="255"/>
      <c r="N445" s="255"/>
      <c r="O445" s="255"/>
      <c r="P445" s="255"/>
      <c r="Q445" s="255"/>
      <c r="R445" s="255"/>
      <c r="S445" s="452"/>
    </row>
    <row r="446" spans="2:19" ht="18" hidden="1" customHeight="1" x14ac:dyDescent="0.25">
      <c r="B446" s="449"/>
      <c r="C446" s="459"/>
      <c r="D446" s="256"/>
      <c r="E446" s="450"/>
      <c r="F446" s="253">
        <f>HEFAProductionInputs!E$11</f>
        <v>0</v>
      </c>
      <c r="G446" s="254"/>
      <c r="H446" s="254"/>
      <c r="I446" s="254"/>
      <c r="J446" s="260"/>
      <c r="K446" s="255"/>
      <c r="L446" s="255"/>
      <c r="M446" s="255"/>
      <c r="N446" s="255"/>
      <c r="O446" s="255"/>
      <c r="P446" s="255"/>
      <c r="Q446" s="255"/>
      <c r="R446" s="255"/>
      <c r="S446" s="452"/>
    </row>
    <row r="447" spans="2:19" ht="18" hidden="1" customHeight="1" x14ac:dyDescent="0.25">
      <c r="B447" s="449"/>
      <c r="C447" s="456" t="s">
        <v>626</v>
      </c>
      <c r="D447" s="257"/>
      <c r="E447" s="450"/>
      <c r="F447" s="253">
        <f>HEFAProductionInputs!E$12</f>
        <v>0</v>
      </c>
      <c r="G447" s="254"/>
      <c r="H447" s="254"/>
      <c r="I447" s="254"/>
      <c r="J447" s="260"/>
      <c r="K447" s="255"/>
      <c r="L447" s="255"/>
      <c r="M447" s="255"/>
      <c r="N447" s="255"/>
      <c r="O447" s="255"/>
      <c r="P447" s="255"/>
      <c r="Q447" s="255"/>
      <c r="R447" s="255"/>
      <c r="S447" s="452"/>
    </row>
    <row r="448" spans="2:19" ht="18" hidden="1" customHeight="1" x14ac:dyDescent="0.25">
      <c r="B448" s="449"/>
      <c r="C448" s="457"/>
      <c r="D448" s="258"/>
      <c r="E448" s="450"/>
      <c r="F448" s="253">
        <f>HEFAProductionInputs!E$13</f>
        <v>0</v>
      </c>
      <c r="G448" s="254"/>
      <c r="H448" s="254"/>
      <c r="I448" s="254"/>
      <c r="J448" s="260"/>
      <c r="K448" s="255"/>
      <c r="L448" s="255"/>
      <c r="M448" s="255"/>
      <c r="N448" s="255"/>
      <c r="O448" s="255"/>
      <c r="P448" s="255"/>
      <c r="Q448" s="255"/>
      <c r="R448" s="255"/>
      <c r="S448" s="452"/>
    </row>
    <row r="449" spans="2:19" ht="18" hidden="1" customHeight="1" x14ac:dyDescent="0.25">
      <c r="B449" s="449"/>
      <c r="C449" s="456" t="s">
        <v>468</v>
      </c>
      <c r="D449" s="250"/>
      <c r="E449" s="450"/>
      <c r="F449" s="253">
        <f>HEFAProductionInputs!E$14</f>
        <v>0</v>
      </c>
      <c r="G449" s="254"/>
      <c r="H449" s="254"/>
      <c r="I449" s="254"/>
      <c r="J449" s="260"/>
      <c r="K449" s="255"/>
      <c r="L449" s="255"/>
      <c r="M449" s="255"/>
      <c r="N449" s="255"/>
      <c r="O449" s="255"/>
      <c r="P449" s="255"/>
      <c r="Q449" s="255"/>
      <c r="R449" s="255"/>
      <c r="S449" s="452"/>
    </row>
    <row r="450" spans="2:19" ht="18" hidden="1" customHeight="1" x14ac:dyDescent="0.25">
      <c r="B450" s="449"/>
      <c r="C450" s="457"/>
      <c r="D450" s="259"/>
      <c r="E450" s="450"/>
      <c r="F450" s="253">
        <f>HEFAProductionInputs!E$15</f>
        <v>0</v>
      </c>
      <c r="G450" s="254"/>
      <c r="H450" s="254"/>
      <c r="I450" s="254"/>
      <c r="J450" s="260"/>
      <c r="K450" s="255"/>
      <c r="L450" s="255"/>
      <c r="M450" s="255"/>
      <c r="N450" s="255"/>
      <c r="O450" s="255"/>
      <c r="P450" s="255"/>
      <c r="Q450" s="255"/>
      <c r="R450" s="255"/>
      <c r="S450" s="452"/>
    </row>
    <row r="451" spans="2:19" ht="18" hidden="1" customHeight="1" x14ac:dyDescent="0.25">
      <c r="B451" s="449"/>
      <c r="C451" s="106" t="s">
        <v>220</v>
      </c>
      <c r="D451" s="107" t="str" cm="1">
        <f t="array" ref="D451:D452">_xlfn._xlws.FILTER(C451:C452,C451:C452&lt;&gt;"")</f>
        <v>Site-Specific</v>
      </c>
      <c r="E451" s="450"/>
      <c r="F451" s="253">
        <f>HEFAProductionInputs!E$16</f>
        <v>0</v>
      </c>
      <c r="G451" s="254"/>
      <c r="H451" s="254"/>
      <c r="I451" s="254"/>
      <c r="J451" s="260"/>
      <c r="K451" s="255"/>
      <c r="L451" s="255"/>
      <c r="M451" s="255"/>
      <c r="N451" s="255"/>
      <c r="O451" s="255"/>
      <c r="P451" s="255"/>
      <c r="Q451" s="255"/>
      <c r="R451" s="255"/>
      <c r="S451" s="452"/>
    </row>
    <row r="452" spans="2:19" ht="18" hidden="1" customHeight="1" x14ac:dyDescent="0.25">
      <c r="B452" s="449"/>
      <c r="C452" s="107" t="s">
        <v>251</v>
      </c>
      <c r="D452" s="106" t="str">
        <v>Default</v>
      </c>
      <c r="E452" s="450" t="b">
        <v>0</v>
      </c>
      <c r="F452" s="253">
        <f>HEFAProductionInputs!E$17</f>
        <v>0</v>
      </c>
      <c r="G452" s="254"/>
      <c r="H452" s="254"/>
      <c r="I452" s="254"/>
      <c r="J452" s="260"/>
      <c r="K452" s="255"/>
      <c r="L452" s="255"/>
      <c r="M452" s="255"/>
      <c r="N452" s="255"/>
      <c r="O452" s="255"/>
      <c r="P452" s="255"/>
      <c r="Q452" s="255"/>
      <c r="R452" s="255"/>
      <c r="S452" s="452"/>
    </row>
    <row r="453" spans="2:19" ht="18" hidden="1" customHeight="1" x14ac:dyDescent="0.25">
      <c r="B453" s="449"/>
      <c r="C453" s="118"/>
      <c r="D453" s="118"/>
      <c r="E453" s="450"/>
      <c r="F453" s="253">
        <f>HEFAProductionInputs!E$18</f>
        <v>0</v>
      </c>
      <c r="G453" s="254"/>
      <c r="H453" s="254"/>
      <c r="I453" s="254"/>
      <c r="J453" s="260"/>
      <c r="K453" s="255"/>
      <c r="L453" s="255"/>
      <c r="M453" s="255"/>
      <c r="N453" s="255"/>
      <c r="O453" s="255"/>
      <c r="P453" s="255"/>
      <c r="Q453" s="255"/>
      <c r="R453" s="255"/>
      <c r="S453" s="452"/>
    </row>
    <row r="454" spans="2:19" ht="18" hidden="1" customHeight="1" x14ac:dyDescent="0.25">
      <c r="B454" s="449"/>
      <c r="C454" s="118"/>
      <c r="D454" s="118"/>
      <c r="E454" s="450" t="b">
        <v>0</v>
      </c>
      <c r="F454" s="253">
        <f>HEFAProductionInputs!E$19</f>
        <v>0</v>
      </c>
      <c r="G454" s="254"/>
      <c r="H454" s="254"/>
      <c r="I454" s="254"/>
      <c r="J454" s="260"/>
      <c r="K454" s="255"/>
      <c r="L454" s="255"/>
      <c r="M454" s="255"/>
      <c r="N454" s="255"/>
      <c r="O454" s="255"/>
      <c r="P454" s="255"/>
      <c r="Q454" s="255"/>
      <c r="R454" s="255"/>
      <c r="S454" s="452"/>
    </row>
    <row r="455" spans="2:19" ht="18" hidden="1" customHeight="1" x14ac:dyDescent="0.25">
      <c r="B455" s="449"/>
      <c r="C455" s="104"/>
      <c r="D455" s="104"/>
      <c r="E455" s="450"/>
      <c r="F455" s="253">
        <f>HEFAProductionInputs!E$20</f>
        <v>0</v>
      </c>
      <c r="G455" s="254"/>
      <c r="H455" s="254"/>
      <c r="I455" s="254"/>
      <c r="J455" s="260"/>
      <c r="K455" s="255"/>
      <c r="L455" s="255"/>
      <c r="M455" s="255"/>
      <c r="N455" s="255"/>
      <c r="O455" s="255"/>
      <c r="P455" s="255"/>
      <c r="Q455" s="255"/>
      <c r="R455" s="255"/>
      <c r="S455" s="452"/>
    </row>
    <row r="456" spans="2:19" ht="18" hidden="1" customHeight="1" x14ac:dyDescent="0.25">
      <c r="B456" s="449"/>
      <c r="C456" s="445" t="s">
        <v>574</v>
      </c>
      <c r="D456" s="445"/>
      <c r="E456" s="450"/>
      <c r="F456" s="253">
        <f>HEFAProductionInputs!E$21</f>
        <v>0</v>
      </c>
      <c r="G456" s="254"/>
      <c r="H456" s="254"/>
      <c r="I456" s="254"/>
      <c r="J456" s="260"/>
      <c r="K456" s="255"/>
      <c r="L456" s="255"/>
      <c r="M456" s="255"/>
      <c r="N456" s="255"/>
      <c r="O456" s="255"/>
      <c r="P456" s="255"/>
      <c r="Q456" s="255"/>
      <c r="R456" s="255"/>
      <c r="S456" s="452"/>
    </row>
    <row r="457" spans="2:19" ht="18" hidden="1" customHeight="1" x14ac:dyDescent="0.25">
      <c r="B457" s="449"/>
      <c r="C457" s="238" t="s">
        <v>39</v>
      </c>
      <c r="D457" s="241">
        <f>SUMPRODUCT(K443:K466,L443:L466)</f>
        <v>0</v>
      </c>
      <c r="E457" s="450"/>
      <c r="F457" s="253">
        <f>HEFAProductionInputs!E$22</f>
        <v>0</v>
      </c>
      <c r="G457" s="254"/>
      <c r="H457" s="254"/>
      <c r="I457" s="254"/>
      <c r="J457" s="260"/>
      <c r="K457" s="255"/>
      <c r="L457" s="255"/>
      <c r="M457" s="255"/>
      <c r="N457" s="255"/>
      <c r="O457" s="255"/>
      <c r="P457" s="255"/>
      <c r="Q457" s="255"/>
      <c r="R457" s="255"/>
      <c r="S457" s="452"/>
    </row>
    <row r="458" spans="2:19" ht="18" hidden="1" customHeight="1" x14ac:dyDescent="0.25">
      <c r="B458" s="449"/>
      <c r="C458" s="238" t="s">
        <v>40</v>
      </c>
      <c r="D458" s="241">
        <f>SUMPRODUCT(M443:M466,N443:N466)</f>
        <v>0</v>
      </c>
      <c r="E458" s="450"/>
      <c r="F458" s="253">
        <f>HEFAProductionInputs!E$23</f>
        <v>0</v>
      </c>
      <c r="G458" s="254"/>
      <c r="H458" s="254"/>
      <c r="I458" s="254"/>
      <c r="J458" s="260"/>
      <c r="K458" s="255"/>
      <c r="L458" s="255"/>
      <c r="M458" s="255"/>
      <c r="N458" s="255"/>
      <c r="O458" s="255"/>
      <c r="P458" s="255"/>
      <c r="Q458" s="255"/>
      <c r="R458" s="255"/>
      <c r="S458" s="452"/>
    </row>
    <row r="459" spans="2:19" ht="18" hidden="1" customHeight="1" x14ac:dyDescent="0.25">
      <c r="B459" s="449"/>
      <c r="C459" s="238" t="s">
        <v>41</v>
      </c>
      <c r="D459" s="241">
        <f>SUMPRODUCT(O443:O466,P443:P466)</f>
        <v>0</v>
      </c>
      <c r="E459" s="450"/>
      <c r="F459" s="253">
        <f>HEFAProductionInputs!E$24</f>
        <v>0</v>
      </c>
      <c r="G459" s="254"/>
      <c r="H459" s="254"/>
      <c r="I459" s="254"/>
      <c r="J459" s="260"/>
      <c r="K459" s="255"/>
      <c r="L459" s="255"/>
      <c r="M459" s="255"/>
      <c r="N459" s="255"/>
      <c r="O459" s="255"/>
      <c r="P459" s="255"/>
      <c r="Q459" s="255"/>
      <c r="R459" s="255"/>
      <c r="S459" s="452"/>
    </row>
    <row r="460" spans="2:19" ht="18" hidden="1" customHeight="1" x14ac:dyDescent="0.25">
      <c r="B460" s="449"/>
      <c r="C460" s="238" t="s">
        <v>38</v>
      </c>
      <c r="D460" s="241">
        <f>SUMPRODUCT(Q443:Q466,R443:R466)</f>
        <v>0</v>
      </c>
      <c r="E460" s="450"/>
      <c r="F460" s="253">
        <f>HEFAProductionInputs!E$25</f>
        <v>0</v>
      </c>
      <c r="G460" s="254"/>
      <c r="H460" s="254"/>
      <c r="I460" s="254"/>
      <c r="J460" s="260"/>
      <c r="K460" s="255"/>
      <c r="L460" s="255"/>
      <c r="M460" s="255"/>
      <c r="N460" s="255"/>
      <c r="O460" s="255"/>
      <c r="P460" s="255"/>
      <c r="Q460" s="255"/>
      <c r="R460" s="255"/>
      <c r="S460" s="452"/>
    </row>
    <row r="461" spans="2:19" ht="18" hidden="1" customHeight="1" x14ac:dyDescent="0.25">
      <c r="B461" s="449"/>
      <c r="C461" s="238" t="s">
        <v>442</v>
      </c>
      <c r="D461" s="241" cm="1">
        <f t="array" ref="D461">IFERROR((D457*Background!E$17+D458*Background!E$18+D459*Background!E$19+IFERROR(D460*D450,0))/SUMPRODUCT(I443:I466,1-J443:J466),0)</f>
        <v>0</v>
      </c>
      <c r="E461" s="450"/>
      <c r="F461" s="253">
        <f>HEFAProductionInputs!E$26</f>
        <v>0</v>
      </c>
      <c r="G461" s="254"/>
      <c r="H461" s="254"/>
      <c r="I461" s="254"/>
      <c r="J461" s="260"/>
      <c r="K461" s="255"/>
      <c r="L461" s="255"/>
      <c r="M461" s="255"/>
      <c r="N461" s="255"/>
      <c r="O461" s="255"/>
      <c r="P461" s="255"/>
      <c r="Q461" s="255"/>
      <c r="R461" s="255"/>
      <c r="S461" s="452"/>
    </row>
    <row r="462" spans="2:19" ht="18" hidden="1" customHeight="1" x14ac:dyDescent="0.25">
      <c r="B462" s="449"/>
      <c r="C462" s="444"/>
      <c r="D462" s="444"/>
      <c r="E462" s="450"/>
      <c r="F462" s="253">
        <f>HEFAProductionInputs!E$27</f>
        <v>0</v>
      </c>
      <c r="G462" s="254"/>
      <c r="H462" s="254"/>
      <c r="I462" s="254"/>
      <c r="J462" s="260"/>
      <c r="K462" s="255"/>
      <c r="L462" s="255"/>
      <c r="M462" s="255"/>
      <c r="N462" s="255"/>
      <c r="O462" s="255"/>
      <c r="P462" s="255"/>
      <c r="Q462" s="255"/>
      <c r="R462" s="255"/>
      <c r="S462" s="452"/>
    </row>
    <row r="463" spans="2:19" ht="18" hidden="1" customHeight="1" x14ac:dyDescent="0.25">
      <c r="B463" s="449"/>
      <c r="C463" s="445" t="s">
        <v>567</v>
      </c>
      <c r="D463" s="445"/>
      <c r="E463" s="450"/>
      <c r="F463" s="253">
        <f>HEFAProductionInputs!E$28</f>
        <v>0</v>
      </c>
      <c r="G463" s="254"/>
      <c r="H463" s="254"/>
      <c r="I463" s="254"/>
      <c r="J463" s="260"/>
      <c r="K463" s="255"/>
      <c r="L463" s="255"/>
      <c r="M463" s="255"/>
      <c r="N463" s="255"/>
      <c r="O463" s="255"/>
      <c r="P463" s="255"/>
      <c r="Q463" s="255"/>
      <c r="R463" s="255"/>
      <c r="S463" s="452"/>
    </row>
    <row r="464" spans="2:19" ht="18" hidden="1" customHeight="1" x14ac:dyDescent="0.25">
      <c r="B464" s="449"/>
      <c r="C464" s="238" t="s">
        <v>49</v>
      </c>
      <c r="D464" s="241" cm="1">
        <f t="array" ref="D464">SUMPRODUCT(I443:I466,1-J443:J466)</f>
        <v>0</v>
      </c>
      <c r="E464" s="450"/>
      <c r="F464" s="253">
        <f>HEFAProductionInputs!E$29</f>
        <v>0</v>
      </c>
      <c r="G464" s="254"/>
      <c r="H464" s="254"/>
      <c r="I464" s="254"/>
      <c r="J464" s="260"/>
      <c r="K464" s="255"/>
      <c r="L464" s="255"/>
      <c r="M464" s="255"/>
      <c r="N464" s="255"/>
      <c r="O464" s="255"/>
      <c r="P464" s="255"/>
      <c r="Q464" s="255"/>
      <c r="R464" s="255"/>
      <c r="S464" s="452"/>
    </row>
    <row r="465" spans="2:19" ht="18" hidden="1" customHeight="1" x14ac:dyDescent="0.25">
      <c r="B465" s="449"/>
      <c r="C465" s="238" t="s">
        <v>54</v>
      </c>
      <c r="D465" s="241" cm="1">
        <f t="array" ref="D465">SUMPRODUCT(H443:H466-G443:G466,1-J443:J466)</f>
        <v>0</v>
      </c>
      <c r="E465" s="450"/>
      <c r="F465" s="253">
        <f>HEFAProductionInputs!E$30</f>
        <v>0</v>
      </c>
      <c r="G465" s="254"/>
      <c r="H465" s="254"/>
      <c r="I465" s="254"/>
      <c r="J465" s="260"/>
      <c r="K465" s="255"/>
      <c r="L465" s="255"/>
      <c r="M465" s="255"/>
      <c r="N465" s="255"/>
      <c r="O465" s="255"/>
      <c r="P465" s="255"/>
      <c r="Q465" s="255"/>
      <c r="R465" s="255"/>
      <c r="S465" s="452"/>
    </row>
    <row r="466" spans="2:19" ht="18" hidden="1" customHeight="1" x14ac:dyDescent="0.25">
      <c r="B466" s="449"/>
      <c r="C466" s="238" t="s">
        <v>60</v>
      </c>
      <c r="D466" s="241">
        <f>D464-D465</f>
        <v>0</v>
      </c>
      <c r="E466" s="450"/>
      <c r="F466" s="253">
        <f>HEFAProductionInputs!E$31</f>
        <v>0</v>
      </c>
      <c r="G466" s="254"/>
      <c r="H466" s="254"/>
      <c r="I466" s="254"/>
      <c r="J466" s="260"/>
      <c r="K466" s="255"/>
      <c r="L466" s="255"/>
      <c r="M466" s="255"/>
      <c r="N466" s="255"/>
      <c r="O466" s="255"/>
      <c r="P466" s="255"/>
      <c r="Q466" s="255"/>
      <c r="R466" s="255"/>
      <c r="S466" s="452"/>
    </row>
    <row r="467" spans="2:19" ht="18" hidden="1" customHeight="1" x14ac:dyDescent="0.25">
      <c r="B467" s="433"/>
      <c r="C467" s="434"/>
      <c r="D467" s="434"/>
      <c r="E467" s="434"/>
      <c r="F467" s="434"/>
      <c r="G467" s="434"/>
      <c r="H467" s="434"/>
      <c r="I467" s="434"/>
      <c r="J467" s="434"/>
      <c r="K467" s="434"/>
      <c r="L467" s="434"/>
      <c r="M467" s="434"/>
      <c r="N467" s="434"/>
      <c r="O467" s="434"/>
      <c r="P467" s="434"/>
      <c r="Q467" s="434"/>
      <c r="R467" s="434"/>
      <c r="S467" s="435"/>
    </row>
    <row r="468" spans="2:19" ht="18" hidden="1" customHeight="1" x14ac:dyDescent="0.25"/>
    <row r="469" spans="2:19" ht="18" hidden="1" customHeight="1" x14ac:dyDescent="0.25">
      <c r="B469" s="446"/>
      <c r="C469" s="447"/>
      <c r="D469" s="447"/>
      <c r="E469" s="447"/>
      <c r="F469" s="447"/>
      <c r="G469" s="447"/>
      <c r="H469" s="447"/>
      <c r="I469" s="447"/>
      <c r="J469" s="447"/>
      <c r="K469" s="447"/>
      <c r="L469" s="447"/>
      <c r="M469" s="447"/>
      <c r="N469" s="447"/>
      <c r="O469" s="447"/>
      <c r="P469" s="447"/>
      <c r="Q469" s="447"/>
      <c r="R469" s="447"/>
      <c r="S469" s="448"/>
    </row>
    <row r="470" spans="2:19" ht="18" hidden="1" customHeight="1" x14ac:dyDescent="0.25">
      <c r="B470" s="449"/>
      <c r="C470" s="445" t="s">
        <v>258</v>
      </c>
      <c r="D470" s="445"/>
      <c r="E470" s="450" t="b">
        <v>1</v>
      </c>
      <c r="F470" s="451" t="s">
        <v>418</v>
      </c>
      <c r="G470" s="451"/>
      <c r="H470" s="451"/>
      <c r="I470" s="451"/>
      <c r="J470" s="451"/>
      <c r="K470" s="451"/>
      <c r="L470" s="451"/>
      <c r="M470" s="451"/>
      <c r="N470" s="451"/>
      <c r="O470" s="451"/>
      <c r="P470" s="451"/>
      <c r="Q470" s="451"/>
      <c r="R470" s="451"/>
      <c r="S470" s="452" t="s">
        <v>42</v>
      </c>
    </row>
    <row r="471" spans="2:19" ht="18" hidden="1" customHeight="1" x14ac:dyDescent="0.25">
      <c r="B471" s="449"/>
      <c r="C471" s="460" t="str">
        <f>IF(AND(D474&gt;0,D476&gt;0),CONCATENATE(IF(D476="Other (Specify Below)",D477,D476)," ",IF(D474="Other (Specify Below)",D475,D474)),"")</f>
        <v/>
      </c>
      <c r="D471" s="460"/>
      <c r="E471" s="450"/>
      <c r="F471" s="454"/>
      <c r="G471" s="454" t="s">
        <v>52</v>
      </c>
      <c r="H471" s="454"/>
      <c r="I471" s="454"/>
      <c r="J471" s="454"/>
      <c r="K471" s="454" t="s">
        <v>37</v>
      </c>
      <c r="L471" s="454"/>
      <c r="M471" s="454"/>
      <c r="N471" s="454"/>
      <c r="O471" s="454"/>
      <c r="P471" s="454"/>
      <c r="Q471" s="454"/>
      <c r="R471" s="454"/>
      <c r="S471" s="452"/>
    </row>
    <row r="472" spans="2:19" ht="18" hidden="1" customHeight="1" x14ac:dyDescent="0.25">
      <c r="B472" s="449"/>
      <c r="C472" s="455"/>
      <c r="D472" s="455"/>
      <c r="E472" s="450"/>
      <c r="F472" s="454"/>
      <c r="G472" s="454" t="s">
        <v>419</v>
      </c>
      <c r="H472" s="454"/>
      <c r="I472" s="454" t="s">
        <v>63</v>
      </c>
      <c r="J472" s="454"/>
      <c r="K472" s="454" t="s">
        <v>39</v>
      </c>
      <c r="L472" s="454"/>
      <c r="M472" s="454" t="s">
        <v>40</v>
      </c>
      <c r="N472" s="454"/>
      <c r="O472" s="454" t="s">
        <v>41</v>
      </c>
      <c r="P472" s="454"/>
      <c r="Q472" s="454" t="s">
        <v>38</v>
      </c>
      <c r="R472" s="454"/>
      <c r="S472" s="452"/>
    </row>
    <row r="473" spans="2:19" ht="18" hidden="1" customHeight="1" x14ac:dyDescent="0.25">
      <c r="B473" s="449"/>
      <c r="C473" s="445" t="s">
        <v>62</v>
      </c>
      <c r="D473" s="445"/>
      <c r="E473" s="450"/>
      <c r="F473" s="249" t="s">
        <v>319</v>
      </c>
      <c r="G473" s="249" t="s">
        <v>320</v>
      </c>
      <c r="H473" s="249" t="s">
        <v>321</v>
      </c>
      <c r="I473" s="249" t="s">
        <v>322</v>
      </c>
      <c r="J473" s="249" t="s">
        <v>323</v>
      </c>
      <c r="K473" s="249" t="s">
        <v>324</v>
      </c>
      <c r="L473" s="249" t="s">
        <v>325</v>
      </c>
      <c r="M473" s="249" t="s">
        <v>326</v>
      </c>
      <c r="N473" s="249" t="s">
        <v>327</v>
      </c>
      <c r="O473" s="249" t="s">
        <v>328</v>
      </c>
      <c r="P473" s="249" t="s">
        <v>329</v>
      </c>
      <c r="Q473" s="249" t="s">
        <v>330</v>
      </c>
      <c r="R473" s="249" t="s">
        <v>331</v>
      </c>
      <c r="S473" s="452"/>
    </row>
    <row r="474" spans="2:19" ht="18" hidden="1" customHeight="1" x14ac:dyDescent="0.25">
      <c r="B474" s="449"/>
      <c r="C474" s="456" t="s">
        <v>627</v>
      </c>
      <c r="D474" s="250"/>
      <c r="E474" s="450"/>
      <c r="F474" s="251" t="s">
        <v>22</v>
      </c>
      <c r="G474" s="251" t="s">
        <v>44</v>
      </c>
      <c r="H474" s="251" t="s">
        <v>45</v>
      </c>
      <c r="I474" s="251" t="s">
        <v>47</v>
      </c>
      <c r="J474" s="251" t="s">
        <v>46</v>
      </c>
      <c r="K474" s="251" t="s">
        <v>47</v>
      </c>
      <c r="L474" s="251" t="s">
        <v>48</v>
      </c>
      <c r="M474" s="251" t="str">
        <f t="shared" ref="M474" si="73">K474</f>
        <v>Weight</v>
      </c>
      <c r="N474" s="251" t="str">
        <f t="shared" ref="N474" si="74">L474</f>
        <v>Distance</v>
      </c>
      <c r="O474" s="251" t="str">
        <f t="shared" ref="O474" si="75">M474</f>
        <v>Weight</v>
      </c>
      <c r="P474" s="251" t="str">
        <f t="shared" ref="P474" si="76">N474</f>
        <v>Distance</v>
      </c>
      <c r="Q474" s="251" t="str">
        <f t="shared" ref="Q474" si="77">O474</f>
        <v>Weight</v>
      </c>
      <c r="R474" s="251" t="str">
        <f t="shared" ref="R474" si="78">P474</f>
        <v>Distance</v>
      </c>
      <c r="S474" s="452"/>
    </row>
    <row r="475" spans="2:19" ht="18" hidden="1" customHeight="1" x14ac:dyDescent="0.25">
      <c r="B475" s="449"/>
      <c r="C475" s="457"/>
      <c r="D475" s="241"/>
      <c r="E475" s="450"/>
      <c r="F475" s="248" t="s">
        <v>23</v>
      </c>
      <c r="G475" s="248" t="s">
        <v>564</v>
      </c>
      <c r="H475" s="248" t="s">
        <v>564</v>
      </c>
      <c r="I475" s="248" t="s">
        <v>564</v>
      </c>
      <c r="J475" s="248" t="s">
        <v>36</v>
      </c>
      <c r="K475" s="248" t="s">
        <v>564</v>
      </c>
      <c r="L475" s="248" t="s">
        <v>573</v>
      </c>
      <c r="M475" s="248" t="str">
        <f>K475</f>
        <v>lb</v>
      </c>
      <c r="N475" s="248" t="str">
        <f>L475</f>
        <v>mile</v>
      </c>
      <c r="O475" s="248" t="str">
        <f>M475</f>
        <v>lb</v>
      </c>
      <c r="P475" s="248" t="str">
        <f>L475</f>
        <v>mile</v>
      </c>
      <c r="Q475" s="248" t="str">
        <f>K475</f>
        <v>lb</v>
      </c>
      <c r="R475" s="248" t="str">
        <f>L475</f>
        <v>mile</v>
      </c>
      <c r="S475" s="452"/>
    </row>
    <row r="476" spans="2:19" ht="18" hidden="1" customHeight="1" x14ac:dyDescent="0.25">
      <c r="B476" s="449"/>
      <c r="C476" s="458" t="s">
        <v>628</v>
      </c>
      <c r="D476" s="252"/>
      <c r="E476" s="450"/>
      <c r="F476" s="253">
        <f>HEFAProductionInputs!E$8</f>
        <v>0</v>
      </c>
      <c r="G476" s="254"/>
      <c r="H476" s="254"/>
      <c r="I476" s="254"/>
      <c r="J476" s="260"/>
      <c r="K476" s="255"/>
      <c r="L476" s="255"/>
      <c r="M476" s="255"/>
      <c r="N476" s="255"/>
      <c r="O476" s="255"/>
      <c r="P476" s="255"/>
      <c r="Q476" s="255"/>
      <c r="R476" s="255"/>
      <c r="S476" s="452"/>
    </row>
    <row r="477" spans="2:19" ht="18" hidden="1" customHeight="1" x14ac:dyDescent="0.25">
      <c r="B477" s="449"/>
      <c r="C477" s="459"/>
      <c r="D477" s="241"/>
      <c r="E477" s="450"/>
      <c r="F477" s="253">
        <f>HEFAProductionInputs!E$9</f>
        <v>0</v>
      </c>
      <c r="G477" s="254"/>
      <c r="H477" s="254"/>
      <c r="I477" s="254"/>
      <c r="J477" s="260"/>
      <c r="K477" s="255"/>
      <c r="L477" s="255"/>
      <c r="M477" s="255"/>
      <c r="N477" s="255"/>
      <c r="O477" s="255"/>
      <c r="P477" s="255"/>
      <c r="Q477" s="255"/>
      <c r="R477" s="255"/>
      <c r="S477" s="452"/>
    </row>
    <row r="478" spans="2:19" ht="18" hidden="1" customHeight="1" x14ac:dyDescent="0.25">
      <c r="B478" s="449"/>
      <c r="C478" s="458" t="s">
        <v>469</v>
      </c>
      <c r="D478" s="252"/>
      <c r="E478" s="450"/>
      <c r="F478" s="253">
        <f>HEFAProductionInputs!E$10</f>
        <v>0</v>
      </c>
      <c r="G478" s="254"/>
      <c r="H478" s="254"/>
      <c r="I478" s="254"/>
      <c r="J478" s="260"/>
      <c r="K478" s="255"/>
      <c r="L478" s="255"/>
      <c r="M478" s="255"/>
      <c r="N478" s="255"/>
      <c r="O478" s="255"/>
      <c r="P478" s="255"/>
      <c r="Q478" s="255"/>
      <c r="R478" s="255"/>
      <c r="S478" s="452"/>
    </row>
    <row r="479" spans="2:19" ht="18" hidden="1" customHeight="1" x14ac:dyDescent="0.25">
      <c r="B479" s="449"/>
      <c r="C479" s="459"/>
      <c r="D479" s="256"/>
      <c r="E479" s="450"/>
      <c r="F479" s="253">
        <f>HEFAProductionInputs!E$11</f>
        <v>0</v>
      </c>
      <c r="G479" s="254"/>
      <c r="H479" s="254"/>
      <c r="I479" s="254"/>
      <c r="J479" s="260"/>
      <c r="K479" s="255"/>
      <c r="L479" s="255"/>
      <c r="M479" s="255"/>
      <c r="N479" s="255"/>
      <c r="O479" s="255"/>
      <c r="P479" s="255"/>
      <c r="Q479" s="255"/>
      <c r="R479" s="255"/>
      <c r="S479" s="452"/>
    </row>
    <row r="480" spans="2:19" ht="18" hidden="1" customHeight="1" x14ac:dyDescent="0.25">
      <c r="B480" s="449"/>
      <c r="C480" s="456" t="s">
        <v>629</v>
      </c>
      <c r="D480" s="257"/>
      <c r="E480" s="450"/>
      <c r="F480" s="253">
        <f>HEFAProductionInputs!E$12</f>
        <v>0</v>
      </c>
      <c r="G480" s="254"/>
      <c r="H480" s="254"/>
      <c r="I480" s="254"/>
      <c r="J480" s="260"/>
      <c r="K480" s="255"/>
      <c r="L480" s="255"/>
      <c r="M480" s="255"/>
      <c r="N480" s="255"/>
      <c r="O480" s="255"/>
      <c r="P480" s="255"/>
      <c r="Q480" s="255"/>
      <c r="R480" s="255"/>
      <c r="S480" s="452"/>
    </row>
    <row r="481" spans="2:19" ht="18" hidden="1" customHeight="1" x14ac:dyDescent="0.25">
      <c r="B481" s="449"/>
      <c r="C481" s="457"/>
      <c r="D481" s="258"/>
      <c r="E481" s="450"/>
      <c r="F481" s="253">
        <f>HEFAProductionInputs!E$13</f>
        <v>0</v>
      </c>
      <c r="G481" s="254"/>
      <c r="H481" s="254"/>
      <c r="I481" s="254"/>
      <c r="J481" s="260"/>
      <c r="K481" s="255"/>
      <c r="L481" s="255"/>
      <c r="M481" s="255"/>
      <c r="N481" s="255"/>
      <c r="O481" s="255"/>
      <c r="P481" s="255"/>
      <c r="Q481" s="255"/>
      <c r="R481" s="255"/>
      <c r="S481" s="452"/>
    </row>
    <row r="482" spans="2:19" ht="18" hidden="1" customHeight="1" x14ac:dyDescent="0.25">
      <c r="B482" s="449"/>
      <c r="C482" s="456" t="s">
        <v>470</v>
      </c>
      <c r="D482" s="250"/>
      <c r="E482" s="450"/>
      <c r="F482" s="253">
        <f>HEFAProductionInputs!E$14</f>
        <v>0</v>
      </c>
      <c r="G482" s="254"/>
      <c r="H482" s="254"/>
      <c r="I482" s="254"/>
      <c r="J482" s="260"/>
      <c r="K482" s="255"/>
      <c r="L482" s="255"/>
      <c r="M482" s="255"/>
      <c r="N482" s="255"/>
      <c r="O482" s="255"/>
      <c r="P482" s="255"/>
      <c r="Q482" s="255"/>
      <c r="R482" s="255"/>
      <c r="S482" s="452"/>
    </row>
    <row r="483" spans="2:19" ht="18" hidden="1" customHeight="1" x14ac:dyDescent="0.25">
      <c r="B483" s="449"/>
      <c r="C483" s="457"/>
      <c r="D483" s="259"/>
      <c r="E483" s="450"/>
      <c r="F483" s="253">
        <f>HEFAProductionInputs!E$15</f>
        <v>0</v>
      </c>
      <c r="G483" s="254"/>
      <c r="H483" s="254"/>
      <c r="I483" s="254"/>
      <c r="J483" s="260"/>
      <c r="K483" s="255"/>
      <c r="L483" s="255"/>
      <c r="M483" s="255"/>
      <c r="N483" s="255"/>
      <c r="O483" s="255"/>
      <c r="P483" s="255"/>
      <c r="Q483" s="255"/>
      <c r="R483" s="255"/>
      <c r="S483" s="452"/>
    </row>
    <row r="484" spans="2:19" ht="18" hidden="1" customHeight="1" x14ac:dyDescent="0.25">
      <c r="B484" s="449"/>
      <c r="C484" s="106" t="s">
        <v>220</v>
      </c>
      <c r="D484" s="107" t="str" cm="1">
        <f t="array" ref="D484:D485">_xlfn._xlws.FILTER(C484:C485,C484:C485&lt;&gt;"")</f>
        <v>Site-Specific</v>
      </c>
      <c r="E484" s="450"/>
      <c r="F484" s="253">
        <f>HEFAProductionInputs!E$16</f>
        <v>0</v>
      </c>
      <c r="G484" s="254"/>
      <c r="H484" s="254"/>
      <c r="I484" s="254"/>
      <c r="J484" s="260"/>
      <c r="K484" s="255"/>
      <c r="L484" s="255"/>
      <c r="M484" s="255"/>
      <c r="N484" s="255"/>
      <c r="O484" s="255"/>
      <c r="P484" s="255"/>
      <c r="Q484" s="255"/>
      <c r="R484" s="255"/>
      <c r="S484" s="452"/>
    </row>
    <row r="485" spans="2:19" ht="18" hidden="1" customHeight="1" x14ac:dyDescent="0.25">
      <c r="B485" s="449"/>
      <c r="C485" s="107" t="s">
        <v>251</v>
      </c>
      <c r="D485" s="106" t="str">
        <v>Default</v>
      </c>
      <c r="E485" s="450" t="b">
        <v>0</v>
      </c>
      <c r="F485" s="253">
        <f>HEFAProductionInputs!E$17</f>
        <v>0</v>
      </c>
      <c r="G485" s="254"/>
      <c r="H485" s="254"/>
      <c r="I485" s="254"/>
      <c r="J485" s="260"/>
      <c r="K485" s="255"/>
      <c r="L485" s="255"/>
      <c r="M485" s="255"/>
      <c r="N485" s="255"/>
      <c r="O485" s="255"/>
      <c r="P485" s="255"/>
      <c r="Q485" s="255"/>
      <c r="R485" s="255"/>
      <c r="S485" s="452"/>
    </row>
    <row r="486" spans="2:19" ht="18" hidden="1" customHeight="1" x14ac:dyDescent="0.25">
      <c r="B486" s="449"/>
      <c r="C486" s="118"/>
      <c r="D486" s="118"/>
      <c r="E486" s="450"/>
      <c r="F486" s="253">
        <f>HEFAProductionInputs!E$18</f>
        <v>0</v>
      </c>
      <c r="G486" s="254"/>
      <c r="H486" s="254"/>
      <c r="I486" s="254"/>
      <c r="J486" s="260"/>
      <c r="K486" s="255"/>
      <c r="L486" s="255"/>
      <c r="M486" s="255"/>
      <c r="N486" s="255"/>
      <c r="O486" s="255"/>
      <c r="P486" s="255"/>
      <c r="Q486" s="255"/>
      <c r="R486" s="255"/>
      <c r="S486" s="452"/>
    </row>
    <row r="487" spans="2:19" ht="18" hidden="1" customHeight="1" x14ac:dyDescent="0.25">
      <c r="B487" s="449"/>
      <c r="C487" s="118"/>
      <c r="D487" s="118"/>
      <c r="E487" s="450" t="b">
        <v>0</v>
      </c>
      <c r="F487" s="253">
        <f>HEFAProductionInputs!E$19</f>
        <v>0</v>
      </c>
      <c r="G487" s="254"/>
      <c r="H487" s="254"/>
      <c r="I487" s="254"/>
      <c r="J487" s="260"/>
      <c r="K487" s="255"/>
      <c r="L487" s="255"/>
      <c r="M487" s="255"/>
      <c r="N487" s="255"/>
      <c r="O487" s="255"/>
      <c r="P487" s="255"/>
      <c r="Q487" s="255"/>
      <c r="R487" s="255"/>
      <c r="S487" s="452"/>
    </row>
    <row r="488" spans="2:19" ht="18" hidden="1" customHeight="1" x14ac:dyDescent="0.25">
      <c r="B488" s="449"/>
      <c r="C488" s="104"/>
      <c r="D488" s="104"/>
      <c r="E488" s="450"/>
      <c r="F488" s="253">
        <f>HEFAProductionInputs!E$20</f>
        <v>0</v>
      </c>
      <c r="G488" s="254"/>
      <c r="H488" s="254"/>
      <c r="I488" s="254"/>
      <c r="J488" s="260"/>
      <c r="K488" s="255"/>
      <c r="L488" s="255"/>
      <c r="M488" s="255"/>
      <c r="N488" s="255"/>
      <c r="O488" s="255"/>
      <c r="P488" s="255"/>
      <c r="Q488" s="255"/>
      <c r="R488" s="255"/>
      <c r="S488" s="452"/>
    </row>
    <row r="489" spans="2:19" ht="18" hidden="1" customHeight="1" x14ac:dyDescent="0.25">
      <c r="B489" s="449"/>
      <c r="C489" s="445" t="s">
        <v>574</v>
      </c>
      <c r="D489" s="445"/>
      <c r="E489" s="450"/>
      <c r="F489" s="253">
        <f>HEFAProductionInputs!E$21</f>
        <v>0</v>
      </c>
      <c r="G489" s="254"/>
      <c r="H489" s="254"/>
      <c r="I489" s="254"/>
      <c r="J489" s="260"/>
      <c r="K489" s="255"/>
      <c r="L489" s="255"/>
      <c r="M489" s="255"/>
      <c r="N489" s="255"/>
      <c r="O489" s="255"/>
      <c r="P489" s="255"/>
      <c r="Q489" s="255"/>
      <c r="R489" s="255"/>
      <c r="S489" s="452"/>
    </row>
    <row r="490" spans="2:19" ht="18" hidden="1" customHeight="1" x14ac:dyDescent="0.25">
      <c r="B490" s="449"/>
      <c r="C490" s="238" t="s">
        <v>39</v>
      </c>
      <c r="D490" s="241">
        <f>SUMPRODUCT(K476:K499,L476:L499)</f>
        <v>0</v>
      </c>
      <c r="E490" s="450"/>
      <c r="F490" s="253">
        <f>HEFAProductionInputs!E$22</f>
        <v>0</v>
      </c>
      <c r="G490" s="254"/>
      <c r="H490" s="254"/>
      <c r="I490" s="254"/>
      <c r="J490" s="260"/>
      <c r="K490" s="255"/>
      <c r="L490" s="255"/>
      <c r="M490" s="255"/>
      <c r="N490" s="255"/>
      <c r="O490" s="255"/>
      <c r="P490" s="255"/>
      <c r="Q490" s="255"/>
      <c r="R490" s="255"/>
      <c r="S490" s="452"/>
    </row>
    <row r="491" spans="2:19" ht="18" hidden="1" customHeight="1" x14ac:dyDescent="0.25">
      <c r="B491" s="449"/>
      <c r="C491" s="238" t="s">
        <v>40</v>
      </c>
      <c r="D491" s="241">
        <f>SUMPRODUCT(M476:M499,N476:N499)</f>
        <v>0</v>
      </c>
      <c r="E491" s="450"/>
      <c r="F491" s="253">
        <f>HEFAProductionInputs!E$23</f>
        <v>0</v>
      </c>
      <c r="G491" s="254"/>
      <c r="H491" s="254"/>
      <c r="I491" s="254"/>
      <c r="J491" s="260"/>
      <c r="K491" s="255"/>
      <c r="L491" s="255"/>
      <c r="M491" s="255"/>
      <c r="N491" s="255"/>
      <c r="O491" s="255"/>
      <c r="P491" s="255"/>
      <c r="Q491" s="255"/>
      <c r="R491" s="255"/>
      <c r="S491" s="452"/>
    </row>
    <row r="492" spans="2:19" ht="18" hidden="1" customHeight="1" x14ac:dyDescent="0.25">
      <c r="B492" s="449"/>
      <c r="C492" s="238" t="s">
        <v>41</v>
      </c>
      <c r="D492" s="241">
        <f>SUMPRODUCT(O476:O499,P476:P499)</f>
        <v>0</v>
      </c>
      <c r="E492" s="450"/>
      <c r="F492" s="253">
        <f>HEFAProductionInputs!E$24</f>
        <v>0</v>
      </c>
      <c r="G492" s="254"/>
      <c r="H492" s="254"/>
      <c r="I492" s="254"/>
      <c r="J492" s="260"/>
      <c r="K492" s="255"/>
      <c r="L492" s="255"/>
      <c r="M492" s="255"/>
      <c r="N492" s="255"/>
      <c r="O492" s="255"/>
      <c r="P492" s="255"/>
      <c r="Q492" s="255"/>
      <c r="R492" s="255"/>
      <c r="S492" s="452"/>
    </row>
    <row r="493" spans="2:19" ht="18" hidden="1" customHeight="1" x14ac:dyDescent="0.25">
      <c r="B493" s="449"/>
      <c r="C493" s="238" t="s">
        <v>38</v>
      </c>
      <c r="D493" s="241">
        <f>SUMPRODUCT(Q476:Q499,R476:R499)</f>
        <v>0</v>
      </c>
      <c r="E493" s="450"/>
      <c r="F493" s="253">
        <f>HEFAProductionInputs!E$25</f>
        <v>0</v>
      </c>
      <c r="G493" s="254"/>
      <c r="H493" s="254"/>
      <c r="I493" s="254"/>
      <c r="J493" s="260"/>
      <c r="K493" s="255"/>
      <c r="L493" s="255"/>
      <c r="M493" s="255"/>
      <c r="N493" s="255"/>
      <c r="O493" s="255"/>
      <c r="P493" s="255"/>
      <c r="Q493" s="255"/>
      <c r="R493" s="255"/>
      <c r="S493" s="452"/>
    </row>
    <row r="494" spans="2:19" ht="18" hidden="1" customHeight="1" x14ac:dyDescent="0.25">
      <c r="B494" s="449"/>
      <c r="C494" s="238" t="s">
        <v>442</v>
      </c>
      <c r="D494" s="241" cm="1">
        <f t="array" ref="D494">IFERROR((D490*Background!E$17+D491*Background!E$18+D492*Background!E$19+IFERROR(D493*D483,0))/SUMPRODUCT(I476:I499,1-J476:J499),0)</f>
        <v>0</v>
      </c>
      <c r="E494" s="450"/>
      <c r="F494" s="253">
        <f>HEFAProductionInputs!E$26</f>
        <v>0</v>
      </c>
      <c r="G494" s="254"/>
      <c r="H494" s="254"/>
      <c r="I494" s="254"/>
      <c r="J494" s="260"/>
      <c r="K494" s="255"/>
      <c r="L494" s="255"/>
      <c r="M494" s="255"/>
      <c r="N494" s="255"/>
      <c r="O494" s="255"/>
      <c r="P494" s="255"/>
      <c r="Q494" s="255"/>
      <c r="R494" s="255"/>
      <c r="S494" s="452"/>
    </row>
    <row r="495" spans="2:19" ht="18" hidden="1" customHeight="1" x14ac:dyDescent="0.25">
      <c r="B495" s="449"/>
      <c r="C495" s="444"/>
      <c r="D495" s="444"/>
      <c r="E495" s="450"/>
      <c r="F495" s="253">
        <f>HEFAProductionInputs!E$27</f>
        <v>0</v>
      </c>
      <c r="G495" s="254"/>
      <c r="H495" s="254"/>
      <c r="I495" s="254"/>
      <c r="J495" s="260"/>
      <c r="K495" s="255"/>
      <c r="L495" s="255"/>
      <c r="M495" s="255"/>
      <c r="N495" s="255"/>
      <c r="O495" s="255"/>
      <c r="P495" s="255"/>
      <c r="Q495" s="255"/>
      <c r="R495" s="255"/>
      <c r="S495" s="452"/>
    </row>
    <row r="496" spans="2:19" ht="18" hidden="1" customHeight="1" x14ac:dyDescent="0.25">
      <c r="B496" s="449"/>
      <c r="C496" s="445" t="s">
        <v>567</v>
      </c>
      <c r="D496" s="445"/>
      <c r="E496" s="450"/>
      <c r="F496" s="253">
        <f>HEFAProductionInputs!E$28</f>
        <v>0</v>
      </c>
      <c r="G496" s="254"/>
      <c r="H496" s="254"/>
      <c r="I496" s="254"/>
      <c r="J496" s="260"/>
      <c r="K496" s="255"/>
      <c r="L496" s="255"/>
      <c r="M496" s="255"/>
      <c r="N496" s="255"/>
      <c r="O496" s="255"/>
      <c r="P496" s="255"/>
      <c r="Q496" s="255"/>
      <c r="R496" s="255"/>
      <c r="S496" s="452"/>
    </row>
    <row r="497" spans="2:19" ht="18" hidden="1" customHeight="1" x14ac:dyDescent="0.25">
      <c r="B497" s="449"/>
      <c r="C497" s="238" t="s">
        <v>49</v>
      </c>
      <c r="D497" s="241" cm="1">
        <f t="array" ref="D497">SUMPRODUCT(I476:I499,1-J476:J499)</f>
        <v>0</v>
      </c>
      <c r="E497" s="450"/>
      <c r="F497" s="253">
        <f>HEFAProductionInputs!E$29</f>
        <v>0</v>
      </c>
      <c r="G497" s="254"/>
      <c r="H497" s="254"/>
      <c r="I497" s="254"/>
      <c r="J497" s="260"/>
      <c r="K497" s="255"/>
      <c r="L497" s="255"/>
      <c r="M497" s="255"/>
      <c r="N497" s="255"/>
      <c r="O497" s="255"/>
      <c r="P497" s="255"/>
      <c r="Q497" s="255"/>
      <c r="R497" s="255"/>
      <c r="S497" s="452"/>
    </row>
    <row r="498" spans="2:19" ht="18" hidden="1" customHeight="1" x14ac:dyDescent="0.25">
      <c r="B498" s="449"/>
      <c r="C498" s="238" t="s">
        <v>54</v>
      </c>
      <c r="D498" s="241" cm="1">
        <f t="array" ref="D498">SUMPRODUCT(H476:H499-G476:G499,1-J476:J499)</f>
        <v>0</v>
      </c>
      <c r="E498" s="450"/>
      <c r="F498" s="253">
        <f>HEFAProductionInputs!E$30</f>
        <v>0</v>
      </c>
      <c r="G498" s="254"/>
      <c r="H498" s="254"/>
      <c r="I498" s="254"/>
      <c r="J498" s="260"/>
      <c r="K498" s="255"/>
      <c r="L498" s="255"/>
      <c r="M498" s="255"/>
      <c r="N498" s="255"/>
      <c r="O498" s="255"/>
      <c r="P498" s="255"/>
      <c r="Q498" s="255"/>
      <c r="R498" s="255"/>
      <c r="S498" s="452"/>
    </row>
    <row r="499" spans="2:19" ht="18" hidden="1" customHeight="1" x14ac:dyDescent="0.25">
      <c r="B499" s="449"/>
      <c r="C499" s="238" t="s">
        <v>60</v>
      </c>
      <c r="D499" s="241">
        <f>D497-D498</f>
        <v>0</v>
      </c>
      <c r="E499" s="450"/>
      <c r="F499" s="253">
        <f>HEFAProductionInputs!E$31</f>
        <v>0</v>
      </c>
      <c r="G499" s="254"/>
      <c r="H499" s="254"/>
      <c r="I499" s="254"/>
      <c r="J499" s="260"/>
      <c r="K499" s="255"/>
      <c r="L499" s="255"/>
      <c r="M499" s="255"/>
      <c r="N499" s="255"/>
      <c r="O499" s="255"/>
      <c r="P499" s="255"/>
      <c r="Q499" s="255"/>
      <c r="R499" s="255"/>
      <c r="S499" s="452"/>
    </row>
    <row r="500" spans="2:19" ht="18" hidden="1" customHeight="1" x14ac:dyDescent="0.25">
      <c r="B500" s="433"/>
      <c r="C500" s="434"/>
      <c r="D500" s="434"/>
      <c r="E500" s="434"/>
      <c r="F500" s="434"/>
      <c r="G500" s="434"/>
      <c r="H500" s="434"/>
      <c r="I500" s="434"/>
      <c r="J500" s="434"/>
      <c r="K500" s="434"/>
      <c r="L500" s="434"/>
      <c r="M500" s="434"/>
      <c r="N500" s="434"/>
      <c r="O500" s="434"/>
      <c r="P500" s="434"/>
      <c r="Q500" s="434"/>
      <c r="R500" s="434"/>
      <c r="S500" s="435"/>
    </row>
    <row r="501" spans="2:19" ht="18" hidden="1" customHeight="1" x14ac:dyDescent="0.25"/>
    <row r="502" spans="2:19" ht="18" hidden="1" customHeight="1" x14ac:dyDescent="0.25">
      <c r="B502" s="446"/>
      <c r="C502" s="447"/>
      <c r="D502" s="447"/>
      <c r="E502" s="447"/>
      <c r="F502" s="447"/>
      <c r="G502" s="447"/>
      <c r="H502" s="447"/>
      <c r="I502" s="447"/>
      <c r="J502" s="447"/>
      <c r="K502" s="447"/>
      <c r="L502" s="447"/>
      <c r="M502" s="447"/>
      <c r="N502" s="447"/>
      <c r="O502" s="447"/>
      <c r="P502" s="447"/>
      <c r="Q502" s="447"/>
      <c r="R502" s="447"/>
      <c r="S502" s="448"/>
    </row>
    <row r="503" spans="2:19" ht="18" hidden="1" customHeight="1" x14ac:dyDescent="0.25">
      <c r="B503" s="449"/>
      <c r="C503" s="445" t="s">
        <v>259</v>
      </c>
      <c r="D503" s="445"/>
      <c r="E503" s="450" t="b">
        <v>1</v>
      </c>
      <c r="F503" s="451" t="s">
        <v>418</v>
      </c>
      <c r="G503" s="451"/>
      <c r="H503" s="451"/>
      <c r="I503" s="451"/>
      <c r="J503" s="451"/>
      <c r="K503" s="451"/>
      <c r="L503" s="451"/>
      <c r="M503" s="451"/>
      <c r="N503" s="451"/>
      <c r="O503" s="451"/>
      <c r="P503" s="451"/>
      <c r="Q503" s="451"/>
      <c r="R503" s="451"/>
      <c r="S503" s="452" t="s">
        <v>42</v>
      </c>
    </row>
    <row r="504" spans="2:19" ht="18" hidden="1" customHeight="1" x14ac:dyDescent="0.25">
      <c r="B504" s="449"/>
      <c r="C504" s="460" t="str">
        <f>IF(AND(D507&gt;0,D509&gt;0),CONCATENATE(IF(D509="Other (Specify Below)", D510,D509), " ",IF(D507="Other (Specify Below)",D508,D507)),"")</f>
        <v/>
      </c>
      <c r="D504" s="460"/>
      <c r="E504" s="450"/>
      <c r="F504" s="454"/>
      <c r="G504" s="454" t="s">
        <v>52</v>
      </c>
      <c r="H504" s="454"/>
      <c r="I504" s="454"/>
      <c r="J504" s="454"/>
      <c r="K504" s="454" t="s">
        <v>37</v>
      </c>
      <c r="L504" s="454"/>
      <c r="M504" s="454"/>
      <c r="N504" s="454"/>
      <c r="O504" s="454"/>
      <c r="P504" s="454"/>
      <c r="Q504" s="454"/>
      <c r="R504" s="454"/>
      <c r="S504" s="452"/>
    </row>
    <row r="505" spans="2:19" ht="18" hidden="1" customHeight="1" x14ac:dyDescent="0.25">
      <c r="B505" s="449"/>
      <c r="C505" s="455"/>
      <c r="D505" s="455"/>
      <c r="E505" s="450"/>
      <c r="F505" s="454"/>
      <c r="G505" s="454" t="s">
        <v>419</v>
      </c>
      <c r="H505" s="454"/>
      <c r="I505" s="454" t="s">
        <v>63</v>
      </c>
      <c r="J505" s="454"/>
      <c r="K505" s="454" t="s">
        <v>39</v>
      </c>
      <c r="L505" s="454"/>
      <c r="M505" s="454" t="s">
        <v>40</v>
      </c>
      <c r="N505" s="454"/>
      <c r="O505" s="454" t="s">
        <v>41</v>
      </c>
      <c r="P505" s="454"/>
      <c r="Q505" s="454" t="s">
        <v>38</v>
      </c>
      <c r="R505" s="454"/>
      <c r="S505" s="452"/>
    </row>
    <row r="506" spans="2:19" ht="18" hidden="1" customHeight="1" x14ac:dyDescent="0.25">
      <c r="B506" s="449"/>
      <c r="C506" s="445" t="s">
        <v>62</v>
      </c>
      <c r="D506" s="445"/>
      <c r="E506" s="450"/>
      <c r="F506" s="249" t="s">
        <v>332</v>
      </c>
      <c r="G506" s="249" t="s">
        <v>333</v>
      </c>
      <c r="H506" s="249" t="s">
        <v>334</v>
      </c>
      <c r="I506" s="249" t="s">
        <v>335</v>
      </c>
      <c r="J506" s="249" t="s">
        <v>336</v>
      </c>
      <c r="K506" s="249" t="s">
        <v>337</v>
      </c>
      <c r="L506" s="249" t="s">
        <v>338</v>
      </c>
      <c r="M506" s="249" t="s">
        <v>339</v>
      </c>
      <c r="N506" s="249" t="s">
        <v>340</v>
      </c>
      <c r="O506" s="249" t="s">
        <v>341</v>
      </c>
      <c r="P506" s="249" t="s">
        <v>342</v>
      </c>
      <c r="Q506" s="249" t="s">
        <v>343</v>
      </c>
      <c r="R506" s="249" t="s">
        <v>344</v>
      </c>
      <c r="S506" s="452"/>
    </row>
    <row r="507" spans="2:19" ht="18" hidden="1" customHeight="1" x14ac:dyDescent="0.25">
      <c r="B507" s="449"/>
      <c r="C507" s="456" t="s">
        <v>630</v>
      </c>
      <c r="D507" s="250"/>
      <c r="E507" s="450"/>
      <c r="F507" s="251" t="s">
        <v>22</v>
      </c>
      <c r="G507" s="251" t="s">
        <v>44</v>
      </c>
      <c r="H507" s="251" t="s">
        <v>45</v>
      </c>
      <c r="I507" s="251" t="s">
        <v>47</v>
      </c>
      <c r="J507" s="251" t="s">
        <v>46</v>
      </c>
      <c r="K507" s="251" t="s">
        <v>47</v>
      </c>
      <c r="L507" s="251" t="s">
        <v>48</v>
      </c>
      <c r="M507" s="251" t="str">
        <f t="shared" ref="M507" si="79">K507</f>
        <v>Weight</v>
      </c>
      <c r="N507" s="251" t="str">
        <f t="shared" ref="N507" si="80">L507</f>
        <v>Distance</v>
      </c>
      <c r="O507" s="251" t="str">
        <f t="shared" ref="O507" si="81">M507</f>
        <v>Weight</v>
      </c>
      <c r="P507" s="251" t="str">
        <f t="shared" ref="P507" si="82">N507</f>
        <v>Distance</v>
      </c>
      <c r="Q507" s="251" t="str">
        <f t="shared" ref="Q507" si="83">O507</f>
        <v>Weight</v>
      </c>
      <c r="R507" s="251" t="str">
        <f t="shared" ref="R507" si="84">P507</f>
        <v>Distance</v>
      </c>
      <c r="S507" s="452"/>
    </row>
    <row r="508" spans="2:19" ht="18" hidden="1" customHeight="1" x14ac:dyDescent="0.25">
      <c r="B508" s="449"/>
      <c r="C508" s="457"/>
      <c r="D508" s="241"/>
      <c r="E508" s="450"/>
      <c r="F508" s="248" t="s">
        <v>23</v>
      </c>
      <c r="G508" s="248" t="s">
        <v>564</v>
      </c>
      <c r="H508" s="248" t="s">
        <v>564</v>
      </c>
      <c r="I508" s="248" t="s">
        <v>564</v>
      </c>
      <c r="J508" s="248" t="s">
        <v>36</v>
      </c>
      <c r="K508" s="248" t="s">
        <v>564</v>
      </c>
      <c r="L508" s="248" t="s">
        <v>573</v>
      </c>
      <c r="M508" s="248" t="str">
        <f>K508</f>
        <v>lb</v>
      </c>
      <c r="N508" s="248" t="str">
        <f>L508</f>
        <v>mile</v>
      </c>
      <c r="O508" s="248" t="str">
        <f>M508</f>
        <v>lb</v>
      </c>
      <c r="P508" s="248" t="str">
        <f>L508</f>
        <v>mile</v>
      </c>
      <c r="Q508" s="248" t="str">
        <f>K508</f>
        <v>lb</v>
      </c>
      <c r="R508" s="248" t="str">
        <f>L508</f>
        <v>mile</v>
      </c>
      <c r="S508" s="452"/>
    </row>
    <row r="509" spans="2:19" ht="18" hidden="1" customHeight="1" x14ac:dyDescent="0.25">
      <c r="B509" s="449"/>
      <c r="C509" s="458" t="s">
        <v>631</v>
      </c>
      <c r="D509" s="252"/>
      <c r="E509" s="450"/>
      <c r="F509" s="253">
        <f>HEFAProductionInputs!E$8</f>
        <v>0</v>
      </c>
      <c r="G509" s="254"/>
      <c r="H509" s="254"/>
      <c r="I509" s="254"/>
      <c r="J509" s="260"/>
      <c r="K509" s="255"/>
      <c r="L509" s="255"/>
      <c r="M509" s="255"/>
      <c r="N509" s="255"/>
      <c r="O509" s="255"/>
      <c r="P509" s="255"/>
      <c r="Q509" s="255"/>
      <c r="R509" s="255"/>
      <c r="S509" s="452"/>
    </row>
    <row r="510" spans="2:19" ht="18" hidden="1" customHeight="1" x14ac:dyDescent="0.25">
      <c r="B510" s="449"/>
      <c r="C510" s="459"/>
      <c r="D510" s="241"/>
      <c r="E510" s="450"/>
      <c r="F510" s="253">
        <f>HEFAProductionInputs!E$9</f>
        <v>0</v>
      </c>
      <c r="G510" s="254"/>
      <c r="H510" s="254"/>
      <c r="I510" s="254"/>
      <c r="J510" s="260"/>
      <c r="K510" s="255"/>
      <c r="L510" s="255"/>
      <c r="M510" s="255"/>
      <c r="N510" s="255"/>
      <c r="O510" s="255"/>
      <c r="P510" s="255"/>
      <c r="Q510" s="255"/>
      <c r="R510" s="255"/>
      <c r="S510" s="452"/>
    </row>
    <row r="511" spans="2:19" ht="18" hidden="1" customHeight="1" x14ac:dyDescent="0.25">
      <c r="B511" s="449"/>
      <c r="C511" s="458" t="s">
        <v>471</v>
      </c>
      <c r="D511" s="252"/>
      <c r="E511" s="450"/>
      <c r="F511" s="253">
        <f>HEFAProductionInputs!E$10</f>
        <v>0</v>
      </c>
      <c r="G511" s="254"/>
      <c r="H511" s="254"/>
      <c r="I511" s="254"/>
      <c r="J511" s="260"/>
      <c r="K511" s="255"/>
      <c r="L511" s="255"/>
      <c r="M511" s="255"/>
      <c r="N511" s="255"/>
      <c r="O511" s="255"/>
      <c r="P511" s="255"/>
      <c r="Q511" s="255"/>
      <c r="R511" s="255"/>
      <c r="S511" s="452"/>
    </row>
    <row r="512" spans="2:19" ht="18" hidden="1" customHeight="1" x14ac:dyDescent="0.25">
      <c r="B512" s="449"/>
      <c r="C512" s="459"/>
      <c r="D512" s="256"/>
      <c r="E512" s="450"/>
      <c r="F512" s="253">
        <f>HEFAProductionInputs!E$11</f>
        <v>0</v>
      </c>
      <c r="G512" s="254"/>
      <c r="H512" s="254"/>
      <c r="I512" s="254"/>
      <c r="J512" s="260"/>
      <c r="K512" s="255"/>
      <c r="L512" s="255"/>
      <c r="M512" s="255"/>
      <c r="N512" s="255"/>
      <c r="O512" s="255"/>
      <c r="P512" s="255"/>
      <c r="Q512" s="255"/>
      <c r="R512" s="255"/>
      <c r="S512" s="452"/>
    </row>
    <row r="513" spans="2:19" ht="18" hidden="1" customHeight="1" x14ac:dyDescent="0.25">
      <c r="B513" s="449"/>
      <c r="C513" s="456" t="s">
        <v>632</v>
      </c>
      <c r="D513" s="257"/>
      <c r="E513" s="450"/>
      <c r="F513" s="253">
        <f>HEFAProductionInputs!E$12</f>
        <v>0</v>
      </c>
      <c r="G513" s="254"/>
      <c r="H513" s="254"/>
      <c r="I513" s="254"/>
      <c r="J513" s="260"/>
      <c r="K513" s="255"/>
      <c r="L513" s="255"/>
      <c r="M513" s="255"/>
      <c r="N513" s="255"/>
      <c r="O513" s="255"/>
      <c r="P513" s="255"/>
      <c r="Q513" s="255"/>
      <c r="R513" s="255"/>
      <c r="S513" s="452"/>
    </row>
    <row r="514" spans="2:19" ht="18" hidden="1" customHeight="1" x14ac:dyDescent="0.25">
      <c r="B514" s="449"/>
      <c r="C514" s="457"/>
      <c r="D514" s="258"/>
      <c r="E514" s="450"/>
      <c r="F514" s="253">
        <f>HEFAProductionInputs!E$13</f>
        <v>0</v>
      </c>
      <c r="G514" s="254"/>
      <c r="H514" s="254"/>
      <c r="I514" s="254"/>
      <c r="J514" s="260"/>
      <c r="K514" s="255"/>
      <c r="L514" s="255"/>
      <c r="M514" s="255"/>
      <c r="N514" s="255"/>
      <c r="O514" s="255"/>
      <c r="P514" s="255"/>
      <c r="Q514" s="255"/>
      <c r="R514" s="255"/>
      <c r="S514" s="452"/>
    </row>
    <row r="515" spans="2:19" ht="18" hidden="1" customHeight="1" x14ac:dyDescent="0.25">
      <c r="B515" s="449"/>
      <c r="C515" s="456" t="s">
        <v>472</v>
      </c>
      <c r="D515" s="250"/>
      <c r="E515" s="450"/>
      <c r="F515" s="253">
        <f>HEFAProductionInputs!E$14</f>
        <v>0</v>
      </c>
      <c r="G515" s="254"/>
      <c r="H515" s="254"/>
      <c r="I515" s="254"/>
      <c r="J515" s="260"/>
      <c r="K515" s="255"/>
      <c r="L515" s="255"/>
      <c r="M515" s="255"/>
      <c r="N515" s="255"/>
      <c r="O515" s="255"/>
      <c r="P515" s="255"/>
      <c r="Q515" s="255"/>
      <c r="R515" s="255"/>
      <c r="S515" s="452"/>
    </row>
    <row r="516" spans="2:19" ht="18" hidden="1" customHeight="1" x14ac:dyDescent="0.25">
      <c r="B516" s="449"/>
      <c r="C516" s="457"/>
      <c r="D516" s="259"/>
      <c r="E516" s="450"/>
      <c r="F516" s="253">
        <f>HEFAProductionInputs!E$15</f>
        <v>0</v>
      </c>
      <c r="G516" s="254"/>
      <c r="H516" s="254"/>
      <c r="I516" s="254"/>
      <c r="J516" s="260"/>
      <c r="K516" s="255"/>
      <c r="L516" s="255"/>
      <c r="M516" s="255"/>
      <c r="N516" s="255"/>
      <c r="O516" s="255"/>
      <c r="P516" s="255"/>
      <c r="Q516" s="255"/>
      <c r="R516" s="255"/>
      <c r="S516" s="452"/>
    </row>
    <row r="517" spans="2:19" ht="18" hidden="1" customHeight="1" x14ac:dyDescent="0.25">
      <c r="B517" s="449"/>
      <c r="C517" s="106" t="s">
        <v>220</v>
      </c>
      <c r="D517" s="107" t="str" cm="1">
        <f t="array" ref="D517:D518">_xlfn._xlws.FILTER(C517:C518,C517:C518&lt;&gt;"")</f>
        <v>Site-Specific</v>
      </c>
      <c r="E517" s="450"/>
      <c r="F517" s="253">
        <f>HEFAProductionInputs!E$16</f>
        <v>0</v>
      </c>
      <c r="G517" s="254"/>
      <c r="H517" s="254"/>
      <c r="I517" s="254"/>
      <c r="J517" s="260"/>
      <c r="K517" s="255"/>
      <c r="L517" s="255"/>
      <c r="M517" s="255"/>
      <c r="N517" s="255"/>
      <c r="O517" s="255"/>
      <c r="P517" s="255"/>
      <c r="Q517" s="255"/>
      <c r="R517" s="255"/>
      <c r="S517" s="452"/>
    </row>
    <row r="518" spans="2:19" ht="18" hidden="1" customHeight="1" x14ac:dyDescent="0.25">
      <c r="B518" s="449"/>
      <c r="C518" s="107" t="s">
        <v>251</v>
      </c>
      <c r="D518" s="106" t="str">
        <v>Default</v>
      </c>
      <c r="E518" s="450" t="b">
        <v>0</v>
      </c>
      <c r="F518" s="253">
        <f>HEFAProductionInputs!E$17</f>
        <v>0</v>
      </c>
      <c r="G518" s="254"/>
      <c r="H518" s="254"/>
      <c r="I518" s="254"/>
      <c r="J518" s="260"/>
      <c r="K518" s="255"/>
      <c r="L518" s="255"/>
      <c r="M518" s="255"/>
      <c r="N518" s="255"/>
      <c r="O518" s="255"/>
      <c r="P518" s="255"/>
      <c r="Q518" s="255"/>
      <c r="R518" s="255"/>
      <c r="S518" s="452"/>
    </row>
    <row r="519" spans="2:19" ht="18" hidden="1" customHeight="1" x14ac:dyDescent="0.25">
      <c r="B519" s="449"/>
      <c r="C519" s="118"/>
      <c r="D519" s="118"/>
      <c r="E519" s="450"/>
      <c r="F519" s="253">
        <f>HEFAProductionInputs!E$18</f>
        <v>0</v>
      </c>
      <c r="G519" s="254"/>
      <c r="H519" s="254"/>
      <c r="I519" s="254"/>
      <c r="J519" s="260"/>
      <c r="K519" s="255"/>
      <c r="L519" s="255"/>
      <c r="M519" s="255"/>
      <c r="N519" s="255"/>
      <c r="O519" s="255"/>
      <c r="P519" s="255"/>
      <c r="Q519" s="255"/>
      <c r="R519" s="255"/>
      <c r="S519" s="452"/>
    </row>
    <row r="520" spans="2:19" ht="18" hidden="1" customHeight="1" x14ac:dyDescent="0.25">
      <c r="B520" s="449"/>
      <c r="C520" s="118"/>
      <c r="D520" s="118"/>
      <c r="E520" s="450" t="b">
        <v>0</v>
      </c>
      <c r="F520" s="253">
        <f>HEFAProductionInputs!E$19</f>
        <v>0</v>
      </c>
      <c r="G520" s="254"/>
      <c r="H520" s="254"/>
      <c r="I520" s="254"/>
      <c r="J520" s="260"/>
      <c r="K520" s="255"/>
      <c r="L520" s="255"/>
      <c r="M520" s="255"/>
      <c r="N520" s="255"/>
      <c r="O520" s="255"/>
      <c r="P520" s="255"/>
      <c r="Q520" s="255"/>
      <c r="R520" s="255"/>
      <c r="S520" s="452"/>
    </row>
    <row r="521" spans="2:19" ht="18" hidden="1" customHeight="1" x14ac:dyDescent="0.25">
      <c r="B521" s="449"/>
      <c r="C521" s="104"/>
      <c r="D521" s="104"/>
      <c r="E521" s="450"/>
      <c r="F521" s="253">
        <f>HEFAProductionInputs!E$20</f>
        <v>0</v>
      </c>
      <c r="G521" s="254"/>
      <c r="H521" s="254"/>
      <c r="I521" s="254"/>
      <c r="J521" s="260"/>
      <c r="K521" s="255"/>
      <c r="L521" s="255"/>
      <c r="M521" s="255"/>
      <c r="N521" s="255"/>
      <c r="O521" s="255"/>
      <c r="P521" s="255"/>
      <c r="Q521" s="255"/>
      <c r="R521" s="255"/>
      <c r="S521" s="452"/>
    </row>
    <row r="522" spans="2:19" ht="18" hidden="1" customHeight="1" x14ac:dyDescent="0.25">
      <c r="B522" s="449"/>
      <c r="C522" s="445" t="s">
        <v>574</v>
      </c>
      <c r="D522" s="445"/>
      <c r="E522" s="450"/>
      <c r="F522" s="253">
        <f>HEFAProductionInputs!E$21</f>
        <v>0</v>
      </c>
      <c r="G522" s="254"/>
      <c r="H522" s="254"/>
      <c r="I522" s="254"/>
      <c r="J522" s="260"/>
      <c r="K522" s="255"/>
      <c r="L522" s="255"/>
      <c r="M522" s="255"/>
      <c r="N522" s="255"/>
      <c r="O522" s="255"/>
      <c r="P522" s="255"/>
      <c r="Q522" s="255"/>
      <c r="R522" s="255"/>
      <c r="S522" s="452"/>
    </row>
    <row r="523" spans="2:19" ht="18" hidden="1" customHeight="1" x14ac:dyDescent="0.25">
      <c r="B523" s="449"/>
      <c r="C523" s="238" t="s">
        <v>39</v>
      </c>
      <c r="D523" s="241">
        <f>SUMPRODUCT(K509:K532,L509:L532)</f>
        <v>0</v>
      </c>
      <c r="E523" s="450"/>
      <c r="F523" s="253">
        <f>HEFAProductionInputs!E$22</f>
        <v>0</v>
      </c>
      <c r="G523" s="254"/>
      <c r="H523" s="254"/>
      <c r="I523" s="254"/>
      <c r="J523" s="260"/>
      <c r="K523" s="255"/>
      <c r="L523" s="255"/>
      <c r="M523" s="255"/>
      <c r="N523" s="255"/>
      <c r="O523" s="255"/>
      <c r="P523" s="255"/>
      <c r="Q523" s="255"/>
      <c r="R523" s="255"/>
      <c r="S523" s="452"/>
    </row>
    <row r="524" spans="2:19" ht="18" hidden="1" customHeight="1" x14ac:dyDescent="0.25">
      <c r="B524" s="449"/>
      <c r="C524" s="238" t="s">
        <v>40</v>
      </c>
      <c r="D524" s="241">
        <f>SUMPRODUCT(M509:M532,N509:N532)</f>
        <v>0</v>
      </c>
      <c r="E524" s="450"/>
      <c r="F524" s="253">
        <f>HEFAProductionInputs!E$23</f>
        <v>0</v>
      </c>
      <c r="G524" s="254"/>
      <c r="H524" s="254"/>
      <c r="I524" s="254"/>
      <c r="J524" s="260"/>
      <c r="K524" s="255"/>
      <c r="L524" s="255"/>
      <c r="M524" s="255"/>
      <c r="N524" s="255"/>
      <c r="O524" s="255"/>
      <c r="P524" s="255"/>
      <c r="Q524" s="255"/>
      <c r="R524" s="255"/>
      <c r="S524" s="452"/>
    </row>
    <row r="525" spans="2:19" ht="18" hidden="1" customHeight="1" x14ac:dyDescent="0.25">
      <c r="B525" s="449"/>
      <c r="C525" s="238" t="s">
        <v>41</v>
      </c>
      <c r="D525" s="241">
        <f>SUMPRODUCT(O509:O532,P509:P532)</f>
        <v>0</v>
      </c>
      <c r="E525" s="450"/>
      <c r="F525" s="253">
        <f>HEFAProductionInputs!E$24</f>
        <v>0</v>
      </c>
      <c r="G525" s="254"/>
      <c r="H525" s="254"/>
      <c r="I525" s="254"/>
      <c r="J525" s="260"/>
      <c r="K525" s="255"/>
      <c r="L525" s="255"/>
      <c r="M525" s="255"/>
      <c r="N525" s="255"/>
      <c r="O525" s="255"/>
      <c r="P525" s="255"/>
      <c r="Q525" s="255"/>
      <c r="R525" s="255"/>
      <c r="S525" s="452"/>
    </row>
    <row r="526" spans="2:19" ht="18" hidden="1" customHeight="1" x14ac:dyDescent="0.25">
      <c r="B526" s="449"/>
      <c r="C526" s="238" t="s">
        <v>38</v>
      </c>
      <c r="D526" s="241">
        <f>SUMPRODUCT(Q509:Q532,R509:R532)</f>
        <v>0</v>
      </c>
      <c r="E526" s="450"/>
      <c r="F526" s="253">
        <f>HEFAProductionInputs!E$25</f>
        <v>0</v>
      </c>
      <c r="G526" s="254"/>
      <c r="H526" s="254"/>
      <c r="I526" s="254"/>
      <c r="J526" s="260"/>
      <c r="K526" s="255"/>
      <c r="L526" s="255"/>
      <c r="M526" s="255"/>
      <c r="N526" s="255"/>
      <c r="O526" s="255"/>
      <c r="P526" s="255"/>
      <c r="Q526" s="255"/>
      <c r="R526" s="255"/>
      <c r="S526" s="452"/>
    </row>
    <row r="527" spans="2:19" ht="18" hidden="1" customHeight="1" x14ac:dyDescent="0.25">
      <c r="B527" s="449"/>
      <c r="C527" s="238" t="s">
        <v>442</v>
      </c>
      <c r="D527" s="241" cm="1">
        <f t="array" ref="D527">IFERROR((D523*Background!E$17+D524*Background!E$18+D525*Background!E$19+IFERROR(D526*D516,0))/SUMPRODUCT(I509:I532,1-J509:J532),0)</f>
        <v>0</v>
      </c>
      <c r="E527" s="450"/>
      <c r="F527" s="253">
        <f>HEFAProductionInputs!E$26</f>
        <v>0</v>
      </c>
      <c r="G527" s="254"/>
      <c r="H527" s="254"/>
      <c r="I527" s="254"/>
      <c r="J527" s="260"/>
      <c r="K527" s="255"/>
      <c r="L527" s="255"/>
      <c r="M527" s="255"/>
      <c r="N527" s="255"/>
      <c r="O527" s="255"/>
      <c r="P527" s="255"/>
      <c r="Q527" s="255"/>
      <c r="R527" s="255"/>
      <c r="S527" s="452"/>
    </row>
    <row r="528" spans="2:19" ht="18" hidden="1" customHeight="1" x14ac:dyDescent="0.25">
      <c r="B528" s="449"/>
      <c r="C528" s="444"/>
      <c r="D528" s="444"/>
      <c r="E528" s="450"/>
      <c r="F528" s="253">
        <f>HEFAProductionInputs!E$27</f>
        <v>0</v>
      </c>
      <c r="G528" s="254"/>
      <c r="H528" s="254"/>
      <c r="I528" s="254"/>
      <c r="J528" s="260"/>
      <c r="K528" s="255"/>
      <c r="L528" s="255"/>
      <c r="M528" s="255"/>
      <c r="N528" s="255"/>
      <c r="O528" s="255"/>
      <c r="P528" s="255"/>
      <c r="Q528" s="255"/>
      <c r="R528" s="255"/>
      <c r="S528" s="452"/>
    </row>
    <row r="529" spans="2:19" ht="18" hidden="1" customHeight="1" x14ac:dyDescent="0.25">
      <c r="B529" s="449"/>
      <c r="C529" s="445" t="s">
        <v>567</v>
      </c>
      <c r="D529" s="445"/>
      <c r="E529" s="450"/>
      <c r="F529" s="253">
        <f>HEFAProductionInputs!E$28</f>
        <v>0</v>
      </c>
      <c r="G529" s="254"/>
      <c r="H529" s="254"/>
      <c r="I529" s="254"/>
      <c r="J529" s="260"/>
      <c r="K529" s="255"/>
      <c r="L529" s="255"/>
      <c r="M529" s="255"/>
      <c r="N529" s="255"/>
      <c r="O529" s="255"/>
      <c r="P529" s="255"/>
      <c r="Q529" s="255"/>
      <c r="R529" s="255"/>
      <c r="S529" s="452"/>
    </row>
    <row r="530" spans="2:19" ht="18" hidden="1" customHeight="1" x14ac:dyDescent="0.25">
      <c r="B530" s="449"/>
      <c r="C530" s="238" t="s">
        <v>49</v>
      </c>
      <c r="D530" s="241" cm="1">
        <f t="array" ref="D530">SUMPRODUCT(I509:I532,1-J509:J532)</f>
        <v>0</v>
      </c>
      <c r="E530" s="450"/>
      <c r="F530" s="253">
        <f>HEFAProductionInputs!E$29</f>
        <v>0</v>
      </c>
      <c r="G530" s="254"/>
      <c r="H530" s="254"/>
      <c r="I530" s="254"/>
      <c r="J530" s="260"/>
      <c r="K530" s="255"/>
      <c r="L530" s="255"/>
      <c r="M530" s="255"/>
      <c r="N530" s="255"/>
      <c r="O530" s="255"/>
      <c r="P530" s="255"/>
      <c r="Q530" s="255"/>
      <c r="R530" s="255"/>
      <c r="S530" s="452"/>
    </row>
    <row r="531" spans="2:19" ht="18" hidden="1" customHeight="1" x14ac:dyDescent="0.25">
      <c r="B531" s="449"/>
      <c r="C531" s="238" t="s">
        <v>54</v>
      </c>
      <c r="D531" s="241" cm="1">
        <f t="array" ref="D531">SUMPRODUCT(H509:H532-G509:G532,1-J509:J532)</f>
        <v>0</v>
      </c>
      <c r="E531" s="450"/>
      <c r="F531" s="253">
        <f>HEFAProductionInputs!E$30</f>
        <v>0</v>
      </c>
      <c r="G531" s="254"/>
      <c r="H531" s="254"/>
      <c r="I531" s="254"/>
      <c r="J531" s="260"/>
      <c r="K531" s="255"/>
      <c r="L531" s="255"/>
      <c r="M531" s="255"/>
      <c r="N531" s="255"/>
      <c r="O531" s="255"/>
      <c r="P531" s="255"/>
      <c r="Q531" s="255"/>
      <c r="R531" s="255"/>
      <c r="S531" s="452"/>
    </row>
    <row r="532" spans="2:19" ht="18" hidden="1" customHeight="1" x14ac:dyDescent="0.25">
      <c r="B532" s="449"/>
      <c r="C532" s="238" t="s">
        <v>60</v>
      </c>
      <c r="D532" s="241">
        <f>D530-D531</f>
        <v>0</v>
      </c>
      <c r="E532" s="450"/>
      <c r="F532" s="253">
        <f>HEFAProductionInputs!E$31</f>
        <v>0</v>
      </c>
      <c r="G532" s="254"/>
      <c r="H532" s="254"/>
      <c r="I532" s="254"/>
      <c r="J532" s="260"/>
      <c r="K532" s="255"/>
      <c r="L532" s="255"/>
      <c r="M532" s="255"/>
      <c r="N532" s="255"/>
      <c r="O532" s="255"/>
      <c r="P532" s="255"/>
      <c r="Q532" s="255"/>
      <c r="R532" s="255"/>
      <c r="S532" s="452"/>
    </row>
    <row r="533" spans="2:19" ht="18" hidden="1" customHeight="1" x14ac:dyDescent="0.25">
      <c r="B533" s="433"/>
      <c r="C533" s="434"/>
      <c r="D533" s="434"/>
      <c r="E533" s="434"/>
      <c r="F533" s="434"/>
      <c r="G533" s="434"/>
      <c r="H533" s="434"/>
      <c r="I533" s="434"/>
      <c r="J533" s="434"/>
      <c r="K533" s="434"/>
      <c r="L533" s="434"/>
      <c r="M533" s="434"/>
      <c r="N533" s="434"/>
      <c r="O533" s="434"/>
      <c r="P533" s="434"/>
      <c r="Q533" s="434"/>
      <c r="R533" s="434"/>
      <c r="S533" s="435"/>
    </row>
    <row r="534" spans="2:19" ht="18" hidden="1" customHeight="1" x14ac:dyDescent="0.25"/>
    <row r="535" spans="2:19" ht="18" hidden="1" customHeight="1" x14ac:dyDescent="0.25">
      <c r="B535" s="446"/>
      <c r="C535" s="447"/>
      <c r="D535" s="447"/>
      <c r="E535" s="447"/>
      <c r="F535" s="447"/>
      <c r="G535" s="447"/>
      <c r="H535" s="447"/>
      <c r="I535" s="447"/>
      <c r="J535" s="447"/>
      <c r="K535" s="447"/>
      <c r="L535" s="447"/>
      <c r="M535" s="447"/>
      <c r="N535" s="447"/>
      <c r="O535" s="447"/>
      <c r="P535" s="447"/>
      <c r="Q535" s="447"/>
      <c r="R535" s="447"/>
      <c r="S535" s="448"/>
    </row>
    <row r="536" spans="2:19" ht="18" hidden="1" customHeight="1" x14ac:dyDescent="0.25">
      <c r="B536" s="449"/>
      <c r="C536" s="445" t="s">
        <v>260</v>
      </c>
      <c r="D536" s="445"/>
      <c r="E536" s="450" t="b">
        <v>1</v>
      </c>
      <c r="F536" s="451" t="s">
        <v>418</v>
      </c>
      <c r="G536" s="451"/>
      <c r="H536" s="451"/>
      <c r="I536" s="451"/>
      <c r="J536" s="451"/>
      <c r="K536" s="451"/>
      <c r="L536" s="451"/>
      <c r="M536" s="451"/>
      <c r="N536" s="451"/>
      <c r="O536" s="451"/>
      <c r="P536" s="451"/>
      <c r="Q536" s="451"/>
      <c r="R536" s="451"/>
      <c r="S536" s="452" t="s">
        <v>42</v>
      </c>
    </row>
    <row r="537" spans="2:19" ht="18" hidden="1" customHeight="1" x14ac:dyDescent="0.25">
      <c r="B537" s="449"/>
      <c r="C537" s="460" t="str">
        <f>IF(AND(D540&gt;0,D542&gt;0),CONCATENATE(IF(D542="Other (Specify Below)",D543,D542)," ",IF(D540="Other (Specify Below)",D541,D540)),"")</f>
        <v/>
      </c>
      <c r="D537" s="460"/>
      <c r="E537" s="450"/>
      <c r="F537" s="454"/>
      <c r="G537" s="454" t="s">
        <v>52</v>
      </c>
      <c r="H537" s="454"/>
      <c r="I537" s="454"/>
      <c r="J537" s="454"/>
      <c r="K537" s="454" t="s">
        <v>37</v>
      </c>
      <c r="L537" s="454"/>
      <c r="M537" s="454"/>
      <c r="N537" s="454"/>
      <c r="O537" s="454"/>
      <c r="P537" s="454"/>
      <c r="Q537" s="454"/>
      <c r="R537" s="454"/>
      <c r="S537" s="452"/>
    </row>
    <row r="538" spans="2:19" ht="18" hidden="1" customHeight="1" x14ac:dyDescent="0.25">
      <c r="B538" s="449"/>
      <c r="C538" s="455"/>
      <c r="D538" s="455"/>
      <c r="E538" s="450"/>
      <c r="F538" s="454"/>
      <c r="G538" s="454" t="s">
        <v>419</v>
      </c>
      <c r="H538" s="454"/>
      <c r="I538" s="454" t="s">
        <v>63</v>
      </c>
      <c r="J538" s="454"/>
      <c r="K538" s="454" t="s">
        <v>39</v>
      </c>
      <c r="L538" s="454"/>
      <c r="M538" s="454" t="s">
        <v>40</v>
      </c>
      <c r="N538" s="454"/>
      <c r="O538" s="454" t="s">
        <v>41</v>
      </c>
      <c r="P538" s="454"/>
      <c r="Q538" s="454" t="s">
        <v>38</v>
      </c>
      <c r="R538" s="454"/>
      <c r="S538" s="452"/>
    </row>
    <row r="539" spans="2:19" ht="18" hidden="1" customHeight="1" x14ac:dyDescent="0.25">
      <c r="B539" s="449"/>
      <c r="C539" s="445" t="s">
        <v>62</v>
      </c>
      <c r="D539" s="445"/>
      <c r="E539" s="450"/>
      <c r="F539" s="249" t="s">
        <v>345</v>
      </c>
      <c r="G539" s="249" t="s">
        <v>346</v>
      </c>
      <c r="H539" s="249" t="s">
        <v>347</v>
      </c>
      <c r="I539" s="249" t="s">
        <v>348</v>
      </c>
      <c r="J539" s="249" t="s">
        <v>349</v>
      </c>
      <c r="K539" s="249" t="s">
        <v>350</v>
      </c>
      <c r="L539" s="249" t="s">
        <v>351</v>
      </c>
      <c r="M539" s="249" t="s">
        <v>352</v>
      </c>
      <c r="N539" s="249" t="s">
        <v>353</v>
      </c>
      <c r="O539" s="249" t="s">
        <v>354</v>
      </c>
      <c r="P539" s="249" t="s">
        <v>355</v>
      </c>
      <c r="Q539" s="249" t="s">
        <v>356</v>
      </c>
      <c r="R539" s="249" t="s">
        <v>357</v>
      </c>
      <c r="S539" s="452"/>
    </row>
    <row r="540" spans="2:19" ht="18" hidden="1" customHeight="1" x14ac:dyDescent="0.25">
      <c r="B540" s="449"/>
      <c r="C540" s="456" t="s">
        <v>633</v>
      </c>
      <c r="D540" s="250"/>
      <c r="E540" s="450"/>
      <c r="F540" s="251" t="s">
        <v>22</v>
      </c>
      <c r="G540" s="251" t="s">
        <v>44</v>
      </c>
      <c r="H540" s="251" t="s">
        <v>45</v>
      </c>
      <c r="I540" s="251" t="s">
        <v>47</v>
      </c>
      <c r="J540" s="251" t="s">
        <v>46</v>
      </c>
      <c r="K540" s="251" t="s">
        <v>47</v>
      </c>
      <c r="L540" s="251" t="s">
        <v>48</v>
      </c>
      <c r="M540" s="251" t="str">
        <f t="shared" ref="M540" si="85">K540</f>
        <v>Weight</v>
      </c>
      <c r="N540" s="251" t="str">
        <f t="shared" ref="N540" si="86">L540</f>
        <v>Distance</v>
      </c>
      <c r="O540" s="251" t="str">
        <f t="shared" ref="O540" si="87">M540</f>
        <v>Weight</v>
      </c>
      <c r="P540" s="251" t="str">
        <f t="shared" ref="P540" si="88">N540</f>
        <v>Distance</v>
      </c>
      <c r="Q540" s="251" t="str">
        <f t="shared" ref="Q540" si="89">O540</f>
        <v>Weight</v>
      </c>
      <c r="R540" s="251" t="str">
        <f t="shared" ref="R540" si="90">P540</f>
        <v>Distance</v>
      </c>
      <c r="S540" s="452"/>
    </row>
    <row r="541" spans="2:19" ht="18" hidden="1" customHeight="1" x14ac:dyDescent="0.25">
      <c r="B541" s="449"/>
      <c r="C541" s="457"/>
      <c r="D541" s="241"/>
      <c r="E541" s="450"/>
      <c r="F541" s="248" t="s">
        <v>23</v>
      </c>
      <c r="G541" s="248" t="s">
        <v>564</v>
      </c>
      <c r="H541" s="248" t="s">
        <v>564</v>
      </c>
      <c r="I541" s="248" t="s">
        <v>564</v>
      </c>
      <c r="J541" s="248" t="s">
        <v>36</v>
      </c>
      <c r="K541" s="248" t="s">
        <v>564</v>
      </c>
      <c r="L541" s="248" t="s">
        <v>573</v>
      </c>
      <c r="M541" s="248" t="str">
        <f>K541</f>
        <v>lb</v>
      </c>
      <c r="N541" s="248" t="str">
        <f>L541</f>
        <v>mile</v>
      </c>
      <c r="O541" s="248" t="str">
        <f>M541</f>
        <v>lb</v>
      </c>
      <c r="P541" s="248" t="str">
        <f>L541</f>
        <v>mile</v>
      </c>
      <c r="Q541" s="248" t="str">
        <f>K541</f>
        <v>lb</v>
      </c>
      <c r="R541" s="248" t="str">
        <f>L541</f>
        <v>mile</v>
      </c>
      <c r="S541" s="452"/>
    </row>
    <row r="542" spans="2:19" ht="18" hidden="1" customHeight="1" x14ac:dyDescent="0.25">
      <c r="B542" s="449"/>
      <c r="C542" s="458" t="s">
        <v>634</v>
      </c>
      <c r="D542" s="252"/>
      <c r="E542" s="450"/>
      <c r="F542" s="253">
        <f>HEFAProductionInputs!E$8</f>
        <v>0</v>
      </c>
      <c r="G542" s="254"/>
      <c r="H542" s="254"/>
      <c r="I542" s="254"/>
      <c r="J542" s="260"/>
      <c r="K542" s="255"/>
      <c r="L542" s="255"/>
      <c r="M542" s="255"/>
      <c r="N542" s="255"/>
      <c r="O542" s="255"/>
      <c r="P542" s="255"/>
      <c r="Q542" s="255"/>
      <c r="R542" s="255"/>
      <c r="S542" s="452"/>
    </row>
    <row r="543" spans="2:19" ht="18" hidden="1" customHeight="1" x14ac:dyDescent="0.25">
      <c r="B543" s="449"/>
      <c r="C543" s="459"/>
      <c r="D543" s="241"/>
      <c r="E543" s="450"/>
      <c r="F543" s="253">
        <f>HEFAProductionInputs!E$9</f>
        <v>0</v>
      </c>
      <c r="G543" s="254"/>
      <c r="H543" s="254"/>
      <c r="I543" s="254"/>
      <c r="J543" s="260"/>
      <c r="K543" s="255"/>
      <c r="L543" s="255"/>
      <c r="M543" s="255"/>
      <c r="N543" s="255"/>
      <c r="O543" s="255"/>
      <c r="P543" s="255"/>
      <c r="Q543" s="255"/>
      <c r="R543" s="255"/>
      <c r="S543" s="452"/>
    </row>
    <row r="544" spans="2:19" ht="18" hidden="1" customHeight="1" x14ac:dyDescent="0.25">
      <c r="B544" s="449"/>
      <c r="C544" s="458" t="s">
        <v>473</v>
      </c>
      <c r="D544" s="252"/>
      <c r="E544" s="450"/>
      <c r="F544" s="253">
        <f>HEFAProductionInputs!E$10</f>
        <v>0</v>
      </c>
      <c r="G544" s="254"/>
      <c r="H544" s="254"/>
      <c r="I544" s="254"/>
      <c r="J544" s="260"/>
      <c r="K544" s="255"/>
      <c r="L544" s="255"/>
      <c r="M544" s="255"/>
      <c r="N544" s="255"/>
      <c r="O544" s="255"/>
      <c r="P544" s="255"/>
      <c r="Q544" s="255"/>
      <c r="R544" s="255"/>
      <c r="S544" s="452"/>
    </row>
    <row r="545" spans="2:19" ht="18" hidden="1" customHeight="1" x14ac:dyDescent="0.25">
      <c r="B545" s="449"/>
      <c r="C545" s="459"/>
      <c r="D545" s="256"/>
      <c r="E545" s="450"/>
      <c r="F545" s="253">
        <f>HEFAProductionInputs!E$11</f>
        <v>0</v>
      </c>
      <c r="G545" s="254"/>
      <c r="H545" s="254"/>
      <c r="I545" s="254"/>
      <c r="J545" s="260"/>
      <c r="K545" s="255"/>
      <c r="L545" s="255"/>
      <c r="M545" s="255"/>
      <c r="N545" s="255"/>
      <c r="O545" s="255"/>
      <c r="P545" s="255"/>
      <c r="Q545" s="255"/>
      <c r="R545" s="255"/>
      <c r="S545" s="452"/>
    </row>
    <row r="546" spans="2:19" ht="18" hidden="1" customHeight="1" x14ac:dyDescent="0.25">
      <c r="B546" s="449"/>
      <c r="C546" s="456" t="s">
        <v>635</v>
      </c>
      <c r="D546" s="257"/>
      <c r="E546" s="450"/>
      <c r="F546" s="253">
        <f>HEFAProductionInputs!E$12</f>
        <v>0</v>
      </c>
      <c r="G546" s="254"/>
      <c r="H546" s="254"/>
      <c r="I546" s="254"/>
      <c r="J546" s="260"/>
      <c r="K546" s="255"/>
      <c r="L546" s="255"/>
      <c r="M546" s="255"/>
      <c r="N546" s="255"/>
      <c r="O546" s="255"/>
      <c r="P546" s="255"/>
      <c r="Q546" s="255"/>
      <c r="R546" s="255"/>
      <c r="S546" s="452"/>
    </row>
    <row r="547" spans="2:19" ht="18" hidden="1" customHeight="1" x14ac:dyDescent="0.25">
      <c r="B547" s="449"/>
      <c r="C547" s="457"/>
      <c r="D547" s="258"/>
      <c r="E547" s="450"/>
      <c r="F547" s="253">
        <f>HEFAProductionInputs!E$13</f>
        <v>0</v>
      </c>
      <c r="G547" s="254"/>
      <c r="H547" s="254"/>
      <c r="I547" s="254"/>
      <c r="J547" s="260"/>
      <c r="K547" s="255"/>
      <c r="L547" s="255"/>
      <c r="M547" s="255"/>
      <c r="N547" s="255"/>
      <c r="O547" s="255"/>
      <c r="P547" s="255"/>
      <c r="Q547" s="255"/>
      <c r="R547" s="255"/>
      <c r="S547" s="452"/>
    </row>
    <row r="548" spans="2:19" ht="18" hidden="1" customHeight="1" x14ac:dyDescent="0.25">
      <c r="B548" s="449"/>
      <c r="C548" s="456" t="s">
        <v>474</v>
      </c>
      <c r="D548" s="250"/>
      <c r="E548" s="450"/>
      <c r="F548" s="253">
        <f>HEFAProductionInputs!E$14</f>
        <v>0</v>
      </c>
      <c r="G548" s="254"/>
      <c r="H548" s="254"/>
      <c r="I548" s="254"/>
      <c r="J548" s="260"/>
      <c r="K548" s="255"/>
      <c r="L548" s="255"/>
      <c r="M548" s="255"/>
      <c r="N548" s="255"/>
      <c r="O548" s="255"/>
      <c r="P548" s="255"/>
      <c r="Q548" s="255"/>
      <c r="R548" s="255"/>
      <c r="S548" s="452"/>
    </row>
    <row r="549" spans="2:19" ht="18" hidden="1" customHeight="1" x14ac:dyDescent="0.25">
      <c r="B549" s="449"/>
      <c r="C549" s="457"/>
      <c r="D549" s="259"/>
      <c r="E549" s="450"/>
      <c r="F549" s="253">
        <f>HEFAProductionInputs!E$15</f>
        <v>0</v>
      </c>
      <c r="G549" s="254"/>
      <c r="H549" s="254"/>
      <c r="I549" s="254"/>
      <c r="J549" s="260"/>
      <c r="K549" s="255"/>
      <c r="L549" s="255"/>
      <c r="M549" s="255"/>
      <c r="N549" s="255"/>
      <c r="O549" s="255"/>
      <c r="P549" s="255"/>
      <c r="Q549" s="255"/>
      <c r="R549" s="255"/>
      <c r="S549" s="452"/>
    </row>
    <row r="550" spans="2:19" ht="18" hidden="1" customHeight="1" x14ac:dyDescent="0.25">
      <c r="B550" s="449"/>
      <c r="C550" s="106" t="s">
        <v>220</v>
      </c>
      <c r="D550" s="107" t="str" cm="1">
        <f t="array" ref="D550:D551">_xlfn._xlws.FILTER(C550:C551,C550:C551&lt;&gt;"")</f>
        <v>Site-Specific</v>
      </c>
      <c r="E550" s="450"/>
      <c r="F550" s="253">
        <f>HEFAProductionInputs!E$16</f>
        <v>0</v>
      </c>
      <c r="G550" s="254"/>
      <c r="H550" s="254"/>
      <c r="I550" s="254"/>
      <c r="J550" s="260"/>
      <c r="K550" s="255"/>
      <c r="L550" s="255"/>
      <c r="M550" s="255"/>
      <c r="N550" s="255"/>
      <c r="O550" s="255"/>
      <c r="P550" s="255"/>
      <c r="Q550" s="255"/>
      <c r="R550" s="255"/>
      <c r="S550" s="452"/>
    </row>
    <row r="551" spans="2:19" ht="18" hidden="1" customHeight="1" x14ac:dyDescent="0.25">
      <c r="B551" s="449"/>
      <c r="C551" s="107" t="s">
        <v>251</v>
      </c>
      <c r="D551" s="106" t="str">
        <v>Default</v>
      </c>
      <c r="E551" s="450" t="b">
        <v>0</v>
      </c>
      <c r="F551" s="253">
        <f>HEFAProductionInputs!E$17</f>
        <v>0</v>
      </c>
      <c r="G551" s="254"/>
      <c r="H551" s="254"/>
      <c r="I551" s="254"/>
      <c r="J551" s="260"/>
      <c r="K551" s="255"/>
      <c r="L551" s="255"/>
      <c r="M551" s="255"/>
      <c r="N551" s="255"/>
      <c r="O551" s="255"/>
      <c r="P551" s="255"/>
      <c r="Q551" s="255"/>
      <c r="R551" s="255"/>
      <c r="S551" s="452"/>
    </row>
    <row r="552" spans="2:19" ht="18" hidden="1" customHeight="1" x14ac:dyDescent="0.25">
      <c r="B552" s="449"/>
      <c r="C552" s="118"/>
      <c r="D552" s="118"/>
      <c r="E552" s="450"/>
      <c r="F552" s="253">
        <f>HEFAProductionInputs!E$18</f>
        <v>0</v>
      </c>
      <c r="G552" s="254"/>
      <c r="H552" s="254"/>
      <c r="I552" s="254"/>
      <c r="J552" s="260"/>
      <c r="K552" s="255"/>
      <c r="L552" s="255"/>
      <c r="M552" s="255"/>
      <c r="N552" s="255"/>
      <c r="O552" s="255"/>
      <c r="P552" s="255"/>
      <c r="Q552" s="255"/>
      <c r="R552" s="255"/>
      <c r="S552" s="452"/>
    </row>
    <row r="553" spans="2:19" ht="18" hidden="1" customHeight="1" x14ac:dyDescent="0.25">
      <c r="B553" s="449"/>
      <c r="C553" s="118"/>
      <c r="D553" s="118"/>
      <c r="E553" s="450" t="b">
        <v>0</v>
      </c>
      <c r="F553" s="253">
        <f>HEFAProductionInputs!E$19</f>
        <v>0</v>
      </c>
      <c r="G553" s="254"/>
      <c r="H553" s="254"/>
      <c r="I553" s="254"/>
      <c r="J553" s="260"/>
      <c r="K553" s="255"/>
      <c r="L553" s="255"/>
      <c r="M553" s="255"/>
      <c r="N553" s="255"/>
      <c r="O553" s="255"/>
      <c r="P553" s="255"/>
      <c r="Q553" s="255"/>
      <c r="R553" s="255"/>
      <c r="S553" s="452"/>
    </row>
    <row r="554" spans="2:19" ht="18" hidden="1" customHeight="1" x14ac:dyDescent="0.25">
      <c r="B554" s="449"/>
      <c r="C554" s="104"/>
      <c r="D554" s="104"/>
      <c r="E554" s="450"/>
      <c r="F554" s="253">
        <f>HEFAProductionInputs!E$20</f>
        <v>0</v>
      </c>
      <c r="G554" s="254"/>
      <c r="H554" s="254"/>
      <c r="I554" s="254"/>
      <c r="J554" s="260"/>
      <c r="K554" s="255"/>
      <c r="L554" s="255"/>
      <c r="M554" s="255"/>
      <c r="N554" s="255"/>
      <c r="O554" s="255"/>
      <c r="P554" s="255"/>
      <c r="Q554" s="255"/>
      <c r="R554" s="255"/>
      <c r="S554" s="452"/>
    </row>
    <row r="555" spans="2:19" ht="18" hidden="1" customHeight="1" x14ac:dyDescent="0.25">
      <c r="B555" s="449"/>
      <c r="C555" s="445" t="s">
        <v>574</v>
      </c>
      <c r="D555" s="445"/>
      <c r="E555" s="450"/>
      <c r="F555" s="253">
        <f>HEFAProductionInputs!E$21</f>
        <v>0</v>
      </c>
      <c r="G555" s="254"/>
      <c r="H555" s="254"/>
      <c r="I555" s="254"/>
      <c r="J555" s="260"/>
      <c r="K555" s="255"/>
      <c r="L555" s="255"/>
      <c r="M555" s="255"/>
      <c r="N555" s="255"/>
      <c r="O555" s="255"/>
      <c r="P555" s="255"/>
      <c r="Q555" s="255"/>
      <c r="R555" s="255"/>
      <c r="S555" s="452"/>
    </row>
    <row r="556" spans="2:19" ht="18" hidden="1" customHeight="1" x14ac:dyDescent="0.25">
      <c r="B556" s="449"/>
      <c r="C556" s="238" t="s">
        <v>39</v>
      </c>
      <c r="D556" s="241">
        <f>SUMPRODUCT(K542:K565,L542:L565)</f>
        <v>0</v>
      </c>
      <c r="E556" s="450"/>
      <c r="F556" s="253">
        <f>HEFAProductionInputs!E$22</f>
        <v>0</v>
      </c>
      <c r="G556" s="254"/>
      <c r="H556" s="254"/>
      <c r="I556" s="254"/>
      <c r="J556" s="260"/>
      <c r="K556" s="255"/>
      <c r="L556" s="255"/>
      <c r="M556" s="255"/>
      <c r="N556" s="255"/>
      <c r="O556" s="255"/>
      <c r="P556" s="255"/>
      <c r="Q556" s="255"/>
      <c r="R556" s="255"/>
      <c r="S556" s="452"/>
    </row>
    <row r="557" spans="2:19" ht="18" hidden="1" customHeight="1" x14ac:dyDescent="0.25">
      <c r="B557" s="449"/>
      <c r="C557" s="238" t="s">
        <v>40</v>
      </c>
      <c r="D557" s="241">
        <f>SUMPRODUCT(M542:M565,N542:N565)</f>
        <v>0</v>
      </c>
      <c r="E557" s="450"/>
      <c r="F557" s="253">
        <f>HEFAProductionInputs!E$23</f>
        <v>0</v>
      </c>
      <c r="G557" s="254"/>
      <c r="H557" s="254"/>
      <c r="I557" s="254"/>
      <c r="J557" s="260"/>
      <c r="K557" s="255"/>
      <c r="L557" s="255"/>
      <c r="M557" s="255"/>
      <c r="N557" s="255"/>
      <c r="O557" s="255"/>
      <c r="P557" s="255"/>
      <c r="Q557" s="255"/>
      <c r="R557" s="255"/>
      <c r="S557" s="452"/>
    </row>
    <row r="558" spans="2:19" ht="18" hidden="1" customHeight="1" x14ac:dyDescent="0.25">
      <c r="B558" s="449"/>
      <c r="C558" s="238" t="s">
        <v>41</v>
      </c>
      <c r="D558" s="241">
        <f>SUMPRODUCT(O542:O565,P542:P565)</f>
        <v>0</v>
      </c>
      <c r="E558" s="450"/>
      <c r="F558" s="253">
        <f>HEFAProductionInputs!E$24</f>
        <v>0</v>
      </c>
      <c r="G558" s="254"/>
      <c r="H558" s="254"/>
      <c r="I558" s="254"/>
      <c r="J558" s="260"/>
      <c r="K558" s="255"/>
      <c r="L558" s="255"/>
      <c r="M558" s="255"/>
      <c r="N558" s="255"/>
      <c r="O558" s="255"/>
      <c r="P558" s="255"/>
      <c r="Q558" s="255"/>
      <c r="R558" s="255"/>
      <c r="S558" s="452"/>
    </row>
    <row r="559" spans="2:19" ht="18" hidden="1" customHeight="1" x14ac:dyDescent="0.25">
      <c r="B559" s="449"/>
      <c r="C559" s="238" t="s">
        <v>38</v>
      </c>
      <c r="D559" s="241">
        <f>SUMPRODUCT(Q542:Q565,R542:R565)</f>
        <v>0</v>
      </c>
      <c r="E559" s="450"/>
      <c r="F559" s="253">
        <f>HEFAProductionInputs!E$25</f>
        <v>0</v>
      </c>
      <c r="G559" s="254"/>
      <c r="H559" s="254"/>
      <c r="I559" s="254"/>
      <c r="J559" s="260"/>
      <c r="K559" s="255"/>
      <c r="L559" s="255"/>
      <c r="M559" s="255"/>
      <c r="N559" s="255"/>
      <c r="O559" s="255"/>
      <c r="P559" s="255"/>
      <c r="Q559" s="255"/>
      <c r="R559" s="255"/>
      <c r="S559" s="452"/>
    </row>
    <row r="560" spans="2:19" ht="18" hidden="1" customHeight="1" x14ac:dyDescent="0.25">
      <c r="B560" s="449"/>
      <c r="C560" s="238" t="s">
        <v>442</v>
      </c>
      <c r="D560" s="241" cm="1">
        <f t="array" ref="D560">IFERROR((D556*Background!E$17+D557*Background!E$18+D558*Background!E$19+IFERROR(D559*D549,0))/SUMPRODUCT(I542:I565,1-J542:J565),0)</f>
        <v>0</v>
      </c>
      <c r="E560" s="450"/>
      <c r="F560" s="253">
        <f>HEFAProductionInputs!E$26</f>
        <v>0</v>
      </c>
      <c r="G560" s="254"/>
      <c r="H560" s="254"/>
      <c r="I560" s="254"/>
      <c r="J560" s="260"/>
      <c r="K560" s="255"/>
      <c r="L560" s="255"/>
      <c r="M560" s="255"/>
      <c r="N560" s="255"/>
      <c r="O560" s="255"/>
      <c r="P560" s="255"/>
      <c r="Q560" s="255"/>
      <c r="R560" s="255"/>
      <c r="S560" s="452"/>
    </row>
    <row r="561" spans="2:19" ht="18" hidden="1" customHeight="1" x14ac:dyDescent="0.25">
      <c r="B561" s="449"/>
      <c r="C561" s="444"/>
      <c r="D561" s="444"/>
      <c r="E561" s="450"/>
      <c r="F561" s="253">
        <f>HEFAProductionInputs!E$27</f>
        <v>0</v>
      </c>
      <c r="G561" s="254"/>
      <c r="H561" s="254"/>
      <c r="I561" s="254"/>
      <c r="J561" s="260"/>
      <c r="K561" s="255"/>
      <c r="L561" s="255"/>
      <c r="M561" s="255"/>
      <c r="N561" s="255"/>
      <c r="O561" s="255"/>
      <c r="P561" s="255"/>
      <c r="Q561" s="255"/>
      <c r="R561" s="255"/>
      <c r="S561" s="452"/>
    </row>
    <row r="562" spans="2:19" ht="18" hidden="1" customHeight="1" x14ac:dyDescent="0.25">
      <c r="B562" s="449"/>
      <c r="C562" s="445" t="s">
        <v>567</v>
      </c>
      <c r="D562" s="445"/>
      <c r="E562" s="450"/>
      <c r="F562" s="253">
        <f>HEFAProductionInputs!E$28</f>
        <v>0</v>
      </c>
      <c r="G562" s="254"/>
      <c r="H562" s="254"/>
      <c r="I562" s="254"/>
      <c r="J562" s="260"/>
      <c r="K562" s="255"/>
      <c r="L562" s="255"/>
      <c r="M562" s="255"/>
      <c r="N562" s="255"/>
      <c r="O562" s="255"/>
      <c r="P562" s="255"/>
      <c r="Q562" s="255"/>
      <c r="R562" s="255"/>
      <c r="S562" s="452"/>
    </row>
    <row r="563" spans="2:19" ht="18" hidden="1" customHeight="1" x14ac:dyDescent="0.25">
      <c r="B563" s="449"/>
      <c r="C563" s="238" t="s">
        <v>49</v>
      </c>
      <c r="D563" s="241" cm="1">
        <f t="array" ref="D563">SUMPRODUCT(I542:I565,1-J542:J565)</f>
        <v>0</v>
      </c>
      <c r="E563" s="450"/>
      <c r="F563" s="253">
        <f>HEFAProductionInputs!E$29</f>
        <v>0</v>
      </c>
      <c r="G563" s="254"/>
      <c r="H563" s="254"/>
      <c r="I563" s="254"/>
      <c r="J563" s="260"/>
      <c r="K563" s="255"/>
      <c r="L563" s="255"/>
      <c r="M563" s="255"/>
      <c r="N563" s="255"/>
      <c r="O563" s="255"/>
      <c r="P563" s="255"/>
      <c r="Q563" s="255"/>
      <c r="R563" s="255"/>
      <c r="S563" s="452"/>
    </row>
    <row r="564" spans="2:19" ht="18" hidden="1" customHeight="1" x14ac:dyDescent="0.25">
      <c r="B564" s="449"/>
      <c r="C564" s="238" t="s">
        <v>54</v>
      </c>
      <c r="D564" s="241" cm="1">
        <f t="array" ref="D564">SUMPRODUCT(H542:H565-G542:G565,1-J542:J565)</f>
        <v>0</v>
      </c>
      <c r="E564" s="450"/>
      <c r="F564" s="253">
        <f>HEFAProductionInputs!E$30</f>
        <v>0</v>
      </c>
      <c r="G564" s="254"/>
      <c r="H564" s="254"/>
      <c r="I564" s="254"/>
      <c r="J564" s="260"/>
      <c r="K564" s="255"/>
      <c r="L564" s="255"/>
      <c r="M564" s="255"/>
      <c r="N564" s="255"/>
      <c r="O564" s="255"/>
      <c r="P564" s="255"/>
      <c r="Q564" s="255"/>
      <c r="R564" s="255"/>
      <c r="S564" s="452"/>
    </row>
    <row r="565" spans="2:19" ht="18" hidden="1" customHeight="1" x14ac:dyDescent="0.25">
      <c r="B565" s="449"/>
      <c r="C565" s="238" t="s">
        <v>60</v>
      </c>
      <c r="D565" s="241">
        <f>D563-D564</f>
        <v>0</v>
      </c>
      <c r="E565" s="450"/>
      <c r="F565" s="253">
        <f>HEFAProductionInputs!E$31</f>
        <v>0</v>
      </c>
      <c r="G565" s="254"/>
      <c r="H565" s="254"/>
      <c r="I565" s="254"/>
      <c r="J565" s="260"/>
      <c r="K565" s="255"/>
      <c r="L565" s="255"/>
      <c r="M565" s="255"/>
      <c r="N565" s="255"/>
      <c r="O565" s="255"/>
      <c r="P565" s="255"/>
      <c r="Q565" s="255"/>
      <c r="R565" s="255"/>
      <c r="S565" s="452"/>
    </row>
    <row r="566" spans="2:19" ht="18" hidden="1" customHeight="1" x14ac:dyDescent="0.25">
      <c r="B566" s="433"/>
      <c r="C566" s="434"/>
      <c r="D566" s="434"/>
      <c r="E566" s="434"/>
      <c r="F566" s="434"/>
      <c r="G566" s="434"/>
      <c r="H566" s="434"/>
      <c r="I566" s="434"/>
      <c r="J566" s="434"/>
      <c r="K566" s="434"/>
      <c r="L566" s="434"/>
      <c r="M566" s="434"/>
      <c r="N566" s="434"/>
      <c r="O566" s="434"/>
      <c r="P566" s="434"/>
      <c r="Q566" s="434"/>
      <c r="R566" s="434"/>
      <c r="S566" s="435"/>
    </row>
    <row r="567" spans="2:19" ht="18" hidden="1" customHeight="1" x14ac:dyDescent="0.25"/>
    <row r="568" spans="2:19" ht="18" hidden="1" customHeight="1" x14ac:dyDescent="0.25">
      <c r="B568" s="446"/>
      <c r="C568" s="447"/>
      <c r="D568" s="447"/>
      <c r="E568" s="447"/>
      <c r="F568" s="447"/>
      <c r="G568" s="447"/>
      <c r="H568" s="447"/>
      <c r="I568" s="447"/>
      <c r="J568" s="447"/>
      <c r="K568" s="447"/>
      <c r="L568" s="447"/>
      <c r="M568" s="447"/>
      <c r="N568" s="447"/>
      <c r="O568" s="447"/>
      <c r="P568" s="447"/>
      <c r="Q568" s="447"/>
      <c r="R568" s="447"/>
      <c r="S568" s="448"/>
    </row>
    <row r="569" spans="2:19" ht="18" hidden="1" customHeight="1" x14ac:dyDescent="0.25">
      <c r="B569" s="449"/>
      <c r="C569" s="445" t="s">
        <v>261</v>
      </c>
      <c r="D569" s="445"/>
      <c r="E569" s="450" t="b">
        <v>1</v>
      </c>
      <c r="F569" s="451" t="s">
        <v>418</v>
      </c>
      <c r="G569" s="451"/>
      <c r="H569" s="451"/>
      <c r="I569" s="451"/>
      <c r="J569" s="451"/>
      <c r="K569" s="451"/>
      <c r="L569" s="451"/>
      <c r="M569" s="451"/>
      <c r="N569" s="451"/>
      <c r="O569" s="451"/>
      <c r="P569" s="451"/>
      <c r="Q569" s="451"/>
      <c r="R569" s="451"/>
      <c r="S569" s="452" t="s">
        <v>42</v>
      </c>
    </row>
    <row r="570" spans="2:19" ht="18" hidden="1" customHeight="1" x14ac:dyDescent="0.25">
      <c r="B570" s="449"/>
      <c r="C570" s="460" t="str">
        <f>IF(AND(D573&gt;0,D575&gt;0),CONCATENATE(IF(D575="Other (Specify Below)",D576,D575)," ",IF(D573="Other (Specify Below)",D574,D573)),"")</f>
        <v/>
      </c>
      <c r="D570" s="460"/>
      <c r="E570" s="450"/>
      <c r="F570" s="454"/>
      <c r="G570" s="454" t="s">
        <v>52</v>
      </c>
      <c r="H570" s="454"/>
      <c r="I570" s="454"/>
      <c r="J570" s="454"/>
      <c r="K570" s="454" t="s">
        <v>37</v>
      </c>
      <c r="L570" s="454"/>
      <c r="M570" s="454"/>
      <c r="N570" s="454"/>
      <c r="O570" s="454"/>
      <c r="P570" s="454"/>
      <c r="Q570" s="454"/>
      <c r="R570" s="454"/>
      <c r="S570" s="452"/>
    </row>
    <row r="571" spans="2:19" ht="18" hidden="1" customHeight="1" x14ac:dyDescent="0.25">
      <c r="B571" s="449"/>
      <c r="C571" s="455"/>
      <c r="D571" s="455"/>
      <c r="E571" s="450"/>
      <c r="F571" s="454"/>
      <c r="G571" s="454" t="s">
        <v>419</v>
      </c>
      <c r="H571" s="454"/>
      <c r="I571" s="454" t="s">
        <v>63</v>
      </c>
      <c r="J571" s="454"/>
      <c r="K571" s="454" t="s">
        <v>39</v>
      </c>
      <c r="L571" s="454"/>
      <c r="M571" s="454" t="s">
        <v>40</v>
      </c>
      <c r="N571" s="454"/>
      <c r="O571" s="454" t="s">
        <v>41</v>
      </c>
      <c r="P571" s="454"/>
      <c r="Q571" s="454" t="s">
        <v>38</v>
      </c>
      <c r="R571" s="454"/>
      <c r="S571" s="452"/>
    </row>
    <row r="572" spans="2:19" ht="18" hidden="1" customHeight="1" x14ac:dyDescent="0.25">
      <c r="B572" s="449"/>
      <c r="C572" s="445" t="s">
        <v>62</v>
      </c>
      <c r="D572" s="445"/>
      <c r="E572" s="450"/>
      <c r="F572" s="249" t="s">
        <v>358</v>
      </c>
      <c r="G572" s="249" t="s">
        <v>359</v>
      </c>
      <c r="H572" s="249" t="s">
        <v>360</v>
      </c>
      <c r="I572" s="249" t="s">
        <v>361</v>
      </c>
      <c r="J572" s="249" t="s">
        <v>362</v>
      </c>
      <c r="K572" s="249" t="s">
        <v>363</v>
      </c>
      <c r="L572" s="249" t="s">
        <v>364</v>
      </c>
      <c r="M572" s="249" t="s">
        <v>365</v>
      </c>
      <c r="N572" s="249" t="s">
        <v>366</v>
      </c>
      <c r="O572" s="249" t="s">
        <v>367</v>
      </c>
      <c r="P572" s="249" t="s">
        <v>368</v>
      </c>
      <c r="Q572" s="249" t="s">
        <v>369</v>
      </c>
      <c r="R572" s="249" t="s">
        <v>370</v>
      </c>
      <c r="S572" s="452"/>
    </row>
    <row r="573" spans="2:19" ht="18" hidden="1" customHeight="1" x14ac:dyDescent="0.25">
      <c r="B573" s="449"/>
      <c r="C573" s="456" t="s">
        <v>636</v>
      </c>
      <c r="D573" s="250"/>
      <c r="E573" s="450"/>
      <c r="F573" s="251" t="s">
        <v>22</v>
      </c>
      <c r="G573" s="251" t="s">
        <v>44</v>
      </c>
      <c r="H573" s="251" t="s">
        <v>45</v>
      </c>
      <c r="I573" s="251" t="s">
        <v>47</v>
      </c>
      <c r="J573" s="251" t="s">
        <v>46</v>
      </c>
      <c r="K573" s="251" t="s">
        <v>47</v>
      </c>
      <c r="L573" s="251" t="s">
        <v>48</v>
      </c>
      <c r="M573" s="251" t="str">
        <f t="shared" ref="M573" si="91">K573</f>
        <v>Weight</v>
      </c>
      <c r="N573" s="251" t="str">
        <f t="shared" ref="N573" si="92">L573</f>
        <v>Distance</v>
      </c>
      <c r="O573" s="251" t="str">
        <f t="shared" ref="O573" si="93">M573</f>
        <v>Weight</v>
      </c>
      <c r="P573" s="251" t="str">
        <f t="shared" ref="P573" si="94">N573</f>
        <v>Distance</v>
      </c>
      <c r="Q573" s="251" t="str">
        <f t="shared" ref="Q573" si="95">O573</f>
        <v>Weight</v>
      </c>
      <c r="R573" s="251" t="str">
        <f t="shared" ref="R573" si="96">P573</f>
        <v>Distance</v>
      </c>
      <c r="S573" s="452"/>
    </row>
    <row r="574" spans="2:19" ht="18" hidden="1" customHeight="1" x14ac:dyDescent="0.25">
      <c r="B574" s="449"/>
      <c r="C574" s="457"/>
      <c r="D574" s="241"/>
      <c r="E574" s="450"/>
      <c r="F574" s="248" t="s">
        <v>23</v>
      </c>
      <c r="G574" s="248" t="s">
        <v>564</v>
      </c>
      <c r="H574" s="248" t="s">
        <v>564</v>
      </c>
      <c r="I574" s="248" t="s">
        <v>564</v>
      </c>
      <c r="J574" s="248" t="s">
        <v>36</v>
      </c>
      <c r="K574" s="248" t="s">
        <v>564</v>
      </c>
      <c r="L574" s="248" t="s">
        <v>573</v>
      </c>
      <c r="M574" s="248" t="str">
        <f>K574</f>
        <v>lb</v>
      </c>
      <c r="N574" s="248" t="str">
        <f>L574</f>
        <v>mile</v>
      </c>
      <c r="O574" s="248" t="str">
        <f>M574</f>
        <v>lb</v>
      </c>
      <c r="P574" s="248" t="str">
        <f>L574</f>
        <v>mile</v>
      </c>
      <c r="Q574" s="248" t="str">
        <f>K574</f>
        <v>lb</v>
      </c>
      <c r="R574" s="248" t="str">
        <f>L574</f>
        <v>mile</v>
      </c>
      <c r="S574" s="452"/>
    </row>
    <row r="575" spans="2:19" ht="18" hidden="1" customHeight="1" x14ac:dyDescent="0.25">
      <c r="B575" s="449"/>
      <c r="C575" s="458" t="s">
        <v>637</v>
      </c>
      <c r="D575" s="252"/>
      <c r="E575" s="450"/>
      <c r="F575" s="253">
        <f>HEFAProductionInputs!E$8</f>
        <v>0</v>
      </c>
      <c r="G575" s="254"/>
      <c r="H575" s="254"/>
      <c r="I575" s="254"/>
      <c r="J575" s="260"/>
      <c r="K575" s="255"/>
      <c r="L575" s="255"/>
      <c r="M575" s="255"/>
      <c r="N575" s="255"/>
      <c r="O575" s="255"/>
      <c r="P575" s="255"/>
      <c r="Q575" s="255"/>
      <c r="R575" s="255"/>
      <c r="S575" s="452"/>
    </row>
    <row r="576" spans="2:19" ht="18" hidden="1" customHeight="1" x14ac:dyDescent="0.25">
      <c r="B576" s="449"/>
      <c r="C576" s="459"/>
      <c r="D576" s="241"/>
      <c r="E576" s="450"/>
      <c r="F576" s="253">
        <f>HEFAProductionInputs!E$9</f>
        <v>0</v>
      </c>
      <c r="G576" s="254"/>
      <c r="H576" s="254"/>
      <c r="I576" s="254"/>
      <c r="J576" s="260"/>
      <c r="K576" s="255"/>
      <c r="L576" s="255"/>
      <c r="M576" s="255"/>
      <c r="N576" s="255"/>
      <c r="O576" s="255"/>
      <c r="P576" s="255"/>
      <c r="Q576" s="255"/>
      <c r="R576" s="255"/>
      <c r="S576" s="452"/>
    </row>
    <row r="577" spans="2:19" ht="18" hidden="1" customHeight="1" x14ac:dyDescent="0.25">
      <c r="B577" s="449"/>
      <c r="C577" s="458" t="s">
        <v>475</v>
      </c>
      <c r="D577" s="252"/>
      <c r="E577" s="450"/>
      <c r="F577" s="253">
        <f>HEFAProductionInputs!E$10</f>
        <v>0</v>
      </c>
      <c r="G577" s="254"/>
      <c r="H577" s="254"/>
      <c r="I577" s="254"/>
      <c r="J577" s="260"/>
      <c r="K577" s="255"/>
      <c r="L577" s="255"/>
      <c r="M577" s="255"/>
      <c r="N577" s="255"/>
      <c r="O577" s="255"/>
      <c r="P577" s="255"/>
      <c r="Q577" s="255"/>
      <c r="R577" s="255"/>
      <c r="S577" s="452"/>
    </row>
    <row r="578" spans="2:19" ht="18" hidden="1" customHeight="1" x14ac:dyDescent="0.25">
      <c r="B578" s="449"/>
      <c r="C578" s="459"/>
      <c r="D578" s="256"/>
      <c r="E578" s="450"/>
      <c r="F578" s="253">
        <f>HEFAProductionInputs!E$11</f>
        <v>0</v>
      </c>
      <c r="G578" s="254"/>
      <c r="H578" s="254"/>
      <c r="I578" s="254"/>
      <c r="J578" s="260"/>
      <c r="K578" s="255"/>
      <c r="L578" s="255"/>
      <c r="M578" s="255"/>
      <c r="N578" s="255"/>
      <c r="O578" s="255"/>
      <c r="P578" s="255"/>
      <c r="Q578" s="255"/>
      <c r="R578" s="255"/>
      <c r="S578" s="452"/>
    </row>
    <row r="579" spans="2:19" ht="18" hidden="1" customHeight="1" x14ac:dyDescent="0.25">
      <c r="B579" s="449"/>
      <c r="C579" s="456" t="s">
        <v>638</v>
      </c>
      <c r="D579" s="257"/>
      <c r="E579" s="450"/>
      <c r="F579" s="253">
        <f>HEFAProductionInputs!E$12</f>
        <v>0</v>
      </c>
      <c r="G579" s="254"/>
      <c r="H579" s="254"/>
      <c r="I579" s="254"/>
      <c r="J579" s="260"/>
      <c r="K579" s="255"/>
      <c r="L579" s="255"/>
      <c r="M579" s="255"/>
      <c r="N579" s="255"/>
      <c r="O579" s="255"/>
      <c r="P579" s="255"/>
      <c r="Q579" s="255"/>
      <c r="R579" s="255"/>
      <c r="S579" s="452"/>
    </row>
    <row r="580" spans="2:19" ht="18" hidden="1" customHeight="1" x14ac:dyDescent="0.25">
      <c r="B580" s="449"/>
      <c r="C580" s="457"/>
      <c r="D580" s="258"/>
      <c r="E580" s="450"/>
      <c r="F580" s="253">
        <f>HEFAProductionInputs!E$13</f>
        <v>0</v>
      </c>
      <c r="G580" s="254"/>
      <c r="H580" s="254"/>
      <c r="I580" s="254"/>
      <c r="J580" s="260"/>
      <c r="K580" s="255"/>
      <c r="L580" s="255"/>
      <c r="M580" s="255"/>
      <c r="N580" s="255"/>
      <c r="O580" s="255"/>
      <c r="P580" s="255"/>
      <c r="Q580" s="255"/>
      <c r="R580" s="255"/>
      <c r="S580" s="452"/>
    </row>
    <row r="581" spans="2:19" ht="18" hidden="1" customHeight="1" x14ac:dyDescent="0.25">
      <c r="B581" s="449"/>
      <c r="C581" s="456" t="s">
        <v>476</v>
      </c>
      <c r="D581" s="250"/>
      <c r="E581" s="450"/>
      <c r="F581" s="253">
        <f>HEFAProductionInputs!E$14</f>
        <v>0</v>
      </c>
      <c r="G581" s="254"/>
      <c r="H581" s="254"/>
      <c r="I581" s="254"/>
      <c r="J581" s="260"/>
      <c r="K581" s="255"/>
      <c r="L581" s="255"/>
      <c r="M581" s="255"/>
      <c r="N581" s="255"/>
      <c r="O581" s="255"/>
      <c r="P581" s="255"/>
      <c r="Q581" s="255"/>
      <c r="R581" s="255"/>
      <c r="S581" s="452"/>
    </row>
    <row r="582" spans="2:19" ht="18" hidden="1" customHeight="1" x14ac:dyDescent="0.25">
      <c r="B582" s="449"/>
      <c r="C582" s="457"/>
      <c r="D582" s="259"/>
      <c r="E582" s="450"/>
      <c r="F582" s="253">
        <f>HEFAProductionInputs!E$15</f>
        <v>0</v>
      </c>
      <c r="G582" s="254"/>
      <c r="H582" s="254"/>
      <c r="I582" s="254"/>
      <c r="J582" s="260"/>
      <c r="K582" s="255"/>
      <c r="L582" s="255"/>
      <c r="M582" s="255"/>
      <c r="N582" s="255"/>
      <c r="O582" s="255"/>
      <c r="P582" s="255"/>
      <c r="Q582" s="255"/>
      <c r="R582" s="255"/>
      <c r="S582" s="452"/>
    </row>
    <row r="583" spans="2:19" ht="18" hidden="1" customHeight="1" x14ac:dyDescent="0.25">
      <c r="B583" s="449"/>
      <c r="C583" s="106" t="s">
        <v>220</v>
      </c>
      <c r="D583" s="107" t="str" cm="1">
        <f t="array" ref="D583:D584">_xlfn._xlws.FILTER(C583:C584,C583:C584&lt;&gt;"")</f>
        <v>Site-Specific</v>
      </c>
      <c r="E583" s="450"/>
      <c r="F583" s="253">
        <f>HEFAProductionInputs!E$16</f>
        <v>0</v>
      </c>
      <c r="G583" s="254"/>
      <c r="H583" s="254"/>
      <c r="I583" s="254"/>
      <c r="J583" s="260"/>
      <c r="K583" s="255"/>
      <c r="L583" s="255"/>
      <c r="M583" s="255"/>
      <c r="N583" s="255"/>
      <c r="O583" s="255"/>
      <c r="P583" s="255"/>
      <c r="Q583" s="255"/>
      <c r="R583" s="255"/>
      <c r="S583" s="452"/>
    </row>
    <row r="584" spans="2:19" ht="18" hidden="1" customHeight="1" x14ac:dyDescent="0.25">
      <c r="B584" s="449"/>
      <c r="C584" s="107" t="s">
        <v>251</v>
      </c>
      <c r="D584" s="106" t="str">
        <v>Default</v>
      </c>
      <c r="E584" s="450" t="b">
        <v>0</v>
      </c>
      <c r="F584" s="253">
        <f>HEFAProductionInputs!E$17</f>
        <v>0</v>
      </c>
      <c r="G584" s="254"/>
      <c r="H584" s="254"/>
      <c r="I584" s="254"/>
      <c r="J584" s="260"/>
      <c r="K584" s="255"/>
      <c r="L584" s="255"/>
      <c r="M584" s="255"/>
      <c r="N584" s="255"/>
      <c r="O584" s="255"/>
      <c r="P584" s="255"/>
      <c r="Q584" s="255"/>
      <c r="R584" s="255"/>
      <c r="S584" s="452"/>
    </row>
    <row r="585" spans="2:19" ht="18" hidden="1" customHeight="1" x14ac:dyDescent="0.25">
      <c r="B585" s="449"/>
      <c r="C585" s="118"/>
      <c r="D585" s="118"/>
      <c r="E585" s="450"/>
      <c r="F585" s="253">
        <f>HEFAProductionInputs!E$18</f>
        <v>0</v>
      </c>
      <c r="G585" s="254"/>
      <c r="H585" s="254"/>
      <c r="I585" s="254"/>
      <c r="J585" s="260"/>
      <c r="K585" s="255"/>
      <c r="L585" s="255"/>
      <c r="M585" s="255"/>
      <c r="N585" s="255"/>
      <c r="O585" s="255"/>
      <c r="P585" s="255"/>
      <c r="Q585" s="255"/>
      <c r="R585" s="255"/>
      <c r="S585" s="452"/>
    </row>
    <row r="586" spans="2:19" ht="18" hidden="1" customHeight="1" x14ac:dyDescent="0.25">
      <c r="B586" s="449"/>
      <c r="C586" s="118"/>
      <c r="D586" s="118"/>
      <c r="E586" s="450" t="b">
        <v>0</v>
      </c>
      <c r="F586" s="253">
        <f>HEFAProductionInputs!E$19</f>
        <v>0</v>
      </c>
      <c r="G586" s="254"/>
      <c r="H586" s="254"/>
      <c r="I586" s="254"/>
      <c r="J586" s="260"/>
      <c r="K586" s="255"/>
      <c r="L586" s="255"/>
      <c r="M586" s="255"/>
      <c r="N586" s="255"/>
      <c r="O586" s="255"/>
      <c r="P586" s="255"/>
      <c r="Q586" s="255"/>
      <c r="R586" s="255"/>
      <c r="S586" s="452"/>
    </row>
    <row r="587" spans="2:19" ht="18" hidden="1" customHeight="1" x14ac:dyDescent="0.25">
      <c r="B587" s="449"/>
      <c r="C587" s="104"/>
      <c r="D587" s="104"/>
      <c r="E587" s="450"/>
      <c r="F587" s="253">
        <f>HEFAProductionInputs!E$20</f>
        <v>0</v>
      </c>
      <c r="G587" s="254"/>
      <c r="H587" s="254"/>
      <c r="I587" s="254"/>
      <c r="J587" s="260"/>
      <c r="K587" s="255"/>
      <c r="L587" s="255"/>
      <c r="M587" s="255"/>
      <c r="N587" s="255"/>
      <c r="O587" s="255"/>
      <c r="P587" s="255"/>
      <c r="Q587" s="255"/>
      <c r="R587" s="255"/>
      <c r="S587" s="452"/>
    </row>
    <row r="588" spans="2:19" ht="18" hidden="1" customHeight="1" x14ac:dyDescent="0.25">
      <c r="B588" s="449"/>
      <c r="C588" s="445" t="s">
        <v>574</v>
      </c>
      <c r="D588" s="445"/>
      <c r="E588" s="450"/>
      <c r="F588" s="253">
        <f>HEFAProductionInputs!E$21</f>
        <v>0</v>
      </c>
      <c r="G588" s="254"/>
      <c r="H588" s="254"/>
      <c r="I588" s="254"/>
      <c r="J588" s="260"/>
      <c r="K588" s="255"/>
      <c r="L588" s="255"/>
      <c r="M588" s="255"/>
      <c r="N588" s="255"/>
      <c r="O588" s="255"/>
      <c r="P588" s="255"/>
      <c r="Q588" s="255"/>
      <c r="R588" s="255"/>
      <c r="S588" s="452"/>
    </row>
    <row r="589" spans="2:19" ht="18" hidden="1" customHeight="1" x14ac:dyDescent="0.25">
      <c r="B589" s="449"/>
      <c r="C589" s="238" t="s">
        <v>39</v>
      </c>
      <c r="D589" s="241">
        <f>SUMPRODUCT(K575:K598,L575:L598)</f>
        <v>0</v>
      </c>
      <c r="E589" s="450"/>
      <c r="F589" s="253">
        <f>HEFAProductionInputs!E$22</f>
        <v>0</v>
      </c>
      <c r="G589" s="254"/>
      <c r="H589" s="254"/>
      <c r="I589" s="254"/>
      <c r="J589" s="260"/>
      <c r="K589" s="255"/>
      <c r="L589" s="255"/>
      <c r="M589" s="255"/>
      <c r="N589" s="255"/>
      <c r="O589" s="255"/>
      <c r="P589" s="255"/>
      <c r="Q589" s="255"/>
      <c r="R589" s="255"/>
      <c r="S589" s="452"/>
    </row>
    <row r="590" spans="2:19" ht="18" hidden="1" customHeight="1" x14ac:dyDescent="0.25">
      <c r="B590" s="449"/>
      <c r="C590" s="238" t="s">
        <v>40</v>
      </c>
      <c r="D590" s="241">
        <f>SUMPRODUCT(M575:M598,N575:N598)</f>
        <v>0</v>
      </c>
      <c r="E590" s="450"/>
      <c r="F590" s="253">
        <f>HEFAProductionInputs!E$23</f>
        <v>0</v>
      </c>
      <c r="G590" s="254"/>
      <c r="H590" s="254"/>
      <c r="I590" s="254"/>
      <c r="J590" s="260"/>
      <c r="K590" s="255"/>
      <c r="L590" s="255"/>
      <c r="M590" s="255"/>
      <c r="N590" s="255"/>
      <c r="O590" s="255"/>
      <c r="P590" s="255"/>
      <c r="Q590" s="255"/>
      <c r="R590" s="255"/>
      <c r="S590" s="452"/>
    </row>
    <row r="591" spans="2:19" ht="18" hidden="1" customHeight="1" x14ac:dyDescent="0.25">
      <c r="B591" s="449"/>
      <c r="C591" s="238" t="s">
        <v>41</v>
      </c>
      <c r="D591" s="241">
        <f>SUMPRODUCT(O575:O598,P575:P598)</f>
        <v>0</v>
      </c>
      <c r="E591" s="450"/>
      <c r="F591" s="253">
        <f>HEFAProductionInputs!E$24</f>
        <v>0</v>
      </c>
      <c r="G591" s="254"/>
      <c r="H591" s="254"/>
      <c r="I591" s="254"/>
      <c r="J591" s="260"/>
      <c r="K591" s="255"/>
      <c r="L591" s="255"/>
      <c r="M591" s="255"/>
      <c r="N591" s="255"/>
      <c r="O591" s="255"/>
      <c r="P591" s="255"/>
      <c r="Q591" s="255"/>
      <c r="R591" s="255"/>
      <c r="S591" s="452"/>
    </row>
    <row r="592" spans="2:19" ht="18" hidden="1" customHeight="1" x14ac:dyDescent="0.25">
      <c r="B592" s="449"/>
      <c r="C592" s="238" t="s">
        <v>38</v>
      </c>
      <c r="D592" s="241">
        <f>SUMPRODUCT(Q575:Q598,R575:R598)</f>
        <v>0</v>
      </c>
      <c r="E592" s="450"/>
      <c r="F592" s="253">
        <f>HEFAProductionInputs!E$25</f>
        <v>0</v>
      </c>
      <c r="G592" s="254"/>
      <c r="H592" s="254"/>
      <c r="I592" s="254"/>
      <c r="J592" s="260"/>
      <c r="K592" s="255"/>
      <c r="L592" s="255"/>
      <c r="M592" s="255"/>
      <c r="N592" s="255"/>
      <c r="O592" s="255"/>
      <c r="P592" s="255"/>
      <c r="Q592" s="255"/>
      <c r="R592" s="255"/>
      <c r="S592" s="452"/>
    </row>
    <row r="593" spans="2:19" ht="18" hidden="1" customHeight="1" x14ac:dyDescent="0.25">
      <c r="B593" s="449"/>
      <c r="C593" s="238" t="s">
        <v>442</v>
      </c>
      <c r="D593" s="241" cm="1">
        <f t="array" ref="D593">IFERROR((D589*Background!E$17+D590*Background!E$18+D591*Background!E$19+IFERROR(D592*D582,0))/SUMPRODUCT(I575:I598,1-J575:J598),0)</f>
        <v>0</v>
      </c>
      <c r="E593" s="450"/>
      <c r="F593" s="253">
        <f>HEFAProductionInputs!E$26</f>
        <v>0</v>
      </c>
      <c r="G593" s="254"/>
      <c r="H593" s="254"/>
      <c r="I593" s="254"/>
      <c r="J593" s="260"/>
      <c r="K593" s="255"/>
      <c r="L593" s="255"/>
      <c r="M593" s="255"/>
      <c r="N593" s="255"/>
      <c r="O593" s="255"/>
      <c r="P593" s="255"/>
      <c r="Q593" s="255"/>
      <c r="R593" s="255"/>
      <c r="S593" s="452"/>
    </row>
    <row r="594" spans="2:19" ht="18" hidden="1" customHeight="1" x14ac:dyDescent="0.25">
      <c r="B594" s="449"/>
      <c r="C594" s="444"/>
      <c r="D594" s="444"/>
      <c r="E594" s="450"/>
      <c r="F594" s="253">
        <f>HEFAProductionInputs!E$27</f>
        <v>0</v>
      </c>
      <c r="G594" s="254"/>
      <c r="H594" s="254"/>
      <c r="I594" s="254"/>
      <c r="J594" s="260"/>
      <c r="K594" s="255"/>
      <c r="L594" s="255"/>
      <c r="M594" s="255"/>
      <c r="N594" s="255"/>
      <c r="O594" s="255"/>
      <c r="P594" s="255"/>
      <c r="Q594" s="255"/>
      <c r="R594" s="255"/>
      <c r="S594" s="452"/>
    </row>
    <row r="595" spans="2:19" ht="18" hidden="1" customHeight="1" x14ac:dyDescent="0.25">
      <c r="B595" s="449"/>
      <c r="C595" s="445" t="s">
        <v>567</v>
      </c>
      <c r="D595" s="445"/>
      <c r="E595" s="450"/>
      <c r="F595" s="253">
        <f>HEFAProductionInputs!E$28</f>
        <v>0</v>
      </c>
      <c r="G595" s="254"/>
      <c r="H595" s="254"/>
      <c r="I595" s="254"/>
      <c r="J595" s="260"/>
      <c r="K595" s="255"/>
      <c r="L595" s="255"/>
      <c r="M595" s="255"/>
      <c r="N595" s="255"/>
      <c r="O595" s="255"/>
      <c r="P595" s="255"/>
      <c r="Q595" s="255"/>
      <c r="R595" s="255"/>
      <c r="S595" s="452"/>
    </row>
    <row r="596" spans="2:19" ht="18" hidden="1" customHeight="1" x14ac:dyDescent="0.25">
      <c r="B596" s="449"/>
      <c r="C596" s="238" t="s">
        <v>49</v>
      </c>
      <c r="D596" s="241" cm="1">
        <f t="array" ref="D596">SUMPRODUCT(I575:I598,1-J575:J598)</f>
        <v>0</v>
      </c>
      <c r="E596" s="450"/>
      <c r="F596" s="253">
        <f>HEFAProductionInputs!E$29</f>
        <v>0</v>
      </c>
      <c r="G596" s="254"/>
      <c r="H596" s="254"/>
      <c r="I596" s="254"/>
      <c r="J596" s="260"/>
      <c r="K596" s="255"/>
      <c r="L596" s="255"/>
      <c r="M596" s="255"/>
      <c r="N596" s="255"/>
      <c r="O596" s="255"/>
      <c r="P596" s="255"/>
      <c r="Q596" s="255"/>
      <c r="R596" s="255"/>
      <c r="S596" s="452"/>
    </row>
    <row r="597" spans="2:19" ht="18" hidden="1" customHeight="1" x14ac:dyDescent="0.25">
      <c r="B597" s="449"/>
      <c r="C597" s="238" t="s">
        <v>54</v>
      </c>
      <c r="D597" s="241" cm="1">
        <f t="array" ref="D597">SUMPRODUCT(H575:H598-G575:G598,1-J575:J598)</f>
        <v>0</v>
      </c>
      <c r="E597" s="450"/>
      <c r="F597" s="253">
        <f>HEFAProductionInputs!E$30</f>
        <v>0</v>
      </c>
      <c r="G597" s="254"/>
      <c r="H597" s="254"/>
      <c r="I597" s="254"/>
      <c r="J597" s="260"/>
      <c r="K597" s="255"/>
      <c r="L597" s="255"/>
      <c r="M597" s="255"/>
      <c r="N597" s="255"/>
      <c r="O597" s="255"/>
      <c r="P597" s="255"/>
      <c r="Q597" s="255"/>
      <c r="R597" s="255"/>
      <c r="S597" s="452"/>
    </row>
    <row r="598" spans="2:19" ht="18" hidden="1" customHeight="1" x14ac:dyDescent="0.25">
      <c r="B598" s="449"/>
      <c r="C598" s="238" t="s">
        <v>60</v>
      </c>
      <c r="D598" s="241">
        <f>D596-D597</f>
        <v>0</v>
      </c>
      <c r="E598" s="450"/>
      <c r="F598" s="253">
        <f>HEFAProductionInputs!E$31</f>
        <v>0</v>
      </c>
      <c r="G598" s="254"/>
      <c r="H598" s="254"/>
      <c r="I598" s="254"/>
      <c r="J598" s="260"/>
      <c r="K598" s="255"/>
      <c r="L598" s="255"/>
      <c r="M598" s="255"/>
      <c r="N598" s="255"/>
      <c r="O598" s="255"/>
      <c r="P598" s="255"/>
      <c r="Q598" s="255"/>
      <c r="R598" s="255"/>
      <c r="S598" s="452"/>
    </row>
    <row r="599" spans="2:19" ht="18" hidden="1" customHeight="1" x14ac:dyDescent="0.25">
      <c r="B599" s="433"/>
      <c r="C599" s="434"/>
      <c r="D599" s="434"/>
      <c r="E599" s="434"/>
      <c r="F599" s="434"/>
      <c r="G599" s="434"/>
      <c r="H599" s="434"/>
      <c r="I599" s="434"/>
      <c r="J599" s="434"/>
      <c r="K599" s="434"/>
      <c r="L599" s="434"/>
      <c r="M599" s="434"/>
      <c r="N599" s="434"/>
      <c r="O599" s="434"/>
      <c r="P599" s="434"/>
      <c r="Q599" s="434"/>
      <c r="R599" s="434"/>
      <c r="S599" s="435"/>
    </row>
    <row r="600" spans="2:19" ht="18" hidden="1" customHeight="1" x14ac:dyDescent="0.25"/>
    <row r="601" spans="2:19" ht="18" hidden="1" customHeight="1" x14ac:dyDescent="0.25">
      <c r="B601" s="446"/>
      <c r="C601" s="447"/>
      <c r="D601" s="447"/>
      <c r="E601" s="447"/>
      <c r="F601" s="447"/>
      <c r="G601" s="447"/>
      <c r="H601" s="447"/>
      <c r="I601" s="447"/>
      <c r="J601" s="447"/>
      <c r="K601" s="447"/>
      <c r="L601" s="447"/>
      <c r="M601" s="447"/>
      <c r="N601" s="447"/>
      <c r="O601" s="447"/>
      <c r="P601" s="447"/>
      <c r="Q601" s="447"/>
      <c r="R601" s="447"/>
      <c r="S601" s="448"/>
    </row>
    <row r="602" spans="2:19" ht="18" hidden="1" customHeight="1" x14ac:dyDescent="0.25">
      <c r="B602" s="449"/>
      <c r="C602" s="445" t="s">
        <v>262</v>
      </c>
      <c r="D602" s="445"/>
      <c r="E602" s="450" t="b">
        <v>1</v>
      </c>
      <c r="F602" s="451" t="s">
        <v>418</v>
      </c>
      <c r="G602" s="451"/>
      <c r="H602" s="451"/>
      <c r="I602" s="451"/>
      <c r="J602" s="451"/>
      <c r="K602" s="451"/>
      <c r="L602" s="451"/>
      <c r="M602" s="451"/>
      <c r="N602" s="451"/>
      <c r="O602" s="451"/>
      <c r="P602" s="451"/>
      <c r="Q602" s="451"/>
      <c r="R602" s="451"/>
      <c r="S602" s="452" t="s">
        <v>42</v>
      </c>
    </row>
    <row r="603" spans="2:19" ht="18" hidden="1" customHeight="1" x14ac:dyDescent="0.25">
      <c r="B603" s="449"/>
      <c r="C603" s="460" t="str">
        <f>IF(AND(D606&gt;0,D608&gt;0),CONCATENATE(IF(D608="Other (Specify Below)",D609,D608)," ",IF(D606="Other (Specify Below)",D607,D606)),"")</f>
        <v/>
      </c>
      <c r="D603" s="460"/>
      <c r="E603" s="450"/>
      <c r="F603" s="454"/>
      <c r="G603" s="454" t="s">
        <v>52</v>
      </c>
      <c r="H603" s="454"/>
      <c r="I603" s="454"/>
      <c r="J603" s="454"/>
      <c r="K603" s="454" t="s">
        <v>37</v>
      </c>
      <c r="L603" s="454"/>
      <c r="M603" s="454"/>
      <c r="N603" s="454"/>
      <c r="O603" s="454"/>
      <c r="P603" s="454"/>
      <c r="Q603" s="454"/>
      <c r="R603" s="454"/>
      <c r="S603" s="452"/>
    </row>
    <row r="604" spans="2:19" ht="18" hidden="1" customHeight="1" x14ac:dyDescent="0.25">
      <c r="B604" s="449"/>
      <c r="C604" s="455"/>
      <c r="D604" s="455"/>
      <c r="E604" s="450"/>
      <c r="F604" s="454"/>
      <c r="G604" s="454" t="s">
        <v>419</v>
      </c>
      <c r="H604" s="454"/>
      <c r="I604" s="454" t="s">
        <v>63</v>
      </c>
      <c r="J604" s="454"/>
      <c r="K604" s="454" t="s">
        <v>39</v>
      </c>
      <c r="L604" s="454"/>
      <c r="M604" s="454" t="s">
        <v>40</v>
      </c>
      <c r="N604" s="454"/>
      <c r="O604" s="454" t="s">
        <v>41</v>
      </c>
      <c r="P604" s="454"/>
      <c r="Q604" s="454" t="s">
        <v>38</v>
      </c>
      <c r="R604" s="454"/>
      <c r="S604" s="452"/>
    </row>
    <row r="605" spans="2:19" ht="18" hidden="1" customHeight="1" x14ac:dyDescent="0.25">
      <c r="B605" s="449"/>
      <c r="C605" s="445" t="s">
        <v>62</v>
      </c>
      <c r="D605" s="445"/>
      <c r="E605" s="450"/>
      <c r="F605" s="249" t="s">
        <v>371</v>
      </c>
      <c r="G605" s="249" t="s">
        <v>372</v>
      </c>
      <c r="H605" s="249" t="s">
        <v>373</v>
      </c>
      <c r="I605" s="249" t="s">
        <v>374</v>
      </c>
      <c r="J605" s="249" t="s">
        <v>375</v>
      </c>
      <c r="K605" s="249" t="s">
        <v>376</v>
      </c>
      <c r="L605" s="249" t="s">
        <v>377</v>
      </c>
      <c r="M605" s="249" t="s">
        <v>378</v>
      </c>
      <c r="N605" s="249" t="s">
        <v>379</v>
      </c>
      <c r="O605" s="249" t="s">
        <v>380</v>
      </c>
      <c r="P605" s="249" t="s">
        <v>381</v>
      </c>
      <c r="Q605" s="249" t="s">
        <v>382</v>
      </c>
      <c r="R605" s="249" t="s">
        <v>383</v>
      </c>
      <c r="S605" s="452"/>
    </row>
    <row r="606" spans="2:19" ht="18" hidden="1" customHeight="1" x14ac:dyDescent="0.25">
      <c r="B606" s="449"/>
      <c r="C606" s="456" t="s">
        <v>639</v>
      </c>
      <c r="D606" s="250"/>
      <c r="E606" s="450"/>
      <c r="F606" s="251" t="s">
        <v>22</v>
      </c>
      <c r="G606" s="251" t="s">
        <v>44</v>
      </c>
      <c r="H606" s="251" t="s">
        <v>45</v>
      </c>
      <c r="I606" s="251" t="s">
        <v>47</v>
      </c>
      <c r="J606" s="251" t="s">
        <v>46</v>
      </c>
      <c r="K606" s="251" t="s">
        <v>47</v>
      </c>
      <c r="L606" s="251" t="s">
        <v>48</v>
      </c>
      <c r="M606" s="251" t="str">
        <f t="shared" ref="M606" si="97">K606</f>
        <v>Weight</v>
      </c>
      <c r="N606" s="251" t="str">
        <f t="shared" ref="N606" si="98">L606</f>
        <v>Distance</v>
      </c>
      <c r="O606" s="251" t="str">
        <f t="shared" ref="O606" si="99">M606</f>
        <v>Weight</v>
      </c>
      <c r="P606" s="251" t="str">
        <f t="shared" ref="P606" si="100">N606</f>
        <v>Distance</v>
      </c>
      <c r="Q606" s="251" t="str">
        <f t="shared" ref="Q606" si="101">O606</f>
        <v>Weight</v>
      </c>
      <c r="R606" s="251" t="str">
        <f t="shared" ref="R606" si="102">P606</f>
        <v>Distance</v>
      </c>
      <c r="S606" s="452"/>
    </row>
    <row r="607" spans="2:19" ht="18" hidden="1" customHeight="1" x14ac:dyDescent="0.25">
      <c r="B607" s="449"/>
      <c r="C607" s="457"/>
      <c r="D607" s="241"/>
      <c r="E607" s="450"/>
      <c r="F607" s="248" t="s">
        <v>23</v>
      </c>
      <c r="G607" s="248" t="s">
        <v>564</v>
      </c>
      <c r="H607" s="248" t="s">
        <v>564</v>
      </c>
      <c r="I607" s="248" t="s">
        <v>564</v>
      </c>
      <c r="J607" s="248" t="s">
        <v>36</v>
      </c>
      <c r="K607" s="248" t="s">
        <v>564</v>
      </c>
      <c r="L607" s="248" t="s">
        <v>573</v>
      </c>
      <c r="M607" s="248" t="str">
        <f>K607</f>
        <v>lb</v>
      </c>
      <c r="N607" s="248" t="str">
        <f>L607</f>
        <v>mile</v>
      </c>
      <c r="O607" s="248" t="str">
        <f>M607</f>
        <v>lb</v>
      </c>
      <c r="P607" s="248" t="str">
        <f>L607</f>
        <v>mile</v>
      </c>
      <c r="Q607" s="248" t="str">
        <f>K607</f>
        <v>lb</v>
      </c>
      <c r="R607" s="248" t="str">
        <f>L607</f>
        <v>mile</v>
      </c>
      <c r="S607" s="452"/>
    </row>
    <row r="608" spans="2:19" ht="18" hidden="1" customHeight="1" x14ac:dyDescent="0.25">
      <c r="B608" s="449"/>
      <c r="C608" s="458" t="s">
        <v>640</v>
      </c>
      <c r="D608" s="252"/>
      <c r="E608" s="450"/>
      <c r="F608" s="253">
        <f>HEFAProductionInputs!E$8</f>
        <v>0</v>
      </c>
      <c r="G608" s="254"/>
      <c r="H608" s="254"/>
      <c r="I608" s="254"/>
      <c r="J608" s="260"/>
      <c r="K608" s="255"/>
      <c r="L608" s="255"/>
      <c r="M608" s="255"/>
      <c r="N608" s="255"/>
      <c r="O608" s="255"/>
      <c r="P608" s="255"/>
      <c r="Q608" s="255"/>
      <c r="R608" s="255"/>
      <c r="S608" s="452"/>
    </row>
    <row r="609" spans="2:19" ht="18" hidden="1" customHeight="1" x14ac:dyDescent="0.25">
      <c r="B609" s="449"/>
      <c r="C609" s="459"/>
      <c r="D609" s="241"/>
      <c r="E609" s="450"/>
      <c r="F609" s="253">
        <f>HEFAProductionInputs!E$9</f>
        <v>0</v>
      </c>
      <c r="G609" s="254"/>
      <c r="H609" s="254"/>
      <c r="I609" s="254"/>
      <c r="J609" s="260"/>
      <c r="K609" s="255"/>
      <c r="L609" s="255"/>
      <c r="M609" s="255"/>
      <c r="N609" s="255"/>
      <c r="O609" s="255"/>
      <c r="P609" s="255"/>
      <c r="Q609" s="255"/>
      <c r="R609" s="255"/>
      <c r="S609" s="452"/>
    </row>
    <row r="610" spans="2:19" ht="18" hidden="1" customHeight="1" x14ac:dyDescent="0.25">
      <c r="B610" s="449"/>
      <c r="C610" s="458" t="s">
        <v>477</v>
      </c>
      <c r="D610" s="252"/>
      <c r="E610" s="450"/>
      <c r="F610" s="253">
        <f>HEFAProductionInputs!E$10</f>
        <v>0</v>
      </c>
      <c r="G610" s="254"/>
      <c r="H610" s="254"/>
      <c r="I610" s="254"/>
      <c r="J610" s="260"/>
      <c r="K610" s="255"/>
      <c r="L610" s="255"/>
      <c r="M610" s="255"/>
      <c r="N610" s="255"/>
      <c r="O610" s="255"/>
      <c r="P610" s="255"/>
      <c r="Q610" s="255"/>
      <c r="R610" s="255"/>
      <c r="S610" s="452"/>
    </row>
    <row r="611" spans="2:19" ht="18" hidden="1" customHeight="1" x14ac:dyDescent="0.25">
      <c r="B611" s="449"/>
      <c r="C611" s="459"/>
      <c r="D611" s="256"/>
      <c r="E611" s="450"/>
      <c r="F611" s="253">
        <f>HEFAProductionInputs!E$11</f>
        <v>0</v>
      </c>
      <c r="G611" s="254"/>
      <c r="H611" s="254"/>
      <c r="I611" s="254"/>
      <c r="J611" s="260"/>
      <c r="K611" s="255"/>
      <c r="L611" s="255"/>
      <c r="M611" s="255"/>
      <c r="N611" s="255"/>
      <c r="O611" s="255"/>
      <c r="P611" s="255"/>
      <c r="Q611" s="255"/>
      <c r="R611" s="255"/>
      <c r="S611" s="452"/>
    </row>
    <row r="612" spans="2:19" ht="18" hidden="1" customHeight="1" x14ac:dyDescent="0.25">
      <c r="B612" s="449"/>
      <c r="C612" s="456" t="s">
        <v>641</v>
      </c>
      <c r="D612" s="257"/>
      <c r="E612" s="450"/>
      <c r="F612" s="253">
        <f>HEFAProductionInputs!E$12</f>
        <v>0</v>
      </c>
      <c r="G612" s="254"/>
      <c r="H612" s="254"/>
      <c r="I612" s="254"/>
      <c r="J612" s="260"/>
      <c r="K612" s="255"/>
      <c r="L612" s="255"/>
      <c r="M612" s="255"/>
      <c r="N612" s="255"/>
      <c r="O612" s="255"/>
      <c r="P612" s="255"/>
      <c r="Q612" s="255"/>
      <c r="R612" s="255"/>
      <c r="S612" s="452"/>
    </row>
    <row r="613" spans="2:19" ht="18" hidden="1" customHeight="1" x14ac:dyDescent="0.25">
      <c r="B613" s="449"/>
      <c r="C613" s="457"/>
      <c r="D613" s="258"/>
      <c r="E613" s="450"/>
      <c r="F613" s="253">
        <f>HEFAProductionInputs!E$13</f>
        <v>0</v>
      </c>
      <c r="G613" s="254"/>
      <c r="H613" s="254"/>
      <c r="I613" s="254"/>
      <c r="J613" s="260"/>
      <c r="K613" s="255"/>
      <c r="L613" s="255"/>
      <c r="M613" s="255"/>
      <c r="N613" s="255"/>
      <c r="O613" s="255"/>
      <c r="P613" s="255"/>
      <c r="Q613" s="255"/>
      <c r="R613" s="255"/>
      <c r="S613" s="452"/>
    </row>
    <row r="614" spans="2:19" ht="18" hidden="1" customHeight="1" x14ac:dyDescent="0.25">
      <c r="B614" s="449"/>
      <c r="C614" s="456" t="s">
        <v>478</v>
      </c>
      <c r="D614" s="250"/>
      <c r="E614" s="450"/>
      <c r="F614" s="253">
        <f>HEFAProductionInputs!E$14</f>
        <v>0</v>
      </c>
      <c r="G614" s="254"/>
      <c r="H614" s="254"/>
      <c r="I614" s="254"/>
      <c r="J614" s="260"/>
      <c r="K614" s="255"/>
      <c r="L614" s="255"/>
      <c r="M614" s="255"/>
      <c r="N614" s="255"/>
      <c r="O614" s="255"/>
      <c r="P614" s="255"/>
      <c r="Q614" s="255"/>
      <c r="R614" s="255"/>
      <c r="S614" s="452"/>
    </row>
    <row r="615" spans="2:19" ht="18" hidden="1" customHeight="1" x14ac:dyDescent="0.25">
      <c r="B615" s="449"/>
      <c r="C615" s="457"/>
      <c r="D615" s="259"/>
      <c r="E615" s="450"/>
      <c r="F615" s="253">
        <f>HEFAProductionInputs!E$15</f>
        <v>0</v>
      </c>
      <c r="G615" s="254"/>
      <c r="H615" s="254"/>
      <c r="I615" s="254"/>
      <c r="J615" s="260"/>
      <c r="K615" s="255"/>
      <c r="L615" s="255"/>
      <c r="M615" s="255"/>
      <c r="N615" s="255"/>
      <c r="O615" s="255"/>
      <c r="P615" s="255"/>
      <c r="Q615" s="255"/>
      <c r="R615" s="255"/>
      <c r="S615" s="452"/>
    </row>
    <row r="616" spans="2:19" ht="18" hidden="1" customHeight="1" x14ac:dyDescent="0.25">
      <c r="B616" s="449"/>
      <c r="C616" s="106" t="s">
        <v>220</v>
      </c>
      <c r="D616" s="107" t="str" cm="1">
        <f t="array" ref="D616:D617">_xlfn._xlws.FILTER(C616:C617,C616:C617&lt;&gt;"")</f>
        <v>Site-Specific</v>
      </c>
      <c r="E616" s="450"/>
      <c r="F616" s="253">
        <f>HEFAProductionInputs!E$16</f>
        <v>0</v>
      </c>
      <c r="G616" s="254"/>
      <c r="H616" s="254"/>
      <c r="I616" s="254"/>
      <c r="J616" s="260"/>
      <c r="K616" s="255"/>
      <c r="L616" s="255"/>
      <c r="M616" s="255"/>
      <c r="N616" s="255"/>
      <c r="O616" s="255"/>
      <c r="P616" s="255"/>
      <c r="Q616" s="255"/>
      <c r="R616" s="255"/>
      <c r="S616" s="452"/>
    </row>
    <row r="617" spans="2:19" ht="18" hidden="1" customHeight="1" x14ac:dyDescent="0.25">
      <c r="B617" s="449"/>
      <c r="C617" s="107" t="s">
        <v>251</v>
      </c>
      <c r="D617" s="106" t="str">
        <v>Default</v>
      </c>
      <c r="E617" s="450" t="b">
        <v>0</v>
      </c>
      <c r="F617" s="253">
        <f>HEFAProductionInputs!E$17</f>
        <v>0</v>
      </c>
      <c r="G617" s="254"/>
      <c r="H617" s="254"/>
      <c r="I617" s="254"/>
      <c r="J617" s="260"/>
      <c r="K617" s="255"/>
      <c r="L617" s="255"/>
      <c r="M617" s="255"/>
      <c r="N617" s="255"/>
      <c r="O617" s="255"/>
      <c r="P617" s="255"/>
      <c r="Q617" s="255"/>
      <c r="R617" s="255"/>
      <c r="S617" s="452"/>
    </row>
    <row r="618" spans="2:19" ht="18" hidden="1" customHeight="1" x14ac:dyDescent="0.25">
      <c r="B618" s="449"/>
      <c r="C618" s="118"/>
      <c r="D618" s="118"/>
      <c r="E618" s="450"/>
      <c r="F618" s="253">
        <f>HEFAProductionInputs!E$18</f>
        <v>0</v>
      </c>
      <c r="G618" s="254"/>
      <c r="H618" s="254"/>
      <c r="I618" s="254"/>
      <c r="J618" s="260"/>
      <c r="K618" s="255"/>
      <c r="L618" s="255"/>
      <c r="M618" s="255"/>
      <c r="N618" s="255"/>
      <c r="O618" s="255"/>
      <c r="P618" s="255"/>
      <c r="Q618" s="255"/>
      <c r="R618" s="255"/>
      <c r="S618" s="452"/>
    </row>
    <row r="619" spans="2:19" ht="18" hidden="1" customHeight="1" x14ac:dyDescent="0.25">
      <c r="B619" s="449"/>
      <c r="C619" s="118"/>
      <c r="D619" s="118"/>
      <c r="E619" s="450" t="b">
        <v>0</v>
      </c>
      <c r="F619" s="253">
        <f>HEFAProductionInputs!E$19</f>
        <v>0</v>
      </c>
      <c r="G619" s="254"/>
      <c r="H619" s="254"/>
      <c r="I619" s="254"/>
      <c r="J619" s="260"/>
      <c r="K619" s="255"/>
      <c r="L619" s="255"/>
      <c r="M619" s="255"/>
      <c r="N619" s="255"/>
      <c r="O619" s="255"/>
      <c r="P619" s="255"/>
      <c r="Q619" s="255"/>
      <c r="R619" s="255"/>
      <c r="S619" s="452"/>
    </row>
    <row r="620" spans="2:19" ht="18" hidden="1" customHeight="1" x14ac:dyDescent="0.25">
      <c r="B620" s="449"/>
      <c r="C620" s="104"/>
      <c r="D620" s="104"/>
      <c r="E620" s="450"/>
      <c r="F620" s="253">
        <f>HEFAProductionInputs!E$20</f>
        <v>0</v>
      </c>
      <c r="G620" s="254"/>
      <c r="H620" s="254"/>
      <c r="I620" s="254"/>
      <c r="J620" s="260"/>
      <c r="K620" s="255"/>
      <c r="L620" s="255"/>
      <c r="M620" s="255"/>
      <c r="N620" s="255"/>
      <c r="O620" s="255"/>
      <c r="P620" s="255"/>
      <c r="Q620" s="255"/>
      <c r="R620" s="255"/>
      <c r="S620" s="452"/>
    </row>
    <row r="621" spans="2:19" ht="18" hidden="1" customHeight="1" x14ac:dyDescent="0.25">
      <c r="B621" s="449"/>
      <c r="C621" s="445" t="s">
        <v>574</v>
      </c>
      <c r="D621" s="445"/>
      <c r="E621" s="450"/>
      <c r="F621" s="253">
        <f>HEFAProductionInputs!E$21</f>
        <v>0</v>
      </c>
      <c r="G621" s="254"/>
      <c r="H621" s="254"/>
      <c r="I621" s="254"/>
      <c r="J621" s="260"/>
      <c r="K621" s="255"/>
      <c r="L621" s="255"/>
      <c r="M621" s="255"/>
      <c r="N621" s="255"/>
      <c r="O621" s="255"/>
      <c r="P621" s="255"/>
      <c r="Q621" s="255"/>
      <c r="R621" s="255"/>
      <c r="S621" s="452"/>
    </row>
    <row r="622" spans="2:19" ht="18" hidden="1" customHeight="1" x14ac:dyDescent="0.25">
      <c r="B622" s="449"/>
      <c r="C622" s="238" t="s">
        <v>39</v>
      </c>
      <c r="D622" s="241">
        <f>SUMPRODUCT(K608:K631,L608:L631)</f>
        <v>0</v>
      </c>
      <c r="E622" s="450"/>
      <c r="F622" s="253">
        <f>HEFAProductionInputs!E$22</f>
        <v>0</v>
      </c>
      <c r="G622" s="254"/>
      <c r="H622" s="254"/>
      <c r="I622" s="254"/>
      <c r="J622" s="260"/>
      <c r="K622" s="255"/>
      <c r="L622" s="255"/>
      <c r="M622" s="255"/>
      <c r="N622" s="255"/>
      <c r="O622" s="255"/>
      <c r="P622" s="255"/>
      <c r="Q622" s="255"/>
      <c r="R622" s="255"/>
      <c r="S622" s="452"/>
    </row>
    <row r="623" spans="2:19" ht="18" hidden="1" customHeight="1" x14ac:dyDescent="0.25">
      <c r="B623" s="449"/>
      <c r="C623" s="238" t="s">
        <v>40</v>
      </c>
      <c r="D623" s="241">
        <f>SUMPRODUCT(M608:M631,N608:N631)</f>
        <v>0</v>
      </c>
      <c r="E623" s="450"/>
      <c r="F623" s="253">
        <f>HEFAProductionInputs!E$23</f>
        <v>0</v>
      </c>
      <c r="G623" s="254"/>
      <c r="H623" s="254"/>
      <c r="I623" s="254"/>
      <c r="J623" s="260"/>
      <c r="K623" s="255"/>
      <c r="L623" s="255"/>
      <c r="M623" s="255"/>
      <c r="N623" s="255"/>
      <c r="O623" s="255"/>
      <c r="P623" s="255"/>
      <c r="Q623" s="255"/>
      <c r="R623" s="255"/>
      <c r="S623" s="452"/>
    </row>
    <row r="624" spans="2:19" ht="18" hidden="1" customHeight="1" x14ac:dyDescent="0.25">
      <c r="B624" s="449"/>
      <c r="C624" s="238" t="s">
        <v>41</v>
      </c>
      <c r="D624" s="241">
        <f>SUMPRODUCT(O608:O631,P608:P631)</f>
        <v>0</v>
      </c>
      <c r="E624" s="450"/>
      <c r="F624" s="253">
        <f>HEFAProductionInputs!E$24</f>
        <v>0</v>
      </c>
      <c r="G624" s="254"/>
      <c r="H624" s="254"/>
      <c r="I624" s="254"/>
      <c r="J624" s="260"/>
      <c r="K624" s="255"/>
      <c r="L624" s="255"/>
      <c r="M624" s="255"/>
      <c r="N624" s="255"/>
      <c r="O624" s="255"/>
      <c r="P624" s="255"/>
      <c r="Q624" s="255"/>
      <c r="R624" s="255"/>
      <c r="S624" s="452"/>
    </row>
    <row r="625" spans="2:19" ht="18" hidden="1" customHeight="1" x14ac:dyDescent="0.25">
      <c r="B625" s="449"/>
      <c r="C625" s="238" t="s">
        <v>38</v>
      </c>
      <c r="D625" s="241">
        <f>SUMPRODUCT(Q608:Q631,R608:R631)</f>
        <v>0</v>
      </c>
      <c r="E625" s="450"/>
      <c r="F625" s="253">
        <f>HEFAProductionInputs!E$25</f>
        <v>0</v>
      </c>
      <c r="G625" s="254"/>
      <c r="H625" s="254"/>
      <c r="I625" s="254"/>
      <c r="J625" s="260"/>
      <c r="K625" s="255"/>
      <c r="L625" s="255"/>
      <c r="M625" s="255"/>
      <c r="N625" s="255"/>
      <c r="O625" s="255"/>
      <c r="P625" s="255"/>
      <c r="Q625" s="255"/>
      <c r="R625" s="255"/>
      <c r="S625" s="452"/>
    </row>
    <row r="626" spans="2:19" ht="18" hidden="1" customHeight="1" x14ac:dyDescent="0.25">
      <c r="B626" s="449"/>
      <c r="C626" s="238" t="s">
        <v>442</v>
      </c>
      <c r="D626" s="241" cm="1">
        <f t="array" ref="D626">IFERROR((D622*Background!E$17+D623*Background!E$18+D624*Background!E$19+IFERROR(D625*D615,0))/SUMPRODUCT(I608:I631,1-J608:J631),0)</f>
        <v>0</v>
      </c>
      <c r="E626" s="450"/>
      <c r="F626" s="253">
        <f>HEFAProductionInputs!E$26</f>
        <v>0</v>
      </c>
      <c r="G626" s="254"/>
      <c r="H626" s="254"/>
      <c r="I626" s="254"/>
      <c r="J626" s="260"/>
      <c r="K626" s="255"/>
      <c r="L626" s="255"/>
      <c r="M626" s="255"/>
      <c r="N626" s="255"/>
      <c r="O626" s="255"/>
      <c r="P626" s="255"/>
      <c r="Q626" s="255"/>
      <c r="R626" s="255"/>
      <c r="S626" s="452"/>
    </row>
    <row r="627" spans="2:19" ht="18" hidden="1" customHeight="1" x14ac:dyDescent="0.25">
      <c r="B627" s="449"/>
      <c r="C627" s="444"/>
      <c r="D627" s="444"/>
      <c r="E627" s="450"/>
      <c r="F627" s="253">
        <f>HEFAProductionInputs!E$27</f>
        <v>0</v>
      </c>
      <c r="G627" s="254"/>
      <c r="H627" s="254"/>
      <c r="I627" s="254"/>
      <c r="J627" s="260"/>
      <c r="K627" s="255"/>
      <c r="L627" s="255"/>
      <c r="M627" s="255"/>
      <c r="N627" s="255"/>
      <c r="O627" s="255"/>
      <c r="P627" s="255"/>
      <c r="Q627" s="255"/>
      <c r="R627" s="255"/>
      <c r="S627" s="452"/>
    </row>
    <row r="628" spans="2:19" ht="18" hidden="1" customHeight="1" x14ac:dyDescent="0.25">
      <c r="B628" s="449"/>
      <c r="C628" s="445" t="s">
        <v>567</v>
      </c>
      <c r="D628" s="445"/>
      <c r="E628" s="450"/>
      <c r="F628" s="253">
        <f>HEFAProductionInputs!E$28</f>
        <v>0</v>
      </c>
      <c r="G628" s="254"/>
      <c r="H628" s="254"/>
      <c r="I628" s="254"/>
      <c r="J628" s="260"/>
      <c r="K628" s="255"/>
      <c r="L628" s="255"/>
      <c r="M628" s="255"/>
      <c r="N628" s="255"/>
      <c r="O628" s="255"/>
      <c r="P628" s="255"/>
      <c r="Q628" s="255"/>
      <c r="R628" s="255"/>
      <c r="S628" s="452"/>
    </row>
    <row r="629" spans="2:19" ht="18" hidden="1" customHeight="1" x14ac:dyDescent="0.25">
      <c r="B629" s="449"/>
      <c r="C629" s="238" t="s">
        <v>49</v>
      </c>
      <c r="D629" s="241" cm="1">
        <f t="array" ref="D629">SUMPRODUCT(I608:I631,1-J608:J631)</f>
        <v>0</v>
      </c>
      <c r="E629" s="450"/>
      <c r="F629" s="253">
        <f>HEFAProductionInputs!E$29</f>
        <v>0</v>
      </c>
      <c r="G629" s="254"/>
      <c r="H629" s="254"/>
      <c r="I629" s="254"/>
      <c r="J629" s="260"/>
      <c r="K629" s="255"/>
      <c r="L629" s="255"/>
      <c r="M629" s="255"/>
      <c r="N629" s="255"/>
      <c r="O629" s="255"/>
      <c r="P629" s="255"/>
      <c r="Q629" s="255"/>
      <c r="R629" s="255"/>
      <c r="S629" s="452"/>
    </row>
    <row r="630" spans="2:19" ht="18" hidden="1" customHeight="1" x14ac:dyDescent="0.25">
      <c r="B630" s="449"/>
      <c r="C630" s="238" t="s">
        <v>54</v>
      </c>
      <c r="D630" s="241" cm="1">
        <f t="array" ref="D630">SUMPRODUCT(H608:H631-G608:G631,1-J608:J631)</f>
        <v>0</v>
      </c>
      <c r="E630" s="450"/>
      <c r="F630" s="253">
        <f>HEFAProductionInputs!E$30</f>
        <v>0</v>
      </c>
      <c r="G630" s="254"/>
      <c r="H630" s="254"/>
      <c r="I630" s="254"/>
      <c r="J630" s="260"/>
      <c r="K630" s="255"/>
      <c r="L630" s="255"/>
      <c r="M630" s="255"/>
      <c r="N630" s="255"/>
      <c r="O630" s="255"/>
      <c r="P630" s="255"/>
      <c r="Q630" s="255"/>
      <c r="R630" s="255"/>
      <c r="S630" s="452"/>
    </row>
    <row r="631" spans="2:19" ht="18" hidden="1" customHeight="1" x14ac:dyDescent="0.25">
      <c r="B631" s="449"/>
      <c r="C631" s="238" t="s">
        <v>60</v>
      </c>
      <c r="D631" s="241">
        <f>D629-D630</f>
        <v>0</v>
      </c>
      <c r="E631" s="450"/>
      <c r="F631" s="253">
        <f>HEFAProductionInputs!E$31</f>
        <v>0</v>
      </c>
      <c r="G631" s="254"/>
      <c r="H631" s="254"/>
      <c r="I631" s="254"/>
      <c r="J631" s="260"/>
      <c r="K631" s="255"/>
      <c r="L631" s="255"/>
      <c r="M631" s="255"/>
      <c r="N631" s="255"/>
      <c r="O631" s="255"/>
      <c r="P631" s="255"/>
      <c r="Q631" s="255"/>
      <c r="R631" s="255"/>
      <c r="S631" s="452"/>
    </row>
    <row r="632" spans="2:19" ht="18" hidden="1" customHeight="1" x14ac:dyDescent="0.25">
      <c r="B632" s="433"/>
      <c r="C632" s="434"/>
      <c r="D632" s="434"/>
      <c r="E632" s="434"/>
      <c r="F632" s="434"/>
      <c r="G632" s="434"/>
      <c r="H632" s="434"/>
      <c r="I632" s="434"/>
      <c r="J632" s="434"/>
      <c r="K632" s="434"/>
      <c r="L632" s="434"/>
      <c r="M632" s="434"/>
      <c r="N632" s="434"/>
      <c r="O632" s="434"/>
      <c r="P632" s="434"/>
      <c r="Q632" s="434"/>
      <c r="R632" s="434"/>
      <c r="S632" s="435"/>
    </row>
    <row r="633" spans="2:19" ht="18" hidden="1" customHeight="1" x14ac:dyDescent="0.25"/>
    <row r="634" spans="2:19" ht="18" hidden="1" customHeight="1" x14ac:dyDescent="0.25">
      <c r="B634" s="446"/>
      <c r="C634" s="447"/>
      <c r="D634" s="447"/>
      <c r="E634" s="447"/>
      <c r="F634" s="447"/>
      <c r="G634" s="447"/>
      <c r="H634" s="447"/>
      <c r="I634" s="447"/>
      <c r="J634" s="447"/>
      <c r="K634" s="447"/>
      <c r="L634" s="447"/>
      <c r="M634" s="447"/>
      <c r="N634" s="447"/>
      <c r="O634" s="447"/>
      <c r="P634" s="447"/>
      <c r="Q634" s="447"/>
      <c r="R634" s="447"/>
      <c r="S634" s="448"/>
    </row>
    <row r="635" spans="2:19" ht="18" hidden="1" customHeight="1" x14ac:dyDescent="0.25">
      <c r="B635" s="449"/>
      <c r="C635" s="445" t="s">
        <v>263</v>
      </c>
      <c r="D635" s="445"/>
      <c r="E635" s="450" t="b">
        <v>1</v>
      </c>
      <c r="F635" s="451" t="s">
        <v>418</v>
      </c>
      <c r="G635" s="451"/>
      <c r="H635" s="451"/>
      <c r="I635" s="451"/>
      <c r="J635" s="451"/>
      <c r="K635" s="451"/>
      <c r="L635" s="451"/>
      <c r="M635" s="451"/>
      <c r="N635" s="451"/>
      <c r="O635" s="451"/>
      <c r="P635" s="451"/>
      <c r="Q635" s="451"/>
      <c r="R635" s="451"/>
      <c r="S635" s="452" t="s">
        <v>42</v>
      </c>
    </row>
    <row r="636" spans="2:19" ht="18" hidden="1" customHeight="1" x14ac:dyDescent="0.25">
      <c r="B636" s="449"/>
      <c r="C636" s="453" t="str">
        <f>IF(AND(D639&gt;0,D641&gt;0),CONCATENATE(IF(D641="Other (Specify Below)",D642,D641)," ",IF(D639="Other (Specify Below)",D640,D639)),"")</f>
        <v/>
      </c>
      <c r="D636" s="453"/>
      <c r="E636" s="450"/>
      <c r="F636" s="454"/>
      <c r="G636" s="454" t="s">
        <v>52</v>
      </c>
      <c r="H636" s="454"/>
      <c r="I636" s="454"/>
      <c r="J636" s="454"/>
      <c r="K636" s="454" t="s">
        <v>37</v>
      </c>
      <c r="L636" s="454"/>
      <c r="M636" s="454"/>
      <c r="N636" s="454"/>
      <c r="O636" s="454"/>
      <c r="P636" s="454"/>
      <c r="Q636" s="454"/>
      <c r="R636" s="454"/>
      <c r="S636" s="452"/>
    </row>
    <row r="637" spans="2:19" ht="18" hidden="1" customHeight="1" x14ac:dyDescent="0.25">
      <c r="B637" s="449"/>
      <c r="C637" s="455"/>
      <c r="D637" s="455"/>
      <c r="E637" s="450"/>
      <c r="F637" s="454"/>
      <c r="G637" s="454" t="s">
        <v>419</v>
      </c>
      <c r="H637" s="454"/>
      <c r="I637" s="454" t="s">
        <v>63</v>
      </c>
      <c r="J637" s="454"/>
      <c r="K637" s="454" t="s">
        <v>39</v>
      </c>
      <c r="L637" s="454"/>
      <c r="M637" s="454" t="s">
        <v>40</v>
      </c>
      <c r="N637" s="454"/>
      <c r="O637" s="454" t="s">
        <v>41</v>
      </c>
      <c r="P637" s="454"/>
      <c r="Q637" s="454" t="s">
        <v>38</v>
      </c>
      <c r="R637" s="454"/>
      <c r="S637" s="452"/>
    </row>
    <row r="638" spans="2:19" ht="18" hidden="1" customHeight="1" x14ac:dyDescent="0.25">
      <c r="B638" s="449"/>
      <c r="C638" s="445" t="s">
        <v>62</v>
      </c>
      <c r="D638" s="445"/>
      <c r="E638" s="450"/>
      <c r="F638" s="249" t="s">
        <v>384</v>
      </c>
      <c r="G638" s="249" t="s">
        <v>385</v>
      </c>
      <c r="H638" s="249" t="s">
        <v>386</v>
      </c>
      <c r="I638" s="249" t="s">
        <v>387</v>
      </c>
      <c r="J638" s="249" t="s">
        <v>388</v>
      </c>
      <c r="K638" s="249" t="s">
        <v>389</v>
      </c>
      <c r="L638" s="249" t="s">
        <v>390</v>
      </c>
      <c r="M638" s="249" t="s">
        <v>391</v>
      </c>
      <c r="N638" s="249" t="s">
        <v>392</v>
      </c>
      <c r="O638" s="249" t="s">
        <v>393</v>
      </c>
      <c r="P638" s="249" t="s">
        <v>394</v>
      </c>
      <c r="Q638" s="249" t="s">
        <v>395</v>
      </c>
      <c r="R638" s="249" t="s">
        <v>396</v>
      </c>
      <c r="S638" s="452"/>
    </row>
    <row r="639" spans="2:19" ht="18" hidden="1" customHeight="1" x14ac:dyDescent="0.25">
      <c r="B639" s="449"/>
      <c r="C639" s="456" t="s">
        <v>642</v>
      </c>
      <c r="D639" s="250"/>
      <c r="E639" s="450"/>
      <c r="F639" s="251" t="s">
        <v>22</v>
      </c>
      <c r="G639" s="251" t="s">
        <v>44</v>
      </c>
      <c r="H639" s="251" t="s">
        <v>45</v>
      </c>
      <c r="I639" s="251" t="s">
        <v>47</v>
      </c>
      <c r="J639" s="251" t="s">
        <v>46</v>
      </c>
      <c r="K639" s="251" t="s">
        <v>47</v>
      </c>
      <c r="L639" s="251" t="s">
        <v>48</v>
      </c>
      <c r="M639" s="251" t="str">
        <f t="shared" ref="M639" si="103">K639</f>
        <v>Weight</v>
      </c>
      <c r="N639" s="251" t="str">
        <f t="shared" ref="N639" si="104">L639</f>
        <v>Distance</v>
      </c>
      <c r="O639" s="251" t="str">
        <f t="shared" ref="O639" si="105">M639</f>
        <v>Weight</v>
      </c>
      <c r="P639" s="251" t="str">
        <f t="shared" ref="P639" si="106">N639</f>
        <v>Distance</v>
      </c>
      <c r="Q639" s="251" t="str">
        <f t="shared" ref="Q639" si="107">O639</f>
        <v>Weight</v>
      </c>
      <c r="R639" s="251" t="str">
        <f t="shared" ref="R639" si="108">P639</f>
        <v>Distance</v>
      </c>
      <c r="S639" s="452"/>
    </row>
    <row r="640" spans="2:19" ht="18" hidden="1" customHeight="1" x14ac:dyDescent="0.25">
      <c r="B640" s="449"/>
      <c r="C640" s="457"/>
      <c r="D640" s="241"/>
      <c r="E640" s="450"/>
      <c r="F640" s="248" t="s">
        <v>23</v>
      </c>
      <c r="G640" s="248" t="s">
        <v>564</v>
      </c>
      <c r="H640" s="248" t="s">
        <v>564</v>
      </c>
      <c r="I640" s="248" t="s">
        <v>564</v>
      </c>
      <c r="J640" s="248" t="s">
        <v>36</v>
      </c>
      <c r="K640" s="248" t="s">
        <v>564</v>
      </c>
      <c r="L640" s="248" t="s">
        <v>573</v>
      </c>
      <c r="M640" s="248" t="str">
        <f>K640</f>
        <v>lb</v>
      </c>
      <c r="N640" s="248" t="str">
        <f>L640</f>
        <v>mile</v>
      </c>
      <c r="O640" s="248" t="str">
        <f>M640</f>
        <v>lb</v>
      </c>
      <c r="P640" s="248" t="str">
        <f>L640</f>
        <v>mile</v>
      </c>
      <c r="Q640" s="248" t="str">
        <f>K640</f>
        <v>lb</v>
      </c>
      <c r="R640" s="248" t="str">
        <f>L640</f>
        <v>mile</v>
      </c>
      <c r="S640" s="452"/>
    </row>
    <row r="641" spans="2:19" ht="18" hidden="1" customHeight="1" x14ac:dyDescent="0.25">
      <c r="B641" s="449"/>
      <c r="C641" s="458" t="s">
        <v>643</v>
      </c>
      <c r="D641" s="252"/>
      <c r="E641" s="450"/>
      <c r="F641" s="253">
        <f>HEFAProductionInputs!E$8</f>
        <v>0</v>
      </c>
      <c r="G641" s="254"/>
      <c r="H641" s="254"/>
      <c r="I641" s="254"/>
      <c r="J641" s="260"/>
      <c r="K641" s="255"/>
      <c r="L641" s="255"/>
      <c r="M641" s="255"/>
      <c r="N641" s="255"/>
      <c r="O641" s="255"/>
      <c r="P641" s="255"/>
      <c r="Q641" s="255"/>
      <c r="R641" s="255"/>
      <c r="S641" s="452"/>
    </row>
    <row r="642" spans="2:19" ht="18" hidden="1" customHeight="1" x14ac:dyDescent="0.25">
      <c r="B642" s="449"/>
      <c r="C642" s="459"/>
      <c r="D642" s="241"/>
      <c r="E642" s="450"/>
      <c r="F642" s="253">
        <f>HEFAProductionInputs!E$9</f>
        <v>0</v>
      </c>
      <c r="G642" s="254"/>
      <c r="H642" s="254"/>
      <c r="I642" s="254"/>
      <c r="J642" s="260"/>
      <c r="K642" s="255"/>
      <c r="L642" s="255"/>
      <c r="M642" s="255"/>
      <c r="N642" s="255"/>
      <c r="O642" s="255"/>
      <c r="P642" s="255"/>
      <c r="Q642" s="255"/>
      <c r="R642" s="255"/>
      <c r="S642" s="452"/>
    </row>
    <row r="643" spans="2:19" ht="18" hidden="1" customHeight="1" x14ac:dyDescent="0.25">
      <c r="B643" s="449"/>
      <c r="C643" s="458" t="s">
        <v>479</v>
      </c>
      <c r="D643" s="252"/>
      <c r="E643" s="450"/>
      <c r="F643" s="253">
        <f>HEFAProductionInputs!E$10</f>
        <v>0</v>
      </c>
      <c r="G643" s="254"/>
      <c r="H643" s="254"/>
      <c r="I643" s="254"/>
      <c r="J643" s="260"/>
      <c r="K643" s="255"/>
      <c r="L643" s="255"/>
      <c r="M643" s="255"/>
      <c r="N643" s="255"/>
      <c r="O643" s="255"/>
      <c r="P643" s="255"/>
      <c r="Q643" s="255"/>
      <c r="R643" s="255"/>
      <c r="S643" s="452"/>
    </row>
    <row r="644" spans="2:19" ht="18" hidden="1" customHeight="1" x14ac:dyDescent="0.25">
      <c r="B644" s="449"/>
      <c r="C644" s="459"/>
      <c r="D644" s="256"/>
      <c r="E644" s="450"/>
      <c r="F644" s="253">
        <f>HEFAProductionInputs!E$11</f>
        <v>0</v>
      </c>
      <c r="G644" s="254"/>
      <c r="H644" s="254"/>
      <c r="I644" s="254"/>
      <c r="J644" s="260"/>
      <c r="K644" s="255"/>
      <c r="L644" s="255"/>
      <c r="M644" s="255"/>
      <c r="N644" s="255"/>
      <c r="O644" s="255"/>
      <c r="P644" s="255"/>
      <c r="Q644" s="255"/>
      <c r="R644" s="255"/>
      <c r="S644" s="452"/>
    </row>
    <row r="645" spans="2:19" ht="18" hidden="1" customHeight="1" x14ac:dyDescent="0.25">
      <c r="B645" s="449"/>
      <c r="C645" s="456" t="s">
        <v>644</v>
      </c>
      <c r="D645" s="257"/>
      <c r="E645" s="450"/>
      <c r="F645" s="253">
        <f>HEFAProductionInputs!E$12</f>
        <v>0</v>
      </c>
      <c r="G645" s="254"/>
      <c r="H645" s="254"/>
      <c r="I645" s="254"/>
      <c r="J645" s="260"/>
      <c r="K645" s="255"/>
      <c r="L645" s="255"/>
      <c r="M645" s="255"/>
      <c r="N645" s="255"/>
      <c r="O645" s="255"/>
      <c r="P645" s="255"/>
      <c r="Q645" s="255"/>
      <c r="R645" s="255"/>
      <c r="S645" s="452"/>
    </row>
    <row r="646" spans="2:19" ht="18" hidden="1" customHeight="1" x14ac:dyDescent="0.25">
      <c r="B646" s="449"/>
      <c r="C646" s="457"/>
      <c r="D646" s="258"/>
      <c r="E646" s="450"/>
      <c r="F646" s="253">
        <f>HEFAProductionInputs!E$13</f>
        <v>0</v>
      </c>
      <c r="G646" s="254"/>
      <c r="H646" s="254"/>
      <c r="I646" s="254"/>
      <c r="J646" s="260"/>
      <c r="K646" s="255"/>
      <c r="L646" s="255"/>
      <c r="M646" s="255"/>
      <c r="N646" s="255"/>
      <c r="O646" s="255"/>
      <c r="P646" s="255"/>
      <c r="Q646" s="255"/>
      <c r="R646" s="255"/>
      <c r="S646" s="452"/>
    </row>
    <row r="647" spans="2:19" ht="18" hidden="1" customHeight="1" x14ac:dyDescent="0.25">
      <c r="B647" s="449"/>
      <c r="C647" s="456" t="s">
        <v>480</v>
      </c>
      <c r="D647" s="250"/>
      <c r="E647" s="450"/>
      <c r="F647" s="253">
        <f>HEFAProductionInputs!E$14</f>
        <v>0</v>
      </c>
      <c r="G647" s="254"/>
      <c r="H647" s="254"/>
      <c r="I647" s="254"/>
      <c r="J647" s="260"/>
      <c r="K647" s="255"/>
      <c r="L647" s="255"/>
      <c r="M647" s="255"/>
      <c r="N647" s="255"/>
      <c r="O647" s="255"/>
      <c r="P647" s="255"/>
      <c r="Q647" s="255"/>
      <c r="R647" s="255"/>
      <c r="S647" s="452"/>
    </row>
    <row r="648" spans="2:19" ht="18" hidden="1" customHeight="1" x14ac:dyDescent="0.25">
      <c r="B648" s="449"/>
      <c r="C648" s="457"/>
      <c r="D648" s="259"/>
      <c r="E648" s="450"/>
      <c r="F648" s="253">
        <f>HEFAProductionInputs!E$15</f>
        <v>0</v>
      </c>
      <c r="G648" s="254"/>
      <c r="H648" s="254"/>
      <c r="I648" s="254"/>
      <c r="J648" s="260"/>
      <c r="K648" s="255"/>
      <c r="L648" s="255"/>
      <c r="M648" s="255"/>
      <c r="N648" s="255"/>
      <c r="O648" s="255"/>
      <c r="P648" s="255"/>
      <c r="Q648" s="255"/>
      <c r="R648" s="255"/>
      <c r="S648" s="452"/>
    </row>
    <row r="649" spans="2:19" ht="18" hidden="1" customHeight="1" x14ac:dyDescent="0.25">
      <c r="B649" s="449"/>
      <c r="C649" s="106" t="s">
        <v>220</v>
      </c>
      <c r="D649" s="107" t="str" cm="1">
        <f t="array" ref="D649:D650">_xlfn._xlws.FILTER(C649:C650,C649:C650&lt;&gt;"")</f>
        <v>Site-Specific</v>
      </c>
      <c r="E649" s="450"/>
      <c r="F649" s="253">
        <f>HEFAProductionInputs!E$16</f>
        <v>0</v>
      </c>
      <c r="G649" s="254"/>
      <c r="H649" s="254"/>
      <c r="I649" s="254"/>
      <c r="J649" s="260"/>
      <c r="K649" s="255"/>
      <c r="L649" s="255"/>
      <c r="M649" s="255"/>
      <c r="N649" s="255"/>
      <c r="O649" s="255"/>
      <c r="P649" s="255"/>
      <c r="Q649" s="255"/>
      <c r="R649" s="255"/>
      <c r="S649" s="452"/>
    </row>
    <row r="650" spans="2:19" ht="18" hidden="1" customHeight="1" x14ac:dyDescent="0.25">
      <c r="B650" s="449"/>
      <c r="C650" s="107" t="s">
        <v>251</v>
      </c>
      <c r="D650" s="106" t="str">
        <v>Default</v>
      </c>
      <c r="E650" s="450" t="b">
        <v>0</v>
      </c>
      <c r="F650" s="253">
        <f>HEFAProductionInputs!E$17</f>
        <v>0</v>
      </c>
      <c r="G650" s="254"/>
      <c r="H650" s="254"/>
      <c r="I650" s="254"/>
      <c r="J650" s="260"/>
      <c r="K650" s="255"/>
      <c r="L650" s="255"/>
      <c r="M650" s="255"/>
      <c r="N650" s="255"/>
      <c r="O650" s="255"/>
      <c r="P650" s="255"/>
      <c r="Q650" s="255"/>
      <c r="R650" s="255"/>
      <c r="S650" s="452"/>
    </row>
    <row r="651" spans="2:19" ht="18" hidden="1" customHeight="1" x14ac:dyDescent="0.25">
      <c r="B651" s="449"/>
      <c r="C651" s="118"/>
      <c r="D651" s="118"/>
      <c r="E651" s="450"/>
      <c r="F651" s="253">
        <f>HEFAProductionInputs!E$18</f>
        <v>0</v>
      </c>
      <c r="G651" s="254"/>
      <c r="H651" s="254"/>
      <c r="I651" s="254"/>
      <c r="J651" s="260"/>
      <c r="K651" s="255"/>
      <c r="L651" s="255"/>
      <c r="M651" s="255"/>
      <c r="N651" s="255"/>
      <c r="O651" s="255"/>
      <c r="P651" s="255"/>
      <c r="Q651" s="255"/>
      <c r="R651" s="255"/>
      <c r="S651" s="452"/>
    </row>
    <row r="652" spans="2:19" ht="18" hidden="1" customHeight="1" x14ac:dyDescent="0.25">
      <c r="B652" s="449"/>
      <c r="C652" s="118"/>
      <c r="D652" s="118"/>
      <c r="E652" s="450" t="b">
        <v>0</v>
      </c>
      <c r="F652" s="253">
        <f>HEFAProductionInputs!E$19</f>
        <v>0</v>
      </c>
      <c r="G652" s="254"/>
      <c r="H652" s="254"/>
      <c r="I652" s="254"/>
      <c r="J652" s="260"/>
      <c r="K652" s="255"/>
      <c r="L652" s="255"/>
      <c r="M652" s="255"/>
      <c r="N652" s="255"/>
      <c r="O652" s="255"/>
      <c r="P652" s="255"/>
      <c r="Q652" s="255"/>
      <c r="R652" s="255"/>
      <c r="S652" s="452"/>
    </row>
    <row r="653" spans="2:19" ht="18" hidden="1" customHeight="1" x14ac:dyDescent="0.25">
      <c r="B653" s="449"/>
      <c r="C653" s="104"/>
      <c r="D653" s="104"/>
      <c r="E653" s="450"/>
      <c r="F653" s="253">
        <f>HEFAProductionInputs!E$20</f>
        <v>0</v>
      </c>
      <c r="G653" s="254"/>
      <c r="H653" s="254"/>
      <c r="I653" s="254"/>
      <c r="J653" s="260"/>
      <c r="K653" s="255"/>
      <c r="L653" s="255"/>
      <c r="M653" s="255"/>
      <c r="N653" s="255"/>
      <c r="O653" s="255"/>
      <c r="P653" s="255"/>
      <c r="Q653" s="255"/>
      <c r="R653" s="255"/>
      <c r="S653" s="452"/>
    </row>
    <row r="654" spans="2:19" ht="18" hidden="1" customHeight="1" x14ac:dyDescent="0.25">
      <c r="B654" s="449"/>
      <c r="C654" s="445" t="s">
        <v>574</v>
      </c>
      <c r="D654" s="445"/>
      <c r="E654" s="450"/>
      <c r="F654" s="253">
        <f>HEFAProductionInputs!E$21</f>
        <v>0</v>
      </c>
      <c r="G654" s="254"/>
      <c r="H654" s="254"/>
      <c r="I654" s="254"/>
      <c r="J654" s="260"/>
      <c r="K654" s="255"/>
      <c r="L654" s="255"/>
      <c r="M654" s="255"/>
      <c r="N654" s="255"/>
      <c r="O654" s="255"/>
      <c r="P654" s="255"/>
      <c r="Q654" s="255"/>
      <c r="R654" s="255"/>
      <c r="S654" s="452"/>
    </row>
    <row r="655" spans="2:19" ht="18" hidden="1" customHeight="1" x14ac:dyDescent="0.25">
      <c r="B655" s="449"/>
      <c r="C655" s="238" t="s">
        <v>39</v>
      </c>
      <c r="D655" s="241">
        <f>SUMPRODUCT(K641:K664,L641:L664)</f>
        <v>0</v>
      </c>
      <c r="E655" s="450"/>
      <c r="F655" s="253">
        <f>HEFAProductionInputs!E$22</f>
        <v>0</v>
      </c>
      <c r="G655" s="254"/>
      <c r="H655" s="254"/>
      <c r="I655" s="254"/>
      <c r="J655" s="260"/>
      <c r="K655" s="255"/>
      <c r="L655" s="255"/>
      <c r="M655" s="255"/>
      <c r="N655" s="255"/>
      <c r="O655" s="255"/>
      <c r="P655" s="255"/>
      <c r="Q655" s="255"/>
      <c r="R655" s="255"/>
      <c r="S655" s="452"/>
    </row>
    <row r="656" spans="2:19" ht="18" hidden="1" customHeight="1" x14ac:dyDescent="0.25">
      <c r="B656" s="449"/>
      <c r="C656" s="238" t="s">
        <v>40</v>
      </c>
      <c r="D656" s="241">
        <f>SUMPRODUCT(M641:M664,N641:N664)</f>
        <v>0</v>
      </c>
      <c r="E656" s="450"/>
      <c r="F656" s="253">
        <f>HEFAProductionInputs!E$23</f>
        <v>0</v>
      </c>
      <c r="G656" s="254"/>
      <c r="H656" s="254"/>
      <c r="I656" s="254"/>
      <c r="J656" s="260"/>
      <c r="K656" s="255"/>
      <c r="L656" s="255"/>
      <c r="M656" s="255"/>
      <c r="N656" s="255"/>
      <c r="O656" s="255"/>
      <c r="P656" s="255"/>
      <c r="Q656" s="255"/>
      <c r="R656" s="255"/>
      <c r="S656" s="452"/>
    </row>
    <row r="657" spans="2:19" ht="18" hidden="1" customHeight="1" x14ac:dyDescent="0.25">
      <c r="B657" s="449"/>
      <c r="C657" s="238" t="s">
        <v>41</v>
      </c>
      <c r="D657" s="241">
        <f>SUMPRODUCT(O641:O664,P641:P664)</f>
        <v>0</v>
      </c>
      <c r="E657" s="450"/>
      <c r="F657" s="253">
        <f>HEFAProductionInputs!E$24</f>
        <v>0</v>
      </c>
      <c r="G657" s="254"/>
      <c r="H657" s="254"/>
      <c r="I657" s="254"/>
      <c r="J657" s="260"/>
      <c r="K657" s="255"/>
      <c r="L657" s="255"/>
      <c r="M657" s="255"/>
      <c r="N657" s="255"/>
      <c r="O657" s="255"/>
      <c r="P657" s="255"/>
      <c r="Q657" s="255"/>
      <c r="R657" s="255"/>
      <c r="S657" s="452"/>
    </row>
    <row r="658" spans="2:19" ht="18" hidden="1" customHeight="1" x14ac:dyDescent="0.25">
      <c r="B658" s="449"/>
      <c r="C658" s="238" t="s">
        <v>38</v>
      </c>
      <c r="D658" s="241">
        <f>SUMPRODUCT(Q641:Q664,R641:R664)</f>
        <v>0</v>
      </c>
      <c r="E658" s="450"/>
      <c r="F658" s="253">
        <f>HEFAProductionInputs!E$25</f>
        <v>0</v>
      </c>
      <c r="G658" s="254"/>
      <c r="H658" s="254"/>
      <c r="I658" s="254"/>
      <c r="J658" s="260"/>
      <c r="K658" s="255"/>
      <c r="L658" s="255"/>
      <c r="M658" s="255"/>
      <c r="N658" s="255"/>
      <c r="O658" s="255"/>
      <c r="P658" s="255"/>
      <c r="Q658" s="255"/>
      <c r="R658" s="255"/>
      <c r="S658" s="452"/>
    </row>
    <row r="659" spans="2:19" ht="18" hidden="1" customHeight="1" x14ac:dyDescent="0.25">
      <c r="B659" s="449"/>
      <c r="C659" s="238" t="s">
        <v>442</v>
      </c>
      <c r="D659" s="241" cm="1">
        <f t="array" ref="D659">IFERROR((D655*Background!E$17+D656*Background!E$18+D657*Background!E$19+IFERROR(D658*D648,0))/SUMPRODUCT(I641:I664,1-J641:J664),0)</f>
        <v>0</v>
      </c>
      <c r="E659" s="450"/>
      <c r="F659" s="253">
        <f>HEFAProductionInputs!E$26</f>
        <v>0</v>
      </c>
      <c r="G659" s="254"/>
      <c r="H659" s="254"/>
      <c r="I659" s="254"/>
      <c r="J659" s="260"/>
      <c r="K659" s="255"/>
      <c r="L659" s="255"/>
      <c r="M659" s="255"/>
      <c r="N659" s="255"/>
      <c r="O659" s="255"/>
      <c r="P659" s="255"/>
      <c r="Q659" s="255"/>
      <c r="R659" s="255"/>
      <c r="S659" s="452"/>
    </row>
    <row r="660" spans="2:19" ht="18" hidden="1" customHeight="1" x14ac:dyDescent="0.25">
      <c r="B660" s="449"/>
      <c r="C660" s="444"/>
      <c r="D660" s="444"/>
      <c r="E660" s="450"/>
      <c r="F660" s="253">
        <f>HEFAProductionInputs!E$27</f>
        <v>0</v>
      </c>
      <c r="G660" s="254"/>
      <c r="H660" s="254"/>
      <c r="I660" s="254"/>
      <c r="J660" s="260"/>
      <c r="K660" s="255"/>
      <c r="L660" s="255"/>
      <c r="M660" s="255"/>
      <c r="N660" s="255"/>
      <c r="O660" s="255"/>
      <c r="P660" s="255"/>
      <c r="Q660" s="255"/>
      <c r="R660" s="255"/>
      <c r="S660" s="452"/>
    </row>
    <row r="661" spans="2:19" ht="18" hidden="1" customHeight="1" x14ac:dyDescent="0.25">
      <c r="B661" s="449"/>
      <c r="C661" s="445" t="s">
        <v>567</v>
      </c>
      <c r="D661" s="445"/>
      <c r="E661" s="450"/>
      <c r="F661" s="253">
        <f>HEFAProductionInputs!E$28</f>
        <v>0</v>
      </c>
      <c r="G661" s="254"/>
      <c r="H661" s="254"/>
      <c r="I661" s="254"/>
      <c r="J661" s="260"/>
      <c r="K661" s="255"/>
      <c r="L661" s="255"/>
      <c r="M661" s="255"/>
      <c r="N661" s="255"/>
      <c r="O661" s="255"/>
      <c r="P661" s="255"/>
      <c r="Q661" s="255"/>
      <c r="R661" s="255"/>
      <c r="S661" s="452"/>
    </row>
    <row r="662" spans="2:19" ht="18" hidden="1" customHeight="1" x14ac:dyDescent="0.25">
      <c r="B662" s="449"/>
      <c r="C662" s="238" t="s">
        <v>49</v>
      </c>
      <c r="D662" s="241" cm="1">
        <f t="array" ref="D662">SUMPRODUCT(I641:I664,1-J641:J664)</f>
        <v>0</v>
      </c>
      <c r="E662" s="450"/>
      <c r="F662" s="253">
        <f>HEFAProductionInputs!E$29</f>
        <v>0</v>
      </c>
      <c r="G662" s="254"/>
      <c r="H662" s="254"/>
      <c r="I662" s="254"/>
      <c r="J662" s="260"/>
      <c r="K662" s="255"/>
      <c r="L662" s="255"/>
      <c r="M662" s="255"/>
      <c r="N662" s="255"/>
      <c r="O662" s="255"/>
      <c r="P662" s="255"/>
      <c r="Q662" s="255"/>
      <c r="R662" s="255"/>
      <c r="S662" s="452"/>
    </row>
    <row r="663" spans="2:19" ht="18" hidden="1" customHeight="1" x14ac:dyDescent="0.25">
      <c r="B663" s="449"/>
      <c r="C663" s="238" t="s">
        <v>54</v>
      </c>
      <c r="D663" s="241" cm="1">
        <f t="array" ref="D663">SUMPRODUCT(H641:H664-G641:G664,1-J641:J664)</f>
        <v>0</v>
      </c>
      <c r="E663" s="450"/>
      <c r="F663" s="253">
        <f>HEFAProductionInputs!E$30</f>
        <v>0</v>
      </c>
      <c r="G663" s="254"/>
      <c r="H663" s="254"/>
      <c r="I663" s="254"/>
      <c r="J663" s="260"/>
      <c r="K663" s="255"/>
      <c r="L663" s="255"/>
      <c r="M663" s="255"/>
      <c r="N663" s="255"/>
      <c r="O663" s="255"/>
      <c r="P663" s="255"/>
      <c r="Q663" s="255"/>
      <c r="R663" s="255"/>
      <c r="S663" s="452"/>
    </row>
    <row r="664" spans="2:19" ht="18" hidden="1" customHeight="1" x14ac:dyDescent="0.25">
      <c r="B664" s="449"/>
      <c r="C664" s="238" t="s">
        <v>60</v>
      </c>
      <c r="D664" s="241">
        <f>D662-D663</f>
        <v>0</v>
      </c>
      <c r="E664" s="450"/>
      <c r="F664" s="253">
        <f>HEFAProductionInputs!E$31</f>
        <v>0</v>
      </c>
      <c r="G664" s="254"/>
      <c r="H664" s="254"/>
      <c r="I664" s="254"/>
      <c r="J664" s="260"/>
      <c r="K664" s="255"/>
      <c r="L664" s="255"/>
      <c r="M664" s="255"/>
      <c r="N664" s="255"/>
      <c r="O664" s="255"/>
      <c r="P664" s="255"/>
      <c r="Q664" s="255"/>
      <c r="R664" s="255"/>
      <c r="S664" s="452"/>
    </row>
    <row r="665" spans="2:19" ht="18" hidden="1" customHeight="1" x14ac:dyDescent="0.25">
      <c r="B665" s="433"/>
      <c r="C665" s="434"/>
      <c r="D665" s="434"/>
      <c r="E665" s="434"/>
      <c r="F665" s="434"/>
      <c r="G665" s="434"/>
      <c r="H665" s="434"/>
      <c r="I665" s="434"/>
      <c r="J665" s="434"/>
      <c r="K665" s="434"/>
      <c r="L665" s="434"/>
      <c r="M665" s="434"/>
      <c r="N665" s="434"/>
      <c r="O665" s="434"/>
      <c r="P665" s="434"/>
      <c r="Q665" s="434"/>
      <c r="R665" s="434"/>
      <c r="S665" s="435"/>
    </row>
    <row r="666" spans="2:19" ht="18" hidden="1" customHeight="1" x14ac:dyDescent="0.25"/>
  </sheetData>
  <sheetProtection selectLockedCells="1" selectUnlockedCells="1"/>
  <mergeCells count="541">
    <mergeCell ref="C119:C120"/>
    <mergeCell ref="C100:D100"/>
    <mergeCell ref="B104:S104"/>
    <mergeCell ref="C315:C316"/>
    <mergeCell ref="C317:C318"/>
    <mergeCell ref="C282:C283"/>
    <mergeCell ref="C284:C285"/>
    <mergeCell ref="C249:C250"/>
    <mergeCell ref="C251:C252"/>
    <mergeCell ref="C216:C217"/>
    <mergeCell ref="C218:C219"/>
    <mergeCell ref="C183:C184"/>
    <mergeCell ref="C185:C186"/>
    <mergeCell ref="C132:D132"/>
    <mergeCell ref="C133:D133"/>
    <mergeCell ref="B137:S137"/>
    <mergeCell ref="B139:S139"/>
    <mergeCell ref="B140:B169"/>
    <mergeCell ref="C140:D140"/>
    <mergeCell ref="E140:E169"/>
    <mergeCell ref="F140:R140"/>
    <mergeCell ref="S140:S169"/>
    <mergeCell ref="C141:D141"/>
    <mergeCell ref="F141:F142"/>
    <mergeCell ref="B7:S7"/>
    <mergeCell ref="B38:S38"/>
    <mergeCell ref="S8:S37"/>
    <mergeCell ref="E8:E37"/>
    <mergeCell ref="B8:B37"/>
    <mergeCell ref="C10:D10"/>
    <mergeCell ref="C33:D33"/>
    <mergeCell ref="F8:R8"/>
    <mergeCell ref="G9:J9"/>
    <mergeCell ref="K9:R9"/>
    <mergeCell ref="G10:H10"/>
    <mergeCell ref="I10:J10"/>
    <mergeCell ref="F9:F10"/>
    <mergeCell ref="K10:L10"/>
    <mergeCell ref="M10:N10"/>
    <mergeCell ref="O10:P10"/>
    <mergeCell ref="Q10:R10"/>
    <mergeCell ref="C34:D34"/>
    <mergeCell ref="C27:D27"/>
    <mergeCell ref="C8:D8"/>
    <mergeCell ref="C9:D9"/>
    <mergeCell ref="C11:D11"/>
    <mergeCell ref="C14:C15"/>
    <mergeCell ref="C12:C13"/>
    <mergeCell ref="B40:S40"/>
    <mergeCell ref="B41:B70"/>
    <mergeCell ref="C41:D41"/>
    <mergeCell ref="E41:E70"/>
    <mergeCell ref="F41:R41"/>
    <mergeCell ref="S41:S70"/>
    <mergeCell ref="C42:D42"/>
    <mergeCell ref="F42:F43"/>
    <mergeCell ref="G42:J42"/>
    <mergeCell ref="K42:R42"/>
    <mergeCell ref="C43:D43"/>
    <mergeCell ref="G43:H43"/>
    <mergeCell ref="I43:J43"/>
    <mergeCell ref="K43:L43"/>
    <mergeCell ref="M43:N43"/>
    <mergeCell ref="O43:P43"/>
    <mergeCell ref="C60:D60"/>
    <mergeCell ref="C66:D66"/>
    <mergeCell ref="C67:D67"/>
    <mergeCell ref="C51:C52"/>
    <mergeCell ref="C53:C54"/>
    <mergeCell ref="Q43:R43"/>
    <mergeCell ref="C44:D44"/>
    <mergeCell ref="C47:C48"/>
    <mergeCell ref="C49:C50"/>
    <mergeCell ref="B71:S71"/>
    <mergeCell ref="B73:S73"/>
    <mergeCell ref="B74:B103"/>
    <mergeCell ref="C74:D74"/>
    <mergeCell ref="E74:E103"/>
    <mergeCell ref="F74:R74"/>
    <mergeCell ref="S74:S103"/>
    <mergeCell ref="C75:D75"/>
    <mergeCell ref="F75:F76"/>
    <mergeCell ref="G75:J75"/>
    <mergeCell ref="K75:R75"/>
    <mergeCell ref="C76:D76"/>
    <mergeCell ref="G76:H76"/>
    <mergeCell ref="I76:J76"/>
    <mergeCell ref="K76:L76"/>
    <mergeCell ref="M76:N76"/>
    <mergeCell ref="C93:D93"/>
    <mergeCell ref="C99:D99"/>
    <mergeCell ref="O76:P76"/>
    <mergeCell ref="Q76:R76"/>
    <mergeCell ref="C77:D77"/>
    <mergeCell ref="C80:C81"/>
    <mergeCell ref="C82:C83"/>
    <mergeCell ref="C84:C85"/>
    <mergeCell ref="C86:C87"/>
    <mergeCell ref="B106:S106"/>
    <mergeCell ref="B107:B136"/>
    <mergeCell ref="C107:D107"/>
    <mergeCell ref="E107:E136"/>
    <mergeCell ref="F107:R107"/>
    <mergeCell ref="S107:S136"/>
    <mergeCell ref="C108:D108"/>
    <mergeCell ref="F108:F109"/>
    <mergeCell ref="G108:J108"/>
    <mergeCell ref="K108:R108"/>
    <mergeCell ref="C109:D109"/>
    <mergeCell ref="G109:H109"/>
    <mergeCell ref="I109:J109"/>
    <mergeCell ref="K109:L109"/>
    <mergeCell ref="C115:C116"/>
    <mergeCell ref="C126:D126"/>
    <mergeCell ref="M109:N109"/>
    <mergeCell ref="O109:P109"/>
    <mergeCell ref="Q109:R109"/>
    <mergeCell ref="C110:D110"/>
    <mergeCell ref="C113:C114"/>
    <mergeCell ref="C117:C118"/>
    <mergeCell ref="G141:J141"/>
    <mergeCell ref="K141:R141"/>
    <mergeCell ref="C142:D142"/>
    <mergeCell ref="G142:H142"/>
    <mergeCell ref="I142:J142"/>
    <mergeCell ref="C159:D159"/>
    <mergeCell ref="C165:D165"/>
    <mergeCell ref="C166:D166"/>
    <mergeCell ref="C150:C151"/>
    <mergeCell ref="C152:C153"/>
    <mergeCell ref="B170:S170"/>
    <mergeCell ref="B172:S172"/>
    <mergeCell ref="C146:C147"/>
    <mergeCell ref="C148:C149"/>
    <mergeCell ref="K142:L142"/>
    <mergeCell ref="M142:N142"/>
    <mergeCell ref="O142:P142"/>
    <mergeCell ref="Q142:R142"/>
    <mergeCell ref="C143:D143"/>
    <mergeCell ref="C192:D192"/>
    <mergeCell ref="C198:D198"/>
    <mergeCell ref="C199:D199"/>
    <mergeCell ref="B203:S203"/>
    <mergeCell ref="C176:D176"/>
    <mergeCell ref="C179:C180"/>
    <mergeCell ref="C181:C182"/>
    <mergeCell ref="B173:B202"/>
    <mergeCell ref="C173:D173"/>
    <mergeCell ref="E173:E202"/>
    <mergeCell ref="F173:R173"/>
    <mergeCell ref="S173:S202"/>
    <mergeCell ref="C174:D174"/>
    <mergeCell ref="F174:F175"/>
    <mergeCell ref="G174:J174"/>
    <mergeCell ref="K174:R174"/>
    <mergeCell ref="C175:D175"/>
    <mergeCell ref="G175:H175"/>
    <mergeCell ref="I175:J175"/>
    <mergeCell ref="K175:L175"/>
    <mergeCell ref="M175:N175"/>
    <mergeCell ref="O175:P175"/>
    <mergeCell ref="Q175:R175"/>
    <mergeCell ref="B205:S205"/>
    <mergeCell ref="B206:B235"/>
    <mergeCell ref="C206:D206"/>
    <mergeCell ref="E206:E235"/>
    <mergeCell ref="F206:R206"/>
    <mergeCell ref="S206:S235"/>
    <mergeCell ref="C207:D207"/>
    <mergeCell ref="F207:F208"/>
    <mergeCell ref="G207:J207"/>
    <mergeCell ref="K207:R207"/>
    <mergeCell ref="C208:D208"/>
    <mergeCell ref="G208:H208"/>
    <mergeCell ref="I208:J208"/>
    <mergeCell ref="K208:L208"/>
    <mergeCell ref="M208:N208"/>
    <mergeCell ref="O208:P208"/>
    <mergeCell ref="C225:D225"/>
    <mergeCell ref="C231:D231"/>
    <mergeCell ref="C232:D232"/>
    <mergeCell ref="Q208:R208"/>
    <mergeCell ref="C209:D209"/>
    <mergeCell ref="C212:C213"/>
    <mergeCell ref="C214:C215"/>
    <mergeCell ref="Q274:R274"/>
    <mergeCell ref="C275:D275"/>
    <mergeCell ref="C278:C279"/>
    <mergeCell ref="K307:L307"/>
    <mergeCell ref="M307:N307"/>
    <mergeCell ref="O307:P307"/>
    <mergeCell ref="Q307:R307"/>
    <mergeCell ref="Q241:R241"/>
    <mergeCell ref="C242:D242"/>
    <mergeCell ref="C245:C246"/>
    <mergeCell ref="C247:C248"/>
    <mergeCell ref="C265:D265"/>
    <mergeCell ref="B269:S269"/>
    <mergeCell ref="B271:S271"/>
    <mergeCell ref="B272:B301"/>
    <mergeCell ref="C272:D272"/>
    <mergeCell ref="E272:E301"/>
    <mergeCell ref="F272:R272"/>
    <mergeCell ref="S272:S301"/>
    <mergeCell ref="C273:D273"/>
    <mergeCell ref="F273:F274"/>
    <mergeCell ref="G273:J273"/>
    <mergeCell ref="K273:R273"/>
    <mergeCell ref="C274:D274"/>
    <mergeCell ref="C307:D307"/>
    <mergeCell ref="G307:H307"/>
    <mergeCell ref="I307:J307"/>
    <mergeCell ref="C324:D324"/>
    <mergeCell ref="C330:D330"/>
    <mergeCell ref="C331:D331"/>
    <mergeCell ref="C291:D291"/>
    <mergeCell ref="M274:N274"/>
    <mergeCell ref="O274:P274"/>
    <mergeCell ref="G274:H274"/>
    <mergeCell ref="I274:J274"/>
    <mergeCell ref="K274:L274"/>
    <mergeCell ref="C280:C281"/>
    <mergeCell ref="C309:C310"/>
    <mergeCell ref="C243:C244"/>
    <mergeCell ref="C276:C277"/>
    <mergeCell ref="C18:C19"/>
    <mergeCell ref="C20:C21"/>
    <mergeCell ref="C258:D258"/>
    <mergeCell ref="C264:D264"/>
    <mergeCell ref="G4:I4"/>
    <mergeCell ref="B335:S335"/>
    <mergeCell ref="C311:C312"/>
    <mergeCell ref="C313:C314"/>
    <mergeCell ref="C308:D308"/>
    <mergeCell ref="C297:D297"/>
    <mergeCell ref="C298:D298"/>
    <mergeCell ref="B302:S302"/>
    <mergeCell ref="B304:S304"/>
    <mergeCell ref="B305:B334"/>
    <mergeCell ref="C305:D305"/>
    <mergeCell ref="E305:E334"/>
    <mergeCell ref="F305:R305"/>
    <mergeCell ref="S305:S334"/>
    <mergeCell ref="C306:D306"/>
    <mergeCell ref="F306:F307"/>
    <mergeCell ref="G306:J306"/>
    <mergeCell ref="K306:R306"/>
    <mergeCell ref="C16:C17"/>
    <mergeCell ref="B236:S236"/>
    <mergeCell ref="B238:S238"/>
    <mergeCell ref="G240:J240"/>
    <mergeCell ref="K240:R240"/>
    <mergeCell ref="C241:D241"/>
    <mergeCell ref="G241:H241"/>
    <mergeCell ref="I241:J241"/>
    <mergeCell ref="K241:L241"/>
    <mergeCell ref="M241:N241"/>
    <mergeCell ref="O241:P241"/>
    <mergeCell ref="C45:C46"/>
    <mergeCell ref="C78:C79"/>
    <mergeCell ref="C111:C112"/>
    <mergeCell ref="C144:C145"/>
    <mergeCell ref="C177:C178"/>
    <mergeCell ref="C210:C211"/>
    <mergeCell ref="B239:B268"/>
    <mergeCell ref="C239:D239"/>
    <mergeCell ref="E239:E268"/>
    <mergeCell ref="F239:R239"/>
    <mergeCell ref="S239:S268"/>
    <mergeCell ref="C240:D240"/>
    <mergeCell ref="F240:F241"/>
    <mergeCell ref="B337:S337"/>
    <mergeCell ref="B338:B367"/>
    <mergeCell ref="C338:D338"/>
    <mergeCell ref="E338:E367"/>
    <mergeCell ref="F338:R338"/>
    <mergeCell ref="S338:S367"/>
    <mergeCell ref="C339:D339"/>
    <mergeCell ref="F339:F340"/>
    <mergeCell ref="G339:J339"/>
    <mergeCell ref="K339:R339"/>
    <mergeCell ref="C340:D340"/>
    <mergeCell ref="G340:H340"/>
    <mergeCell ref="I340:J340"/>
    <mergeCell ref="K340:L340"/>
    <mergeCell ref="M340:N340"/>
    <mergeCell ref="O340:P340"/>
    <mergeCell ref="Q340:R340"/>
    <mergeCell ref="C341:D341"/>
    <mergeCell ref="C342:C343"/>
    <mergeCell ref="C344:C345"/>
    <mergeCell ref="C346:C347"/>
    <mergeCell ref="C348:C349"/>
    <mergeCell ref="C350:C351"/>
    <mergeCell ref="C357:D357"/>
    <mergeCell ref="C363:D363"/>
    <mergeCell ref="C364:D364"/>
    <mergeCell ref="B368:S368"/>
    <mergeCell ref="B370:S370"/>
    <mergeCell ref="B371:B400"/>
    <mergeCell ref="C371:D371"/>
    <mergeCell ref="E371:E400"/>
    <mergeCell ref="F371:R371"/>
    <mergeCell ref="S371:S400"/>
    <mergeCell ref="C372:D372"/>
    <mergeCell ref="F372:F373"/>
    <mergeCell ref="G372:J372"/>
    <mergeCell ref="K372:R372"/>
    <mergeCell ref="C373:D373"/>
    <mergeCell ref="G373:H373"/>
    <mergeCell ref="I373:J373"/>
    <mergeCell ref="K373:L373"/>
    <mergeCell ref="M373:N373"/>
    <mergeCell ref="O373:P373"/>
    <mergeCell ref="Q373:R373"/>
    <mergeCell ref="C374:D374"/>
    <mergeCell ref="C375:C376"/>
    <mergeCell ref="C377:C378"/>
    <mergeCell ref="C379:C380"/>
    <mergeCell ref="C381:C382"/>
    <mergeCell ref="C383:C384"/>
    <mergeCell ref="C390:D390"/>
    <mergeCell ref="C396:D396"/>
    <mergeCell ref="C397:D397"/>
    <mergeCell ref="B401:S401"/>
    <mergeCell ref="B403:S403"/>
    <mergeCell ref="B404:B433"/>
    <mergeCell ref="C404:D404"/>
    <mergeCell ref="E404:E433"/>
    <mergeCell ref="F404:R404"/>
    <mergeCell ref="S404:S433"/>
    <mergeCell ref="C405:D405"/>
    <mergeCell ref="F405:F406"/>
    <mergeCell ref="G405:J405"/>
    <mergeCell ref="K405:R405"/>
    <mergeCell ref="C406:D406"/>
    <mergeCell ref="G406:H406"/>
    <mergeCell ref="I406:J406"/>
    <mergeCell ref="K406:L406"/>
    <mergeCell ref="M406:N406"/>
    <mergeCell ref="O406:P406"/>
    <mergeCell ref="Q406:R406"/>
    <mergeCell ref="C407:D407"/>
    <mergeCell ref="C408:C409"/>
    <mergeCell ref="C410:C411"/>
    <mergeCell ref="C412:C413"/>
    <mergeCell ref="C414:C415"/>
    <mergeCell ref="C416:C417"/>
    <mergeCell ref="C423:D423"/>
    <mergeCell ref="C429:D429"/>
    <mergeCell ref="C430:D430"/>
    <mergeCell ref="B434:S434"/>
    <mergeCell ref="B436:S436"/>
    <mergeCell ref="B437:B466"/>
    <mergeCell ref="C437:D437"/>
    <mergeCell ref="E437:E466"/>
    <mergeCell ref="F437:R437"/>
    <mergeCell ref="S437:S466"/>
    <mergeCell ref="C438:D438"/>
    <mergeCell ref="F438:F439"/>
    <mergeCell ref="G438:J438"/>
    <mergeCell ref="K438:R438"/>
    <mergeCell ref="C439:D439"/>
    <mergeCell ref="G439:H439"/>
    <mergeCell ref="I439:J439"/>
    <mergeCell ref="K439:L439"/>
    <mergeCell ref="M439:N439"/>
    <mergeCell ref="O439:P439"/>
    <mergeCell ref="Q439:R439"/>
    <mergeCell ref="C440:D440"/>
    <mergeCell ref="C441:C442"/>
    <mergeCell ref="C443:C444"/>
    <mergeCell ref="C445:C446"/>
    <mergeCell ref="C447:C448"/>
    <mergeCell ref="C449:C450"/>
    <mergeCell ref="C456:D456"/>
    <mergeCell ref="C462:D462"/>
    <mergeCell ref="C463:D463"/>
    <mergeCell ref="B467:S467"/>
    <mergeCell ref="B469:S469"/>
    <mergeCell ref="B470:B499"/>
    <mergeCell ref="C470:D470"/>
    <mergeCell ref="E470:E499"/>
    <mergeCell ref="F470:R470"/>
    <mergeCell ref="S470:S499"/>
    <mergeCell ref="C471:D471"/>
    <mergeCell ref="F471:F472"/>
    <mergeCell ref="G471:J471"/>
    <mergeCell ref="K471:R471"/>
    <mergeCell ref="C472:D472"/>
    <mergeCell ref="G472:H472"/>
    <mergeCell ref="I472:J472"/>
    <mergeCell ref="K472:L472"/>
    <mergeCell ref="M472:N472"/>
    <mergeCell ref="O472:P472"/>
    <mergeCell ref="Q472:R472"/>
    <mergeCell ref="C473:D473"/>
    <mergeCell ref="C474:C475"/>
    <mergeCell ref="C476:C477"/>
    <mergeCell ref="C478:C479"/>
    <mergeCell ref="C480:C481"/>
    <mergeCell ref="C482:C483"/>
    <mergeCell ref="C489:D489"/>
    <mergeCell ref="C495:D495"/>
    <mergeCell ref="C496:D496"/>
    <mergeCell ref="B500:S500"/>
    <mergeCell ref="B502:S502"/>
    <mergeCell ref="B503:B532"/>
    <mergeCell ref="C503:D503"/>
    <mergeCell ref="E503:E532"/>
    <mergeCell ref="F503:R503"/>
    <mergeCell ref="S503:S532"/>
    <mergeCell ref="C504:D504"/>
    <mergeCell ref="F504:F505"/>
    <mergeCell ref="G504:J504"/>
    <mergeCell ref="K504:R504"/>
    <mergeCell ref="C505:D505"/>
    <mergeCell ref="G505:H505"/>
    <mergeCell ref="I505:J505"/>
    <mergeCell ref="K505:L505"/>
    <mergeCell ref="M505:N505"/>
    <mergeCell ref="O505:P505"/>
    <mergeCell ref="Q505:R505"/>
    <mergeCell ref="C506:D506"/>
    <mergeCell ref="C507:C508"/>
    <mergeCell ref="C509:C510"/>
    <mergeCell ref="C511:C512"/>
    <mergeCell ref="C513:C514"/>
    <mergeCell ref="C515:C516"/>
    <mergeCell ref="C522:D522"/>
    <mergeCell ref="C528:D528"/>
    <mergeCell ref="C529:D529"/>
    <mergeCell ref="B533:S533"/>
    <mergeCell ref="B535:S535"/>
    <mergeCell ref="B536:B565"/>
    <mergeCell ref="C536:D536"/>
    <mergeCell ref="E536:E565"/>
    <mergeCell ref="F536:R536"/>
    <mergeCell ref="S536:S565"/>
    <mergeCell ref="C537:D537"/>
    <mergeCell ref="F537:F538"/>
    <mergeCell ref="G537:J537"/>
    <mergeCell ref="K537:R537"/>
    <mergeCell ref="C538:D538"/>
    <mergeCell ref="G538:H538"/>
    <mergeCell ref="I538:J538"/>
    <mergeCell ref="K538:L538"/>
    <mergeCell ref="M538:N538"/>
    <mergeCell ref="O538:P538"/>
    <mergeCell ref="Q538:R538"/>
    <mergeCell ref="C539:D539"/>
    <mergeCell ref="C540:C541"/>
    <mergeCell ref="C542:C543"/>
    <mergeCell ref="C544:C545"/>
    <mergeCell ref="C546:C547"/>
    <mergeCell ref="C548:C549"/>
    <mergeCell ref="C555:D555"/>
    <mergeCell ref="C561:D561"/>
    <mergeCell ref="C562:D562"/>
    <mergeCell ref="B566:S566"/>
    <mergeCell ref="B568:S568"/>
    <mergeCell ref="B569:B598"/>
    <mergeCell ref="C569:D569"/>
    <mergeCell ref="E569:E598"/>
    <mergeCell ref="F569:R569"/>
    <mergeCell ref="S569:S598"/>
    <mergeCell ref="C570:D570"/>
    <mergeCell ref="F570:F571"/>
    <mergeCell ref="G570:J570"/>
    <mergeCell ref="K570:R570"/>
    <mergeCell ref="C571:D571"/>
    <mergeCell ref="G571:H571"/>
    <mergeCell ref="I571:J571"/>
    <mergeCell ref="K571:L571"/>
    <mergeCell ref="M571:N571"/>
    <mergeCell ref="O571:P571"/>
    <mergeCell ref="Q571:R571"/>
    <mergeCell ref="C572:D572"/>
    <mergeCell ref="C573:C574"/>
    <mergeCell ref="C575:C576"/>
    <mergeCell ref="C577:C578"/>
    <mergeCell ref="C579:C580"/>
    <mergeCell ref="C581:C582"/>
    <mergeCell ref="C588:D588"/>
    <mergeCell ref="C594:D594"/>
    <mergeCell ref="C595:D595"/>
    <mergeCell ref="B599:S599"/>
    <mergeCell ref="B601:S601"/>
    <mergeCell ref="B602:B631"/>
    <mergeCell ref="C602:D602"/>
    <mergeCell ref="E602:E631"/>
    <mergeCell ref="F602:R602"/>
    <mergeCell ref="S602:S631"/>
    <mergeCell ref="C603:D603"/>
    <mergeCell ref="F603:F604"/>
    <mergeCell ref="G603:J603"/>
    <mergeCell ref="K603:R603"/>
    <mergeCell ref="C604:D604"/>
    <mergeCell ref="G604:H604"/>
    <mergeCell ref="I604:J604"/>
    <mergeCell ref="K604:L604"/>
    <mergeCell ref="M604:N604"/>
    <mergeCell ref="O604:P604"/>
    <mergeCell ref="Q604:R604"/>
    <mergeCell ref="C605:D605"/>
    <mergeCell ref="C645:C646"/>
    <mergeCell ref="C647:C648"/>
    <mergeCell ref="C654:D654"/>
    <mergeCell ref="C606:C607"/>
    <mergeCell ref="C608:C609"/>
    <mergeCell ref="C610:C611"/>
    <mergeCell ref="C612:C613"/>
    <mergeCell ref="C614:C615"/>
    <mergeCell ref="C621:D621"/>
    <mergeCell ref="C627:D627"/>
    <mergeCell ref="C628:D628"/>
    <mergeCell ref="B632:S632"/>
    <mergeCell ref="C660:D660"/>
    <mergeCell ref="C661:D661"/>
    <mergeCell ref="B665:S665"/>
    <mergeCell ref="B634:S634"/>
    <mergeCell ref="B635:B664"/>
    <mergeCell ref="C635:D635"/>
    <mergeCell ref="E635:E664"/>
    <mergeCell ref="F635:R635"/>
    <mergeCell ref="S635:S664"/>
    <mergeCell ref="C636:D636"/>
    <mergeCell ref="F636:F637"/>
    <mergeCell ref="G636:J636"/>
    <mergeCell ref="K636:R636"/>
    <mergeCell ref="C637:D637"/>
    <mergeCell ref="G637:H637"/>
    <mergeCell ref="I637:J637"/>
    <mergeCell ref="K637:L637"/>
    <mergeCell ref="M637:N637"/>
    <mergeCell ref="O637:P637"/>
    <mergeCell ref="Q637:R637"/>
    <mergeCell ref="C638:D638"/>
    <mergeCell ref="C639:C640"/>
    <mergeCell ref="C641:C642"/>
    <mergeCell ref="C643:C644"/>
  </mergeCells>
  <phoneticPr fontId="50" type="noConversion"/>
  <dataValidations count="6">
    <dataValidation type="list" allowBlank="1" showInputMessage="1" showErrorMessage="1" sqref="D4" xr:uid="{E3FF97F5-D9F5-427D-9B01-7C3EBD5A990E}">
      <formula1>"1,2,3,4,5,6,7,8,9,10,11,12,13,14,15,16,17,18,19,20"</formula1>
    </dataValidation>
    <dataValidation type="list" allowBlank="1" showInputMessage="1" showErrorMessage="1" sqref="D16 D49 D82 D115 D148 D181 D214 D247 D280 D313 D346 D379 D412 D445 D478 D511 D544 D577 D610 D643" xr:uid="{12F6D120-7307-4028-8A28-608D103D5C44}">
      <formula1>OFFSET($D22,0,0,COUNTA($D22:$D23)-0,1)</formula1>
    </dataValidation>
    <dataValidation type="list" allowBlank="1" showInputMessage="1" showErrorMessage="1" sqref="D12 D45 D78 D111 D144 D177 D210 D243 D276 D309 D342 D375 D408 D441 D474 D507 D540 D573 D606 D639" xr:uid="{6439D78B-BD0B-48B4-B407-91CFE9AEE287}">
      <formula1>"Soybean Oil, Canola Oil, Distiller's Oil, Used Cooking Oil, Animal Fat, Other (Specify Below)"</formula1>
    </dataValidation>
    <dataValidation type="list" allowBlank="1" showInputMessage="1" showErrorMessage="1" sqref="G4:I4" xr:uid="{21EAA7C7-6DB3-47F7-85A0-489C6E2280DE}">
      <formula1>$W$9:$W$28</formula1>
    </dataValidation>
    <dataValidation type="list" allowBlank="1" showInputMessage="1" showErrorMessage="1" sqref="D14 D47 D80 D113 D146 D179 D212 D245 D278 D311 D344 D377 D410 D443 D476 D509 D542 D575 D608 D641" xr:uid="{7E283198-9A7F-48BE-9C45-06C95FA4309B}">
      <formula1>"USA / Canada, Other (Specify Below)"</formula1>
    </dataValidation>
    <dataValidation type="list" allowBlank="1" showInputMessage="1" showErrorMessage="1" sqref="D20 D53 D86 D119 D152 D185 D218 D251 D284 D317 D350 D383 D416 D449 D482 D515 D548 D581 D614 D647" xr:uid="{653EC785-0140-4A4F-82C5-0F3C1D18D03C}">
      <formula1>"12500 DWT, 22500 DWT, Other (Specify Below)"</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2186" r:id="rId4" name="FS_Tanker_20">
          <controlPr defaultSize="0" autoLine="0" r:id="rId5">
            <anchor moveWithCells="1" sizeWithCells="1">
              <from>
                <xdr:col>3</xdr:col>
                <xdr:colOff>104775</xdr:colOff>
                <xdr:row>645</xdr:row>
                <xdr:rowOff>0</xdr:rowOff>
              </from>
              <to>
                <xdr:col>3</xdr:col>
                <xdr:colOff>1152525</xdr:colOff>
                <xdr:row>646</xdr:row>
                <xdr:rowOff>0</xdr:rowOff>
              </to>
            </anchor>
          </controlPr>
        </control>
      </mc:Choice>
      <mc:Fallback>
        <control shapeId="2186" r:id="rId4" name="FS_Tanker_20"/>
      </mc:Fallback>
    </mc:AlternateContent>
    <mc:AlternateContent xmlns:mc="http://schemas.openxmlformats.org/markup-compatibility/2006">
      <mc:Choice Requires="x14">
        <control shapeId="2185" r:id="rId6" name="FS_Barge_20">
          <controlPr defaultSize="0" autoLine="0" r:id="rId7">
            <anchor moveWithCells="1" sizeWithCells="1">
              <from>
                <xdr:col>3</xdr:col>
                <xdr:colOff>1181100</xdr:colOff>
                <xdr:row>644</xdr:row>
                <xdr:rowOff>219075</xdr:rowOff>
              </from>
              <to>
                <xdr:col>3</xdr:col>
                <xdr:colOff>1790700</xdr:colOff>
                <xdr:row>645</xdr:row>
                <xdr:rowOff>219075</xdr:rowOff>
              </to>
            </anchor>
          </controlPr>
        </control>
      </mc:Choice>
      <mc:Fallback>
        <control shapeId="2185" r:id="rId6" name="FS_Barge_20"/>
      </mc:Fallback>
    </mc:AlternateContent>
    <mc:AlternateContent xmlns:mc="http://schemas.openxmlformats.org/markup-compatibility/2006">
      <mc:Choice Requires="x14">
        <control shapeId="2184" r:id="rId8" name="FS_Rail_20">
          <controlPr defaultSize="0" autoLine="0" r:id="rId9">
            <anchor moveWithCells="1" sizeWithCells="1">
              <from>
                <xdr:col>3</xdr:col>
                <xdr:colOff>1181100</xdr:colOff>
                <xdr:row>644</xdr:row>
                <xdr:rowOff>0</xdr:rowOff>
              </from>
              <to>
                <xdr:col>3</xdr:col>
                <xdr:colOff>1762125</xdr:colOff>
                <xdr:row>645</xdr:row>
                <xdr:rowOff>0</xdr:rowOff>
              </to>
            </anchor>
          </controlPr>
        </control>
      </mc:Choice>
      <mc:Fallback>
        <control shapeId="2184" r:id="rId8" name="FS_Rail_20"/>
      </mc:Fallback>
    </mc:AlternateContent>
    <mc:AlternateContent xmlns:mc="http://schemas.openxmlformats.org/markup-compatibility/2006">
      <mc:Choice Requires="x14">
        <control shapeId="2183" r:id="rId10" name="FS_Truck_20">
          <controlPr defaultSize="0" autoLine="0" r:id="rId11">
            <anchor moveWithCells="1" sizeWithCells="1">
              <from>
                <xdr:col>3</xdr:col>
                <xdr:colOff>104775</xdr:colOff>
                <xdr:row>644</xdr:row>
                <xdr:rowOff>9525</xdr:rowOff>
              </from>
              <to>
                <xdr:col>3</xdr:col>
                <xdr:colOff>1019175</xdr:colOff>
                <xdr:row>645</xdr:row>
                <xdr:rowOff>9525</xdr:rowOff>
              </to>
            </anchor>
          </controlPr>
        </control>
      </mc:Choice>
      <mc:Fallback>
        <control shapeId="2183" r:id="rId10" name="FS_Truck_20"/>
      </mc:Fallback>
    </mc:AlternateContent>
    <mc:AlternateContent xmlns:mc="http://schemas.openxmlformats.org/markup-compatibility/2006">
      <mc:Choice Requires="x14">
        <control shapeId="2182" r:id="rId12" name="FS_Tanker_19">
          <controlPr defaultSize="0" autoLine="0" r:id="rId5">
            <anchor moveWithCells="1" sizeWithCells="1">
              <from>
                <xdr:col>3</xdr:col>
                <xdr:colOff>104775</xdr:colOff>
                <xdr:row>612</xdr:row>
                <xdr:rowOff>0</xdr:rowOff>
              </from>
              <to>
                <xdr:col>3</xdr:col>
                <xdr:colOff>1152525</xdr:colOff>
                <xdr:row>613</xdr:row>
                <xdr:rowOff>0</xdr:rowOff>
              </to>
            </anchor>
          </controlPr>
        </control>
      </mc:Choice>
      <mc:Fallback>
        <control shapeId="2182" r:id="rId12" name="FS_Tanker_19"/>
      </mc:Fallback>
    </mc:AlternateContent>
    <mc:AlternateContent xmlns:mc="http://schemas.openxmlformats.org/markup-compatibility/2006">
      <mc:Choice Requires="x14">
        <control shapeId="2181" r:id="rId13" name="FS_Barge_19">
          <controlPr defaultSize="0" autoLine="0" r:id="rId14">
            <anchor moveWithCells="1" sizeWithCells="1">
              <from>
                <xdr:col>3</xdr:col>
                <xdr:colOff>1181100</xdr:colOff>
                <xdr:row>611</xdr:row>
                <xdr:rowOff>219075</xdr:rowOff>
              </from>
              <to>
                <xdr:col>3</xdr:col>
                <xdr:colOff>1790700</xdr:colOff>
                <xdr:row>612</xdr:row>
                <xdr:rowOff>219075</xdr:rowOff>
              </to>
            </anchor>
          </controlPr>
        </control>
      </mc:Choice>
      <mc:Fallback>
        <control shapeId="2181" r:id="rId13" name="FS_Barge_19"/>
      </mc:Fallback>
    </mc:AlternateContent>
    <mc:AlternateContent xmlns:mc="http://schemas.openxmlformats.org/markup-compatibility/2006">
      <mc:Choice Requires="x14">
        <control shapeId="2180" r:id="rId15" name="FS_Rail_19">
          <controlPr defaultSize="0" autoLine="0" r:id="rId9">
            <anchor moveWithCells="1" sizeWithCells="1">
              <from>
                <xdr:col>3</xdr:col>
                <xdr:colOff>1181100</xdr:colOff>
                <xdr:row>611</xdr:row>
                <xdr:rowOff>0</xdr:rowOff>
              </from>
              <to>
                <xdr:col>3</xdr:col>
                <xdr:colOff>1762125</xdr:colOff>
                <xdr:row>612</xdr:row>
                <xdr:rowOff>0</xdr:rowOff>
              </to>
            </anchor>
          </controlPr>
        </control>
      </mc:Choice>
      <mc:Fallback>
        <control shapeId="2180" r:id="rId15" name="FS_Rail_19"/>
      </mc:Fallback>
    </mc:AlternateContent>
    <mc:AlternateContent xmlns:mc="http://schemas.openxmlformats.org/markup-compatibility/2006">
      <mc:Choice Requires="x14">
        <control shapeId="2179" r:id="rId16" name="FS_Truck_19">
          <controlPr defaultSize="0" autoLine="0" r:id="rId11">
            <anchor moveWithCells="1" sizeWithCells="1">
              <from>
                <xdr:col>3</xdr:col>
                <xdr:colOff>104775</xdr:colOff>
                <xdr:row>611</xdr:row>
                <xdr:rowOff>9525</xdr:rowOff>
              </from>
              <to>
                <xdr:col>3</xdr:col>
                <xdr:colOff>1019175</xdr:colOff>
                <xdr:row>612</xdr:row>
                <xdr:rowOff>9525</xdr:rowOff>
              </to>
            </anchor>
          </controlPr>
        </control>
      </mc:Choice>
      <mc:Fallback>
        <control shapeId="2179" r:id="rId16" name="FS_Truck_19"/>
      </mc:Fallback>
    </mc:AlternateContent>
    <mc:AlternateContent xmlns:mc="http://schemas.openxmlformats.org/markup-compatibility/2006">
      <mc:Choice Requires="x14">
        <control shapeId="2178" r:id="rId17" name="FS_Tanker_18">
          <controlPr defaultSize="0" autoLine="0" r:id="rId5">
            <anchor moveWithCells="1" sizeWithCells="1">
              <from>
                <xdr:col>3</xdr:col>
                <xdr:colOff>104775</xdr:colOff>
                <xdr:row>579</xdr:row>
                <xdr:rowOff>0</xdr:rowOff>
              </from>
              <to>
                <xdr:col>3</xdr:col>
                <xdr:colOff>1152525</xdr:colOff>
                <xdr:row>580</xdr:row>
                <xdr:rowOff>0</xdr:rowOff>
              </to>
            </anchor>
          </controlPr>
        </control>
      </mc:Choice>
      <mc:Fallback>
        <control shapeId="2178" r:id="rId17" name="FS_Tanker_18"/>
      </mc:Fallback>
    </mc:AlternateContent>
    <mc:AlternateContent xmlns:mc="http://schemas.openxmlformats.org/markup-compatibility/2006">
      <mc:Choice Requires="x14">
        <control shapeId="2177" r:id="rId18" name="FS_Barge_18">
          <controlPr defaultSize="0" autoLine="0" r:id="rId14">
            <anchor moveWithCells="1" sizeWithCells="1">
              <from>
                <xdr:col>3</xdr:col>
                <xdr:colOff>1181100</xdr:colOff>
                <xdr:row>578</xdr:row>
                <xdr:rowOff>219075</xdr:rowOff>
              </from>
              <to>
                <xdr:col>3</xdr:col>
                <xdr:colOff>1790700</xdr:colOff>
                <xdr:row>579</xdr:row>
                <xdr:rowOff>219075</xdr:rowOff>
              </to>
            </anchor>
          </controlPr>
        </control>
      </mc:Choice>
      <mc:Fallback>
        <control shapeId="2177" r:id="rId18" name="FS_Barge_18"/>
      </mc:Fallback>
    </mc:AlternateContent>
    <mc:AlternateContent xmlns:mc="http://schemas.openxmlformats.org/markup-compatibility/2006">
      <mc:Choice Requires="x14">
        <control shapeId="2176" r:id="rId19" name="FS_Rail_18">
          <controlPr defaultSize="0" autoLine="0" r:id="rId9">
            <anchor moveWithCells="1" sizeWithCells="1">
              <from>
                <xdr:col>3</xdr:col>
                <xdr:colOff>1181100</xdr:colOff>
                <xdr:row>578</xdr:row>
                <xdr:rowOff>0</xdr:rowOff>
              </from>
              <to>
                <xdr:col>3</xdr:col>
                <xdr:colOff>1762125</xdr:colOff>
                <xdr:row>579</xdr:row>
                <xdr:rowOff>0</xdr:rowOff>
              </to>
            </anchor>
          </controlPr>
        </control>
      </mc:Choice>
      <mc:Fallback>
        <control shapeId="2176" r:id="rId19" name="FS_Rail_18"/>
      </mc:Fallback>
    </mc:AlternateContent>
    <mc:AlternateContent xmlns:mc="http://schemas.openxmlformats.org/markup-compatibility/2006">
      <mc:Choice Requires="x14">
        <control shapeId="2175" r:id="rId20" name="FS_Truck_18">
          <controlPr defaultSize="0" autoLine="0" r:id="rId11">
            <anchor moveWithCells="1" sizeWithCells="1">
              <from>
                <xdr:col>3</xdr:col>
                <xdr:colOff>104775</xdr:colOff>
                <xdr:row>578</xdr:row>
                <xdr:rowOff>9525</xdr:rowOff>
              </from>
              <to>
                <xdr:col>3</xdr:col>
                <xdr:colOff>1019175</xdr:colOff>
                <xdr:row>579</xdr:row>
                <xdr:rowOff>9525</xdr:rowOff>
              </to>
            </anchor>
          </controlPr>
        </control>
      </mc:Choice>
      <mc:Fallback>
        <control shapeId="2175" r:id="rId20" name="FS_Truck_18"/>
      </mc:Fallback>
    </mc:AlternateContent>
    <mc:AlternateContent xmlns:mc="http://schemas.openxmlformats.org/markup-compatibility/2006">
      <mc:Choice Requires="x14">
        <control shapeId="2174" r:id="rId21" name="FS_Tanker_17">
          <controlPr defaultSize="0" autoLine="0" r:id="rId5">
            <anchor moveWithCells="1" sizeWithCells="1">
              <from>
                <xdr:col>3</xdr:col>
                <xdr:colOff>104775</xdr:colOff>
                <xdr:row>546</xdr:row>
                <xdr:rowOff>0</xdr:rowOff>
              </from>
              <to>
                <xdr:col>3</xdr:col>
                <xdr:colOff>1152525</xdr:colOff>
                <xdr:row>547</xdr:row>
                <xdr:rowOff>0</xdr:rowOff>
              </to>
            </anchor>
          </controlPr>
        </control>
      </mc:Choice>
      <mc:Fallback>
        <control shapeId="2174" r:id="rId21" name="FS_Tanker_17"/>
      </mc:Fallback>
    </mc:AlternateContent>
    <mc:AlternateContent xmlns:mc="http://schemas.openxmlformats.org/markup-compatibility/2006">
      <mc:Choice Requires="x14">
        <control shapeId="2173" r:id="rId22" name="FS_Barge_17">
          <controlPr defaultSize="0" autoLine="0" r:id="rId14">
            <anchor moveWithCells="1" sizeWithCells="1">
              <from>
                <xdr:col>3</xdr:col>
                <xdr:colOff>1181100</xdr:colOff>
                <xdr:row>545</xdr:row>
                <xdr:rowOff>219075</xdr:rowOff>
              </from>
              <to>
                <xdr:col>3</xdr:col>
                <xdr:colOff>1790700</xdr:colOff>
                <xdr:row>546</xdr:row>
                <xdr:rowOff>219075</xdr:rowOff>
              </to>
            </anchor>
          </controlPr>
        </control>
      </mc:Choice>
      <mc:Fallback>
        <control shapeId="2173" r:id="rId22" name="FS_Barge_17"/>
      </mc:Fallback>
    </mc:AlternateContent>
    <mc:AlternateContent xmlns:mc="http://schemas.openxmlformats.org/markup-compatibility/2006">
      <mc:Choice Requires="x14">
        <control shapeId="2172" r:id="rId23" name="FS_Rail_17">
          <controlPr defaultSize="0" autoLine="0" r:id="rId9">
            <anchor moveWithCells="1" sizeWithCells="1">
              <from>
                <xdr:col>3</xdr:col>
                <xdr:colOff>1181100</xdr:colOff>
                <xdr:row>545</xdr:row>
                <xdr:rowOff>0</xdr:rowOff>
              </from>
              <to>
                <xdr:col>3</xdr:col>
                <xdr:colOff>1762125</xdr:colOff>
                <xdr:row>546</xdr:row>
                <xdr:rowOff>0</xdr:rowOff>
              </to>
            </anchor>
          </controlPr>
        </control>
      </mc:Choice>
      <mc:Fallback>
        <control shapeId="2172" r:id="rId23" name="FS_Rail_17"/>
      </mc:Fallback>
    </mc:AlternateContent>
    <mc:AlternateContent xmlns:mc="http://schemas.openxmlformats.org/markup-compatibility/2006">
      <mc:Choice Requires="x14">
        <control shapeId="2171" r:id="rId24" name="FS_Truck_17">
          <controlPr defaultSize="0" autoLine="0" r:id="rId11">
            <anchor moveWithCells="1" sizeWithCells="1">
              <from>
                <xdr:col>3</xdr:col>
                <xdr:colOff>104775</xdr:colOff>
                <xdr:row>545</xdr:row>
                <xdr:rowOff>9525</xdr:rowOff>
              </from>
              <to>
                <xdr:col>3</xdr:col>
                <xdr:colOff>1019175</xdr:colOff>
                <xdr:row>546</xdr:row>
                <xdr:rowOff>9525</xdr:rowOff>
              </to>
            </anchor>
          </controlPr>
        </control>
      </mc:Choice>
      <mc:Fallback>
        <control shapeId="2171" r:id="rId24" name="FS_Truck_17"/>
      </mc:Fallback>
    </mc:AlternateContent>
    <mc:AlternateContent xmlns:mc="http://schemas.openxmlformats.org/markup-compatibility/2006">
      <mc:Choice Requires="x14">
        <control shapeId="2170" r:id="rId25" name="FS_Tanker_16">
          <controlPr defaultSize="0" autoLine="0" r:id="rId5">
            <anchor moveWithCells="1" sizeWithCells="1">
              <from>
                <xdr:col>3</xdr:col>
                <xdr:colOff>104775</xdr:colOff>
                <xdr:row>513</xdr:row>
                <xdr:rowOff>0</xdr:rowOff>
              </from>
              <to>
                <xdr:col>3</xdr:col>
                <xdr:colOff>1152525</xdr:colOff>
                <xdr:row>514</xdr:row>
                <xdr:rowOff>0</xdr:rowOff>
              </to>
            </anchor>
          </controlPr>
        </control>
      </mc:Choice>
      <mc:Fallback>
        <control shapeId="2170" r:id="rId25" name="FS_Tanker_16"/>
      </mc:Fallback>
    </mc:AlternateContent>
    <mc:AlternateContent xmlns:mc="http://schemas.openxmlformats.org/markup-compatibility/2006">
      <mc:Choice Requires="x14">
        <control shapeId="2169" r:id="rId26" name="FS_Barge_16">
          <controlPr defaultSize="0" autoLine="0" r:id="rId7">
            <anchor moveWithCells="1" sizeWithCells="1">
              <from>
                <xdr:col>3</xdr:col>
                <xdr:colOff>1181100</xdr:colOff>
                <xdr:row>512</xdr:row>
                <xdr:rowOff>219075</xdr:rowOff>
              </from>
              <to>
                <xdr:col>3</xdr:col>
                <xdr:colOff>1790700</xdr:colOff>
                <xdr:row>513</xdr:row>
                <xdr:rowOff>219075</xdr:rowOff>
              </to>
            </anchor>
          </controlPr>
        </control>
      </mc:Choice>
      <mc:Fallback>
        <control shapeId="2169" r:id="rId26" name="FS_Barge_16"/>
      </mc:Fallback>
    </mc:AlternateContent>
    <mc:AlternateContent xmlns:mc="http://schemas.openxmlformats.org/markup-compatibility/2006">
      <mc:Choice Requires="x14">
        <control shapeId="2168" r:id="rId27" name="FS_Rail_16">
          <controlPr defaultSize="0" autoLine="0" r:id="rId9">
            <anchor moveWithCells="1" sizeWithCells="1">
              <from>
                <xdr:col>3</xdr:col>
                <xdr:colOff>1181100</xdr:colOff>
                <xdr:row>512</xdr:row>
                <xdr:rowOff>0</xdr:rowOff>
              </from>
              <to>
                <xdr:col>3</xdr:col>
                <xdr:colOff>1762125</xdr:colOff>
                <xdr:row>513</xdr:row>
                <xdr:rowOff>0</xdr:rowOff>
              </to>
            </anchor>
          </controlPr>
        </control>
      </mc:Choice>
      <mc:Fallback>
        <control shapeId="2168" r:id="rId27" name="FS_Rail_16"/>
      </mc:Fallback>
    </mc:AlternateContent>
    <mc:AlternateContent xmlns:mc="http://schemas.openxmlformats.org/markup-compatibility/2006">
      <mc:Choice Requires="x14">
        <control shapeId="2167" r:id="rId28" name="FS_Truck_16">
          <controlPr defaultSize="0" autoLine="0" r:id="rId11">
            <anchor moveWithCells="1" sizeWithCells="1">
              <from>
                <xdr:col>3</xdr:col>
                <xdr:colOff>104775</xdr:colOff>
                <xdr:row>512</xdr:row>
                <xdr:rowOff>9525</xdr:rowOff>
              </from>
              <to>
                <xdr:col>3</xdr:col>
                <xdr:colOff>1019175</xdr:colOff>
                <xdr:row>513</xdr:row>
                <xdr:rowOff>9525</xdr:rowOff>
              </to>
            </anchor>
          </controlPr>
        </control>
      </mc:Choice>
      <mc:Fallback>
        <control shapeId="2167" r:id="rId28" name="FS_Truck_16"/>
      </mc:Fallback>
    </mc:AlternateContent>
    <mc:AlternateContent xmlns:mc="http://schemas.openxmlformats.org/markup-compatibility/2006">
      <mc:Choice Requires="x14">
        <control shapeId="2166" r:id="rId29" name="FS_Tanker_15">
          <controlPr defaultSize="0" autoLine="0" r:id="rId5">
            <anchor moveWithCells="1" sizeWithCells="1">
              <from>
                <xdr:col>3</xdr:col>
                <xdr:colOff>104775</xdr:colOff>
                <xdr:row>480</xdr:row>
                <xdr:rowOff>0</xdr:rowOff>
              </from>
              <to>
                <xdr:col>3</xdr:col>
                <xdr:colOff>1152525</xdr:colOff>
                <xdr:row>481</xdr:row>
                <xdr:rowOff>0</xdr:rowOff>
              </to>
            </anchor>
          </controlPr>
        </control>
      </mc:Choice>
      <mc:Fallback>
        <control shapeId="2166" r:id="rId29" name="FS_Tanker_15"/>
      </mc:Fallback>
    </mc:AlternateContent>
    <mc:AlternateContent xmlns:mc="http://schemas.openxmlformats.org/markup-compatibility/2006">
      <mc:Choice Requires="x14">
        <control shapeId="2165" r:id="rId30" name="FS_Barge_15">
          <controlPr defaultSize="0" autoLine="0" r:id="rId7">
            <anchor moveWithCells="1" sizeWithCells="1">
              <from>
                <xdr:col>3</xdr:col>
                <xdr:colOff>1181100</xdr:colOff>
                <xdr:row>479</xdr:row>
                <xdr:rowOff>219075</xdr:rowOff>
              </from>
              <to>
                <xdr:col>3</xdr:col>
                <xdr:colOff>1790700</xdr:colOff>
                <xdr:row>480</xdr:row>
                <xdr:rowOff>219075</xdr:rowOff>
              </to>
            </anchor>
          </controlPr>
        </control>
      </mc:Choice>
      <mc:Fallback>
        <control shapeId="2165" r:id="rId30" name="FS_Barge_15"/>
      </mc:Fallback>
    </mc:AlternateContent>
    <mc:AlternateContent xmlns:mc="http://schemas.openxmlformats.org/markup-compatibility/2006">
      <mc:Choice Requires="x14">
        <control shapeId="2164" r:id="rId31" name="FS_Rail_15">
          <controlPr defaultSize="0" autoLine="0" r:id="rId9">
            <anchor moveWithCells="1" sizeWithCells="1">
              <from>
                <xdr:col>3</xdr:col>
                <xdr:colOff>1181100</xdr:colOff>
                <xdr:row>479</xdr:row>
                <xdr:rowOff>0</xdr:rowOff>
              </from>
              <to>
                <xdr:col>3</xdr:col>
                <xdr:colOff>1762125</xdr:colOff>
                <xdr:row>480</xdr:row>
                <xdr:rowOff>0</xdr:rowOff>
              </to>
            </anchor>
          </controlPr>
        </control>
      </mc:Choice>
      <mc:Fallback>
        <control shapeId="2164" r:id="rId31" name="FS_Rail_15"/>
      </mc:Fallback>
    </mc:AlternateContent>
    <mc:AlternateContent xmlns:mc="http://schemas.openxmlformats.org/markup-compatibility/2006">
      <mc:Choice Requires="x14">
        <control shapeId="2163" r:id="rId32" name="FS_Truck_15">
          <controlPr defaultSize="0" autoLine="0" r:id="rId11">
            <anchor moveWithCells="1" sizeWithCells="1">
              <from>
                <xdr:col>3</xdr:col>
                <xdr:colOff>104775</xdr:colOff>
                <xdr:row>479</xdr:row>
                <xdr:rowOff>9525</xdr:rowOff>
              </from>
              <to>
                <xdr:col>3</xdr:col>
                <xdr:colOff>1019175</xdr:colOff>
                <xdr:row>480</xdr:row>
                <xdr:rowOff>9525</xdr:rowOff>
              </to>
            </anchor>
          </controlPr>
        </control>
      </mc:Choice>
      <mc:Fallback>
        <control shapeId="2163" r:id="rId32" name="FS_Truck_15"/>
      </mc:Fallback>
    </mc:AlternateContent>
    <mc:AlternateContent xmlns:mc="http://schemas.openxmlformats.org/markup-compatibility/2006">
      <mc:Choice Requires="x14">
        <control shapeId="2162" r:id="rId33" name="FS_Tanker_14">
          <controlPr defaultSize="0" autoLine="0" r:id="rId5">
            <anchor moveWithCells="1" sizeWithCells="1">
              <from>
                <xdr:col>3</xdr:col>
                <xdr:colOff>104775</xdr:colOff>
                <xdr:row>446</xdr:row>
                <xdr:rowOff>228600</xdr:rowOff>
              </from>
              <to>
                <xdr:col>3</xdr:col>
                <xdr:colOff>1152525</xdr:colOff>
                <xdr:row>447</xdr:row>
                <xdr:rowOff>228600</xdr:rowOff>
              </to>
            </anchor>
          </controlPr>
        </control>
      </mc:Choice>
      <mc:Fallback>
        <control shapeId="2162" r:id="rId33" name="FS_Tanker_14"/>
      </mc:Fallback>
    </mc:AlternateContent>
    <mc:AlternateContent xmlns:mc="http://schemas.openxmlformats.org/markup-compatibility/2006">
      <mc:Choice Requires="x14">
        <control shapeId="2161" r:id="rId34" name="FS_Barge_14">
          <controlPr defaultSize="0" autoLine="0" r:id="rId14">
            <anchor moveWithCells="1" sizeWithCells="1">
              <from>
                <xdr:col>3</xdr:col>
                <xdr:colOff>1181100</xdr:colOff>
                <xdr:row>446</xdr:row>
                <xdr:rowOff>219075</xdr:rowOff>
              </from>
              <to>
                <xdr:col>3</xdr:col>
                <xdr:colOff>1790700</xdr:colOff>
                <xdr:row>447</xdr:row>
                <xdr:rowOff>219075</xdr:rowOff>
              </to>
            </anchor>
          </controlPr>
        </control>
      </mc:Choice>
      <mc:Fallback>
        <control shapeId="2161" r:id="rId34" name="FS_Barge_14"/>
      </mc:Fallback>
    </mc:AlternateContent>
    <mc:AlternateContent xmlns:mc="http://schemas.openxmlformats.org/markup-compatibility/2006">
      <mc:Choice Requires="x14">
        <control shapeId="2160" r:id="rId35" name="FS_Rail_14">
          <controlPr defaultSize="0" autoLine="0" r:id="rId9">
            <anchor moveWithCells="1" sizeWithCells="1">
              <from>
                <xdr:col>3</xdr:col>
                <xdr:colOff>1181100</xdr:colOff>
                <xdr:row>446</xdr:row>
                <xdr:rowOff>0</xdr:rowOff>
              </from>
              <to>
                <xdr:col>3</xdr:col>
                <xdr:colOff>1762125</xdr:colOff>
                <xdr:row>447</xdr:row>
                <xdr:rowOff>0</xdr:rowOff>
              </to>
            </anchor>
          </controlPr>
        </control>
      </mc:Choice>
      <mc:Fallback>
        <control shapeId="2160" r:id="rId35" name="FS_Rail_14"/>
      </mc:Fallback>
    </mc:AlternateContent>
    <mc:AlternateContent xmlns:mc="http://schemas.openxmlformats.org/markup-compatibility/2006">
      <mc:Choice Requires="x14">
        <control shapeId="2159" r:id="rId36" name="FS_Truck_14">
          <controlPr defaultSize="0" autoLine="0" r:id="rId37">
            <anchor moveWithCells="1" sizeWithCells="1">
              <from>
                <xdr:col>3</xdr:col>
                <xdr:colOff>104775</xdr:colOff>
                <xdr:row>446</xdr:row>
                <xdr:rowOff>9525</xdr:rowOff>
              </from>
              <to>
                <xdr:col>3</xdr:col>
                <xdr:colOff>1019175</xdr:colOff>
                <xdr:row>447</xdr:row>
                <xdr:rowOff>9525</xdr:rowOff>
              </to>
            </anchor>
          </controlPr>
        </control>
      </mc:Choice>
      <mc:Fallback>
        <control shapeId="2159" r:id="rId36" name="FS_Truck_14"/>
      </mc:Fallback>
    </mc:AlternateContent>
    <mc:AlternateContent xmlns:mc="http://schemas.openxmlformats.org/markup-compatibility/2006">
      <mc:Choice Requires="x14">
        <control shapeId="2158" r:id="rId38" name="FS_Tanker_13">
          <controlPr defaultSize="0" autoLine="0" r:id="rId5">
            <anchor moveWithCells="1" sizeWithCells="1">
              <from>
                <xdr:col>3</xdr:col>
                <xdr:colOff>104775</xdr:colOff>
                <xdr:row>413</xdr:row>
                <xdr:rowOff>228600</xdr:rowOff>
              </from>
              <to>
                <xdr:col>3</xdr:col>
                <xdr:colOff>1152525</xdr:colOff>
                <xdr:row>414</xdr:row>
                <xdr:rowOff>228600</xdr:rowOff>
              </to>
            </anchor>
          </controlPr>
        </control>
      </mc:Choice>
      <mc:Fallback>
        <control shapeId="2158" r:id="rId38" name="FS_Tanker_13"/>
      </mc:Fallback>
    </mc:AlternateContent>
    <mc:AlternateContent xmlns:mc="http://schemas.openxmlformats.org/markup-compatibility/2006">
      <mc:Choice Requires="x14">
        <control shapeId="2157" r:id="rId39" name="FS_Barge_13">
          <controlPr defaultSize="0" autoLine="0" r:id="rId40">
            <anchor moveWithCells="1" sizeWithCells="1">
              <from>
                <xdr:col>3</xdr:col>
                <xdr:colOff>1181100</xdr:colOff>
                <xdr:row>413</xdr:row>
                <xdr:rowOff>219075</xdr:rowOff>
              </from>
              <to>
                <xdr:col>3</xdr:col>
                <xdr:colOff>1790700</xdr:colOff>
                <xdr:row>414</xdr:row>
                <xdr:rowOff>219075</xdr:rowOff>
              </to>
            </anchor>
          </controlPr>
        </control>
      </mc:Choice>
      <mc:Fallback>
        <control shapeId="2157" r:id="rId39" name="FS_Barge_13"/>
      </mc:Fallback>
    </mc:AlternateContent>
    <mc:AlternateContent xmlns:mc="http://schemas.openxmlformats.org/markup-compatibility/2006">
      <mc:Choice Requires="x14">
        <control shapeId="2156" r:id="rId41" name="FS_Rail_13">
          <controlPr defaultSize="0" autoLine="0" r:id="rId9">
            <anchor moveWithCells="1" sizeWithCells="1">
              <from>
                <xdr:col>3</xdr:col>
                <xdr:colOff>1181100</xdr:colOff>
                <xdr:row>413</xdr:row>
                <xdr:rowOff>0</xdr:rowOff>
              </from>
              <to>
                <xdr:col>3</xdr:col>
                <xdr:colOff>1762125</xdr:colOff>
                <xdr:row>414</xdr:row>
                <xdr:rowOff>0</xdr:rowOff>
              </to>
            </anchor>
          </controlPr>
        </control>
      </mc:Choice>
      <mc:Fallback>
        <control shapeId="2156" r:id="rId41" name="FS_Rail_13"/>
      </mc:Fallback>
    </mc:AlternateContent>
    <mc:AlternateContent xmlns:mc="http://schemas.openxmlformats.org/markup-compatibility/2006">
      <mc:Choice Requires="x14">
        <control shapeId="2155" r:id="rId42" name="FS_Truck_13">
          <controlPr defaultSize="0" autoLine="0" r:id="rId11">
            <anchor moveWithCells="1" sizeWithCells="1">
              <from>
                <xdr:col>3</xdr:col>
                <xdr:colOff>104775</xdr:colOff>
                <xdr:row>413</xdr:row>
                <xdr:rowOff>9525</xdr:rowOff>
              </from>
              <to>
                <xdr:col>3</xdr:col>
                <xdr:colOff>1019175</xdr:colOff>
                <xdr:row>414</xdr:row>
                <xdr:rowOff>9525</xdr:rowOff>
              </to>
            </anchor>
          </controlPr>
        </control>
      </mc:Choice>
      <mc:Fallback>
        <control shapeId="2155" r:id="rId42" name="FS_Truck_13"/>
      </mc:Fallback>
    </mc:AlternateContent>
    <mc:AlternateContent xmlns:mc="http://schemas.openxmlformats.org/markup-compatibility/2006">
      <mc:Choice Requires="x14">
        <control shapeId="2154" r:id="rId43" name="FS_Tanker_12">
          <controlPr defaultSize="0" autoLine="0" r:id="rId5">
            <anchor moveWithCells="1" sizeWithCells="1">
              <from>
                <xdr:col>3</xdr:col>
                <xdr:colOff>104775</xdr:colOff>
                <xdr:row>380</xdr:row>
                <xdr:rowOff>228600</xdr:rowOff>
              </from>
              <to>
                <xdr:col>3</xdr:col>
                <xdr:colOff>1152525</xdr:colOff>
                <xdr:row>381</xdr:row>
                <xdr:rowOff>228600</xdr:rowOff>
              </to>
            </anchor>
          </controlPr>
        </control>
      </mc:Choice>
      <mc:Fallback>
        <control shapeId="2154" r:id="rId43" name="FS_Tanker_12"/>
      </mc:Fallback>
    </mc:AlternateContent>
    <mc:AlternateContent xmlns:mc="http://schemas.openxmlformats.org/markup-compatibility/2006">
      <mc:Choice Requires="x14">
        <control shapeId="2153" r:id="rId44" name="FS_Barge_12">
          <controlPr defaultSize="0" autoLine="0" r:id="rId14">
            <anchor moveWithCells="1" sizeWithCells="1">
              <from>
                <xdr:col>3</xdr:col>
                <xdr:colOff>1181100</xdr:colOff>
                <xdr:row>380</xdr:row>
                <xdr:rowOff>219075</xdr:rowOff>
              </from>
              <to>
                <xdr:col>3</xdr:col>
                <xdr:colOff>1790700</xdr:colOff>
                <xdr:row>381</xdr:row>
                <xdr:rowOff>219075</xdr:rowOff>
              </to>
            </anchor>
          </controlPr>
        </control>
      </mc:Choice>
      <mc:Fallback>
        <control shapeId="2153" r:id="rId44" name="FS_Barge_12"/>
      </mc:Fallback>
    </mc:AlternateContent>
    <mc:AlternateContent xmlns:mc="http://schemas.openxmlformats.org/markup-compatibility/2006">
      <mc:Choice Requires="x14">
        <control shapeId="2152" r:id="rId45" name="FS_Rail_12">
          <controlPr defaultSize="0" autoLine="0" r:id="rId9">
            <anchor moveWithCells="1" sizeWithCells="1">
              <from>
                <xdr:col>3</xdr:col>
                <xdr:colOff>1181100</xdr:colOff>
                <xdr:row>380</xdr:row>
                <xdr:rowOff>0</xdr:rowOff>
              </from>
              <to>
                <xdr:col>3</xdr:col>
                <xdr:colOff>1762125</xdr:colOff>
                <xdr:row>381</xdr:row>
                <xdr:rowOff>0</xdr:rowOff>
              </to>
            </anchor>
          </controlPr>
        </control>
      </mc:Choice>
      <mc:Fallback>
        <control shapeId="2152" r:id="rId45" name="FS_Rail_12"/>
      </mc:Fallback>
    </mc:AlternateContent>
    <mc:AlternateContent xmlns:mc="http://schemas.openxmlformats.org/markup-compatibility/2006">
      <mc:Choice Requires="x14">
        <control shapeId="2151" r:id="rId46" name="FS_Truck_12">
          <controlPr defaultSize="0" autoLine="0" r:id="rId11">
            <anchor moveWithCells="1" sizeWithCells="1">
              <from>
                <xdr:col>3</xdr:col>
                <xdr:colOff>104775</xdr:colOff>
                <xdr:row>380</xdr:row>
                <xdr:rowOff>9525</xdr:rowOff>
              </from>
              <to>
                <xdr:col>3</xdr:col>
                <xdr:colOff>1019175</xdr:colOff>
                <xdr:row>381</xdr:row>
                <xdr:rowOff>9525</xdr:rowOff>
              </to>
            </anchor>
          </controlPr>
        </control>
      </mc:Choice>
      <mc:Fallback>
        <control shapeId="2151" r:id="rId46" name="FS_Truck_12"/>
      </mc:Fallback>
    </mc:AlternateContent>
    <mc:AlternateContent xmlns:mc="http://schemas.openxmlformats.org/markup-compatibility/2006">
      <mc:Choice Requires="x14">
        <control shapeId="2150" r:id="rId47" name="FS_Tanker_11">
          <controlPr defaultSize="0" autoLine="0" r:id="rId48">
            <anchor moveWithCells="1" sizeWithCells="1">
              <from>
                <xdr:col>3</xdr:col>
                <xdr:colOff>104775</xdr:colOff>
                <xdr:row>347</xdr:row>
                <xdr:rowOff>228600</xdr:rowOff>
              </from>
              <to>
                <xdr:col>3</xdr:col>
                <xdr:colOff>1152525</xdr:colOff>
                <xdr:row>348</xdr:row>
                <xdr:rowOff>228600</xdr:rowOff>
              </to>
            </anchor>
          </controlPr>
        </control>
      </mc:Choice>
      <mc:Fallback>
        <control shapeId="2150" r:id="rId47" name="FS_Tanker_11"/>
      </mc:Fallback>
    </mc:AlternateContent>
    <mc:AlternateContent xmlns:mc="http://schemas.openxmlformats.org/markup-compatibility/2006">
      <mc:Choice Requires="x14">
        <control shapeId="2149" r:id="rId49" name="FS_Barge_11">
          <controlPr defaultSize="0" autoLine="0" r:id="rId14">
            <anchor moveWithCells="1" sizeWithCells="1">
              <from>
                <xdr:col>3</xdr:col>
                <xdr:colOff>1171575</xdr:colOff>
                <xdr:row>348</xdr:row>
                <xdr:rowOff>0</xdr:rowOff>
              </from>
              <to>
                <xdr:col>3</xdr:col>
                <xdr:colOff>1781175</xdr:colOff>
                <xdr:row>349</xdr:row>
                <xdr:rowOff>0</xdr:rowOff>
              </to>
            </anchor>
          </controlPr>
        </control>
      </mc:Choice>
      <mc:Fallback>
        <control shapeId="2149" r:id="rId49" name="FS_Barge_11"/>
      </mc:Fallback>
    </mc:AlternateContent>
    <mc:AlternateContent xmlns:mc="http://schemas.openxmlformats.org/markup-compatibility/2006">
      <mc:Choice Requires="x14">
        <control shapeId="2148" r:id="rId50" name="FS_Rail_11">
          <controlPr defaultSize="0" autoLine="0" r:id="rId9">
            <anchor moveWithCells="1" sizeWithCells="1">
              <from>
                <xdr:col>3</xdr:col>
                <xdr:colOff>1171575</xdr:colOff>
                <xdr:row>347</xdr:row>
                <xdr:rowOff>9525</xdr:rowOff>
              </from>
              <to>
                <xdr:col>3</xdr:col>
                <xdr:colOff>1752600</xdr:colOff>
                <xdr:row>348</xdr:row>
                <xdr:rowOff>9525</xdr:rowOff>
              </to>
            </anchor>
          </controlPr>
        </control>
      </mc:Choice>
      <mc:Fallback>
        <control shapeId="2148" r:id="rId50" name="FS_Rail_11"/>
      </mc:Fallback>
    </mc:AlternateContent>
    <mc:AlternateContent xmlns:mc="http://schemas.openxmlformats.org/markup-compatibility/2006">
      <mc:Choice Requires="x14">
        <control shapeId="2147" r:id="rId51" name="FS_Truck_11">
          <controlPr defaultSize="0" autoLine="0" r:id="rId52">
            <anchor moveWithCells="1" sizeWithCells="1">
              <from>
                <xdr:col>3</xdr:col>
                <xdr:colOff>104775</xdr:colOff>
                <xdr:row>347</xdr:row>
                <xdr:rowOff>9525</xdr:rowOff>
              </from>
              <to>
                <xdr:col>3</xdr:col>
                <xdr:colOff>1019175</xdr:colOff>
                <xdr:row>348</xdr:row>
                <xdr:rowOff>9525</xdr:rowOff>
              </to>
            </anchor>
          </controlPr>
        </control>
      </mc:Choice>
      <mc:Fallback>
        <control shapeId="2147" r:id="rId51" name="FS_Truck_11"/>
      </mc:Fallback>
    </mc:AlternateContent>
    <mc:AlternateContent xmlns:mc="http://schemas.openxmlformats.org/markup-compatibility/2006">
      <mc:Choice Requires="x14">
        <control shapeId="2101" r:id="rId53" name="FS_Tanker_1">
          <controlPr defaultSize="0" autoLine="0" r:id="rId48">
            <anchor moveWithCells="1" sizeWithCells="1">
              <from>
                <xdr:col>3</xdr:col>
                <xdr:colOff>104775</xdr:colOff>
                <xdr:row>17</xdr:row>
                <xdr:rowOff>228600</xdr:rowOff>
              </from>
              <to>
                <xdr:col>3</xdr:col>
                <xdr:colOff>1152525</xdr:colOff>
                <xdr:row>18</xdr:row>
                <xdr:rowOff>228600</xdr:rowOff>
              </to>
            </anchor>
          </controlPr>
        </control>
      </mc:Choice>
      <mc:Fallback>
        <control shapeId="2101" r:id="rId53" name="FS_Tanker_1"/>
      </mc:Fallback>
    </mc:AlternateContent>
    <mc:AlternateContent xmlns:mc="http://schemas.openxmlformats.org/markup-compatibility/2006">
      <mc:Choice Requires="x14">
        <control shapeId="2100" r:id="rId54" name="FS_Barge_1">
          <controlPr defaultSize="0" autoLine="0" r:id="rId55">
            <anchor moveWithCells="1" sizeWithCells="1">
              <from>
                <xdr:col>3</xdr:col>
                <xdr:colOff>1171575</xdr:colOff>
                <xdr:row>18</xdr:row>
                <xdr:rowOff>0</xdr:rowOff>
              </from>
              <to>
                <xdr:col>3</xdr:col>
                <xdr:colOff>1781175</xdr:colOff>
                <xdr:row>19</xdr:row>
                <xdr:rowOff>0</xdr:rowOff>
              </to>
            </anchor>
          </controlPr>
        </control>
      </mc:Choice>
      <mc:Fallback>
        <control shapeId="2100" r:id="rId54" name="FS_Barge_1"/>
      </mc:Fallback>
    </mc:AlternateContent>
    <mc:AlternateContent xmlns:mc="http://schemas.openxmlformats.org/markup-compatibility/2006">
      <mc:Choice Requires="x14">
        <control shapeId="2099" r:id="rId56" name="FS_Rail_1">
          <controlPr defaultSize="0" autoLine="0" r:id="rId57">
            <anchor moveWithCells="1" sizeWithCells="1">
              <from>
                <xdr:col>3</xdr:col>
                <xdr:colOff>1171575</xdr:colOff>
                <xdr:row>17</xdr:row>
                <xdr:rowOff>9525</xdr:rowOff>
              </from>
              <to>
                <xdr:col>3</xdr:col>
                <xdr:colOff>1752600</xdr:colOff>
                <xdr:row>18</xdr:row>
                <xdr:rowOff>9525</xdr:rowOff>
              </to>
            </anchor>
          </controlPr>
        </control>
      </mc:Choice>
      <mc:Fallback>
        <control shapeId="2099" r:id="rId56" name="FS_Rail_1"/>
      </mc:Fallback>
    </mc:AlternateContent>
    <mc:AlternateContent xmlns:mc="http://schemas.openxmlformats.org/markup-compatibility/2006">
      <mc:Choice Requires="x14">
        <control shapeId="2098" r:id="rId58" name="FS_Truck_1">
          <controlPr defaultSize="0" autoLine="0" r:id="rId59">
            <anchor moveWithCells="1" sizeWithCells="1">
              <from>
                <xdr:col>3</xdr:col>
                <xdr:colOff>104775</xdr:colOff>
                <xdr:row>17</xdr:row>
                <xdr:rowOff>9525</xdr:rowOff>
              </from>
              <to>
                <xdr:col>3</xdr:col>
                <xdr:colOff>1019175</xdr:colOff>
                <xdr:row>18</xdr:row>
                <xdr:rowOff>9525</xdr:rowOff>
              </to>
            </anchor>
          </controlPr>
        </control>
      </mc:Choice>
      <mc:Fallback>
        <control shapeId="2098" r:id="rId58" name="FS_Truck_1"/>
      </mc:Fallback>
    </mc:AlternateContent>
    <mc:AlternateContent xmlns:mc="http://schemas.openxmlformats.org/markup-compatibility/2006">
      <mc:Choice Requires="x14">
        <control shapeId="2107" r:id="rId60" name="FS_Truck_2">
          <controlPr defaultSize="0" autoLine="0" r:id="rId59">
            <anchor moveWithCells="1" sizeWithCells="1">
              <from>
                <xdr:col>3</xdr:col>
                <xdr:colOff>104775</xdr:colOff>
                <xdr:row>50</xdr:row>
                <xdr:rowOff>9525</xdr:rowOff>
              </from>
              <to>
                <xdr:col>3</xdr:col>
                <xdr:colOff>1019175</xdr:colOff>
                <xdr:row>51</xdr:row>
                <xdr:rowOff>9525</xdr:rowOff>
              </to>
            </anchor>
          </controlPr>
        </control>
      </mc:Choice>
      <mc:Fallback>
        <control shapeId="2107" r:id="rId60" name="FS_Truck_2"/>
      </mc:Fallback>
    </mc:AlternateContent>
    <mc:AlternateContent xmlns:mc="http://schemas.openxmlformats.org/markup-compatibility/2006">
      <mc:Choice Requires="x14">
        <control shapeId="2108" r:id="rId61" name="FS_Rail_2">
          <controlPr defaultSize="0" autoLine="0" r:id="rId57">
            <anchor moveWithCells="1" sizeWithCells="1">
              <from>
                <xdr:col>3</xdr:col>
                <xdr:colOff>1181100</xdr:colOff>
                <xdr:row>50</xdr:row>
                <xdr:rowOff>0</xdr:rowOff>
              </from>
              <to>
                <xdr:col>3</xdr:col>
                <xdr:colOff>1762125</xdr:colOff>
                <xdr:row>51</xdr:row>
                <xdr:rowOff>0</xdr:rowOff>
              </to>
            </anchor>
          </controlPr>
        </control>
      </mc:Choice>
      <mc:Fallback>
        <control shapeId="2108" r:id="rId61" name="FS_Rail_2"/>
      </mc:Fallback>
    </mc:AlternateContent>
    <mc:AlternateContent xmlns:mc="http://schemas.openxmlformats.org/markup-compatibility/2006">
      <mc:Choice Requires="x14">
        <control shapeId="2109" r:id="rId62" name="FS_Barge_2">
          <controlPr defaultSize="0" autoLine="0" r:id="rId63">
            <anchor moveWithCells="1" sizeWithCells="1">
              <from>
                <xdr:col>3</xdr:col>
                <xdr:colOff>1181100</xdr:colOff>
                <xdr:row>50</xdr:row>
                <xdr:rowOff>219075</xdr:rowOff>
              </from>
              <to>
                <xdr:col>3</xdr:col>
                <xdr:colOff>1790700</xdr:colOff>
                <xdr:row>51</xdr:row>
                <xdr:rowOff>219075</xdr:rowOff>
              </to>
            </anchor>
          </controlPr>
        </control>
      </mc:Choice>
      <mc:Fallback>
        <control shapeId="2109" r:id="rId62" name="FS_Barge_2"/>
      </mc:Fallback>
    </mc:AlternateContent>
    <mc:AlternateContent xmlns:mc="http://schemas.openxmlformats.org/markup-compatibility/2006">
      <mc:Choice Requires="x14">
        <control shapeId="2110" r:id="rId64" name="FS_Tanker_2">
          <controlPr defaultSize="0" autoLine="0" r:id="rId48">
            <anchor moveWithCells="1" sizeWithCells="1">
              <from>
                <xdr:col>3</xdr:col>
                <xdr:colOff>104775</xdr:colOff>
                <xdr:row>50</xdr:row>
                <xdr:rowOff>228600</xdr:rowOff>
              </from>
              <to>
                <xdr:col>3</xdr:col>
                <xdr:colOff>1152525</xdr:colOff>
                <xdr:row>51</xdr:row>
                <xdr:rowOff>228600</xdr:rowOff>
              </to>
            </anchor>
          </controlPr>
        </control>
      </mc:Choice>
      <mc:Fallback>
        <control shapeId="2110" r:id="rId64" name="FS_Tanker_2"/>
      </mc:Fallback>
    </mc:AlternateContent>
    <mc:AlternateContent xmlns:mc="http://schemas.openxmlformats.org/markup-compatibility/2006">
      <mc:Choice Requires="x14">
        <control shapeId="2112" r:id="rId65" name="FS_Truck_3">
          <controlPr defaultSize="0" autoLine="0" r:id="rId52">
            <anchor moveWithCells="1" sizeWithCells="1">
              <from>
                <xdr:col>3</xdr:col>
                <xdr:colOff>104775</xdr:colOff>
                <xdr:row>83</xdr:row>
                <xdr:rowOff>9525</xdr:rowOff>
              </from>
              <to>
                <xdr:col>3</xdr:col>
                <xdr:colOff>1019175</xdr:colOff>
                <xdr:row>84</xdr:row>
                <xdr:rowOff>9525</xdr:rowOff>
              </to>
            </anchor>
          </controlPr>
        </control>
      </mc:Choice>
      <mc:Fallback>
        <control shapeId="2112" r:id="rId65" name="FS_Truck_3"/>
      </mc:Fallback>
    </mc:AlternateContent>
    <mc:AlternateContent xmlns:mc="http://schemas.openxmlformats.org/markup-compatibility/2006">
      <mc:Choice Requires="x14">
        <control shapeId="2113" r:id="rId66" name="FS_Rail_3">
          <controlPr defaultSize="0" autoLine="0" r:id="rId9">
            <anchor moveWithCells="1" sizeWithCells="1">
              <from>
                <xdr:col>3</xdr:col>
                <xdr:colOff>1181100</xdr:colOff>
                <xdr:row>83</xdr:row>
                <xdr:rowOff>0</xdr:rowOff>
              </from>
              <to>
                <xdr:col>3</xdr:col>
                <xdr:colOff>1762125</xdr:colOff>
                <xdr:row>84</xdr:row>
                <xdr:rowOff>0</xdr:rowOff>
              </to>
            </anchor>
          </controlPr>
        </control>
      </mc:Choice>
      <mc:Fallback>
        <control shapeId="2113" r:id="rId66" name="FS_Rail_3"/>
      </mc:Fallback>
    </mc:AlternateContent>
    <mc:AlternateContent xmlns:mc="http://schemas.openxmlformats.org/markup-compatibility/2006">
      <mc:Choice Requires="x14">
        <control shapeId="2114" r:id="rId67" name="FS_Barge_3">
          <controlPr defaultSize="0" autoLine="0" r:id="rId68">
            <anchor moveWithCells="1" sizeWithCells="1">
              <from>
                <xdr:col>3</xdr:col>
                <xdr:colOff>1181100</xdr:colOff>
                <xdr:row>83</xdr:row>
                <xdr:rowOff>219075</xdr:rowOff>
              </from>
              <to>
                <xdr:col>3</xdr:col>
                <xdr:colOff>1790700</xdr:colOff>
                <xdr:row>84</xdr:row>
                <xdr:rowOff>219075</xdr:rowOff>
              </to>
            </anchor>
          </controlPr>
        </control>
      </mc:Choice>
      <mc:Fallback>
        <control shapeId="2114" r:id="rId67" name="FS_Barge_3"/>
      </mc:Fallback>
    </mc:AlternateContent>
    <mc:AlternateContent xmlns:mc="http://schemas.openxmlformats.org/markup-compatibility/2006">
      <mc:Choice Requires="x14">
        <control shapeId="2115" r:id="rId69" name="FS_Tanker_3">
          <controlPr defaultSize="0" autoLine="0" r:id="rId5">
            <anchor moveWithCells="1" sizeWithCells="1">
              <from>
                <xdr:col>3</xdr:col>
                <xdr:colOff>104775</xdr:colOff>
                <xdr:row>83</xdr:row>
                <xdr:rowOff>228600</xdr:rowOff>
              </from>
              <to>
                <xdr:col>3</xdr:col>
                <xdr:colOff>1152525</xdr:colOff>
                <xdr:row>84</xdr:row>
                <xdr:rowOff>228600</xdr:rowOff>
              </to>
            </anchor>
          </controlPr>
        </control>
      </mc:Choice>
      <mc:Fallback>
        <control shapeId="2115" r:id="rId69" name="FS_Tanker_3"/>
      </mc:Fallback>
    </mc:AlternateContent>
    <mc:AlternateContent xmlns:mc="http://schemas.openxmlformats.org/markup-compatibility/2006">
      <mc:Choice Requires="x14">
        <control shapeId="2116" r:id="rId70" name="FS_Truck_4">
          <controlPr defaultSize="0" autoLine="0" r:id="rId37">
            <anchor moveWithCells="1" sizeWithCells="1">
              <from>
                <xdr:col>3</xdr:col>
                <xdr:colOff>104775</xdr:colOff>
                <xdr:row>116</xdr:row>
                <xdr:rowOff>9525</xdr:rowOff>
              </from>
              <to>
                <xdr:col>3</xdr:col>
                <xdr:colOff>1019175</xdr:colOff>
                <xdr:row>117</xdr:row>
                <xdr:rowOff>9525</xdr:rowOff>
              </to>
            </anchor>
          </controlPr>
        </control>
      </mc:Choice>
      <mc:Fallback>
        <control shapeId="2116" r:id="rId70" name="FS_Truck_4"/>
      </mc:Fallback>
    </mc:AlternateContent>
    <mc:AlternateContent xmlns:mc="http://schemas.openxmlformats.org/markup-compatibility/2006">
      <mc:Choice Requires="x14">
        <control shapeId="2117" r:id="rId71" name="FS_Rail_4">
          <controlPr defaultSize="0" autoLine="0" r:id="rId9">
            <anchor moveWithCells="1" sizeWithCells="1">
              <from>
                <xdr:col>3</xdr:col>
                <xdr:colOff>1181100</xdr:colOff>
                <xdr:row>116</xdr:row>
                <xdr:rowOff>0</xdr:rowOff>
              </from>
              <to>
                <xdr:col>3</xdr:col>
                <xdr:colOff>1762125</xdr:colOff>
                <xdr:row>117</xdr:row>
                <xdr:rowOff>0</xdr:rowOff>
              </to>
            </anchor>
          </controlPr>
        </control>
      </mc:Choice>
      <mc:Fallback>
        <control shapeId="2117" r:id="rId71" name="FS_Rail_4"/>
      </mc:Fallback>
    </mc:AlternateContent>
    <mc:AlternateContent xmlns:mc="http://schemas.openxmlformats.org/markup-compatibility/2006">
      <mc:Choice Requires="x14">
        <control shapeId="2118" r:id="rId72" name="FS_Barge_4">
          <controlPr defaultSize="0" autoLine="0" r:id="rId14">
            <anchor moveWithCells="1" sizeWithCells="1">
              <from>
                <xdr:col>3</xdr:col>
                <xdr:colOff>1181100</xdr:colOff>
                <xdr:row>116</xdr:row>
                <xdr:rowOff>219075</xdr:rowOff>
              </from>
              <to>
                <xdr:col>3</xdr:col>
                <xdr:colOff>1790700</xdr:colOff>
                <xdr:row>117</xdr:row>
                <xdr:rowOff>219075</xdr:rowOff>
              </to>
            </anchor>
          </controlPr>
        </control>
      </mc:Choice>
      <mc:Fallback>
        <control shapeId="2118" r:id="rId72" name="FS_Barge_4"/>
      </mc:Fallback>
    </mc:AlternateContent>
    <mc:AlternateContent xmlns:mc="http://schemas.openxmlformats.org/markup-compatibility/2006">
      <mc:Choice Requires="x14">
        <control shapeId="2119" r:id="rId73" name="FS_Tanker_4">
          <controlPr defaultSize="0" autoLine="0" r:id="rId5">
            <anchor moveWithCells="1" sizeWithCells="1">
              <from>
                <xdr:col>3</xdr:col>
                <xdr:colOff>104775</xdr:colOff>
                <xdr:row>116</xdr:row>
                <xdr:rowOff>228600</xdr:rowOff>
              </from>
              <to>
                <xdr:col>3</xdr:col>
                <xdr:colOff>1152525</xdr:colOff>
                <xdr:row>117</xdr:row>
                <xdr:rowOff>228600</xdr:rowOff>
              </to>
            </anchor>
          </controlPr>
        </control>
      </mc:Choice>
      <mc:Fallback>
        <control shapeId="2119" r:id="rId73" name="FS_Tanker_4"/>
      </mc:Fallback>
    </mc:AlternateContent>
    <mc:AlternateContent xmlns:mc="http://schemas.openxmlformats.org/markup-compatibility/2006">
      <mc:Choice Requires="x14">
        <control shapeId="2123" r:id="rId74" name="FS_Truck_5">
          <controlPr defaultSize="0" autoLine="0" r:id="rId75">
            <anchor moveWithCells="1" sizeWithCells="1">
              <from>
                <xdr:col>3</xdr:col>
                <xdr:colOff>104775</xdr:colOff>
                <xdr:row>149</xdr:row>
                <xdr:rowOff>9525</xdr:rowOff>
              </from>
              <to>
                <xdr:col>3</xdr:col>
                <xdr:colOff>1019175</xdr:colOff>
                <xdr:row>150</xdr:row>
                <xdr:rowOff>9525</xdr:rowOff>
              </to>
            </anchor>
          </controlPr>
        </control>
      </mc:Choice>
      <mc:Fallback>
        <control shapeId="2123" r:id="rId74" name="FS_Truck_5"/>
      </mc:Fallback>
    </mc:AlternateContent>
    <mc:AlternateContent xmlns:mc="http://schemas.openxmlformats.org/markup-compatibility/2006">
      <mc:Choice Requires="x14">
        <control shapeId="2124" r:id="rId76" name="FS_Rail_5">
          <controlPr defaultSize="0" autoLine="0" r:id="rId9">
            <anchor moveWithCells="1" sizeWithCells="1">
              <from>
                <xdr:col>3</xdr:col>
                <xdr:colOff>1181100</xdr:colOff>
                <xdr:row>149</xdr:row>
                <xdr:rowOff>0</xdr:rowOff>
              </from>
              <to>
                <xdr:col>3</xdr:col>
                <xdr:colOff>1762125</xdr:colOff>
                <xdr:row>150</xdr:row>
                <xdr:rowOff>0</xdr:rowOff>
              </to>
            </anchor>
          </controlPr>
        </control>
      </mc:Choice>
      <mc:Fallback>
        <control shapeId="2124" r:id="rId76" name="FS_Rail_5"/>
      </mc:Fallback>
    </mc:AlternateContent>
    <mc:AlternateContent xmlns:mc="http://schemas.openxmlformats.org/markup-compatibility/2006">
      <mc:Choice Requires="x14">
        <control shapeId="2125" r:id="rId77" name="FS_Barge_5">
          <controlPr defaultSize="0" autoLine="0" r:id="rId78">
            <anchor moveWithCells="1" sizeWithCells="1">
              <from>
                <xdr:col>3</xdr:col>
                <xdr:colOff>1181100</xdr:colOff>
                <xdr:row>149</xdr:row>
                <xdr:rowOff>219075</xdr:rowOff>
              </from>
              <to>
                <xdr:col>3</xdr:col>
                <xdr:colOff>1790700</xdr:colOff>
                <xdr:row>150</xdr:row>
                <xdr:rowOff>219075</xdr:rowOff>
              </to>
            </anchor>
          </controlPr>
        </control>
      </mc:Choice>
      <mc:Fallback>
        <control shapeId="2125" r:id="rId77" name="FS_Barge_5"/>
      </mc:Fallback>
    </mc:AlternateContent>
    <mc:AlternateContent xmlns:mc="http://schemas.openxmlformats.org/markup-compatibility/2006">
      <mc:Choice Requires="x14">
        <control shapeId="2126" r:id="rId79" name="FS_Tanker_5">
          <controlPr defaultSize="0" autoLine="0" r:id="rId5">
            <anchor moveWithCells="1" sizeWithCells="1">
              <from>
                <xdr:col>3</xdr:col>
                <xdr:colOff>104775</xdr:colOff>
                <xdr:row>150</xdr:row>
                <xdr:rowOff>0</xdr:rowOff>
              </from>
              <to>
                <xdr:col>3</xdr:col>
                <xdr:colOff>1152525</xdr:colOff>
                <xdr:row>151</xdr:row>
                <xdr:rowOff>0</xdr:rowOff>
              </to>
            </anchor>
          </controlPr>
        </control>
      </mc:Choice>
      <mc:Fallback>
        <control shapeId="2126" r:id="rId79" name="FS_Tanker_5"/>
      </mc:Fallback>
    </mc:AlternateContent>
    <mc:AlternateContent xmlns:mc="http://schemas.openxmlformats.org/markup-compatibility/2006">
      <mc:Choice Requires="x14">
        <control shapeId="2127" r:id="rId80" name="FS_Truck_6">
          <controlPr defaultSize="0" autoLine="0" r:id="rId11">
            <anchor moveWithCells="1" sizeWithCells="1">
              <from>
                <xdr:col>3</xdr:col>
                <xdr:colOff>104775</xdr:colOff>
                <xdr:row>182</xdr:row>
                <xdr:rowOff>9525</xdr:rowOff>
              </from>
              <to>
                <xdr:col>3</xdr:col>
                <xdr:colOff>1019175</xdr:colOff>
                <xdr:row>183</xdr:row>
                <xdr:rowOff>9525</xdr:rowOff>
              </to>
            </anchor>
          </controlPr>
        </control>
      </mc:Choice>
      <mc:Fallback>
        <control shapeId="2127" r:id="rId80" name="FS_Truck_6"/>
      </mc:Fallback>
    </mc:AlternateContent>
    <mc:AlternateContent xmlns:mc="http://schemas.openxmlformats.org/markup-compatibility/2006">
      <mc:Choice Requires="x14">
        <control shapeId="2128" r:id="rId81" name="FS_Rail_6">
          <controlPr defaultSize="0" autoLine="0" r:id="rId9">
            <anchor moveWithCells="1" sizeWithCells="1">
              <from>
                <xdr:col>3</xdr:col>
                <xdr:colOff>1181100</xdr:colOff>
                <xdr:row>182</xdr:row>
                <xdr:rowOff>0</xdr:rowOff>
              </from>
              <to>
                <xdr:col>3</xdr:col>
                <xdr:colOff>1762125</xdr:colOff>
                <xdr:row>183</xdr:row>
                <xdr:rowOff>0</xdr:rowOff>
              </to>
            </anchor>
          </controlPr>
        </control>
      </mc:Choice>
      <mc:Fallback>
        <control shapeId="2128" r:id="rId81" name="FS_Rail_6"/>
      </mc:Fallback>
    </mc:AlternateContent>
    <mc:AlternateContent xmlns:mc="http://schemas.openxmlformats.org/markup-compatibility/2006">
      <mc:Choice Requires="x14">
        <control shapeId="2129" r:id="rId82" name="FS_Barge_6">
          <controlPr defaultSize="0" autoLine="0" r:id="rId14">
            <anchor moveWithCells="1" sizeWithCells="1">
              <from>
                <xdr:col>3</xdr:col>
                <xdr:colOff>1181100</xdr:colOff>
                <xdr:row>182</xdr:row>
                <xdr:rowOff>219075</xdr:rowOff>
              </from>
              <to>
                <xdr:col>3</xdr:col>
                <xdr:colOff>1790700</xdr:colOff>
                <xdr:row>183</xdr:row>
                <xdr:rowOff>219075</xdr:rowOff>
              </to>
            </anchor>
          </controlPr>
        </control>
      </mc:Choice>
      <mc:Fallback>
        <control shapeId="2129" r:id="rId82" name="FS_Barge_6"/>
      </mc:Fallback>
    </mc:AlternateContent>
    <mc:AlternateContent xmlns:mc="http://schemas.openxmlformats.org/markup-compatibility/2006">
      <mc:Choice Requires="x14">
        <control shapeId="2130" r:id="rId83" name="FS_Tanker_6">
          <controlPr defaultSize="0" autoLine="0" r:id="rId5">
            <anchor moveWithCells="1" sizeWithCells="1">
              <from>
                <xdr:col>3</xdr:col>
                <xdr:colOff>104775</xdr:colOff>
                <xdr:row>183</xdr:row>
                <xdr:rowOff>0</xdr:rowOff>
              </from>
              <to>
                <xdr:col>3</xdr:col>
                <xdr:colOff>1152525</xdr:colOff>
                <xdr:row>184</xdr:row>
                <xdr:rowOff>0</xdr:rowOff>
              </to>
            </anchor>
          </controlPr>
        </control>
      </mc:Choice>
      <mc:Fallback>
        <control shapeId="2130" r:id="rId83" name="FS_Tanker_6"/>
      </mc:Fallback>
    </mc:AlternateContent>
    <mc:AlternateContent xmlns:mc="http://schemas.openxmlformats.org/markup-compatibility/2006">
      <mc:Choice Requires="x14">
        <control shapeId="2131" r:id="rId84" name="FS_Truck_7">
          <controlPr defaultSize="0" autoLine="0" r:id="rId11">
            <anchor moveWithCells="1" sizeWithCells="1">
              <from>
                <xdr:col>3</xdr:col>
                <xdr:colOff>104775</xdr:colOff>
                <xdr:row>215</xdr:row>
                <xdr:rowOff>9525</xdr:rowOff>
              </from>
              <to>
                <xdr:col>3</xdr:col>
                <xdr:colOff>1019175</xdr:colOff>
                <xdr:row>216</xdr:row>
                <xdr:rowOff>9525</xdr:rowOff>
              </to>
            </anchor>
          </controlPr>
        </control>
      </mc:Choice>
      <mc:Fallback>
        <control shapeId="2131" r:id="rId84" name="FS_Truck_7"/>
      </mc:Fallback>
    </mc:AlternateContent>
    <mc:AlternateContent xmlns:mc="http://schemas.openxmlformats.org/markup-compatibility/2006">
      <mc:Choice Requires="x14">
        <control shapeId="2132" r:id="rId85" name="FS_Rail_7">
          <controlPr defaultSize="0" autoLine="0" r:id="rId9">
            <anchor moveWithCells="1" sizeWithCells="1">
              <from>
                <xdr:col>3</xdr:col>
                <xdr:colOff>1181100</xdr:colOff>
                <xdr:row>215</xdr:row>
                <xdr:rowOff>0</xdr:rowOff>
              </from>
              <to>
                <xdr:col>3</xdr:col>
                <xdr:colOff>1762125</xdr:colOff>
                <xdr:row>216</xdr:row>
                <xdr:rowOff>0</xdr:rowOff>
              </to>
            </anchor>
          </controlPr>
        </control>
      </mc:Choice>
      <mc:Fallback>
        <control shapeId="2132" r:id="rId85" name="FS_Rail_7"/>
      </mc:Fallback>
    </mc:AlternateContent>
    <mc:AlternateContent xmlns:mc="http://schemas.openxmlformats.org/markup-compatibility/2006">
      <mc:Choice Requires="x14">
        <control shapeId="2133" r:id="rId86" name="FS_Barge_7">
          <controlPr defaultSize="0" autoLine="0" r:id="rId14">
            <anchor moveWithCells="1" sizeWithCells="1">
              <from>
                <xdr:col>3</xdr:col>
                <xdr:colOff>1181100</xdr:colOff>
                <xdr:row>215</xdr:row>
                <xdr:rowOff>219075</xdr:rowOff>
              </from>
              <to>
                <xdr:col>3</xdr:col>
                <xdr:colOff>1790700</xdr:colOff>
                <xdr:row>216</xdr:row>
                <xdr:rowOff>219075</xdr:rowOff>
              </to>
            </anchor>
          </controlPr>
        </control>
      </mc:Choice>
      <mc:Fallback>
        <control shapeId="2133" r:id="rId86" name="FS_Barge_7"/>
      </mc:Fallback>
    </mc:AlternateContent>
    <mc:AlternateContent xmlns:mc="http://schemas.openxmlformats.org/markup-compatibility/2006">
      <mc:Choice Requires="x14">
        <control shapeId="2134" r:id="rId87" name="FS_Tanker_7">
          <controlPr defaultSize="0" autoLine="0" r:id="rId5">
            <anchor moveWithCells="1" sizeWithCells="1">
              <from>
                <xdr:col>3</xdr:col>
                <xdr:colOff>104775</xdr:colOff>
                <xdr:row>216</xdr:row>
                <xdr:rowOff>0</xdr:rowOff>
              </from>
              <to>
                <xdr:col>3</xdr:col>
                <xdr:colOff>1152525</xdr:colOff>
                <xdr:row>217</xdr:row>
                <xdr:rowOff>0</xdr:rowOff>
              </to>
            </anchor>
          </controlPr>
        </control>
      </mc:Choice>
      <mc:Fallback>
        <control shapeId="2134" r:id="rId87" name="FS_Tanker_7"/>
      </mc:Fallback>
    </mc:AlternateContent>
    <mc:AlternateContent xmlns:mc="http://schemas.openxmlformats.org/markup-compatibility/2006">
      <mc:Choice Requires="x14">
        <control shapeId="2135" r:id="rId88" name="FS_Truck_8">
          <controlPr defaultSize="0" autoLine="0" r:id="rId11">
            <anchor moveWithCells="1" sizeWithCells="1">
              <from>
                <xdr:col>3</xdr:col>
                <xdr:colOff>104775</xdr:colOff>
                <xdr:row>248</xdr:row>
                <xdr:rowOff>9525</xdr:rowOff>
              </from>
              <to>
                <xdr:col>3</xdr:col>
                <xdr:colOff>1019175</xdr:colOff>
                <xdr:row>249</xdr:row>
                <xdr:rowOff>9525</xdr:rowOff>
              </to>
            </anchor>
          </controlPr>
        </control>
      </mc:Choice>
      <mc:Fallback>
        <control shapeId="2135" r:id="rId88" name="FS_Truck_8"/>
      </mc:Fallback>
    </mc:AlternateContent>
    <mc:AlternateContent xmlns:mc="http://schemas.openxmlformats.org/markup-compatibility/2006">
      <mc:Choice Requires="x14">
        <control shapeId="2136" r:id="rId89" name="FS_Rail_8">
          <controlPr defaultSize="0" autoLine="0" r:id="rId9">
            <anchor moveWithCells="1" sizeWithCells="1">
              <from>
                <xdr:col>3</xdr:col>
                <xdr:colOff>1181100</xdr:colOff>
                <xdr:row>248</xdr:row>
                <xdr:rowOff>0</xdr:rowOff>
              </from>
              <to>
                <xdr:col>3</xdr:col>
                <xdr:colOff>1762125</xdr:colOff>
                <xdr:row>249</xdr:row>
                <xdr:rowOff>0</xdr:rowOff>
              </to>
            </anchor>
          </controlPr>
        </control>
      </mc:Choice>
      <mc:Fallback>
        <control shapeId="2136" r:id="rId89" name="FS_Rail_8"/>
      </mc:Fallback>
    </mc:AlternateContent>
    <mc:AlternateContent xmlns:mc="http://schemas.openxmlformats.org/markup-compatibility/2006">
      <mc:Choice Requires="x14">
        <control shapeId="2137" r:id="rId90" name="FS_Barge_8">
          <controlPr defaultSize="0" autoLine="0" r:id="rId14">
            <anchor moveWithCells="1" sizeWithCells="1">
              <from>
                <xdr:col>3</xdr:col>
                <xdr:colOff>1181100</xdr:colOff>
                <xdr:row>248</xdr:row>
                <xdr:rowOff>219075</xdr:rowOff>
              </from>
              <to>
                <xdr:col>3</xdr:col>
                <xdr:colOff>1790700</xdr:colOff>
                <xdr:row>249</xdr:row>
                <xdr:rowOff>219075</xdr:rowOff>
              </to>
            </anchor>
          </controlPr>
        </control>
      </mc:Choice>
      <mc:Fallback>
        <control shapeId="2137" r:id="rId90" name="FS_Barge_8"/>
      </mc:Fallback>
    </mc:AlternateContent>
    <mc:AlternateContent xmlns:mc="http://schemas.openxmlformats.org/markup-compatibility/2006">
      <mc:Choice Requires="x14">
        <control shapeId="2138" r:id="rId91" name="FS_Tanker_8">
          <controlPr defaultSize="0" autoLine="0" r:id="rId5">
            <anchor moveWithCells="1" sizeWithCells="1">
              <from>
                <xdr:col>3</xdr:col>
                <xdr:colOff>104775</xdr:colOff>
                <xdr:row>249</xdr:row>
                <xdr:rowOff>0</xdr:rowOff>
              </from>
              <to>
                <xdr:col>3</xdr:col>
                <xdr:colOff>1152525</xdr:colOff>
                <xdr:row>250</xdr:row>
                <xdr:rowOff>0</xdr:rowOff>
              </to>
            </anchor>
          </controlPr>
        </control>
      </mc:Choice>
      <mc:Fallback>
        <control shapeId="2138" r:id="rId91" name="FS_Tanker_8"/>
      </mc:Fallback>
    </mc:AlternateContent>
    <mc:AlternateContent xmlns:mc="http://schemas.openxmlformats.org/markup-compatibility/2006">
      <mc:Choice Requires="x14">
        <control shapeId="2139" r:id="rId92" name="FS_truck_9">
          <controlPr defaultSize="0" autoLine="0" r:id="rId37">
            <anchor moveWithCells="1" sizeWithCells="1">
              <from>
                <xdr:col>3</xdr:col>
                <xdr:colOff>104775</xdr:colOff>
                <xdr:row>281</xdr:row>
                <xdr:rowOff>9525</xdr:rowOff>
              </from>
              <to>
                <xdr:col>3</xdr:col>
                <xdr:colOff>1019175</xdr:colOff>
                <xdr:row>282</xdr:row>
                <xdr:rowOff>9525</xdr:rowOff>
              </to>
            </anchor>
          </controlPr>
        </control>
      </mc:Choice>
      <mc:Fallback>
        <control shapeId="2139" r:id="rId92" name="FS_truck_9"/>
      </mc:Fallback>
    </mc:AlternateContent>
    <mc:AlternateContent xmlns:mc="http://schemas.openxmlformats.org/markup-compatibility/2006">
      <mc:Choice Requires="x14">
        <control shapeId="2140" r:id="rId93" name="FS_Rail_9">
          <controlPr defaultSize="0" autoLine="0" r:id="rId9">
            <anchor moveWithCells="1" sizeWithCells="1">
              <from>
                <xdr:col>3</xdr:col>
                <xdr:colOff>1181100</xdr:colOff>
                <xdr:row>281</xdr:row>
                <xdr:rowOff>0</xdr:rowOff>
              </from>
              <to>
                <xdr:col>3</xdr:col>
                <xdr:colOff>1762125</xdr:colOff>
                <xdr:row>282</xdr:row>
                <xdr:rowOff>0</xdr:rowOff>
              </to>
            </anchor>
          </controlPr>
        </control>
      </mc:Choice>
      <mc:Fallback>
        <control shapeId="2140" r:id="rId93" name="FS_Rail_9"/>
      </mc:Fallback>
    </mc:AlternateContent>
    <mc:AlternateContent xmlns:mc="http://schemas.openxmlformats.org/markup-compatibility/2006">
      <mc:Choice Requires="x14">
        <control shapeId="2141" r:id="rId94" name="FS_Barge_9">
          <controlPr defaultSize="0" autoLine="0" r:id="rId7">
            <anchor moveWithCells="1" sizeWithCells="1">
              <from>
                <xdr:col>3</xdr:col>
                <xdr:colOff>1181100</xdr:colOff>
                <xdr:row>281</xdr:row>
                <xdr:rowOff>219075</xdr:rowOff>
              </from>
              <to>
                <xdr:col>3</xdr:col>
                <xdr:colOff>1790700</xdr:colOff>
                <xdr:row>282</xdr:row>
                <xdr:rowOff>219075</xdr:rowOff>
              </to>
            </anchor>
          </controlPr>
        </control>
      </mc:Choice>
      <mc:Fallback>
        <control shapeId="2141" r:id="rId94" name="FS_Barge_9"/>
      </mc:Fallback>
    </mc:AlternateContent>
    <mc:AlternateContent xmlns:mc="http://schemas.openxmlformats.org/markup-compatibility/2006">
      <mc:Choice Requires="x14">
        <control shapeId="2142" r:id="rId95" name="FS_Tanker_9">
          <controlPr defaultSize="0" autoLine="0" r:id="rId5">
            <anchor moveWithCells="1" sizeWithCells="1">
              <from>
                <xdr:col>3</xdr:col>
                <xdr:colOff>104775</xdr:colOff>
                <xdr:row>282</xdr:row>
                <xdr:rowOff>0</xdr:rowOff>
              </from>
              <to>
                <xdr:col>3</xdr:col>
                <xdr:colOff>1152525</xdr:colOff>
                <xdr:row>283</xdr:row>
                <xdr:rowOff>0</xdr:rowOff>
              </to>
            </anchor>
          </controlPr>
        </control>
      </mc:Choice>
      <mc:Fallback>
        <control shapeId="2142" r:id="rId95" name="FS_Tanker_9"/>
      </mc:Fallback>
    </mc:AlternateContent>
    <mc:AlternateContent xmlns:mc="http://schemas.openxmlformats.org/markup-compatibility/2006">
      <mc:Choice Requires="x14">
        <control shapeId="2143" r:id="rId96" name="FS_Truck_10">
          <controlPr defaultSize="0" autoLine="0" r:id="rId75">
            <anchor moveWithCells="1" sizeWithCells="1">
              <from>
                <xdr:col>3</xdr:col>
                <xdr:colOff>104775</xdr:colOff>
                <xdr:row>314</xdr:row>
                <xdr:rowOff>9525</xdr:rowOff>
              </from>
              <to>
                <xdr:col>3</xdr:col>
                <xdr:colOff>1019175</xdr:colOff>
                <xdr:row>315</xdr:row>
                <xdr:rowOff>9525</xdr:rowOff>
              </to>
            </anchor>
          </controlPr>
        </control>
      </mc:Choice>
      <mc:Fallback>
        <control shapeId="2143" r:id="rId96" name="FS_Truck_10"/>
      </mc:Fallback>
    </mc:AlternateContent>
    <mc:AlternateContent xmlns:mc="http://schemas.openxmlformats.org/markup-compatibility/2006">
      <mc:Choice Requires="x14">
        <control shapeId="2144" r:id="rId97" name="FS_Rail_10">
          <controlPr defaultSize="0" autoLine="0" r:id="rId9">
            <anchor moveWithCells="1" sizeWithCells="1">
              <from>
                <xdr:col>3</xdr:col>
                <xdr:colOff>1181100</xdr:colOff>
                <xdr:row>314</xdr:row>
                <xdr:rowOff>0</xdr:rowOff>
              </from>
              <to>
                <xdr:col>3</xdr:col>
                <xdr:colOff>1762125</xdr:colOff>
                <xdr:row>315</xdr:row>
                <xdr:rowOff>0</xdr:rowOff>
              </to>
            </anchor>
          </controlPr>
        </control>
      </mc:Choice>
      <mc:Fallback>
        <control shapeId="2144" r:id="rId97" name="FS_Rail_10"/>
      </mc:Fallback>
    </mc:AlternateContent>
    <mc:AlternateContent xmlns:mc="http://schemas.openxmlformats.org/markup-compatibility/2006">
      <mc:Choice Requires="x14">
        <control shapeId="2145" r:id="rId98" name="FS_Barge_10">
          <controlPr defaultSize="0" autoLine="0" r:id="rId14">
            <anchor moveWithCells="1" sizeWithCells="1">
              <from>
                <xdr:col>3</xdr:col>
                <xdr:colOff>1181100</xdr:colOff>
                <xdr:row>314</xdr:row>
                <xdr:rowOff>219075</xdr:rowOff>
              </from>
              <to>
                <xdr:col>3</xdr:col>
                <xdr:colOff>1790700</xdr:colOff>
                <xdr:row>315</xdr:row>
                <xdr:rowOff>219075</xdr:rowOff>
              </to>
            </anchor>
          </controlPr>
        </control>
      </mc:Choice>
      <mc:Fallback>
        <control shapeId="2145" r:id="rId98" name="FS_Barge_10"/>
      </mc:Fallback>
    </mc:AlternateContent>
    <mc:AlternateContent xmlns:mc="http://schemas.openxmlformats.org/markup-compatibility/2006">
      <mc:Choice Requires="x14">
        <control shapeId="2146" r:id="rId99" name="FS_Tanker_10">
          <controlPr defaultSize="0" autoLine="0" r:id="rId5">
            <anchor moveWithCells="1" sizeWithCells="1">
              <from>
                <xdr:col>3</xdr:col>
                <xdr:colOff>104775</xdr:colOff>
                <xdr:row>315</xdr:row>
                <xdr:rowOff>0</xdr:rowOff>
              </from>
              <to>
                <xdr:col>3</xdr:col>
                <xdr:colOff>1152525</xdr:colOff>
                <xdr:row>316</xdr:row>
                <xdr:rowOff>0</xdr:rowOff>
              </to>
            </anchor>
          </controlPr>
        </control>
      </mc:Choice>
      <mc:Fallback>
        <control shapeId="2146" r:id="rId99" name="FS_Tanker_10"/>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6408-6CFC-40C2-BEC3-6B4735B29DDF}">
  <sheetPr codeName="HEFA_Production_Inputs">
    <tabColor rgb="FF1B8ABF"/>
  </sheetPr>
  <dimension ref="B1:AE1048576"/>
  <sheetViews>
    <sheetView zoomScale="90" zoomScaleNormal="90" workbookViewId="0">
      <selection activeCell="E21" sqref="E21"/>
    </sheetView>
  </sheetViews>
  <sheetFormatPr defaultColWidth="20.7109375" defaultRowHeight="18" customHeight="1" x14ac:dyDescent="0.25"/>
  <cols>
    <col min="1" max="1" width="4.28515625" style="1" customWidth="1"/>
    <col min="2" max="3" width="45.7109375" style="1" customWidth="1"/>
    <col min="4" max="4" width="4.42578125" style="1" customWidth="1"/>
    <col min="5" max="7" width="25.7109375" style="1" customWidth="1"/>
    <col min="8" max="11" width="25.7109375" style="1" hidden="1" customWidth="1"/>
    <col min="12" max="13" width="25.7109375" style="1" customWidth="1"/>
    <col min="14" max="25" width="25.7109375" style="1" hidden="1" customWidth="1"/>
    <col min="26" max="26" width="20.7109375" style="1" customWidth="1"/>
    <col min="27" max="28" width="20.7109375" style="1" hidden="1" customWidth="1"/>
    <col min="29" max="29" width="23.5703125" style="1" hidden="1" customWidth="1"/>
    <col min="30" max="31" width="20.7109375" style="1" hidden="1" customWidth="1"/>
    <col min="32" max="421" width="20.7109375" style="1" customWidth="1"/>
    <col min="422" max="16384" width="20.7109375" style="1"/>
  </cols>
  <sheetData>
    <row r="1" spans="2:31" ht="30" customHeight="1" x14ac:dyDescent="0.25"/>
    <row r="2" spans="2:31" ht="18" customHeight="1" x14ac:dyDescent="0.25">
      <c r="B2" s="469" t="s">
        <v>75</v>
      </c>
      <c r="C2" s="470"/>
      <c r="D2" s="62"/>
      <c r="E2" s="451" t="s">
        <v>216</v>
      </c>
      <c r="F2" s="451"/>
      <c r="G2" s="451"/>
      <c r="H2" s="451"/>
      <c r="I2" s="451"/>
      <c r="J2" s="451"/>
      <c r="K2" s="451"/>
      <c r="L2" s="451"/>
      <c r="M2" s="451"/>
      <c r="N2" s="451"/>
      <c r="O2" s="451"/>
      <c r="P2" s="451"/>
      <c r="Q2" s="451"/>
      <c r="R2" s="451"/>
      <c r="S2" s="451"/>
      <c r="T2" s="451"/>
      <c r="U2" s="451"/>
      <c r="V2" s="451"/>
      <c r="W2" s="451"/>
      <c r="X2" s="451"/>
      <c r="Y2" s="451"/>
      <c r="AA2" s="421" t="s">
        <v>421</v>
      </c>
      <c r="AB2" s="421"/>
      <c r="AC2" s="421"/>
      <c r="AD2" s="421"/>
      <c r="AE2" s="421"/>
    </row>
    <row r="3" spans="2:31" ht="18" customHeight="1" x14ac:dyDescent="0.25">
      <c r="B3" s="261" t="s">
        <v>645</v>
      </c>
      <c r="C3" s="252"/>
      <c r="D3" s="62"/>
      <c r="E3" s="262"/>
      <c r="F3" s="479" t="s">
        <v>235</v>
      </c>
      <c r="G3" s="475"/>
      <c r="H3" s="475"/>
      <c r="I3" s="475"/>
      <c r="J3" s="475"/>
      <c r="K3" s="476"/>
      <c r="L3" s="475" t="s">
        <v>434</v>
      </c>
      <c r="M3" s="476"/>
      <c r="N3" s="479" t="s">
        <v>407</v>
      </c>
      <c r="O3" s="475"/>
      <c r="P3" s="476"/>
      <c r="Q3" s="479" t="s">
        <v>408</v>
      </c>
      <c r="R3" s="475"/>
      <c r="S3" s="476"/>
      <c r="T3" s="479" t="s">
        <v>409</v>
      </c>
      <c r="U3" s="475"/>
      <c r="V3" s="476"/>
      <c r="W3" s="479" t="s">
        <v>410</v>
      </c>
      <c r="X3" s="475"/>
      <c r="Y3" s="476"/>
      <c r="AA3" s="479" t="s">
        <v>556</v>
      </c>
      <c r="AB3" s="475"/>
      <c r="AC3" s="475"/>
      <c r="AD3" s="475"/>
      <c r="AE3" s="476"/>
    </row>
    <row r="4" spans="2:31" s="53" customFormat="1" ht="18" customHeight="1" x14ac:dyDescent="0.25">
      <c r="B4" s="261" t="s">
        <v>646</v>
      </c>
      <c r="C4" s="252"/>
      <c r="D4" s="2"/>
      <c r="E4" s="249">
        <v>6.1</v>
      </c>
      <c r="F4" s="249">
        <v>6.2</v>
      </c>
      <c r="G4" s="249">
        <v>6.3</v>
      </c>
      <c r="H4" s="249">
        <v>6.4</v>
      </c>
      <c r="I4" s="249">
        <v>6.5</v>
      </c>
      <c r="J4" s="249">
        <v>6.6</v>
      </c>
      <c r="K4" s="249">
        <v>6.7</v>
      </c>
      <c r="L4" s="249">
        <v>6.8</v>
      </c>
      <c r="M4" s="249">
        <v>6.9</v>
      </c>
      <c r="N4" s="305" t="s">
        <v>674</v>
      </c>
      <c r="O4" s="305" t="s">
        <v>675</v>
      </c>
      <c r="P4" s="305" t="s">
        <v>676</v>
      </c>
      <c r="Q4" s="305" t="s">
        <v>677</v>
      </c>
      <c r="R4" s="305" t="s">
        <v>678</v>
      </c>
      <c r="S4" s="305" t="s">
        <v>679</v>
      </c>
      <c r="T4" s="305" t="s">
        <v>680</v>
      </c>
      <c r="U4" s="305" t="s">
        <v>681</v>
      </c>
      <c r="V4" s="305" t="s">
        <v>682</v>
      </c>
      <c r="W4" s="305" t="s">
        <v>683</v>
      </c>
      <c r="X4" s="305" t="s">
        <v>684</v>
      </c>
      <c r="Y4" s="305" t="s">
        <v>685</v>
      </c>
      <c r="AA4" s="249">
        <v>7.1</v>
      </c>
      <c r="AB4" s="249">
        <v>7.2</v>
      </c>
      <c r="AC4" s="249">
        <v>7.3</v>
      </c>
      <c r="AD4" s="249">
        <v>7.4</v>
      </c>
      <c r="AE4" s="249">
        <v>7.5</v>
      </c>
    </row>
    <row r="5" spans="2:31" s="53" customFormat="1" ht="18" customHeight="1" x14ac:dyDescent="0.25">
      <c r="B5" s="261" t="s">
        <v>647</v>
      </c>
      <c r="C5" s="252"/>
      <c r="D5" s="2"/>
      <c r="E5" s="471" t="s">
        <v>22</v>
      </c>
      <c r="F5" s="471" t="s">
        <v>249</v>
      </c>
      <c r="G5" s="471" t="s">
        <v>55</v>
      </c>
      <c r="H5" s="471" t="s">
        <v>250</v>
      </c>
      <c r="I5" s="471" t="s">
        <v>61</v>
      </c>
      <c r="J5" s="471" t="s">
        <v>236</v>
      </c>
      <c r="K5" s="471" t="s">
        <v>433</v>
      </c>
      <c r="L5" s="471" t="s">
        <v>431</v>
      </c>
      <c r="M5" s="471" t="s">
        <v>435</v>
      </c>
      <c r="N5" s="471" t="s">
        <v>223</v>
      </c>
      <c r="O5" s="471" t="s">
        <v>224</v>
      </c>
      <c r="P5" s="471" t="s">
        <v>231</v>
      </c>
      <c r="Q5" s="471" t="s">
        <v>225</v>
      </c>
      <c r="R5" s="471" t="s">
        <v>226</v>
      </c>
      <c r="S5" s="471" t="s">
        <v>232</v>
      </c>
      <c r="T5" s="471" t="s">
        <v>227</v>
      </c>
      <c r="U5" s="471" t="s">
        <v>228</v>
      </c>
      <c r="V5" s="471" t="s">
        <v>233</v>
      </c>
      <c r="W5" s="471" t="s">
        <v>229</v>
      </c>
      <c r="X5" s="471" t="s">
        <v>230</v>
      </c>
      <c r="Y5" s="471" t="s">
        <v>234</v>
      </c>
      <c r="AA5" s="471" t="s">
        <v>430</v>
      </c>
      <c r="AB5" s="471" t="s">
        <v>406</v>
      </c>
      <c r="AC5" s="471" t="s">
        <v>557</v>
      </c>
      <c r="AD5" s="471" t="s">
        <v>429</v>
      </c>
      <c r="AE5" s="471" t="s">
        <v>576</v>
      </c>
    </row>
    <row r="6" spans="2:31" ht="18" customHeight="1" x14ac:dyDescent="0.25">
      <c r="B6" s="238" t="s">
        <v>648</v>
      </c>
      <c r="C6" s="263"/>
      <c r="D6" s="2"/>
      <c r="E6" s="472"/>
      <c r="F6" s="472"/>
      <c r="G6" s="472"/>
      <c r="H6" s="472"/>
      <c r="I6" s="472"/>
      <c r="J6" s="472"/>
      <c r="K6" s="472"/>
      <c r="L6" s="472"/>
      <c r="M6" s="472"/>
      <c r="N6" s="472"/>
      <c r="O6" s="472"/>
      <c r="P6" s="472"/>
      <c r="Q6" s="472"/>
      <c r="R6" s="472"/>
      <c r="S6" s="472"/>
      <c r="T6" s="472"/>
      <c r="U6" s="472"/>
      <c r="V6" s="472"/>
      <c r="W6" s="472"/>
      <c r="X6" s="472"/>
      <c r="Y6" s="472"/>
      <c r="AA6" s="472"/>
      <c r="AB6" s="472"/>
      <c r="AC6" s="472"/>
      <c r="AD6" s="472"/>
      <c r="AE6" s="472"/>
    </row>
    <row r="7" spans="2:31" ht="18" customHeight="1" x14ac:dyDescent="0.25">
      <c r="D7" s="2"/>
      <c r="E7" s="251" t="s">
        <v>23</v>
      </c>
      <c r="F7" s="248" t="s">
        <v>495</v>
      </c>
      <c r="G7" s="248" t="s">
        <v>56</v>
      </c>
      <c r="H7" s="248" t="s">
        <v>56</v>
      </c>
      <c r="I7" s="248" t="s">
        <v>495</v>
      </c>
      <c r="J7" s="248" t="s">
        <v>237</v>
      </c>
      <c r="K7" s="248" t="s">
        <v>237</v>
      </c>
      <c r="L7" s="248" t="s">
        <v>495</v>
      </c>
      <c r="M7" s="248" t="s">
        <v>495</v>
      </c>
      <c r="N7" s="248" t="s">
        <v>572</v>
      </c>
      <c r="O7" s="248" t="s">
        <v>572</v>
      </c>
      <c r="P7" s="248" t="s">
        <v>572</v>
      </c>
      <c r="Q7" s="248" t="s">
        <v>572</v>
      </c>
      <c r="R7" s="248" t="s">
        <v>572</v>
      </c>
      <c r="S7" s="248" t="s">
        <v>572</v>
      </c>
      <c r="T7" s="248" t="s">
        <v>572</v>
      </c>
      <c r="U7" s="248" t="s">
        <v>572</v>
      </c>
      <c r="V7" s="248" t="s">
        <v>572</v>
      </c>
      <c r="W7" s="248" t="s">
        <v>572</v>
      </c>
      <c r="X7" s="248" t="s">
        <v>572</v>
      </c>
      <c r="Y7" s="248" t="s">
        <v>572</v>
      </c>
      <c r="AA7" s="248"/>
      <c r="AB7" s="248" t="s">
        <v>580</v>
      </c>
      <c r="AC7" s="248" t="s">
        <v>573</v>
      </c>
      <c r="AD7" s="248" t="s">
        <v>573</v>
      </c>
      <c r="AE7" s="248" t="s">
        <v>495</v>
      </c>
    </row>
    <row r="8" spans="2:31" ht="18" customHeight="1" x14ac:dyDescent="0.25">
      <c r="B8" s="469" t="s">
        <v>76</v>
      </c>
      <c r="C8" s="470"/>
      <c r="D8" s="2"/>
      <c r="E8" s="264"/>
      <c r="F8" s="265"/>
      <c r="G8" s="266"/>
      <c r="H8" s="266"/>
      <c r="I8" s="266"/>
      <c r="J8" s="266"/>
      <c r="K8" s="266"/>
      <c r="L8" s="266"/>
      <c r="M8" s="266"/>
      <c r="N8" s="265"/>
      <c r="O8" s="265"/>
      <c r="P8" s="265"/>
      <c r="Q8" s="265"/>
      <c r="R8" s="265"/>
      <c r="S8" s="265"/>
      <c r="T8" s="265"/>
      <c r="U8" s="265"/>
      <c r="V8" s="265"/>
      <c r="W8" s="265"/>
      <c r="X8" s="265"/>
      <c r="Y8" s="265"/>
      <c r="AA8" s="266"/>
      <c r="AB8" s="266"/>
      <c r="AC8" s="266"/>
      <c r="AD8" s="266"/>
      <c r="AE8" s="266"/>
    </row>
    <row r="9" spans="2:31" ht="18" customHeight="1" x14ac:dyDescent="0.25">
      <c r="B9" s="477" t="s">
        <v>649</v>
      </c>
      <c r="C9" s="478"/>
      <c r="D9" s="63"/>
      <c r="E9" s="264"/>
      <c r="F9" s="265"/>
      <c r="G9" s="266"/>
      <c r="H9" s="266"/>
      <c r="I9" s="266"/>
      <c r="J9" s="266"/>
      <c r="K9" s="266"/>
      <c r="L9" s="266"/>
      <c r="M9" s="266"/>
      <c r="N9" s="265"/>
      <c r="O9" s="265"/>
      <c r="P9" s="265"/>
      <c r="Q9" s="265"/>
      <c r="R9" s="265"/>
      <c r="S9" s="265"/>
      <c r="T9" s="265"/>
      <c r="U9" s="265"/>
      <c r="V9" s="265"/>
      <c r="W9" s="265"/>
      <c r="X9" s="265"/>
      <c r="Y9" s="265"/>
      <c r="AA9" s="266"/>
      <c r="AB9" s="266"/>
      <c r="AC9" s="266"/>
      <c r="AD9" s="266"/>
      <c r="AE9" s="266"/>
    </row>
    <row r="10" spans="2:31" ht="18" customHeight="1" x14ac:dyDescent="0.25">
      <c r="B10" s="477"/>
      <c r="C10" s="478"/>
      <c r="E10" s="264"/>
      <c r="F10" s="265"/>
      <c r="G10" s="266"/>
      <c r="H10" s="266"/>
      <c r="I10" s="266"/>
      <c r="J10" s="266"/>
      <c r="K10" s="266"/>
      <c r="L10" s="266"/>
      <c r="M10" s="266"/>
      <c r="N10" s="265"/>
      <c r="O10" s="265"/>
      <c r="P10" s="265"/>
      <c r="Q10" s="265"/>
      <c r="R10" s="265"/>
      <c r="S10" s="265"/>
      <c r="T10" s="265"/>
      <c r="U10" s="265"/>
      <c r="V10" s="265"/>
      <c r="W10" s="265"/>
      <c r="X10" s="265"/>
      <c r="Y10" s="265"/>
      <c r="AA10" s="266"/>
      <c r="AB10" s="266"/>
      <c r="AC10" s="266"/>
      <c r="AD10" s="266"/>
      <c r="AE10" s="266"/>
    </row>
    <row r="11" spans="2:31" ht="18" customHeight="1" x14ac:dyDescent="0.25">
      <c r="B11" s="477"/>
      <c r="C11" s="478"/>
      <c r="E11" s="264"/>
      <c r="F11" s="265"/>
      <c r="G11" s="266"/>
      <c r="H11" s="266"/>
      <c r="I11" s="266"/>
      <c r="J11" s="266"/>
      <c r="K11" s="266"/>
      <c r="L11" s="266"/>
      <c r="M11" s="266"/>
      <c r="N11" s="265"/>
      <c r="O11" s="265"/>
      <c r="P11" s="265"/>
      <c r="Q11" s="265"/>
      <c r="R11" s="265"/>
      <c r="S11" s="265"/>
      <c r="T11" s="265"/>
      <c r="U11" s="265"/>
      <c r="V11" s="265"/>
      <c r="W11" s="265"/>
      <c r="X11" s="265"/>
      <c r="Y11" s="265"/>
      <c r="AA11" s="266"/>
      <c r="AB11" s="266"/>
      <c r="AC11" s="266"/>
      <c r="AD11" s="266"/>
      <c r="AE11" s="266"/>
    </row>
    <row r="12" spans="2:31" ht="18" customHeight="1" x14ac:dyDescent="0.25">
      <c r="B12" s="267" t="s">
        <v>650</v>
      </c>
      <c r="C12" s="268"/>
      <c r="E12" s="264"/>
      <c r="F12" s="265"/>
      <c r="G12" s="266"/>
      <c r="H12" s="266"/>
      <c r="I12" s="266"/>
      <c r="J12" s="266"/>
      <c r="K12" s="266"/>
      <c r="L12" s="266"/>
      <c r="M12" s="266"/>
      <c r="N12" s="265"/>
      <c r="O12" s="265"/>
      <c r="P12" s="265"/>
      <c r="Q12" s="265"/>
      <c r="R12" s="265"/>
      <c r="S12" s="265"/>
      <c r="T12" s="265"/>
      <c r="U12" s="265"/>
      <c r="V12" s="265"/>
      <c r="W12" s="265"/>
      <c r="X12" s="265"/>
      <c r="Y12" s="265"/>
      <c r="AA12" s="266"/>
      <c r="AB12" s="266"/>
      <c r="AC12" s="266"/>
      <c r="AD12" s="266"/>
      <c r="AE12" s="266"/>
    </row>
    <row r="13" spans="2:31" ht="18" customHeight="1" x14ac:dyDescent="0.25">
      <c r="B13" s="238" t="s">
        <v>651</v>
      </c>
      <c r="C13" s="268"/>
      <c r="E13" s="264"/>
      <c r="F13" s="265"/>
      <c r="G13" s="266"/>
      <c r="H13" s="266"/>
      <c r="I13" s="266"/>
      <c r="J13" s="266"/>
      <c r="K13" s="266"/>
      <c r="L13" s="266"/>
      <c r="M13" s="266"/>
      <c r="N13" s="265"/>
      <c r="O13" s="265"/>
      <c r="P13" s="265"/>
      <c r="Q13" s="265"/>
      <c r="R13" s="265"/>
      <c r="S13" s="265"/>
      <c r="T13" s="265"/>
      <c r="U13" s="265"/>
      <c r="V13" s="265"/>
      <c r="W13" s="265"/>
      <c r="X13" s="265"/>
      <c r="Y13" s="265"/>
      <c r="AA13" s="266"/>
      <c r="AB13" s="266"/>
      <c r="AC13" s="266"/>
      <c r="AD13" s="266"/>
      <c r="AE13" s="266"/>
    </row>
    <row r="14" spans="2:31" s="3" customFormat="1" ht="18" customHeight="1" x14ac:dyDescent="0.25">
      <c r="B14" s="456" t="s">
        <v>652</v>
      </c>
      <c r="C14" s="473"/>
      <c r="E14" s="264"/>
      <c r="F14" s="265"/>
      <c r="G14" s="266"/>
      <c r="H14" s="266"/>
      <c r="I14" s="266"/>
      <c r="J14" s="266"/>
      <c r="K14" s="266"/>
      <c r="L14" s="266"/>
      <c r="M14" s="266"/>
      <c r="N14" s="265"/>
      <c r="O14" s="265"/>
      <c r="P14" s="265"/>
      <c r="Q14" s="265"/>
      <c r="R14" s="265"/>
      <c r="S14" s="265"/>
      <c r="T14" s="265"/>
      <c r="U14" s="265"/>
      <c r="V14" s="265"/>
      <c r="W14" s="265"/>
      <c r="X14" s="265"/>
      <c r="Y14" s="265"/>
      <c r="AA14" s="266"/>
      <c r="AB14" s="266"/>
      <c r="AC14" s="266"/>
      <c r="AD14" s="266"/>
      <c r="AE14" s="266"/>
    </row>
    <row r="15" spans="2:31" s="3" customFormat="1" ht="18" customHeight="1" x14ac:dyDescent="0.25">
      <c r="B15" s="457"/>
      <c r="C15" s="474"/>
      <c r="E15" s="264"/>
      <c r="F15" s="265"/>
      <c r="G15" s="266"/>
      <c r="H15" s="266"/>
      <c r="I15" s="266"/>
      <c r="J15" s="266"/>
      <c r="K15" s="266"/>
      <c r="L15" s="266"/>
      <c r="M15" s="266"/>
      <c r="N15" s="265"/>
      <c r="O15" s="265"/>
      <c r="P15" s="265"/>
      <c r="Q15" s="265"/>
      <c r="R15" s="265"/>
      <c r="S15" s="265"/>
      <c r="T15" s="265"/>
      <c r="U15" s="265"/>
      <c r="V15" s="265"/>
      <c r="W15" s="265"/>
      <c r="X15" s="265"/>
      <c r="Y15" s="265"/>
      <c r="AA15" s="266"/>
      <c r="AB15" s="266"/>
      <c r="AC15" s="266"/>
      <c r="AD15" s="266"/>
      <c r="AE15" s="266"/>
    </row>
    <row r="16" spans="2:31" s="3" customFormat="1" ht="18" customHeight="1" x14ac:dyDescent="0.25">
      <c r="B16" s="456" t="s">
        <v>653</v>
      </c>
      <c r="C16" s="473"/>
      <c r="D16" s="62"/>
      <c r="E16" s="264"/>
      <c r="F16" s="265"/>
      <c r="G16" s="266"/>
      <c r="H16" s="266"/>
      <c r="I16" s="266"/>
      <c r="J16" s="266"/>
      <c r="K16" s="266"/>
      <c r="L16" s="266"/>
      <c r="M16" s="266"/>
      <c r="N16" s="265"/>
      <c r="O16" s="265"/>
      <c r="P16" s="265"/>
      <c r="Q16" s="265"/>
      <c r="R16" s="265"/>
      <c r="S16" s="265"/>
      <c r="T16" s="265"/>
      <c r="U16" s="265"/>
      <c r="V16" s="265"/>
      <c r="W16" s="265"/>
      <c r="X16" s="265"/>
      <c r="Y16" s="265"/>
      <c r="AA16" s="266"/>
      <c r="AB16" s="266"/>
      <c r="AC16" s="266"/>
      <c r="AD16" s="266"/>
      <c r="AE16" s="266"/>
    </row>
    <row r="17" spans="2:31" s="3" customFormat="1" ht="18" customHeight="1" x14ac:dyDescent="0.25">
      <c r="B17" s="457"/>
      <c r="C17" s="474"/>
      <c r="D17" s="64"/>
      <c r="E17" s="264"/>
      <c r="F17" s="265"/>
      <c r="G17" s="266"/>
      <c r="H17" s="266"/>
      <c r="I17" s="266"/>
      <c r="J17" s="266"/>
      <c r="K17" s="266"/>
      <c r="L17" s="266"/>
      <c r="M17" s="266"/>
      <c r="N17" s="265"/>
      <c r="O17" s="265"/>
      <c r="P17" s="265"/>
      <c r="Q17" s="265"/>
      <c r="R17" s="265"/>
      <c r="S17" s="265"/>
      <c r="T17" s="265"/>
      <c r="U17" s="265"/>
      <c r="V17" s="265"/>
      <c r="W17" s="265"/>
      <c r="X17" s="265"/>
      <c r="Y17" s="265"/>
      <c r="AA17" s="266"/>
      <c r="AB17" s="266"/>
      <c r="AC17" s="266"/>
      <c r="AD17" s="266"/>
      <c r="AE17" s="266"/>
    </row>
    <row r="18" spans="2:31" s="3" customFormat="1" ht="18" customHeight="1" x14ac:dyDescent="0.25">
      <c r="D18" s="64"/>
      <c r="E18" s="264"/>
      <c r="F18" s="265"/>
      <c r="G18" s="266"/>
      <c r="H18" s="266"/>
      <c r="I18" s="266"/>
      <c r="J18" s="266"/>
      <c r="K18" s="266"/>
      <c r="L18" s="266"/>
      <c r="M18" s="266"/>
      <c r="N18" s="265"/>
      <c r="O18" s="265"/>
      <c r="P18" s="265"/>
      <c r="Q18" s="265"/>
      <c r="R18" s="265"/>
      <c r="S18" s="265"/>
      <c r="T18" s="265"/>
      <c r="U18" s="265"/>
      <c r="V18" s="265"/>
      <c r="W18" s="265"/>
      <c r="X18" s="265"/>
      <c r="Y18" s="265"/>
      <c r="AA18" s="266"/>
      <c r="AB18" s="266"/>
      <c r="AC18" s="266"/>
      <c r="AD18" s="266"/>
      <c r="AE18" s="266"/>
    </row>
    <row r="19" spans="2:31" s="3" customFormat="1" ht="18" customHeight="1" x14ac:dyDescent="0.25">
      <c r="B19" s="469" t="s">
        <v>77</v>
      </c>
      <c r="C19" s="470"/>
      <c r="D19" s="64"/>
      <c r="E19" s="264"/>
      <c r="F19" s="265"/>
      <c r="G19" s="266"/>
      <c r="H19" s="266"/>
      <c r="I19" s="266"/>
      <c r="J19" s="266"/>
      <c r="K19" s="266"/>
      <c r="L19" s="266"/>
      <c r="M19" s="266"/>
      <c r="N19" s="265"/>
      <c r="O19" s="265"/>
      <c r="P19" s="265"/>
      <c r="Q19" s="265"/>
      <c r="R19" s="265"/>
      <c r="S19" s="265"/>
      <c r="T19" s="265"/>
      <c r="U19" s="265"/>
      <c r="V19" s="265"/>
      <c r="W19" s="265"/>
      <c r="X19" s="265"/>
      <c r="Y19" s="265"/>
      <c r="AA19" s="266"/>
      <c r="AB19" s="266"/>
      <c r="AC19" s="266"/>
      <c r="AD19" s="266"/>
      <c r="AE19" s="266"/>
    </row>
    <row r="20" spans="2:31" s="3" customFormat="1" ht="18" customHeight="1" x14ac:dyDescent="0.25">
      <c r="B20" s="261" t="s">
        <v>654</v>
      </c>
      <c r="C20" s="303"/>
      <c r="D20" s="65"/>
      <c r="E20" s="264"/>
      <c r="F20" s="265"/>
      <c r="G20" s="266"/>
      <c r="H20" s="266"/>
      <c r="I20" s="266"/>
      <c r="J20" s="266"/>
      <c r="K20" s="266"/>
      <c r="L20" s="266"/>
      <c r="M20" s="266"/>
      <c r="N20" s="265"/>
      <c r="O20" s="265"/>
      <c r="P20" s="265"/>
      <c r="Q20" s="265"/>
      <c r="R20" s="265"/>
      <c r="S20" s="265"/>
      <c r="T20" s="265"/>
      <c r="U20" s="265"/>
      <c r="V20" s="265"/>
      <c r="W20" s="265"/>
      <c r="X20" s="265"/>
      <c r="Y20" s="265"/>
      <c r="AA20" s="266"/>
      <c r="AB20" s="266"/>
      <c r="AC20" s="266"/>
      <c r="AD20" s="266"/>
      <c r="AE20" s="266"/>
    </row>
    <row r="21" spans="2:31" s="3" customFormat="1" ht="18" customHeight="1" x14ac:dyDescent="0.25">
      <c r="B21" s="238" t="s">
        <v>655</v>
      </c>
      <c r="C21" s="304"/>
      <c r="D21" s="63"/>
      <c r="E21" s="264"/>
      <c r="F21" s="265"/>
      <c r="G21" s="266"/>
      <c r="H21" s="266"/>
      <c r="I21" s="266"/>
      <c r="J21" s="266"/>
      <c r="K21" s="266"/>
      <c r="L21" s="266"/>
      <c r="M21" s="266"/>
      <c r="N21" s="265"/>
      <c r="O21" s="265"/>
      <c r="P21" s="265"/>
      <c r="Q21" s="265"/>
      <c r="R21" s="265"/>
      <c r="S21" s="265"/>
      <c r="T21" s="265"/>
      <c r="U21" s="265"/>
      <c r="V21" s="265"/>
      <c r="W21" s="265"/>
      <c r="X21" s="265"/>
      <c r="Y21" s="265"/>
      <c r="AA21" s="266"/>
      <c r="AB21" s="266"/>
      <c r="AC21" s="266"/>
      <c r="AD21" s="266"/>
      <c r="AE21" s="266"/>
    </row>
    <row r="22" spans="2:31" s="3" customFormat="1" ht="18" customHeight="1" x14ac:dyDescent="0.25">
      <c r="B22" s="238" t="s">
        <v>656</v>
      </c>
      <c r="C22" s="319"/>
      <c r="D22" s="63"/>
      <c r="E22" s="264"/>
      <c r="F22" s="265"/>
      <c r="G22" s="266"/>
      <c r="H22" s="266"/>
      <c r="I22" s="266"/>
      <c r="J22" s="266"/>
      <c r="K22" s="266"/>
      <c r="L22" s="266"/>
      <c r="M22" s="266"/>
      <c r="N22" s="265"/>
      <c r="O22" s="265"/>
      <c r="P22" s="265"/>
      <c r="Q22" s="265"/>
      <c r="R22" s="265"/>
      <c r="S22" s="265"/>
      <c r="T22" s="265"/>
      <c r="U22" s="265"/>
      <c r="V22" s="265"/>
      <c r="W22" s="265"/>
      <c r="X22" s="265"/>
      <c r="Y22" s="265"/>
      <c r="AA22" s="266"/>
      <c r="AB22" s="266"/>
      <c r="AC22" s="266"/>
      <c r="AD22" s="266"/>
      <c r="AE22" s="266"/>
    </row>
    <row r="23" spans="2:31" s="3" customFormat="1" ht="18" customHeight="1" x14ac:dyDescent="0.25">
      <c r="B23" s="238" t="s">
        <v>657</v>
      </c>
      <c r="C23" s="319"/>
      <c r="D23" s="63"/>
      <c r="E23" s="264"/>
      <c r="F23" s="265"/>
      <c r="G23" s="266"/>
      <c r="H23" s="266"/>
      <c r="I23" s="266"/>
      <c r="J23" s="266"/>
      <c r="K23" s="266"/>
      <c r="L23" s="266"/>
      <c r="M23" s="266"/>
      <c r="N23" s="265"/>
      <c r="O23" s="265"/>
      <c r="P23" s="265"/>
      <c r="Q23" s="265"/>
      <c r="R23" s="265"/>
      <c r="S23" s="265"/>
      <c r="T23" s="265"/>
      <c r="U23" s="265"/>
      <c r="V23" s="265"/>
      <c r="W23" s="265"/>
      <c r="X23" s="265"/>
      <c r="Y23" s="265"/>
      <c r="AA23" s="266"/>
      <c r="AB23" s="266"/>
      <c r="AC23" s="266"/>
      <c r="AD23" s="266"/>
      <c r="AE23" s="266"/>
    </row>
    <row r="24" spans="2:31" s="3" customFormat="1" ht="15.75" x14ac:dyDescent="0.25">
      <c r="B24" s="238" t="s">
        <v>658</v>
      </c>
      <c r="C24" s="319"/>
      <c r="D24" s="63"/>
      <c r="E24" s="264"/>
      <c r="F24" s="265"/>
      <c r="G24" s="266"/>
      <c r="H24" s="266"/>
      <c r="I24" s="266"/>
      <c r="J24" s="266"/>
      <c r="K24" s="266"/>
      <c r="L24" s="266"/>
      <c r="M24" s="266"/>
      <c r="N24" s="265"/>
      <c r="O24" s="265"/>
      <c r="P24" s="265"/>
      <c r="Q24" s="265"/>
      <c r="R24" s="265"/>
      <c r="S24" s="265"/>
      <c r="T24" s="265"/>
      <c r="U24" s="265"/>
      <c r="V24" s="265"/>
      <c r="W24" s="265"/>
      <c r="X24" s="265"/>
      <c r="Y24" s="265"/>
      <c r="AA24" s="266"/>
      <c r="AB24" s="266"/>
      <c r="AC24" s="266"/>
      <c r="AD24" s="266"/>
      <c r="AE24" s="266"/>
    </row>
    <row r="25" spans="2:31" s="3" customFormat="1" ht="18" customHeight="1" x14ac:dyDescent="0.25">
      <c r="B25" s="466" t="s">
        <v>659</v>
      </c>
      <c r="C25" s="315"/>
      <c r="D25" s="63"/>
      <c r="E25" s="264"/>
      <c r="F25" s="265"/>
      <c r="G25" s="266"/>
      <c r="H25" s="266"/>
      <c r="I25" s="266"/>
      <c r="J25" s="266"/>
      <c r="K25" s="266"/>
      <c r="L25" s="266"/>
      <c r="M25" s="266"/>
      <c r="N25" s="265"/>
      <c r="O25" s="265"/>
      <c r="P25" s="265"/>
      <c r="Q25" s="265"/>
      <c r="R25" s="265"/>
      <c r="S25" s="265"/>
      <c r="T25" s="265"/>
      <c r="U25" s="265"/>
      <c r="V25" s="265"/>
      <c r="W25" s="265"/>
      <c r="X25" s="265"/>
      <c r="Y25" s="265"/>
      <c r="AA25" s="266"/>
      <c r="AB25" s="266"/>
      <c r="AC25" s="266"/>
      <c r="AD25" s="266"/>
      <c r="AE25" s="266"/>
    </row>
    <row r="26" spans="2:31" s="3" customFormat="1" ht="18" customHeight="1" x14ac:dyDescent="0.25">
      <c r="B26" s="467"/>
      <c r="C26" s="320"/>
      <c r="D26" s="63"/>
      <c r="E26" s="264"/>
      <c r="F26" s="265"/>
      <c r="G26" s="266"/>
      <c r="H26" s="266"/>
      <c r="I26" s="266"/>
      <c r="J26" s="266"/>
      <c r="K26" s="266"/>
      <c r="L26" s="266"/>
      <c r="M26" s="266"/>
      <c r="N26" s="265"/>
      <c r="O26" s="265"/>
      <c r="P26" s="265"/>
      <c r="Q26" s="265"/>
      <c r="R26" s="265"/>
      <c r="S26" s="265"/>
      <c r="T26" s="265"/>
      <c r="U26" s="265"/>
      <c r="V26" s="265"/>
      <c r="W26" s="265"/>
      <c r="X26" s="265"/>
      <c r="Y26" s="265"/>
      <c r="AA26" s="266"/>
      <c r="AB26" s="266"/>
      <c r="AC26" s="266"/>
      <c r="AD26" s="266"/>
      <c r="AE26" s="266"/>
    </row>
    <row r="27" spans="2:31" s="3" customFormat="1" ht="18" customHeight="1" x14ac:dyDescent="0.25">
      <c r="B27" s="267" t="s">
        <v>660</v>
      </c>
      <c r="C27" s="315"/>
      <c r="D27" s="63"/>
      <c r="E27" s="264"/>
      <c r="F27" s="265"/>
      <c r="G27" s="266"/>
      <c r="H27" s="266"/>
      <c r="I27" s="266"/>
      <c r="J27" s="266"/>
      <c r="K27" s="266"/>
      <c r="L27" s="266"/>
      <c r="M27" s="266"/>
      <c r="N27" s="265"/>
      <c r="O27" s="265"/>
      <c r="P27" s="265"/>
      <c r="Q27" s="265"/>
      <c r="R27" s="265"/>
      <c r="S27" s="265"/>
      <c r="T27" s="265"/>
      <c r="U27" s="265"/>
      <c r="V27" s="265"/>
      <c r="W27" s="265"/>
      <c r="X27" s="265"/>
      <c r="Y27" s="265"/>
      <c r="AA27" s="266"/>
      <c r="AB27" s="266"/>
      <c r="AC27" s="266"/>
      <c r="AD27" s="266"/>
      <c r="AE27" s="266"/>
    </row>
    <row r="28" spans="2:31" s="3" customFormat="1" ht="18" customHeight="1" x14ac:dyDescent="0.25">
      <c r="B28" s="238" t="s">
        <v>661</v>
      </c>
      <c r="C28" s="320"/>
      <c r="D28" s="63"/>
      <c r="E28" s="264"/>
      <c r="F28" s="265"/>
      <c r="G28" s="266"/>
      <c r="H28" s="266"/>
      <c r="I28" s="266"/>
      <c r="J28" s="266"/>
      <c r="K28" s="266"/>
      <c r="L28" s="266"/>
      <c r="M28" s="266"/>
      <c r="N28" s="265"/>
      <c r="O28" s="265"/>
      <c r="P28" s="265"/>
      <c r="Q28" s="265"/>
      <c r="R28" s="265"/>
      <c r="S28" s="265"/>
      <c r="T28" s="265"/>
      <c r="U28" s="265"/>
      <c r="V28" s="265"/>
      <c r="W28" s="265"/>
      <c r="X28" s="265"/>
      <c r="Y28" s="265"/>
      <c r="AA28" s="266"/>
      <c r="AB28" s="266"/>
      <c r="AC28" s="266"/>
      <c r="AD28" s="266"/>
      <c r="AE28" s="266"/>
    </row>
    <row r="29" spans="2:31" s="3" customFormat="1" ht="18" customHeight="1" x14ac:dyDescent="0.25">
      <c r="B29" s="238" t="s">
        <v>662</v>
      </c>
      <c r="C29" s="304"/>
      <c r="D29" s="63"/>
      <c r="E29" s="264"/>
      <c r="F29" s="265"/>
      <c r="G29" s="266"/>
      <c r="H29" s="266"/>
      <c r="I29" s="266"/>
      <c r="J29" s="266"/>
      <c r="K29" s="266"/>
      <c r="L29" s="266"/>
      <c r="M29" s="266"/>
      <c r="N29" s="265"/>
      <c r="O29" s="265"/>
      <c r="P29" s="265"/>
      <c r="Q29" s="265"/>
      <c r="R29" s="265"/>
      <c r="S29" s="265"/>
      <c r="T29" s="265"/>
      <c r="U29" s="265"/>
      <c r="V29" s="265"/>
      <c r="W29" s="265"/>
      <c r="X29" s="265"/>
      <c r="Y29" s="265"/>
      <c r="AA29" s="266"/>
      <c r="AB29" s="266"/>
      <c r="AC29" s="266"/>
      <c r="AD29" s="266"/>
      <c r="AE29" s="266"/>
    </row>
    <row r="30" spans="2:31" s="3" customFormat="1" ht="18" customHeight="1" x14ac:dyDescent="0.25">
      <c r="B30" s="238" t="s">
        <v>663</v>
      </c>
      <c r="C30" s="304"/>
      <c r="D30" s="63"/>
      <c r="E30" s="264"/>
      <c r="F30" s="265"/>
      <c r="G30" s="266"/>
      <c r="H30" s="266"/>
      <c r="I30" s="266"/>
      <c r="J30" s="266"/>
      <c r="K30" s="266"/>
      <c r="L30" s="266"/>
      <c r="M30" s="266"/>
      <c r="N30" s="265"/>
      <c r="O30" s="265"/>
      <c r="P30" s="265"/>
      <c r="Q30" s="265"/>
      <c r="R30" s="265"/>
      <c r="S30" s="265"/>
      <c r="T30" s="265"/>
      <c r="U30" s="265"/>
      <c r="V30" s="265"/>
      <c r="W30" s="265"/>
      <c r="X30" s="265"/>
      <c r="Y30" s="265"/>
      <c r="AA30" s="266"/>
      <c r="AB30" s="266"/>
      <c r="AC30" s="266"/>
      <c r="AD30" s="266"/>
      <c r="AE30" s="266"/>
    </row>
    <row r="31" spans="2:31" s="3" customFormat="1" ht="18" customHeight="1" x14ac:dyDescent="0.25">
      <c r="B31" s="238" t="s">
        <v>664</v>
      </c>
      <c r="C31" s="319"/>
      <c r="D31" s="63"/>
      <c r="E31" s="264"/>
      <c r="F31" s="265"/>
      <c r="G31" s="266"/>
      <c r="H31" s="266"/>
      <c r="I31" s="266"/>
      <c r="J31" s="266"/>
      <c r="K31" s="266"/>
      <c r="L31" s="266"/>
      <c r="M31" s="266"/>
      <c r="N31" s="265"/>
      <c r="O31" s="265"/>
      <c r="P31" s="265"/>
      <c r="Q31" s="265"/>
      <c r="R31" s="265"/>
      <c r="S31" s="265"/>
      <c r="T31" s="265"/>
      <c r="U31" s="265"/>
      <c r="V31" s="265"/>
      <c r="W31" s="265"/>
      <c r="X31" s="265"/>
      <c r="Y31" s="265"/>
      <c r="AA31" s="266"/>
      <c r="AB31" s="266"/>
      <c r="AC31" s="266"/>
      <c r="AD31" s="266"/>
      <c r="AE31" s="266"/>
    </row>
    <row r="32" spans="2:31" s="3" customFormat="1" ht="18" customHeight="1" x14ac:dyDescent="0.25">
      <c r="B32" s="238" t="s">
        <v>665</v>
      </c>
      <c r="C32" s="304"/>
      <c r="E32" s="109"/>
      <c r="W32" s="111"/>
      <c r="X32" s="111"/>
      <c r="Y32" s="111"/>
    </row>
    <row r="33" spans="2:25" s="3" customFormat="1" ht="18" customHeight="1" x14ac:dyDescent="0.25">
      <c r="B33" s="466" t="s">
        <v>666</v>
      </c>
      <c r="C33" s="303"/>
      <c r="E33" s="109"/>
      <c r="F33" s="109"/>
      <c r="G33" s="110"/>
      <c r="H33" s="110"/>
      <c r="I33" s="110"/>
      <c r="J33" s="110"/>
      <c r="K33" s="110"/>
      <c r="L33" s="110"/>
      <c r="M33" s="110"/>
      <c r="N33" s="111"/>
      <c r="O33" s="111"/>
      <c r="P33" s="111"/>
      <c r="Q33" s="111"/>
      <c r="R33" s="111"/>
      <c r="S33" s="111"/>
      <c r="T33" s="119"/>
      <c r="U33" s="111"/>
      <c r="V33" s="111"/>
      <c r="W33" s="111"/>
      <c r="X33" s="111"/>
      <c r="Y33" s="111"/>
    </row>
    <row r="34" spans="2:25" s="3" customFormat="1" ht="15.75" x14ac:dyDescent="0.25">
      <c r="B34" s="468"/>
      <c r="C34" s="321"/>
      <c r="E34" s="109"/>
      <c r="F34" s="109"/>
      <c r="G34" s="110"/>
      <c r="H34" s="110"/>
      <c r="I34" s="110"/>
      <c r="J34" s="110"/>
      <c r="K34" s="110"/>
      <c r="L34" s="110"/>
      <c r="M34" s="110"/>
      <c r="N34" s="111"/>
      <c r="O34" s="111"/>
      <c r="P34" s="111"/>
      <c r="Q34" s="111"/>
      <c r="R34" s="111"/>
      <c r="S34" s="111"/>
      <c r="T34" s="111"/>
      <c r="U34" s="111"/>
      <c r="V34" s="111"/>
      <c r="W34" s="111"/>
      <c r="X34" s="111"/>
      <c r="Y34" s="111"/>
    </row>
    <row r="35" spans="2:25" s="4" customFormat="1" ht="18" customHeight="1" x14ac:dyDescent="0.25">
      <c r="E35" s="109"/>
      <c r="F35" s="109"/>
      <c r="G35" s="110"/>
      <c r="H35" s="110"/>
      <c r="I35" s="110"/>
      <c r="J35" s="110"/>
      <c r="K35" s="110"/>
      <c r="L35" s="110"/>
      <c r="M35" s="110"/>
      <c r="N35" s="111"/>
      <c r="O35" s="111"/>
      <c r="P35" s="111"/>
      <c r="Q35" s="111"/>
      <c r="R35" s="111"/>
      <c r="S35" s="111"/>
      <c r="T35" s="111"/>
      <c r="U35" s="111"/>
      <c r="V35" s="111"/>
      <c r="W35" s="111"/>
      <c r="X35" s="111"/>
      <c r="Y35" s="111"/>
    </row>
    <row r="36" spans="2:25" s="46" customFormat="1" ht="18" customHeight="1" x14ac:dyDescent="0.25">
      <c r="E36" s="109"/>
      <c r="F36" s="109"/>
      <c r="G36" s="110"/>
      <c r="H36" s="110"/>
      <c r="I36" s="110"/>
      <c r="J36" s="110"/>
      <c r="K36" s="110"/>
      <c r="L36" s="110"/>
      <c r="M36" s="110"/>
      <c r="N36" s="111"/>
      <c r="O36" s="111"/>
      <c r="P36" s="111"/>
      <c r="Q36" s="111"/>
      <c r="R36" s="111"/>
      <c r="S36" s="111"/>
      <c r="T36" s="111"/>
      <c r="U36" s="111"/>
      <c r="V36" s="111"/>
      <c r="W36" s="111"/>
      <c r="X36" s="111"/>
      <c r="Y36" s="111"/>
    </row>
    <row r="37" spans="2:25" s="46" customFormat="1" ht="18" customHeight="1" x14ac:dyDescent="0.25">
      <c r="E37" s="44"/>
      <c r="F37" s="44"/>
      <c r="G37" s="66"/>
      <c r="H37" s="66"/>
      <c r="I37" s="66"/>
      <c r="J37" s="66"/>
      <c r="K37" s="66"/>
      <c r="L37" s="66"/>
      <c r="N37" s="44"/>
      <c r="O37" s="55"/>
      <c r="P37" s="55"/>
    </row>
    <row r="38" spans="2:25" s="5" customFormat="1" ht="18" customHeight="1" x14ac:dyDescent="0.25">
      <c r="E38" s="56"/>
      <c r="F38" s="56"/>
      <c r="G38" s="45"/>
      <c r="H38" s="45"/>
      <c r="I38" s="45"/>
      <c r="N38" s="67"/>
      <c r="O38" s="67"/>
      <c r="P38" s="67"/>
    </row>
    <row r="39" spans="2:25" s="5" customFormat="1" ht="18" customHeight="1" x14ac:dyDescent="0.25">
      <c r="E39" s="56"/>
      <c r="F39" s="56"/>
      <c r="G39" s="45"/>
      <c r="H39" s="45"/>
      <c r="I39" s="45"/>
      <c r="N39" s="67"/>
      <c r="O39" s="67"/>
      <c r="P39" s="67"/>
    </row>
    <row r="40" spans="2:25" s="5" customFormat="1" ht="18" customHeight="1" x14ac:dyDescent="0.25">
      <c r="B40" s="46"/>
      <c r="C40" s="46"/>
      <c r="E40" s="56"/>
      <c r="F40" s="56"/>
      <c r="G40" s="45"/>
      <c r="H40" s="45"/>
      <c r="I40" s="45"/>
      <c r="N40" s="67"/>
      <c r="O40" s="67"/>
      <c r="P40" s="67"/>
    </row>
    <row r="41" spans="2:25" s="5" customFormat="1" ht="18" customHeight="1" x14ac:dyDescent="0.25">
      <c r="B41" s="46"/>
      <c r="C41" s="46"/>
      <c r="E41" s="56"/>
      <c r="F41" s="56"/>
      <c r="G41" s="45"/>
      <c r="H41" s="45"/>
      <c r="I41" s="45"/>
      <c r="N41" s="69"/>
      <c r="O41" s="69"/>
      <c r="P41" s="69"/>
    </row>
    <row r="42" spans="2:25" s="5" customFormat="1" ht="18" customHeight="1" x14ac:dyDescent="0.25">
      <c r="B42" s="46"/>
      <c r="C42" s="46"/>
      <c r="E42" s="56"/>
      <c r="F42" s="56"/>
      <c r="G42" s="45"/>
      <c r="H42" s="45"/>
      <c r="I42" s="45"/>
      <c r="N42" s="67"/>
      <c r="O42" s="67"/>
      <c r="P42" s="67"/>
    </row>
    <row r="43" spans="2:25" s="5" customFormat="1" ht="18" customHeight="1" x14ac:dyDescent="0.25">
      <c r="B43" s="46"/>
      <c r="C43" s="46"/>
      <c r="E43" s="56"/>
      <c r="F43" s="56"/>
      <c r="G43" s="45"/>
      <c r="H43" s="45"/>
      <c r="I43" s="45"/>
      <c r="N43" s="67"/>
      <c r="O43" s="67"/>
      <c r="P43" s="67"/>
    </row>
    <row r="44" spans="2:25" s="5" customFormat="1" ht="18" customHeight="1" x14ac:dyDescent="0.25">
      <c r="B44" s="46"/>
      <c r="C44" s="46"/>
      <c r="E44" s="56"/>
      <c r="F44" s="56"/>
      <c r="G44" s="45"/>
      <c r="H44" s="45"/>
      <c r="I44" s="45"/>
      <c r="N44" s="69"/>
      <c r="O44" s="69"/>
      <c r="P44" s="69"/>
    </row>
    <row r="45" spans="2:25" s="5" customFormat="1" ht="18" customHeight="1" x14ac:dyDescent="0.25">
      <c r="B45" s="46"/>
      <c r="C45" s="46"/>
      <c r="E45" s="56"/>
      <c r="F45" s="56"/>
      <c r="G45" s="45"/>
      <c r="H45" s="45"/>
      <c r="I45" s="45"/>
      <c r="N45" s="67"/>
      <c r="O45" s="67"/>
      <c r="P45" s="67"/>
    </row>
    <row r="46" spans="2:25" s="46" customFormat="1" ht="18" customHeight="1" x14ac:dyDescent="0.25">
      <c r="E46" s="56"/>
      <c r="F46" s="56"/>
      <c r="G46" s="45"/>
      <c r="H46" s="45"/>
      <c r="I46" s="45"/>
      <c r="N46" s="67"/>
      <c r="O46" s="67"/>
      <c r="P46" s="67"/>
    </row>
    <row r="47" spans="2:25" s="46" customFormat="1" ht="18" customHeight="1" x14ac:dyDescent="0.25">
      <c r="B47" s="1"/>
      <c r="C47" s="1"/>
      <c r="E47" s="56"/>
      <c r="F47" s="56"/>
      <c r="G47" s="45"/>
      <c r="H47" s="45"/>
      <c r="I47" s="45"/>
      <c r="N47" s="67"/>
      <c r="O47" s="67"/>
      <c r="P47" s="67"/>
    </row>
    <row r="48" spans="2:25" s="46" customFormat="1" ht="18" customHeight="1" x14ac:dyDescent="0.25">
      <c r="B48" s="4"/>
      <c r="C48" s="4"/>
      <c r="E48" s="56"/>
      <c r="F48" s="56"/>
      <c r="G48" s="45"/>
      <c r="H48" s="45"/>
      <c r="I48" s="45"/>
      <c r="N48" s="67"/>
      <c r="O48" s="67"/>
      <c r="P48" s="67"/>
    </row>
    <row r="49" spans="2:16" s="46" customFormat="1" ht="18" customHeight="1" x14ac:dyDescent="0.25">
      <c r="B49" s="4"/>
      <c r="C49" s="4"/>
      <c r="E49" s="56"/>
      <c r="F49" s="56"/>
      <c r="G49" s="45"/>
      <c r="H49" s="45"/>
      <c r="I49" s="45"/>
      <c r="N49" s="67"/>
      <c r="O49" s="67"/>
      <c r="P49" s="67"/>
    </row>
    <row r="50" spans="2:16" s="46" customFormat="1" ht="18" customHeight="1" x14ac:dyDescent="0.25">
      <c r="B50" s="4"/>
      <c r="C50" s="4"/>
      <c r="E50" s="56"/>
      <c r="F50" s="56"/>
      <c r="G50" s="45"/>
      <c r="H50" s="45"/>
      <c r="I50" s="45"/>
      <c r="N50" s="67"/>
      <c r="O50" s="67"/>
      <c r="P50" s="67"/>
    </row>
    <row r="51" spans="2:16" s="46" customFormat="1" ht="18" customHeight="1" x14ac:dyDescent="0.25">
      <c r="B51" s="4"/>
      <c r="C51" s="4"/>
      <c r="E51" s="56"/>
      <c r="F51" s="56"/>
      <c r="G51" s="45"/>
      <c r="H51" s="45"/>
      <c r="I51" s="45"/>
      <c r="N51" s="67"/>
      <c r="O51" s="67"/>
      <c r="P51" s="67"/>
    </row>
    <row r="52" spans="2:16" s="46" customFormat="1" ht="18" customHeight="1" x14ac:dyDescent="0.25">
      <c r="B52" s="4"/>
      <c r="C52" s="4"/>
      <c r="E52" s="56"/>
      <c r="F52" s="56"/>
      <c r="G52" s="45"/>
      <c r="H52" s="45"/>
      <c r="I52" s="45"/>
      <c r="N52" s="67"/>
      <c r="O52" s="67"/>
      <c r="P52" s="67"/>
    </row>
    <row r="53" spans="2:16" s="46" customFormat="1" ht="18" customHeight="1" x14ac:dyDescent="0.25">
      <c r="B53" s="4"/>
      <c r="C53" s="4"/>
      <c r="E53" s="56"/>
      <c r="F53" s="56"/>
      <c r="G53" s="45"/>
      <c r="H53" s="45"/>
      <c r="I53" s="45"/>
      <c r="N53" s="67"/>
      <c r="O53" s="67"/>
      <c r="P53" s="67"/>
    </row>
    <row r="54" spans="2:16" ht="18" customHeight="1" x14ac:dyDescent="0.25">
      <c r="B54" s="4"/>
      <c r="C54" s="4"/>
      <c r="E54" s="56"/>
      <c r="F54" s="56"/>
      <c r="G54" s="45"/>
      <c r="H54" s="45"/>
      <c r="I54" s="45"/>
      <c r="N54" s="67"/>
      <c r="O54" s="67"/>
      <c r="P54" s="67"/>
    </row>
    <row r="55" spans="2:16" s="4" customFormat="1" ht="18" customHeight="1" x14ac:dyDescent="0.25">
      <c r="E55" s="56"/>
      <c r="F55" s="56"/>
      <c r="G55" s="45"/>
      <c r="H55" s="45"/>
      <c r="I55" s="45"/>
      <c r="N55" s="67"/>
      <c r="O55" s="67"/>
      <c r="P55" s="67"/>
    </row>
    <row r="56" spans="2:16" s="4" customFormat="1" ht="18" customHeight="1" x14ac:dyDescent="0.25">
      <c r="E56" s="56"/>
      <c r="F56" s="56"/>
      <c r="G56" s="45"/>
      <c r="H56" s="45"/>
      <c r="I56" s="45"/>
      <c r="N56" s="68"/>
      <c r="O56" s="68"/>
      <c r="P56" s="68"/>
    </row>
    <row r="57" spans="2:16" s="4" customFormat="1" ht="18" customHeight="1" x14ac:dyDescent="0.25">
      <c r="E57" s="70"/>
      <c r="F57" s="70"/>
      <c r="G57" s="45"/>
      <c r="H57" s="45"/>
      <c r="I57" s="45"/>
      <c r="N57" s="67"/>
      <c r="O57" s="67"/>
      <c r="P57" s="67"/>
    </row>
    <row r="58" spans="2:16" s="4" customFormat="1" ht="18" customHeight="1" x14ac:dyDescent="0.25">
      <c r="B58" s="1"/>
      <c r="C58" s="1"/>
      <c r="D58" s="7"/>
      <c r="E58" s="66"/>
      <c r="F58" s="66"/>
      <c r="G58" s="51"/>
      <c r="H58" s="51"/>
      <c r="I58" s="51"/>
      <c r="N58" s="66"/>
      <c r="O58" s="71"/>
      <c r="P58" s="71"/>
    </row>
    <row r="59" spans="2:16" s="4" customFormat="1" ht="18" customHeight="1" x14ac:dyDescent="0.25">
      <c r="B59" s="1"/>
      <c r="C59" s="1"/>
      <c r="D59" s="8"/>
      <c r="E59" s="72"/>
      <c r="F59" s="72"/>
      <c r="G59" s="6"/>
      <c r="H59" s="6"/>
      <c r="I59" s="6"/>
      <c r="J59" s="73"/>
      <c r="K59" s="73"/>
      <c r="L59" s="73"/>
      <c r="M59" s="73"/>
      <c r="N59" s="72"/>
      <c r="O59" s="72"/>
      <c r="P59" s="72"/>
    </row>
    <row r="60" spans="2:16" s="4" customFormat="1" ht="18" customHeight="1" x14ac:dyDescent="0.25">
      <c r="B60" s="14"/>
      <c r="C60" s="14"/>
      <c r="E60" s="74"/>
      <c r="F60" s="74"/>
      <c r="G60" s="81"/>
      <c r="H60" s="81"/>
      <c r="I60" s="81"/>
      <c r="J60" s="9"/>
      <c r="K60" s="9"/>
      <c r="L60" s="9"/>
      <c r="M60" s="9"/>
      <c r="N60" s="74"/>
      <c r="O60" s="74"/>
      <c r="P60" s="74"/>
    </row>
    <row r="61" spans="2:16" s="4" customFormat="1" ht="18" customHeight="1" x14ac:dyDescent="0.25">
      <c r="B61" s="14"/>
      <c r="C61" s="14"/>
      <c r="G61" s="75"/>
      <c r="H61" s="75"/>
      <c r="I61" s="75"/>
      <c r="J61" s="9"/>
      <c r="K61" s="9"/>
      <c r="L61" s="9"/>
      <c r="M61" s="9"/>
    </row>
    <row r="62" spans="2:16" s="4" customFormat="1" ht="18" customHeight="1" x14ac:dyDescent="0.25">
      <c r="B62" s="1"/>
      <c r="C62" s="1"/>
    </row>
    <row r="63" spans="2:16" s="4" customFormat="1" ht="18" customHeight="1" x14ac:dyDescent="0.25">
      <c r="B63" s="1"/>
      <c r="C63" s="1"/>
      <c r="D63" s="56"/>
      <c r="G63" s="46"/>
      <c r="H63" s="46"/>
      <c r="I63" s="46"/>
      <c r="J63" s="46"/>
      <c r="K63" s="46"/>
      <c r="L63" s="46"/>
      <c r="M63" s="46"/>
    </row>
    <row r="64" spans="2:16" s="4" customFormat="1" ht="18" customHeight="1" x14ac:dyDescent="0.25">
      <c r="B64" s="1"/>
      <c r="C64" s="1"/>
      <c r="G64" s="46"/>
      <c r="H64" s="46"/>
      <c r="I64" s="46"/>
      <c r="J64" s="46"/>
      <c r="K64" s="46"/>
      <c r="L64" s="46"/>
      <c r="M64" s="46"/>
    </row>
    <row r="65" spans="2:16" ht="18" customHeight="1" x14ac:dyDescent="0.25">
      <c r="G65" s="46"/>
      <c r="H65" s="46"/>
      <c r="I65" s="46"/>
      <c r="J65" s="46"/>
      <c r="K65" s="46"/>
      <c r="L65" s="46"/>
      <c r="M65" s="46"/>
    </row>
    <row r="66" spans="2:16" ht="18" customHeight="1" x14ac:dyDescent="0.25">
      <c r="B66" s="46"/>
      <c r="C66" s="46"/>
      <c r="G66" s="46"/>
      <c r="H66" s="46"/>
      <c r="I66" s="46"/>
      <c r="J66" s="46"/>
      <c r="K66" s="46"/>
      <c r="L66" s="46"/>
      <c r="M66" s="46"/>
    </row>
    <row r="67" spans="2:16" s="14" customFormat="1" ht="18" customHeight="1" x14ac:dyDescent="0.25">
      <c r="B67" s="1"/>
      <c r="C67" s="1"/>
      <c r="D67" s="56"/>
      <c r="G67" s="46"/>
      <c r="H67" s="46"/>
      <c r="I67" s="46"/>
      <c r="J67" s="46"/>
      <c r="K67" s="46"/>
      <c r="L67" s="46"/>
      <c r="M67" s="46"/>
    </row>
    <row r="68" spans="2:16" s="14" customFormat="1" ht="18" customHeight="1" x14ac:dyDescent="0.25">
      <c r="B68" s="1"/>
      <c r="C68" s="1"/>
      <c r="G68" s="46"/>
      <c r="H68" s="46"/>
      <c r="I68" s="46"/>
      <c r="J68" s="46"/>
      <c r="K68" s="46"/>
      <c r="L68" s="46"/>
      <c r="M68" s="46"/>
    </row>
    <row r="69" spans="2:16" ht="18" customHeight="1" x14ac:dyDescent="0.25">
      <c r="E69" s="56"/>
      <c r="F69" s="56"/>
      <c r="G69" s="76"/>
      <c r="H69" s="76"/>
      <c r="I69" s="76"/>
      <c r="J69" s="9"/>
      <c r="K69" s="9"/>
      <c r="L69" s="9"/>
      <c r="M69" s="9"/>
      <c r="N69" s="56"/>
      <c r="O69" s="56"/>
      <c r="P69" s="56"/>
    </row>
    <row r="70" spans="2:16" ht="18" customHeight="1" x14ac:dyDescent="0.25">
      <c r="E70" s="56"/>
      <c r="F70" s="56"/>
      <c r="G70" s="76"/>
      <c r="H70" s="76"/>
      <c r="I70" s="76"/>
      <c r="J70" s="9"/>
      <c r="K70" s="9"/>
      <c r="L70" s="9"/>
      <c r="M70" s="9"/>
      <c r="N70" s="56"/>
      <c r="O70" s="56"/>
      <c r="P70" s="56"/>
    </row>
    <row r="71" spans="2:16" ht="18" customHeight="1" x14ac:dyDescent="0.25">
      <c r="E71" s="56"/>
      <c r="F71" s="56"/>
      <c r="G71" s="77"/>
      <c r="H71" s="77"/>
      <c r="I71" s="77"/>
      <c r="J71" s="9"/>
      <c r="K71" s="9"/>
      <c r="L71" s="9"/>
      <c r="M71" s="9"/>
      <c r="N71" s="56"/>
      <c r="O71" s="56"/>
      <c r="P71" s="56"/>
    </row>
    <row r="72" spans="2:16" ht="18" customHeight="1" x14ac:dyDescent="0.25">
      <c r="E72" s="56"/>
      <c r="F72" s="56"/>
      <c r="G72" s="78"/>
      <c r="H72" s="78"/>
      <c r="I72" s="78"/>
      <c r="J72" s="9"/>
      <c r="K72" s="9"/>
      <c r="L72" s="9"/>
      <c r="M72" s="9"/>
      <c r="N72" s="56"/>
      <c r="O72" s="56"/>
      <c r="P72" s="56"/>
    </row>
    <row r="73" spans="2:16" s="46" customFormat="1" ht="18" customHeight="1" x14ac:dyDescent="0.25">
      <c r="B73" s="1"/>
      <c r="C73" s="1"/>
      <c r="E73" s="56"/>
      <c r="F73" s="56"/>
      <c r="G73" s="79"/>
      <c r="H73" s="79"/>
      <c r="I73" s="79"/>
      <c r="J73" s="21"/>
      <c r="K73" s="21"/>
      <c r="L73" s="21"/>
      <c r="M73" s="21"/>
      <c r="N73" s="56"/>
      <c r="O73" s="56"/>
      <c r="P73" s="56"/>
    </row>
    <row r="74" spans="2:16" ht="18" customHeight="1" x14ac:dyDescent="0.25">
      <c r="E74" s="56"/>
      <c r="F74" s="56"/>
      <c r="G74" s="78"/>
      <c r="H74" s="78"/>
      <c r="I74" s="78"/>
      <c r="J74" s="9"/>
      <c r="K74" s="9"/>
      <c r="L74" s="9"/>
      <c r="M74" s="9"/>
      <c r="N74" s="56"/>
      <c r="O74" s="56"/>
      <c r="P74" s="56"/>
    </row>
    <row r="75" spans="2:16" ht="18" customHeight="1" x14ac:dyDescent="0.25">
      <c r="E75" s="56"/>
      <c r="F75" s="56"/>
      <c r="G75" s="22"/>
      <c r="H75" s="22"/>
      <c r="I75" s="22"/>
      <c r="J75" s="9"/>
      <c r="K75" s="9"/>
      <c r="L75" s="9"/>
      <c r="M75" s="9"/>
      <c r="N75" s="56"/>
      <c r="O75" s="56"/>
      <c r="P75" s="56"/>
    </row>
    <row r="76" spans="2:16" ht="18" customHeight="1" x14ac:dyDescent="0.25">
      <c r="D76" s="9"/>
      <c r="E76" s="15"/>
      <c r="F76" s="15"/>
      <c r="G76" s="24"/>
      <c r="H76" s="24"/>
      <c r="I76" s="24"/>
      <c r="J76" s="9"/>
      <c r="K76" s="9"/>
      <c r="L76" s="9"/>
      <c r="M76" s="9"/>
      <c r="N76" s="15"/>
      <c r="O76" s="15"/>
      <c r="P76" s="15"/>
    </row>
    <row r="77" spans="2:16" ht="18" customHeight="1" x14ac:dyDescent="0.25">
      <c r="D77" s="9"/>
      <c r="E77" s="16"/>
      <c r="F77" s="16"/>
      <c r="G77" s="26"/>
      <c r="H77" s="26"/>
      <c r="I77" s="26"/>
      <c r="J77" s="9"/>
      <c r="K77" s="9"/>
      <c r="L77" s="9"/>
      <c r="M77" s="9"/>
      <c r="N77" s="16"/>
      <c r="O77" s="16"/>
      <c r="P77" s="16"/>
    </row>
    <row r="78" spans="2:16" ht="18" customHeight="1" x14ac:dyDescent="0.25">
      <c r="D78" s="27"/>
      <c r="E78" s="28"/>
      <c r="F78" s="28"/>
      <c r="G78" s="4"/>
      <c r="H78" s="4"/>
      <c r="I78" s="4"/>
      <c r="J78" s="9"/>
      <c r="K78" s="9"/>
      <c r="L78" s="9"/>
      <c r="M78" s="9"/>
      <c r="N78" s="28"/>
      <c r="O78" s="28"/>
      <c r="P78" s="28"/>
    </row>
    <row r="79" spans="2:16" ht="18" customHeight="1" x14ac:dyDescent="0.25">
      <c r="D79" s="27"/>
      <c r="E79" s="28"/>
      <c r="F79" s="28"/>
      <c r="G79" s="29"/>
      <c r="H79" s="29"/>
      <c r="I79" s="29"/>
      <c r="J79" s="9"/>
      <c r="K79" s="9"/>
      <c r="L79" s="9"/>
      <c r="M79" s="9"/>
      <c r="N79" s="28"/>
      <c r="O79" s="28"/>
      <c r="P79" s="28"/>
    </row>
    <row r="80" spans="2:16" ht="18" customHeight="1" x14ac:dyDescent="0.25">
      <c r="D80" s="27"/>
      <c r="E80" s="30"/>
      <c r="F80" s="30"/>
      <c r="G80" s="25"/>
      <c r="H80" s="25"/>
      <c r="I80" s="25"/>
      <c r="J80" s="9"/>
      <c r="K80" s="9"/>
      <c r="L80" s="9"/>
      <c r="M80" s="9"/>
      <c r="N80" s="30"/>
      <c r="O80" s="30"/>
      <c r="P80" s="30"/>
    </row>
    <row r="81" spans="4:16" ht="18" customHeight="1" x14ac:dyDescent="0.25">
      <c r="D81" s="31"/>
      <c r="E81" s="32"/>
      <c r="F81" s="32"/>
      <c r="G81" s="33"/>
      <c r="H81" s="33"/>
      <c r="I81" s="33"/>
      <c r="J81" s="9"/>
      <c r="K81" s="9"/>
      <c r="L81" s="9"/>
      <c r="M81" s="9"/>
      <c r="N81" s="32"/>
      <c r="O81" s="32"/>
      <c r="P81" s="32"/>
    </row>
    <row r="82" spans="4:16" ht="18" customHeight="1" x14ac:dyDescent="0.25">
      <c r="D82" s="34"/>
      <c r="E82" s="23"/>
      <c r="F82" s="23"/>
      <c r="G82" s="35"/>
      <c r="H82" s="35"/>
      <c r="I82" s="35"/>
      <c r="J82" s="9"/>
      <c r="K82" s="9"/>
      <c r="L82" s="9"/>
      <c r="M82" s="9"/>
      <c r="N82" s="23"/>
      <c r="O82" s="23"/>
      <c r="P82" s="23"/>
    </row>
    <row r="83" spans="4:16" ht="18" customHeight="1" x14ac:dyDescent="0.25">
      <c r="D83" s="31"/>
      <c r="E83" s="32"/>
      <c r="F83" s="32"/>
      <c r="G83" s="22"/>
      <c r="H83" s="22"/>
      <c r="I83" s="22"/>
      <c r="J83" s="9"/>
      <c r="K83" s="9"/>
      <c r="L83" s="9"/>
      <c r="M83" s="9"/>
      <c r="N83" s="32"/>
      <c r="O83" s="32"/>
      <c r="P83" s="32"/>
    </row>
    <row r="84" spans="4:16" ht="18" customHeight="1" x14ac:dyDescent="0.25">
      <c r="D84" s="34"/>
      <c r="E84" s="23"/>
      <c r="F84" s="23"/>
      <c r="G84" s="35"/>
      <c r="H84" s="35"/>
      <c r="I84" s="35"/>
      <c r="J84" s="80"/>
      <c r="K84" s="80"/>
      <c r="L84" s="80"/>
      <c r="M84" s="80"/>
      <c r="N84" s="23"/>
      <c r="O84" s="23"/>
      <c r="P84" s="23"/>
    </row>
    <row r="85" spans="4:16" ht="18" customHeight="1" x14ac:dyDescent="0.25">
      <c r="D85" s="17"/>
      <c r="E85" s="32"/>
      <c r="F85" s="32"/>
      <c r="G85" s="22"/>
      <c r="H85" s="22"/>
      <c r="I85" s="22"/>
      <c r="J85" s="80"/>
      <c r="K85" s="80"/>
      <c r="L85" s="80"/>
      <c r="M85" s="80"/>
      <c r="N85" s="32"/>
      <c r="O85" s="32"/>
      <c r="P85" s="32"/>
    </row>
    <row r="86" spans="4:16" ht="18" customHeight="1" x14ac:dyDescent="0.25">
      <c r="D86" s="34"/>
      <c r="E86" s="23"/>
      <c r="F86" s="23"/>
      <c r="G86" s="25"/>
      <c r="H86" s="25"/>
      <c r="I86" s="25"/>
      <c r="J86" s="9"/>
      <c r="K86" s="9"/>
      <c r="L86" s="9"/>
      <c r="M86" s="9"/>
      <c r="N86" s="23"/>
      <c r="O86" s="23"/>
      <c r="P86" s="23"/>
    </row>
    <row r="87" spans="4:16" ht="18" customHeight="1" x14ac:dyDescent="0.25">
      <c r="D87" s="31"/>
      <c r="E87" s="32"/>
      <c r="F87" s="32"/>
      <c r="G87" s="25"/>
      <c r="H87" s="25"/>
      <c r="I87" s="25"/>
      <c r="J87" s="9"/>
      <c r="K87" s="9"/>
      <c r="L87" s="9"/>
      <c r="M87" s="9"/>
      <c r="N87" s="32"/>
      <c r="O87" s="32"/>
      <c r="P87" s="32"/>
    </row>
    <row r="88" spans="4:16" ht="18" customHeight="1" x14ac:dyDescent="0.25">
      <c r="D88" s="34"/>
      <c r="E88" s="23"/>
      <c r="F88" s="23"/>
      <c r="G88" s="25"/>
      <c r="H88" s="25"/>
      <c r="I88" s="25"/>
      <c r="J88" s="9"/>
      <c r="K88" s="9"/>
      <c r="L88" s="9"/>
      <c r="M88" s="9"/>
      <c r="N88" s="23"/>
      <c r="O88" s="23"/>
      <c r="P88" s="23"/>
    </row>
    <row r="89" spans="4:16" ht="18" customHeight="1" x14ac:dyDescent="0.25">
      <c r="D89" s="31"/>
      <c r="E89" s="32"/>
      <c r="F89" s="32"/>
      <c r="G89" s="25"/>
      <c r="H89" s="25"/>
      <c r="I89" s="25"/>
      <c r="J89" s="9"/>
      <c r="K89" s="9"/>
      <c r="L89" s="9"/>
      <c r="M89" s="9"/>
      <c r="N89" s="32"/>
      <c r="O89" s="32"/>
      <c r="P89" s="32"/>
    </row>
    <row r="90" spans="4:16" ht="18" customHeight="1" x14ac:dyDescent="0.25">
      <c r="D90" s="34"/>
      <c r="E90" s="23"/>
      <c r="F90" s="23"/>
      <c r="G90" s="25"/>
      <c r="H90" s="25"/>
      <c r="I90" s="25"/>
      <c r="J90" s="9"/>
      <c r="K90" s="9"/>
      <c r="L90" s="9"/>
      <c r="M90" s="9"/>
      <c r="N90" s="23"/>
      <c r="O90" s="23"/>
      <c r="P90" s="23"/>
    </row>
    <row r="91" spans="4:16" ht="18" customHeight="1" x14ac:dyDescent="0.25">
      <c r="D91" s="36"/>
      <c r="E91" s="32"/>
      <c r="F91" s="32"/>
      <c r="G91" s="25"/>
      <c r="H91" s="25"/>
      <c r="I91" s="25"/>
      <c r="J91" s="9"/>
      <c r="K91" s="9"/>
      <c r="L91" s="9"/>
      <c r="M91" s="9"/>
      <c r="N91" s="32"/>
      <c r="O91" s="32"/>
      <c r="P91" s="32"/>
    </row>
    <row r="92" spans="4:16" ht="18" customHeight="1" x14ac:dyDescent="0.25">
      <c r="D92" s="34"/>
      <c r="E92" s="23"/>
      <c r="F92" s="23"/>
      <c r="G92" s="25"/>
      <c r="H92" s="25"/>
      <c r="I92" s="25"/>
      <c r="J92" s="9"/>
      <c r="K92" s="9"/>
      <c r="L92" s="9"/>
      <c r="M92" s="9"/>
      <c r="N92" s="23"/>
      <c r="O92" s="23"/>
      <c r="P92" s="23"/>
    </row>
    <row r="93" spans="4:16" ht="18" customHeight="1" x14ac:dyDescent="0.25">
      <c r="D93" s="31"/>
      <c r="E93" s="16"/>
      <c r="F93" s="16"/>
      <c r="G93" s="25"/>
      <c r="H93" s="25"/>
      <c r="I93" s="25"/>
      <c r="J93" s="9"/>
      <c r="K93" s="9"/>
      <c r="L93" s="9"/>
      <c r="M93" s="9"/>
      <c r="N93" s="16"/>
      <c r="O93" s="16"/>
      <c r="P93" s="16"/>
    </row>
    <row r="94" spans="4:16" ht="18" customHeight="1" x14ac:dyDescent="0.25">
      <c r="D94" s="34"/>
      <c r="E94" s="18"/>
      <c r="F94" s="18"/>
      <c r="G94" s="25"/>
      <c r="H94" s="25"/>
      <c r="I94" s="25"/>
      <c r="J94" s="9"/>
      <c r="K94" s="9"/>
      <c r="L94" s="9"/>
      <c r="M94" s="9"/>
      <c r="N94" s="18"/>
      <c r="O94" s="18"/>
      <c r="P94" s="18"/>
    </row>
    <row r="95" spans="4:16" ht="18" customHeight="1" x14ac:dyDescent="0.25">
      <c r="D95" s="31"/>
      <c r="E95" s="20"/>
      <c r="F95" s="20"/>
      <c r="G95" s="37"/>
      <c r="H95" s="37"/>
      <c r="I95" s="37"/>
      <c r="J95" s="9"/>
      <c r="K95" s="9"/>
      <c r="L95" s="9"/>
      <c r="M95" s="9"/>
      <c r="N95" s="20"/>
      <c r="O95" s="20"/>
      <c r="P95" s="20"/>
    </row>
    <row r="96" spans="4:16" ht="18" customHeight="1" x14ac:dyDescent="0.25">
      <c r="D96" s="34"/>
      <c r="E96" s="19"/>
      <c r="F96" s="19"/>
      <c r="G96" s="25"/>
      <c r="H96" s="25"/>
      <c r="I96" s="25"/>
      <c r="J96" s="9"/>
      <c r="K96" s="9"/>
      <c r="L96" s="9"/>
      <c r="M96" s="9"/>
      <c r="N96" s="19"/>
      <c r="O96" s="19"/>
      <c r="P96" s="19"/>
    </row>
    <row r="97" spans="4:16" ht="18" customHeight="1" x14ac:dyDescent="0.25">
      <c r="D97" s="34"/>
      <c r="E97" s="16"/>
      <c r="F97" s="16"/>
      <c r="G97" s="25"/>
      <c r="H97" s="25"/>
      <c r="I97" s="25"/>
      <c r="J97" s="9"/>
      <c r="K97" s="9"/>
      <c r="L97" s="9"/>
      <c r="M97" s="9"/>
      <c r="N97" s="16"/>
      <c r="O97" s="16"/>
      <c r="P97" s="16"/>
    </row>
    <row r="98" spans="4:16" ht="18" customHeight="1" x14ac:dyDescent="0.25">
      <c r="D98" s="38"/>
      <c r="E98" s="18"/>
      <c r="F98" s="18"/>
      <c r="G98" s="25"/>
      <c r="H98" s="25"/>
      <c r="I98" s="25"/>
      <c r="J98" s="9"/>
      <c r="K98" s="9"/>
      <c r="L98" s="9"/>
      <c r="M98" s="9"/>
      <c r="N98" s="18"/>
      <c r="O98" s="18"/>
      <c r="P98" s="18"/>
    </row>
    <row r="99" spans="4:16" ht="18" customHeight="1" x14ac:dyDescent="0.25">
      <c r="D99" s="31"/>
      <c r="E99" s="16"/>
      <c r="F99" s="16"/>
      <c r="G99" s="9"/>
      <c r="H99" s="9"/>
      <c r="I99" s="9"/>
      <c r="J99" s="9"/>
      <c r="K99" s="9"/>
      <c r="L99" s="9"/>
      <c r="M99" s="9"/>
      <c r="N99" s="16"/>
      <c r="O99" s="16"/>
      <c r="P99" s="16"/>
    </row>
    <row r="100" spans="4:16" ht="18" customHeight="1" x14ac:dyDescent="0.25">
      <c r="D100" s="31"/>
      <c r="E100" s="39"/>
      <c r="F100" s="39"/>
      <c r="G100" s="40"/>
      <c r="H100" s="40"/>
      <c r="I100" s="40"/>
      <c r="J100" s="9"/>
      <c r="K100" s="9"/>
      <c r="L100" s="9"/>
      <c r="M100" s="9"/>
      <c r="N100" s="39"/>
      <c r="O100" s="39"/>
      <c r="P100" s="39"/>
    </row>
    <row r="101" spans="4:16" ht="18" customHeight="1" x14ac:dyDescent="0.25">
      <c r="D101" s="31"/>
      <c r="E101" s="16"/>
      <c r="F101" s="16"/>
      <c r="G101" s="9"/>
      <c r="H101" s="9"/>
      <c r="I101" s="9"/>
      <c r="J101" s="9"/>
      <c r="K101" s="9"/>
      <c r="L101" s="9"/>
      <c r="M101" s="9"/>
      <c r="N101" s="16"/>
      <c r="O101" s="16"/>
      <c r="P101" s="16"/>
    </row>
    <row r="102" spans="4:16" ht="18" customHeight="1" x14ac:dyDescent="0.25">
      <c r="D102" s="11"/>
      <c r="E102" s="41"/>
      <c r="F102" s="41"/>
      <c r="G102" s="9"/>
      <c r="H102" s="9"/>
      <c r="I102" s="9"/>
      <c r="J102" s="9"/>
      <c r="K102" s="9"/>
      <c r="L102" s="9"/>
      <c r="M102" s="9"/>
      <c r="N102" s="41"/>
      <c r="O102" s="41"/>
      <c r="P102" s="41"/>
    </row>
    <row r="103" spans="4:16" ht="18" customHeight="1" x14ac:dyDescent="0.25">
      <c r="G103" s="9"/>
      <c r="H103" s="9"/>
      <c r="I103" s="9"/>
      <c r="J103" s="9"/>
      <c r="K103" s="9"/>
      <c r="L103" s="9"/>
      <c r="M103" s="9"/>
    </row>
    <row r="104" spans="4:16" ht="18" customHeight="1" x14ac:dyDescent="0.25">
      <c r="G104" s="9"/>
      <c r="H104" s="9"/>
      <c r="I104" s="9"/>
      <c r="J104" s="9"/>
      <c r="K104" s="9"/>
      <c r="L104" s="9"/>
      <c r="M104" s="9"/>
    </row>
    <row r="105" spans="4:16" ht="18" customHeight="1" x14ac:dyDescent="0.25">
      <c r="G105" s="9"/>
      <c r="H105" s="9"/>
      <c r="I105" s="9"/>
      <c r="J105" s="9"/>
      <c r="K105" s="9"/>
      <c r="L105" s="9"/>
      <c r="M105" s="9"/>
    </row>
    <row r="106" spans="4:16" ht="18" customHeight="1" x14ac:dyDescent="0.25">
      <c r="G106" s="11"/>
      <c r="H106" s="11"/>
      <c r="I106" s="11"/>
      <c r="J106" s="9"/>
      <c r="K106" s="9"/>
      <c r="L106" s="9"/>
      <c r="M106" s="9"/>
    </row>
    <row r="107" spans="4:16" ht="18" customHeight="1" x14ac:dyDescent="0.25">
      <c r="G107" s="11"/>
      <c r="H107" s="11"/>
      <c r="I107" s="11"/>
      <c r="J107" s="9"/>
      <c r="K107" s="9"/>
      <c r="L107" s="9"/>
      <c r="M107" s="9"/>
    </row>
    <row r="108" spans="4:16" ht="18" customHeight="1" x14ac:dyDescent="0.25">
      <c r="G108" s="11"/>
      <c r="H108" s="11"/>
      <c r="I108" s="11"/>
      <c r="J108" s="9"/>
      <c r="K108" s="9"/>
      <c r="L108" s="9"/>
      <c r="M108" s="9"/>
    </row>
    <row r="109" spans="4:16" ht="18" customHeight="1" x14ac:dyDescent="0.25">
      <c r="G109" s="11"/>
      <c r="H109" s="11"/>
      <c r="I109" s="11"/>
      <c r="J109" s="9"/>
      <c r="K109" s="9"/>
      <c r="L109" s="9"/>
      <c r="M109" s="9"/>
    </row>
    <row r="110" spans="4:16" ht="18" customHeight="1" x14ac:dyDescent="0.25">
      <c r="G110" s="11"/>
      <c r="H110" s="11"/>
      <c r="I110" s="11"/>
      <c r="J110" s="9"/>
      <c r="K110" s="9"/>
      <c r="L110" s="9"/>
      <c r="M110" s="9"/>
    </row>
    <row r="111" spans="4:16" ht="18" customHeight="1" x14ac:dyDescent="0.25">
      <c r="G111" s="11"/>
      <c r="H111" s="11"/>
      <c r="I111" s="11"/>
      <c r="J111" s="9"/>
      <c r="K111" s="9"/>
      <c r="L111" s="9"/>
      <c r="M111" s="9"/>
    </row>
    <row r="112" spans="4:16" ht="18" customHeight="1" x14ac:dyDescent="0.25">
      <c r="G112" s="43"/>
      <c r="H112" s="43"/>
      <c r="I112" s="43"/>
    </row>
    <row r="113" spans="7:13" ht="18" customHeight="1" x14ac:dyDescent="0.25">
      <c r="G113" s="43"/>
      <c r="H113" s="43"/>
      <c r="I113" s="43"/>
    </row>
    <row r="114" spans="7:13" ht="18" customHeight="1" x14ac:dyDescent="0.25">
      <c r="G114" s="43"/>
      <c r="H114" s="43"/>
      <c r="I114" s="43"/>
    </row>
    <row r="115" spans="7:13" ht="18" customHeight="1" x14ac:dyDescent="0.25">
      <c r="G115" s="43"/>
      <c r="H115" s="43"/>
      <c r="I115" s="43"/>
    </row>
    <row r="120" spans="7:13" ht="18" customHeight="1" x14ac:dyDescent="0.25">
      <c r="J120" s="9"/>
      <c r="K120" s="9"/>
      <c r="L120" s="9"/>
      <c r="M120" s="9"/>
    </row>
    <row r="124" spans="7:13" ht="18" customHeight="1" x14ac:dyDescent="0.25">
      <c r="G124" s="9"/>
      <c r="H124" s="9"/>
      <c r="I124" s="9"/>
    </row>
    <row r="125" spans="7:13" ht="18" customHeight="1" x14ac:dyDescent="0.25">
      <c r="G125" s="46"/>
      <c r="H125" s="46"/>
      <c r="I125" s="46"/>
    </row>
    <row r="126" spans="7:13" ht="18" customHeight="1" x14ac:dyDescent="0.25">
      <c r="G126" s="46"/>
      <c r="H126" s="46"/>
      <c r="I126" s="46"/>
    </row>
    <row r="127" spans="7:13" ht="18" customHeight="1" x14ac:dyDescent="0.25">
      <c r="G127" s="46"/>
      <c r="H127" s="46"/>
      <c r="I127" s="46"/>
    </row>
    <row r="128" spans="7:13" ht="18" customHeight="1" x14ac:dyDescent="0.25">
      <c r="G128" s="46"/>
      <c r="H128" s="46"/>
      <c r="I128" s="46"/>
    </row>
    <row r="129" spans="7:9" ht="18" customHeight="1" x14ac:dyDescent="0.25">
      <c r="G129" s="46"/>
      <c r="H129" s="46"/>
      <c r="I129" s="46"/>
    </row>
    <row r="130" spans="7:9" ht="18" customHeight="1" x14ac:dyDescent="0.25">
      <c r="G130" s="46"/>
      <c r="H130" s="46"/>
      <c r="I130" s="46"/>
    </row>
    <row r="131" spans="7:9" ht="18" customHeight="1" x14ac:dyDescent="0.25">
      <c r="G131" s="46"/>
      <c r="H131" s="46"/>
      <c r="I131" s="46"/>
    </row>
    <row r="132" spans="7:9" ht="18" customHeight="1" x14ac:dyDescent="0.25">
      <c r="G132" s="46"/>
      <c r="H132" s="46"/>
      <c r="I132" s="46"/>
    </row>
    <row r="133" spans="7:9" ht="18" customHeight="1" x14ac:dyDescent="0.25">
      <c r="G133" s="46"/>
      <c r="H133" s="46"/>
      <c r="I133" s="46"/>
    </row>
    <row r="134" spans="7:9" ht="18" customHeight="1" x14ac:dyDescent="0.25">
      <c r="G134" s="46"/>
      <c r="H134" s="46"/>
      <c r="I134" s="46"/>
    </row>
    <row r="135" spans="7:9" ht="18" customHeight="1" x14ac:dyDescent="0.25">
      <c r="G135" s="42"/>
      <c r="H135" s="42"/>
      <c r="I135" s="42"/>
    </row>
    <row r="136" spans="7:9" ht="18" customHeight="1" x14ac:dyDescent="0.25">
      <c r="G136" s="42"/>
      <c r="H136" s="42"/>
      <c r="I136" s="42"/>
    </row>
    <row r="1048576" spans="11:11" ht="18" customHeight="1" x14ac:dyDescent="0.25">
      <c r="K1048576" s="1" t="b">
        <v>1</v>
      </c>
    </row>
  </sheetData>
  <sheetProtection selectLockedCells="1" selectUnlockedCells="1"/>
  <dataConsolidate/>
  <mergeCells count="46">
    <mergeCell ref="AA3:AE3"/>
    <mergeCell ref="Y5:Y6"/>
    <mergeCell ref="Q3:S3"/>
    <mergeCell ref="T3:V3"/>
    <mergeCell ref="W3:Y3"/>
    <mergeCell ref="T5:T6"/>
    <mergeCell ref="X5:X6"/>
    <mergeCell ref="R5:R6"/>
    <mergeCell ref="U5:U6"/>
    <mergeCell ref="V5:V6"/>
    <mergeCell ref="W5:W6"/>
    <mergeCell ref="AE5:AE6"/>
    <mergeCell ref="S5:S6"/>
    <mergeCell ref="AC5:AC6"/>
    <mergeCell ref="Q5:Q6"/>
    <mergeCell ref="AB5:AB6"/>
    <mergeCell ref="L3:M3"/>
    <mergeCell ref="B2:C2"/>
    <mergeCell ref="B9:B11"/>
    <mergeCell ref="C9:C11"/>
    <mergeCell ref="AA5:AA6"/>
    <mergeCell ref="F3:K3"/>
    <mergeCell ref="AA2:AE2"/>
    <mergeCell ref="N3:P3"/>
    <mergeCell ref="M5:M6"/>
    <mergeCell ref="N5:N6"/>
    <mergeCell ref="O5:O6"/>
    <mergeCell ref="P5:P6"/>
    <mergeCell ref="AD5:AD6"/>
    <mergeCell ref="E2:Y2"/>
    <mergeCell ref="E5:E6"/>
    <mergeCell ref="G5:G6"/>
    <mergeCell ref="B25:B26"/>
    <mergeCell ref="B33:B34"/>
    <mergeCell ref="B8:C8"/>
    <mergeCell ref="I5:I6"/>
    <mergeCell ref="L5:L6"/>
    <mergeCell ref="B19:C19"/>
    <mergeCell ref="B16:B17"/>
    <mergeCell ref="C16:C17"/>
    <mergeCell ref="B14:B15"/>
    <mergeCell ref="C14:C15"/>
    <mergeCell ref="F5:F6"/>
    <mergeCell ref="J5:J6"/>
    <mergeCell ref="H5:H6"/>
    <mergeCell ref="K5:K6"/>
  </mergeCells>
  <phoneticPr fontId="50" type="noConversion"/>
  <dataValidations count="2">
    <dataValidation type="list" allowBlank="1" showInputMessage="1" showErrorMessage="1" sqref="C33" xr:uid="{405010D8-645C-42B6-9697-8387B68D0FB8}">
      <formula1>"22500 DWT, Other (Specify Below)"</formula1>
    </dataValidation>
    <dataValidation type="list" allowBlank="1" showInputMessage="1" showErrorMessage="1" sqref="C25" xr:uid="{796F1CC9-003F-4624-9EB9-9898E2E9F6D7}">
      <formula1>"Default SMR to G.H2, Default SMR to L.H2, T1 H2 Calculator, H2 Production Inputs Included in Section 6"</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3163" r:id="rId4" name="FF_AJF">
          <controlPr defaultSize="0" autoLine="0" r:id="rId5">
            <anchor moveWithCells="1" sizeWithCells="1">
              <from>
                <xdr:col>2</xdr:col>
                <xdr:colOff>1543050</xdr:colOff>
                <xdr:row>14</xdr:row>
                <xdr:rowOff>0</xdr:rowOff>
              </from>
              <to>
                <xdr:col>2</xdr:col>
                <xdr:colOff>3028950</xdr:colOff>
                <xdr:row>14</xdr:row>
                <xdr:rowOff>219075</xdr:rowOff>
              </to>
            </anchor>
          </controlPr>
        </control>
      </mc:Choice>
      <mc:Fallback>
        <control shapeId="3163" r:id="rId4" name="FF_AJF"/>
      </mc:Fallback>
    </mc:AlternateContent>
    <mc:AlternateContent xmlns:mc="http://schemas.openxmlformats.org/markup-compatibility/2006">
      <mc:Choice Requires="x14">
        <control shapeId="3162" r:id="rId6" name="FF_RP">
          <controlPr defaultSize="0" autoLine="0" r:id="rId7">
            <anchor moveWithCells="1" sizeWithCells="1">
              <from>
                <xdr:col>2</xdr:col>
                <xdr:colOff>95250</xdr:colOff>
                <xdr:row>14</xdr:row>
                <xdr:rowOff>0</xdr:rowOff>
              </from>
              <to>
                <xdr:col>2</xdr:col>
                <xdr:colOff>1543050</xdr:colOff>
                <xdr:row>14</xdr:row>
                <xdr:rowOff>219075</xdr:rowOff>
              </to>
            </anchor>
          </controlPr>
        </control>
      </mc:Choice>
      <mc:Fallback>
        <control shapeId="3162" r:id="rId6" name="FF_RP"/>
      </mc:Fallback>
    </mc:AlternateContent>
    <mc:AlternateContent xmlns:mc="http://schemas.openxmlformats.org/markup-compatibility/2006">
      <mc:Choice Requires="x14">
        <control shapeId="3161" r:id="rId8" name="FF_RD">
          <controlPr defaultSize="0" autoLine="0" r:id="rId9">
            <anchor moveWithCells="1" sizeWithCells="1">
              <from>
                <xdr:col>2</xdr:col>
                <xdr:colOff>95250</xdr:colOff>
                <xdr:row>13</xdr:row>
                <xdr:rowOff>19050</xdr:rowOff>
              </from>
              <to>
                <xdr:col>2</xdr:col>
                <xdr:colOff>1466850</xdr:colOff>
                <xdr:row>13</xdr:row>
                <xdr:rowOff>228600</xdr:rowOff>
              </to>
            </anchor>
          </controlPr>
        </control>
      </mc:Choice>
      <mc:Fallback>
        <control shapeId="3161" r:id="rId8" name="FF_RD"/>
      </mc:Fallback>
    </mc:AlternateContent>
    <mc:AlternateContent xmlns:mc="http://schemas.openxmlformats.org/markup-compatibility/2006">
      <mc:Choice Requires="x14">
        <control shapeId="3160" r:id="rId10" name="FF_RN">
          <controlPr defaultSize="0" autoLine="0" r:id="rId11">
            <anchor moveWithCells="1" sizeWithCells="1">
              <from>
                <xdr:col>2</xdr:col>
                <xdr:colOff>1543050</xdr:colOff>
                <xdr:row>13</xdr:row>
                <xdr:rowOff>9525</xdr:rowOff>
              </from>
              <to>
                <xdr:col>3</xdr:col>
                <xdr:colOff>9525</xdr:colOff>
                <xdr:row>13</xdr:row>
                <xdr:rowOff>219075</xdr:rowOff>
              </to>
            </anchor>
          </controlPr>
        </control>
      </mc:Choice>
      <mc:Fallback>
        <control shapeId="3160" r:id="rId10" name="FF_RN"/>
      </mc:Fallback>
    </mc:AlternateContent>
    <mc:AlternateContent xmlns:mc="http://schemas.openxmlformats.org/markup-compatibility/2006">
      <mc:Choice Requires="x14">
        <control shapeId="3144" r:id="rId12" name="Input_AF">
          <controlPr defaultSize="0" autoLine="0" r:id="rId13">
            <anchor moveWithCells="1" sizeWithCells="1">
              <from>
                <xdr:col>2</xdr:col>
                <xdr:colOff>1543050</xdr:colOff>
                <xdr:row>8</xdr:row>
                <xdr:rowOff>228600</xdr:rowOff>
              </from>
              <to>
                <xdr:col>3</xdr:col>
                <xdr:colOff>19050</xdr:colOff>
                <xdr:row>9</xdr:row>
                <xdr:rowOff>219075</xdr:rowOff>
              </to>
            </anchor>
          </controlPr>
        </control>
      </mc:Choice>
      <mc:Fallback>
        <control shapeId="3144" r:id="rId12" name="Input_AF"/>
      </mc:Fallback>
    </mc:AlternateContent>
    <mc:AlternateContent xmlns:mc="http://schemas.openxmlformats.org/markup-compatibility/2006">
      <mc:Choice Requires="x14">
        <control shapeId="3143" r:id="rId14" name="Input_Low_CI_E">
          <controlPr defaultSize="0" autoLine="0" autoPict="0" r:id="rId15">
            <anchor moveWithCells="1" sizeWithCells="1">
              <from>
                <xdr:col>2</xdr:col>
                <xdr:colOff>95250</xdr:colOff>
                <xdr:row>9</xdr:row>
                <xdr:rowOff>0</xdr:rowOff>
              </from>
              <to>
                <xdr:col>2</xdr:col>
                <xdr:colOff>1476375</xdr:colOff>
                <xdr:row>9</xdr:row>
                <xdr:rowOff>219075</xdr:rowOff>
              </to>
            </anchor>
          </controlPr>
        </control>
      </mc:Choice>
      <mc:Fallback>
        <control shapeId="3143" r:id="rId14" name="Input_Low_CI_E"/>
      </mc:Fallback>
    </mc:AlternateContent>
    <mc:AlternateContent xmlns:mc="http://schemas.openxmlformats.org/markup-compatibility/2006">
      <mc:Choice Requires="x14">
        <control shapeId="3141" r:id="rId16" name="Input_NG">
          <controlPr defaultSize="0" autoLine="0" autoPict="0" r:id="rId17">
            <anchor moveWithCells="1" sizeWithCells="1">
              <from>
                <xdr:col>2</xdr:col>
                <xdr:colOff>95250</xdr:colOff>
                <xdr:row>8</xdr:row>
                <xdr:rowOff>19050</xdr:rowOff>
              </from>
              <to>
                <xdr:col>2</xdr:col>
                <xdr:colOff>1485900</xdr:colOff>
                <xdr:row>8</xdr:row>
                <xdr:rowOff>219075</xdr:rowOff>
              </to>
            </anchor>
          </controlPr>
        </control>
      </mc:Choice>
      <mc:Fallback>
        <control shapeId="3141" r:id="rId16" name="Input_NG"/>
      </mc:Fallback>
    </mc:AlternateContent>
    <mc:AlternateContent xmlns:mc="http://schemas.openxmlformats.org/markup-compatibility/2006">
      <mc:Choice Requires="x14">
        <control shapeId="3140" r:id="rId18" name="Input_GridE">
          <controlPr defaultSize="0" autoLine="0" r:id="rId19">
            <anchor moveWithCells="1" sizeWithCells="1">
              <from>
                <xdr:col>2</xdr:col>
                <xdr:colOff>1543050</xdr:colOff>
                <xdr:row>8</xdr:row>
                <xdr:rowOff>19050</xdr:rowOff>
              </from>
              <to>
                <xdr:col>2</xdr:col>
                <xdr:colOff>3038475</xdr:colOff>
                <xdr:row>8</xdr:row>
                <xdr:rowOff>219075</xdr:rowOff>
              </to>
            </anchor>
          </controlPr>
        </control>
      </mc:Choice>
      <mc:Fallback>
        <control shapeId="3140" r:id="rId18" name="Input_GridE"/>
      </mc:Fallback>
    </mc:AlternateContent>
    <mc:AlternateContent xmlns:mc="http://schemas.openxmlformats.org/markup-compatibility/2006">
      <mc:Choice Requires="x14">
        <control shapeId="3139" r:id="rId20" name="Freeze_Sidebar">
          <controlPr defaultSize="0" autoLine="0" r:id="rId21">
            <anchor moveWithCells="1">
              <from>
                <xdr:col>1</xdr:col>
                <xdr:colOff>9525</xdr:colOff>
                <xdr:row>35</xdr:row>
                <xdr:rowOff>114300</xdr:rowOff>
              </from>
              <to>
                <xdr:col>2</xdr:col>
                <xdr:colOff>2924175</xdr:colOff>
                <xdr:row>36</xdr:row>
                <xdr:rowOff>161925</xdr:rowOff>
              </to>
            </anchor>
          </controlPr>
        </control>
      </mc:Choice>
      <mc:Fallback>
        <control shapeId="3139" r:id="rId20" name="Freeze_Sidebar"/>
      </mc:Fallback>
    </mc:AlternateContent>
    <mc:AlternateContent xmlns:mc="http://schemas.openxmlformats.org/markup-compatibility/2006">
      <mc:Choice Requires="x14">
        <control shapeId="3151" r:id="rId22" name="Coproduct_HC">
          <controlPr defaultSize="0" autoLine="0" r:id="rId23">
            <anchor moveWithCells="1" sizeWithCells="1">
              <from>
                <xdr:col>2</xdr:col>
                <xdr:colOff>95250</xdr:colOff>
                <xdr:row>12</xdr:row>
                <xdr:rowOff>0</xdr:rowOff>
              </from>
              <to>
                <xdr:col>2</xdr:col>
                <xdr:colOff>2828925</xdr:colOff>
                <xdr:row>12</xdr:row>
                <xdr:rowOff>219075</xdr:rowOff>
              </to>
            </anchor>
          </controlPr>
        </control>
      </mc:Choice>
      <mc:Fallback>
        <control shapeId="3151" r:id="rId22" name="Coproduct_HC"/>
      </mc:Fallback>
    </mc:AlternateContent>
    <mc:AlternateContent xmlns:mc="http://schemas.openxmlformats.org/markup-compatibility/2006">
      <mc:Choice Requires="x14">
        <control shapeId="3155" r:id="rId24" name="Transport_Rail">
          <controlPr defaultSize="0" autoLine="0" r:id="rId25">
            <anchor moveWithCells="1" sizeWithCells="1">
              <from>
                <xdr:col>2</xdr:col>
                <xdr:colOff>1543050</xdr:colOff>
                <xdr:row>15</xdr:row>
                <xdr:rowOff>19050</xdr:rowOff>
              </from>
              <to>
                <xdr:col>2</xdr:col>
                <xdr:colOff>2981325</xdr:colOff>
                <xdr:row>15</xdr:row>
                <xdr:rowOff>228600</xdr:rowOff>
              </to>
            </anchor>
          </controlPr>
        </control>
      </mc:Choice>
      <mc:Fallback>
        <control shapeId="3155" r:id="rId24" name="Transport_Rail"/>
      </mc:Fallback>
    </mc:AlternateContent>
    <mc:AlternateContent xmlns:mc="http://schemas.openxmlformats.org/markup-compatibility/2006">
      <mc:Choice Requires="x14">
        <control shapeId="3156" r:id="rId26" name="Transport_Truck">
          <controlPr defaultSize="0" autoLine="0" r:id="rId27">
            <anchor moveWithCells="1" sizeWithCells="1">
              <from>
                <xdr:col>2</xdr:col>
                <xdr:colOff>95250</xdr:colOff>
                <xdr:row>15</xdr:row>
                <xdr:rowOff>19050</xdr:rowOff>
              </from>
              <to>
                <xdr:col>2</xdr:col>
                <xdr:colOff>1352550</xdr:colOff>
                <xdr:row>15</xdr:row>
                <xdr:rowOff>228600</xdr:rowOff>
              </to>
            </anchor>
          </controlPr>
        </control>
      </mc:Choice>
      <mc:Fallback>
        <control shapeId="3156" r:id="rId26" name="Transport_Truck"/>
      </mc:Fallback>
    </mc:AlternateContent>
    <mc:AlternateContent xmlns:mc="http://schemas.openxmlformats.org/markup-compatibility/2006">
      <mc:Choice Requires="x14">
        <control shapeId="3157" r:id="rId28" name="Transport_Barge">
          <controlPr defaultSize="0" autoLine="0" r:id="rId29">
            <anchor moveWithCells="1" sizeWithCells="1">
              <from>
                <xdr:col>2</xdr:col>
                <xdr:colOff>95250</xdr:colOff>
                <xdr:row>16</xdr:row>
                <xdr:rowOff>0</xdr:rowOff>
              </from>
              <to>
                <xdr:col>2</xdr:col>
                <xdr:colOff>1447800</xdr:colOff>
                <xdr:row>16</xdr:row>
                <xdr:rowOff>219075</xdr:rowOff>
              </to>
            </anchor>
          </controlPr>
        </control>
      </mc:Choice>
      <mc:Fallback>
        <control shapeId="3157" r:id="rId28" name="Transport_Barge"/>
      </mc:Fallback>
    </mc:AlternateContent>
    <mc:AlternateContent xmlns:mc="http://schemas.openxmlformats.org/markup-compatibility/2006">
      <mc:Choice Requires="x14">
        <control shapeId="3158" r:id="rId30" name="Transport_Tanker">
          <controlPr defaultSize="0" autoLine="0" r:id="rId31">
            <anchor moveWithCells="1" sizeWithCells="1">
              <from>
                <xdr:col>2</xdr:col>
                <xdr:colOff>1543050</xdr:colOff>
                <xdr:row>16</xdr:row>
                <xdr:rowOff>9525</xdr:rowOff>
              </from>
              <to>
                <xdr:col>2</xdr:col>
                <xdr:colOff>2962275</xdr:colOff>
                <xdr:row>16</xdr:row>
                <xdr:rowOff>219075</xdr:rowOff>
              </to>
            </anchor>
          </controlPr>
        </control>
      </mc:Choice>
      <mc:Fallback>
        <control shapeId="3158" r:id="rId30" name="Transport_Tanker"/>
      </mc:Fallback>
    </mc:AlternateContent>
    <mc:AlternateContent xmlns:mc="http://schemas.openxmlformats.org/markup-compatibility/2006">
      <mc:Choice Requires="x14">
        <control shapeId="3165" r:id="rId32" name="Input_H2_Import">
          <controlPr defaultSize="0" autoLine="0" r:id="rId33">
            <anchor moveWithCells="1" sizeWithCells="1">
              <from>
                <xdr:col>2</xdr:col>
                <xdr:colOff>95250</xdr:colOff>
                <xdr:row>9</xdr:row>
                <xdr:rowOff>219075</xdr:rowOff>
              </from>
              <to>
                <xdr:col>2</xdr:col>
                <xdr:colOff>1533525</xdr:colOff>
                <xdr:row>10</xdr:row>
                <xdr:rowOff>209550</xdr:rowOff>
              </to>
            </anchor>
          </controlPr>
        </control>
      </mc:Choice>
      <mc:Fallback>
        <control shapeId="3165" r:id="rId32" name="Input_H2_Import"/>
      </mc:Fallback>
    </mc:AlternateContent>
    <mc:AlternateContent xmlns:mc="http://schemas.openxmlformats.org/markup-compatibility/2006">
      <mc:Choice Requires="x14">
        <control shapeId="3169" r:id="rId34" name="BandC_RNG">
          <controlPr defaultSize="0" disabled="1" autoLine="0" r:id="rId35">
            <anchor moveWithCells="1">
              <from>
                <xdr:col>2</xdr:col>
                <xdr:colOff>95250</xdr:colOff>
                <xdr:row>11</xdr:row>
                <xdr:rowOff>0</xdr:rowOff>
              </from>
              <to>
                <xdr:col>2</xdr:col>
                <xdr:colOff>1219200</xdr:colOff>
                <xdr:row>11</xdr:row>
                <xdr:rowOff>219075</xdr:rowOff>
              </to>
            </anchor>
          </controlPr>
        </control>
      </mc:Choice>
      <mc:Fallback>
        <control shapeId="3169" r:id="rId34" name="BandC_RNG"/>
      </mc:Fallback>
    </mc:AlternateContent>
    <mc:AlternateContent xmlns:mc="http://schemas.openxmlformats.org/markup-compatibility/2006">
      <mc:Choice Requires="x14">
        <control shapeId="3170" r:id="rId36" name="Input_H2_Onsite">
          <controlPr defaultSize="0" autoLine="0" r:id="rId37">
            <anchor moveWithCells="1" sizeWithCells="1">
              <from>
                <xdr:col>2</xdr:col>
                <xdr:colOff>1543050</xdr:colOff>
                <xdr:row>10</xdr:row>
                <xdr:rowOff>0</xdr:rowOff>
              </from>
              <to>
                <xdr:col>2</xdr:col>
                <xdr:colOff>2943225</xdr:colOff>
                <xdr:row>10</xdr:row>
                <xdr:rowOff>209550</xdr:rowOff>
              </to>
            </anchor>
          </controlPr>
        </control>
      </mc:Choice>
      <mc:Fallback>
        <control shapeId="3170" r:id="rId36" name="Input_H2_Onsite"/>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r:uid="{B6E8DB28-CDB6-4FA2-9CE1-A3B6999F1708}">
          <x14:formula1>
            <xm:f>Background!$D$41:$D$69</xm:f>
          </x14:formula1>
          <xm:sqref>C20</xm:sqref>
        </x14:dataValidation>
        <x14:dataValidation type="list" allowBlank="1" showInputMessage="1" showErrorMessage="1" xr:uid="{63971B6E-30C8-47CD-92F3-33B6165E5D4F}">
          <x14:formula1>
            <xm:f>Background!$D$29:$D$31</xm:f>
          </x14:formula1>
          <xm:sqref>C27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AD279-495B-41E5-AB0F-96A7743E7899}">
  <sheetPr codeName="CA_GREET_4">
    <tabColor rgb="FFB5E0E1"/>
  </sheetPr>
  <dimension ref="B1:N83"/>
  <sheetViews>
    <sheetView showGridLines="0" workbookViewId="0">
      <pane ySplit="1" topLeftCell="A62" activePane="bottomLeft" state="frozen"/>
      <selection pane="bottomLeft" activeCell="D9" sqref="D9"/>
    </sheetView>
  </sheetViews>
  <sheetFormatPr defaultColWidth="9.140625" defaultRowHeight="15" x14ac:dyDescent="0.25"/>
  <cols>
    <col min="1" max="1" width="4.85546875" style="56" customWidth="1"/>
    <col min="2" max="2" width="20.42578125" style="56" bestFit="1" customWidth="1"/>
    <col min="3" max="3" width="27.140625" style="56" customWidth="1"/>
    <col min="4" max="4" width="27.7109375" style="56" bestFit="1" customWidth="1"/>
    <col min="5" max="5" width="12" style="56" customWidth="1"/>
    <col min="6" max="6" width="32.7109375" style="56" customWidth="1"/>
    <col min="7" max="7" width="11.140625" style="56" customWidth="1"/>
    <col min="8" max="8" width="23.85546875" style="56" bestFit="1" customWidth="1"/>
    <col min="9" max="9" width="14.85546875" style="56" customWidth="1"/>
    <col min="10" max="10" width="13.5703125" style="56" customWidth="1"/>
    <col min="11" max="11" width="10.5703125" style="56" customWidth="1"/>
    <col min="12" max="12" width="12.85546875" style="56" customWidth="1"/>
    <col min="13" max="13" width="15.5703125" style="56" customWidth="1"/>
    <col min="14" max="16384" width="9.140625" style="56"/>
  </cols>
  <sheetData>
    <row r="1" spans="2:14" ht="30" customHeight="1" x14ac:dyDescent="0.25"/>
    <row r="2" spans="2:14" s="1" customFormat="1" ht="30" customHeight="1" x14ac:dyDescent="0.25">
      <c r="D2" s="46"/>
    </row>
    <row r="3" spans="2:14" s="1" customFormat="1" ht="10.5" customHeight="1" x14ac:dyDescent="0.25">
      <c r="D3" s="46"/>
    </row>
    <row r="4" spans="2:14" ht="18.75" x14ac:dyDescent="0.25">
      <c r="B4" s="451" t="s">
        <v>673</v>
      </c>
      <c r="C4" s="451"/>
      <c r="D4" s="451"/>
      <c r="E4" s="451"/>
      <c r="F4" s="451"/>
      <c r="H4" s="469" t="s">
        <v>17</v>
      </c>
      <c r="I4" s="480"/>
      <c r="J4" s="480"/>
      <c r="K4" s="480"/>
      <c r="L4" s="480"/>
      <c r="M4" s="480"/>
      <c r="N4" s="470"/>
    </row>
    <row r="5" spans="2:14" ht="15.75" x14ac:dyDescent="0.25">
      <c r="B5" s="236" t="s">
        <v>1</v>
      </c>
      <c r="C5" s="236" t="s">
        <v>31</v>
      </c>
      <c r="D5" s="236" t="s">
        <v>2</v>
      </c>
      <c r="E5" s="240" t="s">
        <v>3</v>
      </c>
      <c r="F5" s="236" t="s">
        <v>0</v>
      </c>
      <c r="H5" s="236" t="s">
        <v>6</v>
      </c>
      <c r="I5" s="236" t="s">
        <v>420</v>
      </c>
      <c r="J5" s="236" t="s">
        <v>5</v>
      </c>
      <c r="K5" s="269" t="s">
        <v>483</v>
      </c>
      <c r="L5" s="236" t="s">
        <v>4</v>
      </c>
      <c r="M5" s="236" t="s">
        <v>438</v>
      </c>
      <c r="N5" s="236" t="s">
        <v>440</v>
      </c>
    </row>
    <row r="6" spans="2:14" x14ac:dyDescent="0.2">
      <c r="B6" s="482" t="s">
        <v>18</v>
      </c>
      <c r="C6" s="482" t="s">
        <v>219</v>
      </c>
      <c r="D6" s="114" t="s">
        <v>241</v>
      </c>
      <c r="E6" s="270">
        <v>119.98674372549021</v>
      </c>
      <c r="F6" s="126" t="s">
        <v>553</v>
      </c>
      <c r="H6" s="83" t="s">
        <v>532</v>
      </c>
      <c r="I6" s="271">
        <v>1000</v>
      </c>
      <c r="J6" s="271">
        <v>1000000</v>
      </c>
      <c r="K6" s="271">
        <v>3600</v>
      </c>
      <c r="L6" s="271">
        <f>Wh2J*10^3</f>
        <v>3600000</v>
      </c>
      <c r="M6" s="271">
        <v>1055.05585</v>
      </c>
      <c r="N6" s="272">
        <f>Btu2J*10^6</f>
        <v>1055055850</v>
      </c>
    </row>
    <row r="7" spans="2:14" ht="15" customHeight="1" x14ac:dyDescent="0.2">
      <c r="B7" s="489"/>
      <c r="C7" s="489"/>
      <c r="D7" s="114" t="s">
        <v>238</v>
      </c>
      <c r="E7" s="270">
        <v>129.65264823895001</v>
      </c>
      <c r="F7" s="126" t="s">
        <v>554</v>
      </c>
      <c r="H7" s="83" t="s">
        <v>533</v>
      </c>
      <c r="I7" s="271">
        <v>1</v>
      </c>
      <c r="J7" s="271">
        <f>J6/I6</f>
        <v>1000</v>
      </c>
      <c r="K7" s="273">
        <f>K6/I6</f>
        <v>3.6</v>
      </c>
      <c r="L7" s="271">
        <f>L6/I6</f>
        <v>3600</v>
      </c>
      <c r="M7" s="274">
        <f>M6/I6</f>
        <v>1.05505585</v>
      </c>
      <c r="N7" s="272">
        <f>N6/I6</f>
        <v>1055055.8500000001</v>
      </c>
    </row>
    <row r="8" spans="2:14" x14ac:dyDescent="0.2">
      <c r="B8" s="489"/>
      <c r="C8" s="489"/>
      <c r="D8" s="114" t="s">
        <v>239</v>
      </c>
      <c r="E8" s="270">
        <v>123.357129982</v>
      </c>
      <c r="F8" s="126" t="s">
        <v>554</v>
      </c>
      <c r="H8" s="83" t="s">
        <v>534</v>
      </c>
      <c r="I8" s="274">
        <f>I6/J6</f>
        <v>1E-3</v>
      </c>
      <c r="J8" s="271">
        <v>1</v>
      </c>
      <c r="K8" s="275">
        <f>K6/J6</f>
        <v>3.5999999999999999E-3</v>
      </c>
      <c r="L8" s="273">
        <f>L6/J6</f>
        <v>3.6</v>
      </c>
      <c r="M8" s="276">
        <f>M6/J6</f>
        <v>1.0550558499999999E-3</v>
      </c>
      <c r="N8" s="271">
        <f>N6/J6</f>
        <v>1055.05585</v>
      </c>
    </row>
    <row r="9" spans="2:14" x14ac:dyDescent="0.2">
      <c r="B9" s="489"/>
      <c r="C9" s="489"/>
      <c r="D9" s="114" t="s">
        <v>240</v>
      </c>
      <c r="E9" s="270">
        <v>88.888455362499997</v>
      </c>
      <c r="F9" s="126" t="s">
        <v>554</v>
      </c>
      <c r="H9" s="83" t="s">
        <v>535</v>
      </c>
      <c r="I9" s="274">
        <f>I6/K6</f>
        <v>0.27777777777777779</v>
      </c>
      <c r="J9" s="271">
        <f>J6/K6</f>
        <v>277.77777777777777</v>
      </c>
      <c r="K9" s="271">
        <v>1</v>
      </c>
      <c r="L9" s="271">
        <f>L6/K6</f>
        <v>1000</v>
      </c>
      <c r="M9" s="277">
        <f>M6/K6</f>
        <v>0.29307106944444444</v>
      </c>
      <c r="N9" s="272">
        <f>N6/K6</f>
        <v>293071.06944444444</v>
      </c>
    </row>
    <row r="10" spans="2:14" x14ac:dyDescent="0.2">
      <c r="B10" s="489"/>
      <c r="C10" s="483"/>
      <c r="D10" s="84" t="s">
        <v>245</v>
      </c>
      <c r="E10" s="270">
        <v>126.37102520069958</v>
      </c>
      <c r="F10" s="126" t="s">
        <v>554</v>
      </c>
      <c r="H10" s="83" t="s">
        <v>536</v>
      </c>
      <c r="I10" s="272">
        <f>I6/L6</f>
        <v>2.7777777777777778E-4</v>
      </c>
      <c r="J10" s="274">
        <f>J6/L6</f>
        <v>0.27777777777777779</v>
      </c>
      <c r="K10" s="274">
        <f>K6/L6</f>
        <v>1E-3</v>
      </c>
      <c r="L10" s="271">
        <v>1</v>
      </c>
      <c r="M10" s="272">
        <f>M6/L6</f>
        <v>2.9307106944444444E-4</v>
      </c>
      <c r="N10" s="273">
        <f>N6/L6</f>
        <v>293.07106944444445</v>
      </c>
    </row>
    <row r="11" spans="2:14" x14ac:dyDescent="0.2">
      <c r="B11" s="58"/>
      <c r="C11" s="58" t="s">
        <v>492</v>
      </c>
      <c r="D11" s="131" t="s">
        <v>493</v>
      </c>
      <c r="E11" s="278">
        <v>0.90291262135922334</v>
      </c>
      <c r="F11" s="126" t="s">
        <v>494</v>
      </c>
      <c r="H11" s="83" t="s">
        <v>537</v>
      </c>
      <c r="I11" s="274">
        <f>I6/M6</f>
        <v>0.94781712266701335</v>
      </c>
      <c r="J11" s="271">
        <f>J6/M6</f>
        <v>947.81712266701334</v>
      </c>
      <c r="K11" s="274">
        <f>K6/M6</f>
        <v>3.4121416416012482</v>
      </c>
      <c r="L11" s="271">
        <f>L6/M6</f>
        <v>3412.141641601248</v>
      </c>
      <c r="M11" s="271">
        <v>1</v>
      </c>
      <c r="N11" s="271">
        <f>N6/M6</f>
        <v>1000000</v>
      </c>
    </row>
    <row r="12" spans="2:14" ht="15" customHeight="1" x14ac:dyDescent="0.2">
      <c r="B12" s="483" t="s">
        <v>399</v>
      </c>
      <c r="C12" s="488" t="s">
        <v>403</v>
      </c>
      <c r="D12" s="101" t="s">
        <v>43</v>
      </c>
      <c r="E12" s="279">
        <v>230.45583020344785</v>
      </c>
      <c r="F12" s="496" t="s">
        <v>486</v>
      </c>
      <c r="G12" s="133"/>
      <c r="H12" s="83" t="s">
        <v>538</v>
      </c>
      <c r="I12" s="272">
        <f>I6/$N6</f>
        <v>9.4781712266701337E-7</v>
      </c>
      <c r="J12" s="272">
        <f>J6/$N6</f>
        <v>9.4781712266701326E-4</v>
      </c>
      <c r="K12" s="272">
        <f>K6/$N6</f>
        <v>3.4121416416012478E-6</v>
      </c>
      <c r="L12" s="280">
        <f>L6/$N6</f>
        <v>3.4121416416012479E-3</v>
      </c>
      <c r="M12" s="276">
        <f>M6/$N6</f>
        <v>9.9999999999999995E-7</v>
      </c>
      <c r="N12" s="271">
        <v>1</v>
      </c>
    </row>
    <row r="13" spans="2:14" x14ac:dyDescent="0.25">
      <c r="B13" s="492"/>
      <c r="C13" s="488"/>
      <c r="D13" s="84" t="s">
        <v>59</v>
      </c>
      <c r="E13" s="281">
        <v>536.78948815733429</v>
      </c>
      <c r="F13" s="496"/>
      <c r="N13"/>
    </row>
    <row r="14" spans="2:14" ht="15.75" x14ac:dyDescent="0.25">
      <c r="B14" s="492"/>
      <c r="C14" s="488"/>
      <c r="D14" s="83" t="s">
        <v>524</v>
      </c>
      <c r="E14" s="281">
        <v>574.85177418077592</v>
      </c>
      <c r="F14" s="496"/>
      <c r="H14" s="236" t="s">
        <v>14</v>
      </c>
      <c r="I14" s="236" t="s">
        <v>13</v>
      </c>
      <c r="J14" s="236" t="s">
        <v>12</v>
      </c>
      <c r="K14" s="236" t="s">
        <v>416</v>
      </c>
      <c r="L14" s="236" t="s">
        <v>11</v>
      </c>
      <c r="M14" s="236" t="s">
        <v>10</v>
      </c>
    </row>
    <row r="15" spans="2:14" x14ac:dyDescent="0.2">
      <c r="B15" s="492"/>
      <c r="C15" s="488"/>
      <c r="D15" s="84" t="s">
        <v>57</v>
      </c>
      <c r="E15" s="281">
        <v>95.697561705101677</v>
      </c>
      <c r="F15" s="496"/>
      <c r="H15" s="83" t="s">
        <v>539</v>
      </c>
      <c r="I15" s="271">
        <v>1</v>
      </c>
      <c r="J15" s="271">
        <v>1000</v>
      </c>
      <c r="K15" s="271">
        <v>1000000</v>
      </c>
      <c r="L15" s="273">
        <v>453.59237000000002</v>
      </c>
      <c r="M15" s="271">
        <f>L15*2000</f>
        <v>907184.74</v>
      </c>
    </row>
    <row r="16" spans="2:14" x14ac:dyDescent="0.2">
      <c r="B16" s="492"/>
      <c r="C16" s="498"/>
      <c r="D16" s="84" t="s">
        <v>252</v>
      </c>
      <c r="E16" s="281">
        <v>106.11563975474353</v>
      </c>
      <c r="F16" s="497"/>
      <c r="H16" s="83" t="s">
        <v>540</v>
      </c>
      <c r="I16" s="274">
        <f>I15/J15</f>
        <v>1E-3</v>
      </c>
      <c r="J16" s="271">
        <v>1</v>
      </c>
      <c r="K16" s="271">
        <f>K15/J15</f>
        <v>1000</v>
      </c>
      <c r="L16" s="274">
        <f>L15/J15</f>
        <v>0.45359237000000002</v>
      </c>
      <c r="M16" s="274">
        <f>M15/J15</f>
        <v>907.18474000000003</v>
      </c>
    </row>
    <row r="17" spans="2:13" x14ac:dyDescent="0.2">
      <c r="B17" s="492"/>
      <c r="C17" s="487" t="s">
        <v>424</v>
      </c>
      <c r="D17" s="83" t="s">
        <v>253</v>
      </c>
      <c r="E17" s="282">
        <v>6.0540172859085271E-2</v>
      </c>
      <c r="F17" s="484" t="s">
        <v>548</v>
      </c>
      <c r="H17" s="83" t="s">
        <v>570</v>
      </c>
      <c r="I17" s="276">
        <f>I15/K15</f>
        <v>9.9999999999999995E-7</v>
      </c>
      <c r="J17" s="274">
        <f>J15/K15</f>
        <v>1E-3</v>
      </c>
      <c r="K17" s="271">
        <v>1</v>
      </c>
      <c r="L17" s="272">
        <f>L15/K15</f>
        <v>4.5359237000000004E-4</v>
      </c>
      <c r="M17" s="274">
        <f>M15/K15</f>
        <v>0.90718474000000004</v>
      </c>
    </row>
    <row r="18" spans="2:13" x14ac:dyDescent="0.2">
      <c r="B18" s="492"/>
      <c r="C18" s="488"/>
      <c r="D18" s="83" t="s">
        <v>40</v>
      </c>
      <c r="E18" s="282">
        <v>1.3569983874501887E-2</v>
      </c>
      <c r="F18" s="484"/>
      <c r="H18" s="83" t="s">
        <v>542</v>
      </c>
      <c r="I18" s="272">
        <f>I15/L15</f>
        <v>2.2046226218487759E-3</v>
      </c>
      <c r="J18" s="274">
        <f>J15/L15</f>
        <v>2.2046226218487757</v>
      </c>
      <c r="K18" s="271">
        <f>K15/L15</f>
        <v>2204.6226218487759</v>
      </c>
      <c r="L18" s="271">
        <v>1</v>
      </c>
      <c r="M18" s="271">
        <f>M15/L15</f>
        <v>2000</v>
      </c>
    </row>
    <row r="19" spans="2:13" x14ac:dyDescent="0.2">
      <c r="B19" s="492"/>
      <c r="C19" s="488"/>
      <c r="D19" s="83" t="s">
        <v>41</v>
      </c>
      <c r="E19" s="282">
        <v>2.2124621451782182E-2</v>
      </c>
      <c r="F19" s="484"/>
      <c r="H19" s="83" t="s">
        <v>543</v>
      </c>
      <c r="I19" s="272">
        <f>I15/M15</f>
        <v>1.102311310924388E-6</v>
      </c>
      <c r="J19" s="272">
        <f>J15/M15</f>
        <v>1.1023113109243879E-3</v>
      </c>
      <c r="K19" s="274">
        <f>K15/M15</f>
        <v>1.1023113109243878</v>
      </c>
      <c r="L19" s="272">
        <f>L15/M15</f>
        <v>5.0000000000000001E-4</v>
      </c>
      <c r="M19" s="271">
        <v>1</v>
      </c>
    </row>
    <row r="20" spans="2:13" x14ac:dyDescent="0.25">
      <c r="B20" s="492"/>
      <c r="C20" s="481" t="s">
        <v>425</v>
      </c>
      <c r="D20" s="83" t="s">
        <v>426</v>
      </c>
      <c r="E20" s="282">
        <v>1.6944002487647946E-2</v>
      </c>
      <c r="F20" s="484"/>
    </row>
    <row r="21" spans="2:13" ht="18" x14ac:dyDescent="0.25">
      <c r="B21" s="492"/>
      <c r="C21" s="481"/>
      <c r="D21" s="83" t="s">
        <v>427</v>
      </c>
      <c r="E21" s="282">
        <v>1.0343529509424659E-2</v>
      </c>
      <c r="F21" s="484"/>
      <c r="H21" s="236" t="s">
        <v>9</v>
      </c>
      <c r="I21" s="236" t="s">
        <v>667</v>
      </c>
      <c r="J21" s="236" t="s">
        <v>441</v>
      </c>
      <c r="K21" s="236" t="s">
        <v>8</v>
      </c>
      <c r="L21" s="236" t="s">
        <v>7</v>
      </c>
      <c r="M21" s="236" t="s">
        <v>668</v>
      </c>
    </row>
    <row r="22" spans="2:13" x14ac:dyDescent="0.2">
      <c r="B22" s="492"/>
      <c r="C22" s="487" t="s">
        <v>209</v>
      </c>
      <c r="D22" s="83" t="s">
        <v>43</v>
      </c>
      <c r="E22" s="283">
        <v>29.1</v>
      </c>
      <c r="F22" s="499" t="s">
        <v>487</v>
      </c>
      <c r="H22" s="83" t="s">
        <v>544</v>
      </c>
      <c r="I22" s="284">
        <v>1</v>
      </c>
      <c r="J22" s="285">
        <v>9.9999999999999995E-7</v>
      </c>
      <c r="K22" s="286">
        <v>1E-3</v>
      </c>
      <c r="L22" s="287">
        <v>3.7854109999999998E-3</v>
      </c>
      <c r="M22" s="287">
        <v>2.8316846999999999E-2</v>
      </c>
    </row>
    <row r="23" spans="2:13" x14ac:dyDescent="0.2">
      <c r="B23" s="492"/>
      <c r="C23" s="488"/>
      <c r="D23" s="84" t="s">
        <v>59</v>
      </c>
      <c r="E23" s="283">
        <v>14.5</v>
      </c>
      <c r="F23" s="496"/>
      <c r="H23" s="83" t="s">
        <v>545</v>
      </c>
      <c r="I23" s="271">
        <f>I22/J22</f>
        <v>1000000</v>
      </c>
      <c r="J23" s="271">
        <v>1</v>
      </c>
      <c r="K23" s="271">
        <f>K22/J22</f>
        <v>1000.0000000000001</v>
      </c>
      <c r="L23" s="271">
        <f>L22/J22</f>
        <v>3785.4110000000001</v>
      </c>
      <c r="M23" s="271">
        <f>M22/J22</f>
        <v>28316.847000000002</v>
      </c>
    </row>
    <row r="24" spans="2:13" x14ac:dyDescent="0.2">
      <c r="B24" s="492"/>
      <c r="C24" s="498"/>
      <c r="D24" s="83" t="s">
        <v>210</v>
      </c>
      <c r="E24" s="283">
        <v>71.400000000000006</v>
      </c>
      <c r="F24" s="497"/>
      <c r="H24" s="83" t="s">
        <v>541</v>
      </c>
      <c r="I24" s="271">
        <f>I22/K22</f>
        <v>1000</v>
      </c>
      <c r="J24" s="274">
        <f>J22/K22</f>
        <v>1E-3</v>
      </c>
      <c r="K24" s="271">
        <v>1</v>
      </c>
      <c r="L24" s="274">
        <f>L22/K22</f>
        <v>3.7854109999999999</v>
      </c>
      <c r="M24" s="274">
        <f>M22/K22</f>
        <v>28.316846999999999</v>
      </c>
    </row>
    <row r="25" spans="2:13" x14ac:dyDescent="0.2">
      <c r="B25" s="482" t="s">
        <v>221</v>
      </c>
      <c r="C25" s="96" t="s">
        <v>212</v>
      </c>
      <c r="D25" s="98" t="s">
        <v>249</v>
      </c>
      <c r="E25" s="288">
        <v>72949.532731448708</v>
      </c>
      <c r="F25" s="126" t="s">
        <v>488</v>
      </c>
      <c r="H25" s="83" t="s">
        <v>546</v>
      </c>
      <c r="I25" s="273">
        <f>I22/L22</f>
        <v>264.17210707106841</v>
      </c>
      <c r="J25" s="272">
        <f>J22/L22</f>
        <v>2.6417210707106839E-4</v>
      </c>
      <c r="K25" s="274">
        <f>K22/L22</f>
        <v>0.26417210707106842</v>
      </c>
      <c r="L25" s="271">
        <v>1</v>
      </c>
      <c r="M25" s="274">
        <f>M22/L22</f>
        <v>7.4805211375990615</v>
      </c>
    </row>
    <row r="26" spans="2:13" x14ac:dyDescent="0.2">
      <c r="B26" s="483"/>
      <c r="C26" s="58" t="s">
        <v>405</v>
      </c>
      <c r="D26" s="84" t="s">
        <v>214</v>
      </c>
      <c r="E26" s="289">
        <v>0.38500000000000001</v>
      </c>
      <c r="F26" s="127" t="s">
        <v>487</v>
      </c>
      <c r="H26" s="83" t="s">
        <v>547</v>
      </c>
      <c r="I26" s="273">
        <f>I22/M22</f>
        <v>35.314666212661322</v>
      </c>
      <c r="J26" s="272">
        <f>J22/M22</f>
        <v>3.5314666212661319E-5</v>
      </c>
      <c r="K26" s="274">
        <f>K22/M22</f>
        <v>3.5314666212661321E-2</v>
      </c>
      <c r="L26" s="277">
        <f>L22/M22</f>
        <v>0.13368052594273649</v>
      </c>
      <c r="M26" s="271">
        <v>1</v>
      </c>
    </row>
    <row r="27" spans="2:13" x14ac:dyDescent="0.25">
      <c r="B27" s="482" t="s">
        <v>241</v>
      </c>
      <c r="C27" s="487" t="s">
        <v>413</v>
      </c>
      <c r="D27" s="83" t="s">
        <v>411</v>
      </c>
      <c r="E27" s="290">
        <v>11332.410424252505</v>
      </c>
      <c r="F27" s="485" t="s">
        <v>489</v>
      </c>
    </row>
    <row r="28" spans="2:13" x14ac:dyDescent="0.25">
      <c r="B28" s="489"/>
      <c r="C28" s="488"/>
      <c r="D28" s="83" t="s">
        <v>412</v>
      </c>
      <c r="E28" s="290">
        <v>16284.638431070372</v>
      </c>
      <c r="F28" s="486"/>
    </row>
    <row r="29" spans="2:13" x14ac:dyDescent="0.25">
      <c r="B29" s="489"/>
      <c r="C29" s="481" t="s">
        <v>207</v>
      </c>
      <c r="D29" s="98" t="s">
        <v>264</v>
      </c>
      <c r="E29" s="291">
        <v>3.3367058653943662</v>
      </c>
      <c r="F29" s="499" t="s">
        <v>551</v>
      </c>
    </row>
    <row r="30" spans="2:13" x14ac:dyDescent="0.25">
      <c r="B30" s="489"/>
      <c r="C30" s="481"/>
      <c r="D30" s="98" t="s">
        <v>397</v>
      </c>
      <c r="E30" s="289">
        <v>0.83358656335085246</v>
      </c>
      <c r="F30" s="496"/>
    </row>
    <row r="31" spans="2:13" x14ac:dyDescent="0.25">
      <c r="B31" s="489"/>
      <c r="C31" s="481"/>
      <c r="D31" s="98" t="s">
        <v>398</v>
      </c>
      <c r="E31" s="289">
        <v>0.65232842852916773</v>
      </c>
      <c r="F31" s="497"/>
    </row>
    <row r="32" spans="2:13" x14ac:dyDescent="0.25">
      <c r="B32" s="489"/>
      <c r="C32" s="487" t="s">
        <v>578</v>
      </c>
      <c r="D32" s="98" t="s">
        <v>414</v>
      </c>
      <c r="E32" s="289">
        <v>0.12113023425687089</v>
      </c>
      <c r="F32" s="128" t="s">
        <v>552</v>
      </c>
    </row>
    <row r="33" spans="2:7" x14ac:dyDescent="0.25">
      <c r="B33" s="489"/>
      <c r="C33" s="488"/>
      <c r="D33" s="98" t="s">
        <v>415</v>
      </c>
      <c r="E33" s="292">
        <v>55.4994189149307</v>
      </c>
      <c r="F33" s="128" t="s">
        <v>490</v>
      </c>
    </row>
    <row r="34" spans="2:7" ht="30" x14ac:dyDescent="0.25">
      <c r="B34" s="483"/>
      <c r="C34" s="96" t="s">
        <v>558</v>
      </c>
      <c r="D34" s="84" t="s">
        <v>569</v>
      </c>
      <c r="E34" s="293">
        <v>9.4301544369374962E-3</v>
      </c>
      <c r="F34" s="127" t="s">
        <v>549</v>
      </c>
    </row>
    <row r="35" spans="2:7" x14ac:dyDescent="0.25">
      <c r="B35" s="481" t="s">
        <v>428</v>
      </c>
      <c r="C35" s="481" t="s">
        <v>400</v>
      </c>
      <c r="D35" s="83" t="s">
        <v>58</v>
      </c>
      <c r="E35" s="289">
        <v>0.39346435564730375</v>
      </c>
      <c r="F35" s="484" t="s">
        <v>550</v>
      </c>
    </row>
    <row r="36" spans="2:7" x14ac:dyDescent="0.25">
      <c r="B36" s="481"/>
      <c r="C36" s="481"/>
      <c r="D36" s="83" t="s">
        <v>40</v>
      </c>
      <c r="E36" s="294">
        <v>8.8194412225301666E-2</v>
      </c>
      <c r="F36" s="484"/>
    </row>
    <row r="37" spans="2:7" x14ac:dyDescent="0.25">
      <c r="B37" s="481"/>
      <c r="C37" s="481"/>
      <c r="D37" s="83" t="s">
        <v>41</v>
      </c>
      <c r="E37" s="289">
        <v>0.14379294792779226</v>
      </c>
      <c r="F37" s="484"/>
    </row>
    <row r="38" spans="2:7" x14ac:dyDescent="0.25">
      <c r="B38" s="481"/>
      <c r="C38" s="481"/>
      <c r="D38" s="83" t="s">
        <v>218</v>
      </c>
      <c r="E38" s="294">
        <v>6.7159679361496499E-2</v>
      </c>
      <c r="F38" s="484"/>
    </row>
    <row r="39" spans="2:7" x14ac:dyDescent="0.25">
      <c r="B39" s="481"/>
      <c r="C39" s="481"/>
      <c r="D39" s="84" t="s">
        <v>571</v>
      </c>
      <c r="E39" s="295">
        <v>1.0000448829393298</v>
      </c>
      <c r="F39" s="129" t="s">
        <v>568</v>
      </c>
    </row>
    <row r="40" spans="2:7" x14ac:dyDescent="0.25">
      <c r="B40" s="96" t="s">
        <v>401</v>
      </c>
      <c r="C40" s="58" t="s">
        <v>402</v>
      </c>
      <c r="D40" s="84" t="s">
        <v>215</v>
      </c>
      <c r="E40" s="291">
        <v>0.69046121146186579</v>
      </c>
      <c r="F40" s="127" t="s">
        <v>487</v>
      </c>
    </row>
    <row r="41" spans="2:7" ht="15" customHeight="1" x14ac:dyDescent="0.25">
      <c r="B41" s="492" t="s">
        <v>55</v>
      </c>
      <c r="C41" s="493" t="s">
        <v>496</v>
      </c>
      <c r="D41" s="296" t="s">
        <v>34</v>
      </c>
      <c r="E41" s="290">
        <v>439.88545354407819</v>
      </c>
      <c r="F41" s="493" t="s">
        <v>497</v>
      </c>
    </row>
    <row r="42" spans="2:7" ht="18.75" x14ac:dyDescent="0.25">
      <c r="B42" s="492"/>
      <c r="C42" s="494"/>
      <c r="D42" s="296" t="s">
        <v>491</v>
      </c>
      <c r="E42" s="297"/>
      <c r="F42" s="495"/>
      <c r="G42" s="44"/>
    </row>
    <row r="43" spans="2:7" x14ac:dyDescent="0.25">
      <c r="B43" s="492"/>
      <c r="C43" s="494"/>
      <c r="D43" s="296" t="s">
        <v>498</v>
      </c>
      <c r="E43" s="290">
        <v>321.91455645657464</v>
      </c>
      <c r="F43" s="495"/>
    </row>
    <row r="44" spans="2:7" x14ac:dyDescent="0.25">
      <c r="B44" s="492"/>
      <c r="C44" s="494"/>
      <c r="D44" s="296" t="s">
        <v>499</v>
      </c>
      <c r="E44" s="290">
        <v>434.32374433113711</v>
      </c>
      <c r="F44" s="495"/>
    </row>
    <row r="45" spans="2:7" x14ac:dyDescent="0.25">
      <c r="B45" s="492"/>
      <c r="C45" s="494"/>
      <c r="D45" s="296" t="s">
        <v>500</v>
      </c>
      <c r="E45" s="290">
        <v>312.8165350887943</v>
      </c>
      <c r="F45" s="495"/>
    </row>
    <row r="46" spans="2:7" x14ac:dyDescent="0.25">
      <c r="B46" s="492"/>
      <c r="C46" s="494"/>
      <c r="D46" s="296" t="s">
        <v>501</v>
      </c>
      <c r="E46" s="290">
        <v>453.16309656015466</v>
      </c>
      <c r="F46" s="495"/>
    </row>
    <row r="47" spans="2:7" x14ac:dyDescent="0.25">
      <c r="B47" s="492"/>
      <c r="C47" s="494"/>
      <c r="D47" s="296" t="s">
        <v>502</v>
      </c>
      <c r="E47" s="290">
        <v>497.67089248426942</v>
      </c>
      <c r="F47" s="495"/>
    </row>
    <row r="48" spans="2:7" x14ac:dyDescent="0.25">
      <c r="B48" s="492"/>
      <c r="C48" s="494"/>
      <c r="D48" s="296" t="s">
        <v>33</v>
      </c>
      <c r="E48" s="290">
        <v>749.5206468107923</v>
      </c>
      <c r="F48" s="495"/>
    </row>
    <row r="49" spans="2:6" x14ac:dyDescent="0.25">
      <c r="B49" s="492"/>
      <c r="C49" s="494"/>
      <c r="D49" s="296" t="s">
        <v>503</v>
      </c>
      <c r="E49" s="290">
        <v>1004.3587619618944</v>
      </c>
      <c r="F49" s="495"/>
    </row>
    <row r="50" spans="2:6" x14ac:dyDescent="0.25">
      <c r="B50" s="492"/>
      <c r="C50" s="494"/>
      <c r="D50" s="296" t="s">
        <v>504</v>
      </c>
      <c r="E50" s="290">
        <v>793.21341764701663</v>
      </c>
      <c r="F50" s="495"/>
    </row>
    <row r="51" spans="2:6" x14ac:dyDescent="0.25">
      <c r="B51" s="492"/>
      <c r="C51" s="494"/>
      <c r="D51" s="296" t="s">
        <v>505</v>
      </c>
      <c r="E51" s="290">
        <v>502.8813759227682</v>
      </c>
      <c r="F51" s="495"/>
    </row>
    <row r="52" spans="2:6" x14ac:dyDescent="0.25">
      <c r="B52" s="492"/>
      <c r="C52" s="494"/>
      <c r="D52" s="296" t="s">
        <v>506</v>
      </c>
      <c r="E52" s="290">
        <v>323.95034733012585</v>
      </c>
      <c r="F52" s="495"/>
    </row>
    <row r="53" spans="2:6" x14ac:dyDescent="0.25">
      <c r="B53" s="492"/>
      <c r="C53" s="494"/>
      <c r="D53" s="296" t="s">
        <v>507</v>
      </c>
      <c r="E53" s="290">
        <v>331.18939252645737</v>
      </c>
      <c r="F53" s="495"/>
    </row>
    <row r="54" spans="2:6" x14ac:dyDescent="0.25">
      <c r="B54" s="492"/>
      <c r="C54" s="494"/>
      <c r="D54" s="296" t="s">
        <v>508</v>
      </c>
      <c r="E54" s="290">
        <v>491.8899141276421</v>
      </c>
      <c r="F54" s="495"/>
    </row>
    <row r="55" spans="2:6" x14ac:dyDescent="0.25">
      <c r="B55" s="492"/>
      <c r="C55" s="494"/>
      <c r="D55" s="296" t="s">
        <v>509</v>
      </c>
      <c r="E55" s="290">
        <v>568.33890576114197</v>
      </c>
      <c r="F55" s="495"/>
    </row>
    <row r="56" spans="2:6" x14ac:dyDescent="0.25">
      <c r="B56" s="492"/>
      <c r="C56" s="494"/>
      <c r="D56" s="296" t="s">
        <v>510</v>
      </c>
      <c r="E56" s="290">
        <v>145.34696366831278</v>
      </c>
      <c r="F56" s="495"/>
    </row>
    <row r="57" spans="2:6" x14ac:dyDescent="0.25">
      <c r="B57" s="492"/>
      <c r="C57" s="494"/>
      <c r="D57" s="296" t="s">
        <v>511</v>
      </c>
      <c r="E57" s="290">
        <v>853.01584702183766</v>
      </c>
      <c r="F57" s="495"/>
    </row>
    <row r="58" spans="2:6" x14ac:dyDescent="0.25">
      <c r="B58" s="492"/>
      <c r="C58" s="494"/>
      <c r="D58" s="296" t="s">
        <v>512</v>
      </c>
      <c r="E58" s="290">
        <v>386.68363632612505</v>
      </c>
      <c r="F58" s="495"/>
    </row>
    <row r="59" spans="2:6" x14ac:dyDescent="0.25">
      <c r="B59" s="492"/>
      <c r="C59" s="494"/>
      <c r="D59" s="296" t="s">
        <v>513</v>
      </c>
      <c r="E59" s="290">
        <v>632.80385877857555</v>
      </c>
      <c r="F59" s="495"/>
    </row>
    <row r="60" spans="2:6" x14ac:dyDescent="0.25">
      <c r="B60" s="492"/>
      <c r="C60" s="494"/>
      <c r="D60" s="296" t="s">
        <v>514</v>
      </c>
      <c r="E60" s="290">
        <v>558.01608120072456</v>
      </c>
      <c r="F60" s="495"/>
    </row>
    <row r="61" spans="2:6" x14ac:dyDescent="0.25">
      <c r="B61" s="492"/>
      <c r="C61" s="494"/>
      <c r="D61" s="296" t="s">
        <v>515</v>
      </c>
      <c r="E61" s="290">
        <v>566.63051532727116</v>
      </c>
      <c r="F61" s="495"/>
    </row>
    <row r="62" spans="2:6" x14ac:dyDescent="0.25">
      <c r="B62" s="492"/>
      <c r="C62" s="494"/>
      <c r="D62" s="296" t="s">
        <v>516</v>
      </c>
      <c r="E62" s="290">
        <v>507.90065330613919</v>
      </c>
      <c r="F62" s="495"/>
    </row>
    <row r="63" spans="2:6" x14ac:dyDescent="0.25">
      <c r="B63" s="492"/>
      <c r="C63" s="494"/>
      <c r="D63" s="296" t="s">
        <v>517</v>
      </c>
      <c r="E63" s="290">
        <v>515.07054646446682</v>
      </c>
      <c r="F63" s="495"/>
    </row>
    <row r="64" spans="2:6" x14ac:dyDescent="0.25">
      <c r="B64" s="492"/>
      <c r="C64" s="494"/>
      <c r="D64" s="296" t="s">
        <v>518</v>
      </c>
      <c r="E64" s="290">
        <v>464.36134546855777</v>
      </c>
      <c r="F64" s="495"/>
    </row>
    <row r="65" spans="2:6" x14ac:dyDescent="0.25">
      <c r="B65" s="492"/>
      <c r="C65" s="494"/>
      <c r="D65" s="296" t="s">
        <v>519</v>
      </c>
      <c r="E65" s="290">
        <v>811.87608764310733</v>
      </c>
      <c r="F65" s="495"/>
    </row>
    <row r="66" spans="2:6" x14ac:dyDescent="0.25">
      <c r="B66" s="492"/>
      <c r="C66" s="494"/>
      <c r="D66" s="296" t="s">
        <v>520</v>
      </c>
      <c r="E66" s="290">
        <v>493.91436237711542</v>
      </c>
      <c r="F66" s="495"/>
    </row>
    <row r="67" spans="2:6" x14ac:dyDescent="0.25">
      <c r="B67" s="492"/>
      <c r="C67" s="494"/>
      <c r="D67" s="296" t="s">
        <v>521</v>
      </c>
      <c r="E67" s="290">
        <v>494.76520134400619</v>
      </c>
      <c r="F67" s="495"/>
    </row>
    <row r="68" spans="2:6" x14ac:dyDescent="0.25">
      <c r="B68" s="492"/>
      <c r="C68" s="494"/>
      <c r="D68" s="296" t="s">
        <v>522</v>
      </c>
      <c r="E68" s="290">
        <v>360.49521132862571</v>
      </c>
      <c r="F68" s="495"/>
    </row>
    <row r="69" spans="2:6" x14ac:dyDescent="0.25">
      <c r="B69" s="492"/>
      <c r="C69" s="494"/>
      <c r="D69" s="296" t="s">
        <v>523</v>
      </c>
      <c r="E69" s="290">
        <v>439.88545354407808</v>
      </c>
      <c r="F69" s="495"/>
    </row>
    <row r="71" spans="2:6" x14ac:dyDescent="0.25">
      <c r="B71" s="490" t="s">
        <v>525</v>
      </c>
      <c r="C71" s="490"/>
      <c r="D71"/>
      <c r="E71"/>
      <c r="F71"/>
    </row>
    <row r="72" spans="2:6" x14ac:dyDescent="0.25">
      <c r="B72" s="491"/>
      <c r="C72" s="491"/>
      <c r="D72"/>
    </row>
    <row r="73" spans="2:6" x14ac:dyDescent="0.25">
      <c r="B73" s="298" t="s">
        <v>527</v>
      </c>
      <c r="C73" s="299">
        <v>1</v>
      </c>
      <c r="D73"/>
    </row>
    <row r="74" spans="2:6" x14ac:dyDescent="0.25">
      <c r="B74" s="298" t="s">
        <v>529</v>
      </c>
      <c r="C74" s="299">
        <v>30</v>
      </c>
      <c r="D74"/>
    </row>
    <row r="75" spans="2:6" x14ac:dyDescent="0.25">
      <c r="B75" s="298" t="s">
        <v>531</v>
      </c>
      <c r="C75" s="299">
        <v>265</v>
      </c>
      <c r="D75"/>
    </row>
    <row r="76" spans="2:6" x14ac:dyDescent="0.25">
      <c r="B76" s="298" t="s">
        <v>528</v>
      </c>
      <c r="C76" s="300">
        <f>CContent_VOC/CContent_CO2</f>
        <v>3.1166666666666667</v>
      </c>
      <c r="D76"/>
      <c r="E76"/>
      <c r="F76"/>
    </row>
    <row r="77" spans="2:6" x14ac:dyDescent="0.25">
      <c r="B77" s="298" t="s">
        <v>530</v>
      </c>
      <c r="C77" s="300">
        <f>CContent_CO/CContent_CO2</f>
        <v>1.5714285714285714</v>
      </c>
      <c r="D77"/>
      <c r="E77"/>
      <c r="F77" s="132"/>
    </row>
    <row r="78" spans="2:6" x14ac:dyDescent="0.25">
      <c r="B78"/>
      <c r="C78"/>
      <c r="D78"/>
      <c r="E78"/>
      <c r="F78"/>
    </row>
    <row r="79" spans="2:6" ht="15.75" x14ac:dyDescent="0.25">
      <c r="B79" s="301" t="s">
        <v>526</v>
      </c>
      <c r="C79" s="302"/>
    </row>
    <row r="80" spans="2:6" x14ac:dyDescent="0.2">
      <c r="B80" s="298" t="s">
        <v>528</v>
      </c>
      <c r="C80" s="300">
        <v>0.85</v>
      </c>
    </row>
    <row r="81" spans="2:3" x14ac:dyDescent="0.2">
      <c r="B81" s="298" t="s">
        <v>530</v>
      </c>
      <c r="C81" s="300">
        <f>12/28</f>
        <v>0.42857142857142855</v>
      </c>
    </row>
    <row r="82" spans="2:3" x14ac:dyDescent="0.2">
      <c r="B82" s="298" t="s">
        <v>527</v>
      </c>
      <c r="C82" s="300">
        <f>12/44</f>
        <v>0.27272727272727271</v>
      </c>
    </row>
    <row r="83" spans="2:3" x14ac:dyDescent="0.2">
      <c r="B83" s="298" t="s">
        <v>529</v>
      </c>
      <c r="C83" s="300">
        <f>12/16</f>
        <v>0.75</v>
      </c>
    </row>
  </sheetData>
  <mergeCells count="26">
    <mergeCell ref="B71:C72"/>
    <mergeCell ref="B6:B10"/>
    <mergeCell ref="B41:B69"/>
    <mergeCell ref="C41:C69"/>
    <mergeCell ref="F41:F69"/>
    <mergeCell ref="F12:F16"/>
    <mergeCell ref="C12:C16"/>
    <mergeCell ref="B12:B24"/>
    <mergeCell ref="F22:F24"/>
    <mergeCell ref="C22:C24"/>
    <mergeCell ref="F29:F31"/>
    <mergeCell ref="C32:C33"/>
    <mergeCell ref="H4:N4"/>
    <mergeCell ref="B35:B39"/>
    <mergeCell ref="C35:C39"/>
    <mergeCell ref="B25:B26"/>
    <mergeCell ref="F35:F38"/>
    <mergeCell ref="C29:C31"/>
    <mergeCell ref="F27:F28"/>
    <mergeCell ref="C27:C28"/>
    <mergeCell ref="B27:B34"/>
    <mergeCell ref="B4:F4"/>
    <mergeCell ref="F17:F21"/>
    <mergeCell ref="C6:C10"/>
    <mergeCell ref="C17:C19"/>
    <mergeCell ref="C20:C21"/>
  </mergeCells>
  <phoneticPr fontId="50" type="noConversion"/>
  <pageMargins left="0.7" right="0.7" top="0.75" bottom="0.75" header="0.3" footer="0.3"/>
  <pageSetup orientation="portrait" r:id="rId1"/>
  <ignoredErrors>
    <ignoredError sqref="E42"/>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f7e80c-61ed-4043-9da3-abd35210c977">
      <Terms xmlns="http://schemas.microsoft.com/office/infopath/2007/PartnerControls"/>
    </lcf76f155ced4ddcb4097134ff3c332f>
    <TaxCatchAll xmlns="cc46344e-ec94-4c24-ada3-0d817196d5c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A72068-DD2E-4C81-94ED-322CD4FBC72D}">
  <ds:schemaRefs>
    <ds:schemaRef ds:uri="http://schemas.microsoft.com/office/2006/documentManagement/types"/>
    <ds:schemaRef ds:uri="http://purl.org/dc/elements/1.1/"/>
    <ds:schemaRef ds:uri="48f7e80c-61ed-4043-9da3-abd35210c977"/>
    <ds:schemaRef ds:uri="http://schemas.openxmlformats.org/package/2006/metadata/core-properties"/>
    <ds:schemaRef ds:uri="cc46344e-ec94-4c24-ada3-0d817196d5c6"/>
    <ds:schemaRef ds:uri="http://www.w3.org/XML/1998/namespace"/>
    <ds:schemaRef ds:uri="http://schemas.microsoft.com/office/2006/metadata/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502BAB6A-8423-4B07-A4C6-1BE7F359C60D}">
  <ds:schemaRefs>
    <ds:schemaRef ds:uri="http://schemas.microsoft.com/sharepoint/v3/contenttype/forms"/>
  </ds:schemaRefs>
</ds:datastoreItem>
</file>

<file path=customXml/itemProps3.xml><?xml version="1.0" encoding="utf-8"?>
<ds:datastoreItem xmlns:ds="http://schemas.openxmlformats.org/officeDocument/2006/customXml" ds:itemID="{B173E4D4-EB15-4443-84ED-C7F065B51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90</vt:i4>
      </vt:variant>
    </vt:vector>
  </HeadingPairs>
  <TitlesOfParts>
    <vt:vector size="95" baseType="lpstr">
      <vt:lpstr>Introduction</vt:lpstr>
      <vt:lpstr>PathwaySummary</vt:lpstr>
      <vt:lpstr>FeedstockInputs</vt:lpstr>
      <vt:lpstr>HEFAProductionInputs</vt:lpstr>
      <vt:lpstr>Background</vt:lpstr>
      <vt:lpstr>Btu2J</vt:lpstr>
      <vt:lpstr>Btu2kJ</vt:lpstr>
      <vt:lpstr>Btu2kWh</vt:lpstr>
      <vt:lpstr>Btu2MJ</vt:lpstr>
      <vt:lpstr>Btu2mmBtu</vt:lpstr>
      <vt:lpstr>Btu2Wh</vt:lpstr>
      <vt:lpstr>CContent_CH4</vt:lpstr>
      <vt:lpstr>CContent_CO</vt:lpstr>
      <vt:lpstr>CContent_CO2</vt:lpstr>
      <vt:lpstr>CContent_VOC</vt:lpstr>
      <vt:lpstr>ft32gal</vt:lpstr>
      <vt:lpstr>ft32L</vt:lpstr>
      <vt:lpstr>ft32m3</vt:lpstr>
      <vt:lpstr>ft32mL</vt:lpstr>
      <vt:lpstr>g2kg</vt:lpstr>
      <vt:lpstr>g2lb</vt:lpstr>
      <vt:lpstr>g2MT</vt:lpstr>
      <vt:lpstr>g2T</vt:lpstr>
      <vt:lpstr>gal2ft3</vt:lpstr>
      <vt:lpstr>gal2L</vt:lpstr>
      <vt:lpstr>gal2m3</vt:lpstr>
      <vt:lpstr>gal2mL</vt:lpstr>
      <vt:lpstr>grid_CIs</vt:lpstr>
      <vt:lpstr>grid_names</vt:lpstr>
      <vt:lpstr>GWP_CH4</vt:lpstr>
      <vt:lpstr>GWP_CO</vt:lpstr>
      <vt:lpstr>GWP_N2O</vt:lpstr>
      <vt:lpstr>GWP_VOC</vt:lpstr>
      <vt:lpstr>kg2g</vt:lpstr>
      <vt:lpstr>kg2lb</vt:lpstr>
      <vt:lpstr>kg2MT</vt:lpstr>
      <vt:lpstr>kg2T</vt:lpstr>
      <vt:lpstr>kJ2Btu</vt:lpstr>
      <vt:lpstr>kJ2J</vt:lpstr>
      <vt:lpstr>kJ2kWh</vt:lpstr>
      <vt:lpstr>kJ2MJ</vt:lpstr>
      <vt:lpstr>kJ2mmBtu</vt:lpstr>
      <vt:lpstr>kJ2Wh</vt:lpstr>
      <vt:lpstr>kWh2Btu</vt:lpstr>
      <vt:lpstr>kWh2J</vt:lpstr>
      <vt:lpstr>kWh2kJ</vt:lpstr>
      <vt:lpstr>kWh2MJ</vt:lpstr>
      <vt:lpstr>kWh2mmBtu</vt:lpstr>
      <vt:lpstr>kWh2Wh</vt:lpstr>
      <vt:lpstr>L2ft3</vt:lpstr>
      <vt:lpstr>L2gal</vt:lpstr>
      <vt:lpstr>L2m3</vt:lpstr>
      <vt:lpstr>L2mL</vt:lpstr>
      <vt:lpstr>lb2g</vt:lpstr>
      <vt:lpstr>lb2kg</vt:lpstr>
      <vt:lpstr>lb2MT</vt:lpstr>
      <vt:lpstr>lb2T</vt:lpstr>
      <vt:lpstr>m32ft3</vt:lpstr>
      <vt:lpstr>m32gal</vt:lpstr>
      <vt:lpstr>m32L</vt:lpstr>
      <vt:lpstr>m32mL</vt:lpstr>
      <vt:lpstr>MJ2Btu</vt:lpstr>
      <vt:lpstr>MJ2J</vt:lpstr>
      <vt:lpstr>MJ2kJ</vt:lpstr>
      <vt:lpstr>MJ2kWh</vt:lpstr>
      <vt:lpstr>MJ2mmBtu</vt:lpstr>
      <vt:lpstr>MJ2Wh</vt:lpstr>
      <vt:lpstr>mL2ft3</vt:lpstr>
      <vt:lpstr>mL2gal</vt:lpstr>
      <vt:lpstr>mL2L</vt:lpstr>
      <vt:lpstr>mL2m3</vt:lpstr>
      <vt:lpstr>mmBtu2Btu</vt:lpstr>
      <vt:lpstr>mmBtu2J</vt:lpstr>
      <vt:lpstr>mmBtu2kJ</vt:lpstr>
      <vt:lpstr>mmBtu2kWh</vt:lpstr>
      <vt:lpstr>mmBtu2MJ</vt:lpstr>
      <vt:lpstr>mmBtu2Wh</vt:lpstr>
      <vt:lpstr>MT2g</vt:lpstr>
      <vt:lpstr>MT2kg</vt:lpstr>
      <vt:lpstr>MT2lb</vt:lpstr>
      <vt:lpstr>MT2T</vt:lpstr>
      <vt:lpstr>NG_heat_ratio</vt:lpstr>
      <vt:lpstr>T2g</vt:lpstr>
      <vt:lpstr>T2kg</vt:lpstr>
      <vt:lpstr>T2lb</vt:lpstr>
      <vt:lpstr>T2MT</vt:lpstr>
      <vt:lpstr>user_grid_CI</vt:lpstr>
      <vt:lpstr>user_grid_name</vt:lpstr>
      <vt:lpstr>Wh2Btu</vt:lpstr>
      <vt:lpstr>Wh2hph</vt:lpstr>
      <vt:lpstr>Wh2J</vt:lpstr>
      <vt:lpstr>Wh2kJ</vt:lpstr>
      <vt:lpstr>Wh2kWh</vt:lpstr>
      <vt:lpstr>Wh2MJ</vt:lpstr>
      <vt:lpstr>Wh2mmBtu</vt:lpstr>
    </vt:vector>
  </TitlesOfParts>
  <Company>CARB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 HEFA</dc:title>
  <dc:creator>CTFP Staff</dc:creator>
  <cp:lastModifiedBy>Kandel, Tanka, ENV</cp:lastModifiedBy>
  <dcterms:created xsi:type="dcterms:W3CDTF">2021-04-30T21:17:21Z</dcterms:created>
  <dcterms:modified xsi:type="dcterms:W3CDTF">2026-07-08T17:52:22Z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