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omments1.xml" ContentType="application/vnd.openxmlformats-officedocument.spreadsheetml.comments+xml"/>
  <Override PartName="/xl/tables/table2.xml" ContentType="application/vnd.openxmlformats-officedocument.spreadsheetml.table+xml"/>
  <Override PartName="/xl/comments2.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defaultThemeVersion="124226"/>
  <mc:AlternateContent xmlns:mc="http://schemas.openxmlformats.org/markup-compatibility/2006">
    <mc:Choice Requires="x15">
      <x15ac:absPath xmlns:x15ac="http://schemas.microsoft.com/office/spreadsheetml/2010/11/ac" url="\\FS01\Data$\WPD\GWQB\ROS\VRP\02 - TBA Sites\06 - TBA Site Lists\"/>
    </mc:Choice>
  </mc:AlternateContent>
  <xr:revisionPtr revIDLastSave="0" documentId="13_ncr:1_{F6E288B0-DDF5-48BC-8B93-5D33DC968F3A}" xr6:coauthVersionLast="47" xr6:coauthVersionMax="47" xr10:uidLastSave="{00000000-0000-0000-0000-000000000000}"/>
  <bookViews>
    <workbookView xWindow="28680" yWindow="-15" windowWidth="29040" windowHeight="17520" xr2:uid="{00000000-000D-0000-FFFF-FFFF00000000}"/>
  </bookViews>
  <sheets>
    <sheet name="TBA Sites Updated 6-30-26" sheetId="5" r:id="rId1"/>
    <sheet name="TBA Sites thru Oct 2020" sheetId="2" state="hidden" r:id="rId2"/>
  </sheets>
  <definedNames>
    <definedName name="_xlnm._FilterDatabase" localSheetId="1" hidden="1">'TBA Sites thru Oct 2020'!$G$1:$G$58</definedName>
    <definedName name="_xlnm._FilterDatabase" localSheetId="0" hidden="1">'TBA Sites Updated 6-30-26'!$G$1:$G$57</definedName>
    <definedName name="_xlnm.Print_Area" localSheetId="1">'TBA Sites thru Oct 2020'!$C:$T</definedName>
    <definedName name="_xlnm.Print_Area" localSheetId="0">'TBA Sites Updated 6-30-26'!$C:$T</definedName>
    <definedName name="_xlnm.Print_Titles" localSheetId="1">'TBA Sites thru Oct 2020'!$C:$C,'TBA Sites thru Oct 2020'!$1:$1</definedName>
    <definedName name="_xlnm.Print_Titles" localSheetId="0">'TBA Sites Updated 6-30-26'!$C:$C,'TBA Sites Updated 6-30-26'!$1:$1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U142" i="5" l="1"/>
  <c r="U140" i="5"/>
  <c r="U139" i="5"/>
  <c r="U143" i="5"/>
  <c r="U146" i="5" l="1"/>
  <c r="U35" i="5" l="1"/>
  <c r="C161" i="5" l="1"/>
  <c r="U98" i="5" l="1"/>
  <c r="U99" i="5"/>
  <c r="U100" i="5"/>
  <c r="U102" i="5"/>
  <c r="U110" i="5"/>
  <c r="U103" i="5"/>
  <c r="U107" i="5"/>
  <c r="U105" i="5"/>
  <c r="U104" i="5"/>
  <c r="U123" i="5" l="1"/>
  <c r="U122" i="5"/>
  <c r="U120" i="5"/>
  <c r="U119" i="5"/>
  <c r="U118" i="5"/>
  <c r="U117" i="5"/>
  <c r="U116" i="5"/>
  <c r="U115" i="5"/>
  <c r="U114" i="5"/>
  <c r="U113" i="5"/>
  <c r="U112" i="5"/>
  <c r="U111" i="5"/>
  <c r="U3" i="5"/>
  <c r="U4" i="5"/>
  <c r="U5" i="5"/>
  <c r="U6" i="5"/>
  <c r="U7" i="5"/>
  <c r="U8" i="5"/>
  <c r="U9" i="5"/>
  <c r="U10" i="5"/>
  <c r="U11" i="5"/>
  <c r="U12" i="5"/>
  <c r="U13" i="5"/>
  <c r="U14" i="5"/>
  <c r="U15" i="5"/>
  <c r="U16" i="5"/>
  <c r="U17" i="5"/>
  <c r="U18" i="5"/>
  <c r="U19" i="5"/>
  <c r="U20" i="5"/>
  <c r="U22" i="5"/>
  <c r="U21" i="5"/>
  <c r="U23" i="5"/>
  <c r="U29" i="5"/>
  <c r="U28" i="5"/>
  <c r="U27" i="5"/>
  <c r="U26" i="5"/>
  <c r="U25" i="5"/>
  <c r="U24" i="5"/>
  <c r="U30" i="5"/>
  <c r="U31" i="5"/>
  <c r="U32" i="5"/>
  <c r="U33" i="5"/>
  <c r="U34" i="5"/>
  <c r="U36" i="5"/>
  <c r="U37" i="5"/>
  <c r="U38" i="5"/>
  <c r="U39" i="5"/>
  <c r="U40" i="5"/>
  <c r="U41" i="5"/>
  <c r="U42" i="5"/>
  <c r="U43" i="5"/>
  <c r="U44" i="5"/>
  <c r="U45" i="5"/>
  <c r="U47" i="5"/>
  <c r="U48" i="5"/>
  <c r="U49" i="5"/>
  <c r="U50" i="5"/>
  <c r="U51" i="5"/>
  <c r="U52" i="5"/>
  <c r="U53" i="5"/>
  <c r="U54" i="5"/>
  <c r="U55" i="5"/>
  <c r="U56" i="5"/>
  <c r="U57" i="5"/>
  <c r="U58" i="5"/>
  <c r="U59" i="5"/>
  <c r="U60" i="5"/>
  <c r="U61" i="5"/>
  <c r="U63" i="5"/>
  <c r="U64" i="5"/>
  <c r="U65" i="5"/>
  <c r="U66" i="5"/>
  <c r="U69" i="5"/>
  <c r="U70" i="5"/>
  <c r="U75" i="5"/>
  <c r="C107" i="2"/>
  <c r="AR107" i="2"/>
  <c r="U100" i="2"/>
  <c r="U22" i="2"/>
  <c r="U21" i="2"/>
  <c r="U27" i="2"/>
  <c r="U11" i="2"/>
  <c r="U25" i="2"/>
  <c r="U26" i="2"/>
  <c r="U35" i="2"/>
  <c r="U33" i="2"/>
  <c r="U34" i="2"/>
  <c r="U13" i="2"/>
  <c r="U77" i="2"/>
  <c r="U99" i="2"/>
  <c r="U45" i="2"/>
  <c r="U28" i="2"/>
  <c r="U98" i="2"/>
  <c r="U36" i="2"/>
  <c r="U4" i="2"/>
  <c r="U87" i="2"/>
  <c r="U70" i="2"/>
  <c r="U38" i="2"/>
  <c r="U30" i="2"/>
  <c r="U37" i="2"/>
  <c r="U43" i="2"/>
  <c r="U14" i="2"/>
  <c r="U52" i="2"/>
  <c r="U84" i="2"/>
  <c r="U42" i="2"/>
  <c r="U97" i="2"/>
  <c r="U85" i="2"/>
  <c r="U60" i="2"/>
  <c r="U44" i="2"/>
  <c r="U83" i="2"/>
  <c r="U7" i="2"/>
  <c r="U9" i="2"/>
  <c r="U71" i="2"/>
  <c r="U81" i="2"/>
  <c r="U12" i="2"/>
  <c r="U96" i="2"/>
  <c r="U76" i="2"/>
  <c r="U88" i="2"/>
  <c r="U95" i="2"/>
  <c r="U58" i="2"/>
  <c r="U94" i="2"/>
  <c r="U39" i="2"/>
  <c r="U40" i="2"/>
  <c r="U50" i="2"/>
  <c r="U53" i="2"/>
  <c r="U31" i="2"/>
  <c r="U54" i="2"/>
  <c r="U56" i="2"/>
  <c r="U55" i="2"/>
  <c r="U32" i="2"/>
  <c r="U15" i="2"/>
  <c r="U69" i="2"/>
  <c r="U93" i="2"/>
  <c r="U51" i="2"/>
  <c r="U74" i="2"/>
  <c r="U72" i="2"/>
  <c r="U75" i="2"/>
  <c r="U47" i="2"/>
  <c r="U92" i="2"/>
  <c r="U91" i="2"/>
  <c r="U5" i="2"/>
  <c r="U8" i="2"/>
  <c r="U46" i="2"/>
  <c r="U48" i="2"/>
  <c r="U80" i="2"/>
  <c r="U49" i="2"/>
  <c r="U3" i="2"/>
  <c r="U41" i="2"/>
  <c r="U79" i="2"/>
  <c r="U78" i="2"/>
  <c r="U57" i="2"/>
  <c r="U6" i="2"/>
  <c r="U86" i="2"/>
  <c r="U10" i="2"/>
  <c r="U90" i="2"/>
  <c r="U73" i="2"/>
  <c r="U89" i="2"/>
  <c r="U68" i="2"/>
  <c r="U82" i="2"/>
  <c r="U29" i="2"/>
  <c r="U67" i="2"/>
  <c r="U66" i="2"/>
  <c r="U59" i="2"/>
  <c r="U65" i="2"/>
  <c r="U64" i="2"/>
  <c r="U63" i="2"/>
  <c r="U62" i="2"/>
  <c r="U61"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Ali Fumall</author>
  </authors>
  <commentList>
    <comment ref="AI32" authorId="0" shapeId="0" xr:uid="{00000000-0006-0000-0000-000001000000}">
      <text>
        <r>
          <rPr>
            <b/>
            <sz val="9"/>
            <color indexed="81"/>
            <rFont val="Tahoma"/>
            <family val="2"/>
          </rPr>
          <t>Ali Fumall:</t>
        </r>
        <r>
          <rPr>
            <sz val="9"/>
            <color indexed="81"/>
            <rFont val="Tahoma"/>
            <family val="2"/>
          </rPr>
          <t xml:space="preserve">
Draft date</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Ali Fumall</author>
  </authors>
  <commentList>
    <comment ref="AI59" authorId="0" shapeId="0" xr:uid="{00000000-0006-0000-0100-000001000000}">
      <text>
        <r>
          <rPr>
            <b/>
            <sz val="9"/>
            <color indexed="81"/>
            <rFont val="Tahoma"/>
            <family val="2"/>
          </rPr>
          <t>Ali Fumall:</t>
        </r>
        <r>
          <rPr>
            <sz val="9"/>
            <color indexed="81"/>
            <rFont val="Tahoma"/>
            <family val="2"/>
          </rPr>
          <t xml:space="preserve">
Draft date</t>
        </r>
      </text>
    </comment>
  </commentList>
</comments>
</file>

<file path=xl/sharedStrings.xml><?xml version="1.0" encoding="utf-8"?>
<sst xmlns="http://schemas.openxmlformats.org/spreadsheetml/2006/main" count="3581" uniqueCount="1009">
  <si>
    <t>Phase I</t>
  </si>
  <si>
    <t>Entrance Point of a Facility or Station</t>
  </si>
  <si>
    <t>Phase II</t>
  </si>
  <si>
    <t>Center of a Facility or Station</t>
  </si>
  <si>
    <t>Property Name</t>
  </si>
  <si>
    <t>Street Address</t>
  </si>
  <si>
    <t>City</t>
  </si>
  <si>
    <t>County</t>
  </si>
  <si>
    <t>State</t>
  </si>
  <si>
    <t>Zip Code</t>
  </si>
  <si>
    <t>Size 
(in acres)</t>
  </si>
  <si>
    <t>Latitude</t>
  </si>
  <si>
    <t>Longitude</t>
  </si>
  <si>
    <t>Horizontal Collection Method</t>
  </si>
  <si>
    <t>Source Map Scale (if map/photo was used)</t>
  </si>
  <si>
    <t>Reference Point</t>
  </si>
  <si>
    <t>Horizontal Reference Datum</t>
  </si>
  <si>
    <t xml:space="preserve">  Name of the Recipient Project Manager </t>
  </si>
  <si>
    <t>Name of EPA Regional Representative</t>
  </si>
  <si>
    <t>Facility/Monitoring Site Boundary Point</t>
  </si>
  <si>
    <t>3002 Agua Fria</t>
  </si>
  <si>
    <t>3002 Agua Fria St</t>
  </si>
  <si>
    <t>Santa Fe</t>
  </si>
  <si>
    <t>NM</t>
  </si>
  <si>
    <t>Interpolation-Satellite</t>
  </si>
  <si>
    <t>WGS84-World Geodetic System of 1984</t>
  </si>
  <si>
    <t>Karen Peycke</t>
  </si>
  <si>
    <t>Bell Trading Post</t>
  </si>
  <si>
    <t>1503 Central Ave. NW</t>
  </si>
  <si>
    <t>Albuquerque</t>
  </si>
  <si>
    <t>Bernalillo</t>
  </si>
  <si>
    <t>Roxanne Welch</t>
  </si>
  <si>
    <t>CC Housing</t>
  </si>
  <si>
    <t>SP 88</t>
  </si>
  <si>
    <t>Santo Domingo</t>
  </si>
  <si>
    <t>Sandoval</t>
  </si>
  <si>
    <t>Karen Peycke
Roxanne Welch</t>
  </si>
  <si>
    <t>Cerrillos Gravel Products</t>
  </si>
  <si>
    <t>Gravel Pit Road</t>
  </si>
  <si>
    <t>Cerrillos</t>
  </si>
  <si>
    <t>Other Point</t>
  </si>
  <si>
    <t>Cerrillos Hills Mining</t>
  </si>
  <si>
    <t>Diana Byrd</t>
  </si>
  <si>
    <t>Charter Hospital/Gadsden ISD</t>
  </si>
  <si>
    <t>100 Charter Lane</t>
  </si>
  <si>
    <t>Santa Teresa</t>
  </si>
  <si>
    <t>Doña Ana</t>
  </si>
  <si>
    <t>Chavez Hall</t>
  </si>
  <si>
    <t>1617 South Avenue K
ENMU Portales</t>
  </si>
  <si>
    <t>Portales</t>
  </si>
  <si>
    <t>Roosevelt</t>
  </si>
  <si>
    <t>City Office Center</t>
  </si>
  <si>
    <t>575 S. Alameda Blvd</t>
  </si>
  <si>
    <t>Las Cruces</t>
  </si>
  <si>
    <t>Coal and Puerco Vacant Lot</t>
  </si>
  <si>
    <t>201 E. Coal Ave.</t>
  </si>
  <si>
    <t>Gallup</t>
  </si>
  <si>
    <t>McKinley</t>
  </si>
  <si>
    <t>Roxanne Welch
Karen Peycke</t>
  </si>
  <si>
    <t>Del Norte Gun Club</t>
  </si>
  <si>
    <t>corner of Idalia Rd and Hwy 528</t>
  </si>
  <si>
    <t>Eagle Nest</t>
  </si>
  <si>
    <t>Colfax</t>
  </si>
  <si>
    <t>ENMU - Debaca Hall</t>
  </si>
  <si>
    <t>Eubank Landfill</t>
  </si>
  <si>
    <t>201 North Main St.</t>
  </si>
  <si>
    <t>Clovis</t>
  </si>
  <si>
    <t>Curry</t>
  </si>
  <si>
    <t>Diana Byrd
Janet Brooks</t>
  </si>
  <si>
    <t>Hatch Welcome Center</t>
  </si>
  <si>
    <t>660 N. Franklin St.</t>
  </si>
  <si>
    <t>Hatch</t>
  </si>
  <si>
    <t>Hillcrest Hospital</t>
  </si>
  <si>
    <t>1600 Pope Street</t>
  </si>
  <si>
    <t>Silver City</t>
  </si>
  <si>
    <t>Grant</t>
  </si>
  <si>
    <t>2nd &amp; 3rd; Lead and Silver</t>
  </si>
  <si>
    <t>Las Vegas Museum and Municipal Court</t>
  </si>
  <si>
    <t>727 Grand Avenue</t>
  </si>
  <si>
    <t>Las Vegas</t>
  </si>
  <si>
    <t>San Miguel</t>
  </si>
  <si>
    <t>Las Vegas Old City Hall</t>
  </si>
  <si>
    <t>500 National Avenue</t>
  </si>
  <si>
    <t>Address Matching-Digitized</t>
  </si>
  <si>
    <t>Levine's Building</t>
  </si>
  <si>
    <t>414 Main Street</t>
  </si>
  <si>
    <t>Lexington Hotel</t>
  </si>
  <si>
    <t>408 W. Highway 66</t>
  </si>
  <si>
    <t>Liberty Hotel - Carl's TV</t>
  </si>
  <si>
    <t>108 S. Strong Drive</t>
  </si>
  <si>
    <t>Lincoln Hall</t>
  </si>
  <si>
    <t>1124 W. 17th Street</t>
  </si>
  <si>
    <t>Luna Lodge</t>
  </si>
  <si>
    <t>9119 Central Avenue NE</t>
  </si>
  <si>
    <t>Magdalena School</t>
  </si>
  <si>
    <t>8th St. and Pine St.</t>
  </si>
  <si>
    <t>Magdalena</t>
  </si>
  <si>
    <t>Socorro</t>
  </si>
  <si>
    <t>Old Waterworks</t>
  </si>
  <si>
    <t>Peru Hill Mill Property</t>
  </si>
  <si>
    <t>3370 Peru Mill Road</t>
  </si>
  <si>
    <t>Deming</t>
  </si>
  <si>
    <t>Luna</t>
  </si>
  <si>
    <t>Plaza del Sol</t>
  </si>
  <si>
    <t>600 2nd Street NW</t>
  </si>
  <si>
    <t>Roxanne Welch
Diana Byrd</t>
  </si>
  <si>
    <t>Ponderosa Products</t>
  </si>
  <si>
    <t>1701 Bellamah Ave. NW</t>
  </si>
  <si>
    <t>Pope Mill</t>
  </si>
  <si>
    <t>Diana Byrd
Roxanne Welch</t>
  </si>
  <si>
    <t>Portales Inn</t>
  </si>
  <si>
    <t>218 W. 3rd St.</t>
  </si>
  <si>
    <t>Ramah Navajo Meat Packaging</t>
  </si>
  <si>
    <t>NE corner of US Hwy 491 and White Smoke Wash Rd</t>
  </si>
  <si>
    <t>Gamerco</t>
  </si>
  <si>
    <t>Rico Ranch</t>
  </si>
  <si>
    <t>1326 Rico St</t>
  </si>
  <si>
    <t>San Miguel County Public Works Yard</t>
  </si>
  <si>
    <t>1224 Railroad Avenue</t>
  </si>
  <si>
    <t>San Vicente Creek</t>
  </si>
  <si>
    <t>south of Broadway, between Hudson and Bullard</t>
  </si>
  <si>
    <t>Sands Dorsey</t>
  </si>
  <si>
    <t>102 W. Main St.</t>
  </si>
  <si>
    <t>Tucumcari</t>
  </si>
  <si>
    <t>Quay</t>
  </si>
  <si>
    <t>Rio Arriba</t>
  </si>
  <si>
    <t>Santa Fe County Judicial Complex</t>
  </si>
  <si>
    <t>327 Sandoval St</t>
  </si>
  <si>
    <t>Santa Fe River Assessment</t>
  </si>
  <si>
    <t>Sundowner</t>
  </si>
  <si>
    <t>6101 Central NE </t>
  </si>
  <si>
    <t>Tucumcari Truck Terminal</t>
  </si>
  <si>
    <t>3906 Interstate 40</t>
  </si>
  <si>
    <t>Union Station Railroad Depot</t>
  </si>
  <si>
    <t>Zuni Former Automobile Maintenance and Body Shop/Airport</t>
  </si>
  <si>
    <t>Black Rock</t>
  </si>
  <si>
    <t>Zuni Hawikuh</t>
  </si>
  <si>
    <t>Highway 53</t>
  </si>
  <si>
    <t>Zuni</t>
  </si>
  <si>
    <t>Zuni Malco Station</t>
  </si>
  <si>
    <t>1229 Highway 53</t>
  </si>
  <si>
    <t>1205 West 2nd Street</t>
  </si>
  <si>
    <t>10980
121461</t>
  </si>
  <si>
    <t>South end of Eubank Blvd</t>
  </si>
  <si>
    <t>200 feet south of County Road 43</t>
  </si>
  <si>
    <t>New Mexico Environment Department,  Assessment FY 2010</t>
  </si>
  <si>
    <t>New Mexico Environment Department,  Section 128(a) State/Tribal FY 2008</t>
  </si>
  <si>
    <t>New Mexico Environment Department, BF00F13901, Assessment FY 2010</t>
  </si>
  <si>
    <t>New Mexico Environment Department, BF00F28101, Assessment FY 2010</t>
  </si>
  <si>
    <t>New Mexico Environment Department, RP96678901, Section 128(a) State/Tribal FY 2008</t>
  </si>
  <si>
    <t>New Mexico Environmental Department, Section 128(a) State/Tribal FY 2005</t>
  </si>
  <si>
    <t>Northwest New Mexico Council of Governments, Assessment FY 2009</t>
  </si>
  <si>
    <t>Northwest New Mexico Council of Governments, 2B96694701, Assessment FY 2009</t>
  </si>
  <si>
    <t>R6 Brownfields TBA, previously Superfund TBA, TBA FY 1998</t>
  </si>
  <si>
    <t>R6 TBA, ARRA, TBA FY 2010</t>
  </si>
  <si>
    <t>R6 TBA, STAG Funded, TBA FY 2004</t>
  </si>
  <si>
    <t>Cleanup Planning</t>
  </si>
  <si>
    <t>Completion Date</t>
  </si>
  <si>
    <t>Supplemental Assessment</t>
  </si>
  <si>
    <t>Phase II ESA</t>
  </si>
  <si>
    <t>in progress</t>
  </si>
  <si>
    <t>22 Bay Tree Road</t>
  </si>
  <si>
    <t>Paraje</t>
  </si>
  <si>
    <t>Cibola</t>
  </si>
  <si>
    <t>Milan Farm</t>
  </si>
  <si>
    <t>Milan</t>
  </si>
  <si>
    <t>Kachina Packaging Plant</t>
  </si>
  <si>
    <t>Navajo Forest Products Industries</t>
  </si>
  <si>
    <t>Navajo</t>
  </si>
  <si>
    <t>Mesita Facilities and Laguna Industries</t>
  </si>
  <si>
    <t>Grants Waste Water Treatment Plant</t>
  </si>
  <si>
    <t>Farmington</t>
  </si>
  <si>
    <t>San Juan</t>
  </si>
  <si>
    <t>SWA Vacant Lot</t>
  </si>
  <si>
    <t>Thoreau</t>
  </si>
  <si>
    <t>Gallup Old Police Station</t>
  </si>
  <si>
    <t>TBA Site #</t>
  </si>
  <si>
    <t>Site description</t>
  </si>
  <si>
    <t>Nature of Contamination</t>
  </si>
  <si>
    <t>Assistance Requestor</t>
  </si>
  <si>
    <t>Assistance Requested</t>
  </si>
  <si>
    <t>Request Date</t>
  </si>
  <si>
    <t>IC in place?</t>
  </si>
  <si>
    <t>Project History?</t>
  </si>
  <si>
    <t>Nine Mill Hill Landfill</t>
  </si>
  <si>
    <t>Santa Fe Railyard</t>
  </si>
  <si>
    <t>830 Cerrillos Road</t>
  </si>
  <si>
    <t>I-40 &amp; Paseo Del Volcan</t>
  </si>
  <si>
    <t>VRP?</t>
  </si>
  <si>
    <t>Boston Hill</t>
  </si>
  <si>
    <t>T17S, R14W, Sec 3,4,9,10</t>
  </si>
  <si>
    <t>Grant Recipient</t>
  </si>
  <si>
    <t>Alias</t>
  </si>
  <si>
    <t>Old Historic Water Works
Silver City Water Works</t>
  </si>
  <si>
    <t>51573023
51573033</t>
  </si>
  <si>
    <t>Raton - ATSF</t>
  </si>
  <si>
    <t>201 South 1st Street</t>
  </si>
  <si>
    <t>Raton</t>
  </si>
  <si>
    <t>Union</t>
  </si>
  <si>
    <t>10920
14926</t>
  </si>
  <si>
    <t>51573026
51573038</t>
  </si>
  <si>
    <t>Hyder Property</t>
  </si>
  <si>
    <t>Family Housing Development Corp</t>
  </si>
  <si>
    <t>Las Vegas Public Library</t>
  </si>
  <si>
    <t>San Antonio Landfill</t>
  </si>
  <si>
    <t>Alamogordo Landfill</t>
  </si>
  <si>
    <t>Former Municipal Landfill</t>
  </si>
  <si>
    <t>SW of White Sands Blvd &amp; 1st St.</t>
  </si>
  <si>
    <t>Alamogordo</t>
  </si>
  <si>
    <t>Otero</t>
  </si>
  <si>
    <t>51573036
51573082</t>
  </si>
  <si>
    <t>Gadsden ISD
Former Charter Hospital</t>
  </si>
  <si>
    <t>2nd and Lomas</t>
  </si>
  <si>
    <t>51573028
51573040</t>
  </si>
  <si>
    <t>Railroad Ave and 2nd St</t>
  </si>
  <si>
    <t>Digital Files?</t>
  </si>
  <si>
    <t>Physical files?</t>
  </si>
  <si>
    <t>Oglebay Mica Mill</t>
  </si>
  <si>
    <t>51573046
51573055</t>
  </si>
  <si>
    <t>Clovis Hotel</t>
  </si>
  <si>
    <t>Hotel Clovis</t>
  </si>
  <si>
    <t>House Municipal School District</t>
  </si>
  <si>
    <t>House ISD</t>
  </si>
  <si>
    <t>309 North Apple St.</t>
  </si>
  <si>
    <t>House</t>
  </si>
  <si>
    <t>Wisconsin Mill Site</t>
  </si>
  <si>
    <t>tracts of land S of Mill Rd, E of Bullard St, &amp; N of Chihuahua St.</t>
  </si>
  <si>
    <t>Angel Fire Wastewater Treatment Plant</t>
  </si>
  <si>
    <t>3417 State Road 434</t>
  </si>
  <si>
    <t>Angel Fire</t>
  </si>
  <si>
    <t>109445
10972</t>
  </si>
  <si>
    <t>51573049
51573080
51573098</t>
  </si>
  <si>
    <t>Former Industrial Facility</t>
  </si>
  <si>
    <t>Phillips Petroleum</t>
  </si>
  <si>
    <t>Koch Pipeline Company LP</t>
  </si>
  <si>
    <t>Santa Fe Lakes</t>
  </si>
  <si>
    <t>Town of Clayton</t>
  </si>
  <si>
    <t>Clayton</t>
  </si>
  <si>
    <t>Magdalena BIA Dorms Facility</t>
  </si>
  <si>
    <t>East Las Vegas City Hall</t>
  </si>
  <si>
    <t>622 6th St.</t>
  </si>
  <si>
    <t>Municipal Building</t>
  </si>
  <si>
    <t>Carnegie Public Library</t>
  </si>
  <si>
    <t>3191 Industry Drive</t>
  </si>
  <si>
    <t>GIMC - Rico Site</t>
  </si>
  <si>
    <t>Laguna Industries</t>
  </si>
  <si>
    <t>NWCOG</t>
  </si>
  <si>
    <t>Red Lake Recreation Center</t>
  </si>
  <si>
    <t>Tulip Landfill</t>
  </si>
  <si>
    <t>Mt. Chalchihuitl Property</t>
  </si>
  <si>
    <t>San Vicente Creek Trail</t>
  </si>
  <si>
    <t>51573023
51573092</t>
  </si>
  <si>
    <t>51573081
51573093</t>
  </si>
  <si>
    <t>Zuni Airport</t>
  </si>
  <si>
    <t>10923
78781
13021</t>
  </si>
  <si>
    <t>Santa Clara Judicial</t>
  </si>
  <si>
    <t>X</t>
  </si>
  <si>
    <t>x</t>
  </si>
  <si>
    <t>Tucumcari Depot
Old Railroad Depot</t>
  </si>
  <si>
    <t>Animas River near Boyd Park</t>
  </si>
  <si>
    <t>W of Miller Ave and North bank of Animas River</t>
  </si>
  <si>
    <t>Albuquerque Locomotive</t>
  </si>
  <si>
    <t>ATSF CWE Shop</t>
  </si>
  <si>
    <t>114482
124769</t>
  </si>
  <si>
    <t>2nd and Bridge St</t>
  </si>
  <si>
    <t>Americus Mechenbier</t>
  </si>
  <si>
    <t>SE corner of San Mateo Blvd. &amp; Venice Ave.</t>
  </si>
  <si>
    <t>Velarde Mica Mine</t>
  </si>
  <si>
    <t>Laguna Kawaika Center</t>
  </si>
  <si>
    <t>Knights of Columbus Hall</t>
  </si>
  <si>
    <t>Stanley Card Rd</t>
  </si>
  <si>
    <t>ATSF Raton</t>
  </si>
  <si>
    <t>Eagle Nest Waste Water Lagoons</t>
  </si>
  <si>
    <t>Old Silver City Landfill</t>
  </si>
  <si>
    <t>T18S R14W, Sections 3, 4, 9,10</t>
  </si>
  <si>
    <t>ISR 12 and Shepard Spring Blvd</t>
  </si>
  <si>
    <t>S. of Shepard Spring Blvd, near ISR12</t>
  </si>
  <si>
    <t>101 Main St.</t>
  </si>
  <si>
    <t>102 Main St.</t>
  </si>
  <si>
    <t>118 N. 1st St.</t>
  </si>
  <si>
    <t>303 N. 1st St.</t>
  </si>
  <si>
    <t>320 N. 1st St.</t>
  </si>
  <si>
    <t>20 Peach St.</t>
  </si>
  <si>
    <t>Grants</t>
  </si>
  <si>
    <t>SE corner of Monroe Ave and Geis St.</t>
  </si>
  <si>
    <t>SE of intersection of US Hwy 180 and NM Hwy 26</t>
  </si>
  <si>
    <t>175 Wagon Rd</t>
  </si>
  <si>
    <t>Santa Clara Pueblo</t>
  </si>
  <si>
    <t>1 Industrial Pkwy Loop</t>
  </si>
  <si>
    <t>Mesita</t>
  </si>
  <si>
    <t>451 State Hwy 564</t>
  </si>
  <si>
    <t>1400 Block of Santa Fe Ave.</t>
  </si>
  <si>
    <t>SE corner of San Antonio Drive and I-25</t>
  </si>
  <si>
    <t>BCRLF subgrant</t>
  </si>
  <si>
    <t>101 Red Mesa Bluff Dr.</t>
  </si>
  <si>
    <t xml:space="preserve">West side of San Vicente Arroyo in 
Sec 14, T18S, R14W </t>
  </si>
  <si>
    <t>T14N, R8E, Sec 4, 5, 8
T15N, R8E, Sec 33</t>
  </si>
  <si>
    <t>ACRES Property ID</t>
  </si>
  <si>
    <t>City of Santa Fe</t>
  </si>
  <si>
    <t>Former lumber planing mill; sawdust was burned onsite</t>
  </si>
  <si>
    <t>Phase I ESA</t>
  </si>
  <si>
    <t>No RECs, potential impacts from former WWTP nearby</t>
  </si>
  <si>
    <t>Total Spent</t>
  </si>
  <si>
    <t>NMED</t>
  </si>
  <si>
    <t>City of Santa Fe wanted to purchase property. A Phase I was completed.</t>
  </si>
  <si>
    <t>Current Status/Use</t>
  </si>
  <si>
    <t>Unknown</t>
  </si>
  <si>
    <t>Former Municipal Landfill operated from 1957 - 1988. The site is still owned by the City of Alamogordo</t>
  </si>
  <si>
    <t>petroleum, chlorinated solvents, methane in soils</t>
  </si>
  <si>
    <t>City of Alamogordo</t>
  </si>
  <si>
    <t>This site is Alamogordo’s former municipal landfill, which operated from 1957 to 1988.  The City plans to redevelop this site for community use, because of its central location.  It is Alamogordo’s hope that this re-use of the landfill will spur commercial development on adjacent properties.  A state relief route runs north to south through the site.  A phase II ESA was completed on the eastern portion of the site, and once Alamogordo has solid plans for the site, the investigation will continue on the Western portion.  This will allow Alamogordo to determine the best course for redevelopment.</t>
  </si>
  <si>
    <t>Former BNSF/Central Work Equipment (CWE) facility in use between 1880s to 1990s. Numerous small and large structures used to support various
railroad maintenance activities are scattered across the Site.Locomotive yard is to be redeveloped by the City of Albuquerque for mixed use commercial and residential.</t>
  </si>
  <si>
    <t>City of Albuquerque</t>
  </si>
  <si>
    <t>NA</t>
  </si>
  <si>
    <t>CoA wants to redevelop into mixed use property. Applied to VRP on two or more occasions and requested TBA assistance. City has begun redevelopment. Site is divided into three sections for redevelopment: A, B, C.</t>
  </si>
  <si>
    <t>Remediation and Redevelopment in progress.</t>
  </si>
  <si>
    <t>Phase II ESA (Area A)</t>
  </si>
  <si>
    <t>Phase II ESA (Area B &amp; C)</t>
  </si>
  <si>
    <t>EPA</t>
  </si>
  <si>
    <t>Lead &amp; other metals in soils; PCH in soils &amp; GW; PAHs &amp; VOCs in soils; ACM &amp; LBP</t>
  </si>
  <si>
    <t>524 DeMoss Street</t>
  </si>
  <si>
    <t>Lordsburg</t>
  </si>
  <si>
    <t>Hidalgo</t>
  </si>
  <si>
    <t>230 Rotten Tree Road</t>
  </si>
  <si>
    <t>Taos Pueblo</t>
  </si>
  <si>
    <t>Taos</t>
  </si>
  <si>
    <t>Hunter Arts and Agricultural Center</t>
  </si>
  <si>
    <t>505 Paseo de Oñate</t>
  </si>
  <si>
    <t>Española</t>
  </si>
  <si>
    <t>Hunter Ford</t>
  </si>
  <si>
    <t>51573027
51573050
51573103</t>
  </si>
  <si>
    <t>51573085
51573104</t>
  </si>
  <si>
    <t>524 DeMoss St.</t>
  </si>
  <si>
    <t>Hidalgo County Hospital Complex Building</t>
  </si>
  <si>
    <t>New Mexico Environment Department, RP00F68101,Section 128(a) State/Tribal FY 2013</t>
  </si>
  <si>
    <t>201 E. Coal; Hooghan Hozhó</t>
  </si>
  <si>
    <t>51573023
51573048</t>
  </si>
  <si>
    <t>51573052
51573106</t>
  </si>
  <si>
    <t>Gallup Junkyard;
Boardman Salvage Yard</t>
  </si>
  <si>
    <t>Gallup Business Park</t>
  </si>
  <si>
    <t>former BIA school operated from 1958 to 1985</t>
  </si>
  <si>
    <t>ACM/LBP; petroleum hydrocarbon (from heating oil UST); combustion products (incinerator); pesticides</t>
  </si>
  <si>
    <t>mostly vacant land for proposed meat packaging facility; abandoned building and burned shack on property; misc debris and former sheep pen noted</t>
  </si>
  <si>
    <t>possible ACM/LBP; municipal waste</t>
  </si>
  <si>
    <t>former dormitory const. in 1962; used as storage</t>
  </si>
  <si>
    <t>ACM/LBP</t>
  </si>
  <si>
    <t>former tannery</t>
  </si>
  <si>
    <t>metals; organic compounds</t>
  </si>
  <si>
    <t>Phase I/II</t>
  </si>
  <si>
    <t>several hundred acres bordering the Santa Fe River, with a focus in downtown</t>
  </si>
  <si>
    <t>petroleum hydrocarbons; chlorinated solvents</t>
  </si>
  <si>
    <t>mixed; greenspace, commercial, residential</t>
  </si>
  <si>
    <t>supplemental assessment</t>
  </si>
  <si>
    <t>Cleanup planning</t>
  </si>
  <si>
    <t>ACM abatement oversight</t>
  </si>
  <si>
    <t>Third Party oversight (QAPP Officer)</t>
  </si>
  <si>
    <t>Laguna Pueblo</t>
  </si>
  <si>
    <t>City of Clovis</t>
  </si>
  <si>
    <t>NewLife Homes</t>
  </si>
  <si>
    <t>Pueblo of Zuni</t>
  </si>
  <si>
    <t>Quality Assurance during cleanup</t>
  </si>
  <si>
    <t>Santa Fe County</t>
  </si>
  <si>
    <t>numerous historic mine sites</t>
  </si>
  <si>
    <t>metals; cyanide; TNT</t>
  </si>
  <si>
    <t>Phase II SAP/QAPP</t>
  </si>
  <si>
    <t>Winrock Town Center</t>
  </si>
  <si>
    <t>2100 Louisiana Blvd.</t>
  </si>
  <si>
    <t>RLF application review</t>
  </si>
  <si>
    <t>Phase I, II</t>
  </si>
  <si>
    <t>possible ACM/LBP; combustion products; nitrate; metals; SVOCs</t>
  </si>
  <si>
    <t>property includes septic leach field; former doctor's quarters that has burned and collapsed; ACM/LBP; ash layer from incinerator</t>
  </si>
  <si>
    <t>City of Gallup</t>
  </si>
  <si>
    <t>106 W. Aztec</t>
  </si>
  <si>
    <t>former Masonic Lodge</t>
  </si>
  <si>
    <t>106 W. Aztec Ave.</t>
  </si>
  <si>
    <t>Address Matching-house number</t>
  </si>
  <si>
    <t>entrance point of a facility or station</t>
  </si>
  <si>
    <t>NAD 1983</t>
  </si>
  <si>
    <t>Former masonic lodge, most recently used as the Stronghold Church building</t>
  </si>
  <si>
    <t>One REC, former newpaper printing facility across the street</t>
  </si>
  <si>
    <t>NNWNMCOG</t>
  </si>
  <si>
    <t>The NWNMCOG is interested in purchasing the property to house its offices.</t>
  </si>
  <si>
    <t>church</t>
  </si>
  <si>
    <t>organic compounts, petroleum hydrocarbons</t>
  </si>
  <si>
    <t>Siete del Norte</t>
  </si>
  <si>
    <t>Phase I &amp; II</t>
  </si>
  <si>
    <t>The south-most two-story building is approximately 21,750 square feet in size and was reportedly a former automotive sales and service building. The north-most single-story building is approximately 3,000 square feet in size and was reportedly a former auto body shop and a former drycleaner.</t>
  </si>
  <si>
    <t>Sierra Summary Subdivision Lot 2</t>
  </si>
  <si>
    <t>Lot 2, Sierra Summary Subdivision</t>
  </si>
  <si>
    <t>center of a facility or station</t>
  </si>
  <si>
    <t>vacant land, mostly undeveloped, with a dirt borrow pit on the western side</t>
  </si>
  <si>
    <t>no RECs</t>
  </si>
  <si>
    <t>City of Las Cruces</t>
  </si>
  <si>
    <t>Phase i</t>
  </si>
  <si>
    <t>Santa Fe County Yard</t>
  </si>
  <si>
    <t>2600 Galisteo Road</t>
  </si>
  <si>
    <t>Amber Perry</t>
  </si>
  <si>
    <t>commercial/industrial</t>
  </si>
  <si>
    <t>Gallinas River Corridor</t>
  </si>
  <si>
    <t>Gallinas River</t>
  </si>
  <si>
    <t>Hermits Peak</t>
  </si>
  <si>
    <t>County vehicle maintenance yard and storage facilities including older buildings, trailers, and septic tank leachfield system.</t>
  </si>
  <si>
    <t>petroleum hydrocarbons (NFA); ACM; lead based paint</t>
  </si>
  <si>
    <t>Cleanup</t>
  </si>
  <si>
    <t xml:space="preserve">Ribera Housing </t>
  </si>
  <si>
    <t>Ribera</t>
  </si>
  <si>
    <t>135 Highway 3</t>
  </si>
  <si>
    <t>San Miguel County</t>
  </si>
  <si>
    <t xml:space="preserve">The property includes 35 vacant housing units, mostly intact with rodent droppings and some water damage, abandoned since the mid-1990s. Concerns include the former septic system, ACM, LBP, mold. </t>
  </si>
  <si>
    <t>Roswell Grand Ave ROW</t>
  </si>
  <si>
    <t>Grand Ave between E. Walnut Street and North Spring Street</t>
  </si>
  <si>
    <t>Roswell</t>
  </si>
  <si>
    <t>Chaves</t>
  </si>
  <si>
    <t>The corridor parallels the BNSF rail line.  Concern is around contamination potential from railroad activities.</t>
  </si>
  <si>
    <t>City of Roswell</t>
  </si>
  <si>
    <t>WGS84-World Geodetic System of 1985</t>
  </si>
  <si>
    <t>Assessment 1</t>
  </si>
  <si>
    <t>Amount 1</t>
  </si>
  <si>
    <t>Completion Date 1</t>
  </si>
  <si>
    <t>Funding Source 1</t>
  </si>
  <si>
    <t>Assessment 2</t>
  </si>
  <si>
    <t>Amount 2</t>
  </si>
  <si>
    <t>Completion Date 2</t>
  </si>
  <si>
    <t>Funding Source 2</t>
  </si>
  <si>
    <t>Assessment 3</t>
  </si>
  <si>
    <t>Amount 3</t>
  </si>
  <si>
    <t>Completion Date 3</t>
  </si>
  <si>
    <t>Funding Source 3</t>
  </si>
  <si>
    <t>Capitan Train Depot</t>
  </si>
  <si>
    <t>Las Cruces Community Farms</t>
  </si>
  <si>
    <t>McAnally Egg</t>
  </si>
  <si>
    <t>415 San Benito</t>
  </si>
  <si>
    <t>Berino</t>
  </si>
  <si>
    <t>Capitan</t>
  </si>
  <si>
    <t>Lincoln</t>
  </si>
  <si>
    <t>Smokey Bear Historic Train Depot</t>
  </si>
  <si>
    <t>194561
224681</t>
  </si>
  <si>
    <t>Acomita Day School</t>
  </si>
  <si>
    <t>Pueblo Road</t>
  </si>
  <si>
    <t xml:space="preserve">Acomita </t>
  </si>
  <si>
    <t>Glover Meat Processing Plant</t>
  </si>
  <si>
    <t>1007 N. Garden Ave.</t>
  </si>
  <si>
    <t>lead based paint; minimal lead in soils from flaking paint</t>
  </si>
  <si>
    <t>former train depot relocated to Capitan; property owned by State Parks; EPA provided TBA assistance</t>
  </si>
  <si>
    <t>216 / 220 S. 2nd St</t>
  </si>
  <si>
    <t>220 S. 2nd Street</t>
  </si>
  <si>
    <t xml:space="preserve">Asbestos </t>
  </si>
  <si>
    <t>no</t>
  </si>
  <si>
    <t>vacant</t>
  </si>
  <si>
    <t>petroleum hydrocarbons, PCE, TCE, VC</t>
  </si>
  <si>
    <t>Amber Howard</t>
  </si>
  <si>
    <t xml:space="preserve">Former industrial facility with multiple buildings.  Mostly vacant-one building houses the public safety department. </t>
  </si>
  <si>
    <t>Limited Phase II</t>
  </si>
  <si>
    <t>Corridor along the Gallinas River through the City of Las Vegas.</t>
  </si>
  <si>
    <t>Open space</t>
  </si>
  <si>
    <t>Former meat processing plant, building constructed in 1972</t>
  </si>
  <si>
    <t>approximate center of site facility</t>
  </si>
  <si>
    <t>Acoma Pueblo</t>
  </si>
  <si>
    <t>GrowRaton!</t>
  </si>
  <si>
    <t>former egg farm to be redeveloped into irrigated fields and affordable housing</t>
  </si>
  <si>
    <t>nitrate in soil; TDS &amp; nitrate in GW; asbestos containing materials</t>
  </si>
  <si>
    <t>Tierra Del Sol</t>
  </si>
  <si>
    <t>Phase III docs</t>
  </si>
  <si>
    <t>chlorinated solvents in groundwater</t>
  </si>
  <si>
    <t>Taos Pueblo - Health and Community Services Building</t>
  </si>
  <si>
    <t>Total</t>
  </si>
  <si>
    <t>5 buildings constructed in the 1930s, former day school, office space, kitchen, clinic</t>
  </si>
  <si>
    <t>vacant/auto repair</t>
  </si>
  <si>
    <t>American Tower</t>
  </si>
  <si>
    <t>Santa Ana Pueblo</t>
  </si>
  <si>
    <t>Limited Phase II ESA</t>
  </si>
  <si>
    <t>former radio communication facility</t>
  </si>
  <si>
    <t>potential soil impacts from former UST(s), potential contamination in sand in the ladder portal</t>
  </si>
  <si>
    <t xml:space="preserve">RLF recipient </t>
  </si>
  <si>
    <t>Former circuit manufacturer.</t>
  </si>
  <si>
    <t>Houses the Tribal Public Safety offices. Paritally vacant.</t>
  </si>
  <si>
    <t>26 acres with single story homes and a salvage yard</t>
  </si>
  <si>
    <t>Lumber milling, sawing, laminating, veneering, painting.  Wasate products incinerated on site.</t>
  </si>
  <si>
    <t>Petroleum, asbestos, metals, formaldehyde</t>
  </si>
  <si>
    <t>7.5 acres, pressed lumber products</t>
  </si>
  <si>
    <t>524 DeMoss St./Hospital</t>
  </si>
  <si>
    <t>Former hospital, Lordsburg</t>
  </si>
  <si>
    <t>Asbestos, lead based paint</t>
  </si>
  <si>
    <t>Phase I, asbestos and LBP survey</t>
  </si>
  <si>
    <t>Phase III</t>
  </si>
  <si>
    <t>City Office Center/La Clinica</t>
  </si>
  <si>
    <t>Phase III ABCA, Remediation Plan</t>
  </si>
  <si>
    <t>Phase II by EPA</t>
  </si>
  <si>
    <t>Possible former printing press, possible septic system, de minimis debris and trash</t>
  </si>
  <si>
    <t>Roswell Southwest Properties</t>
  </si>
  <si>
    <t>Vacant</t>
  </si>
  <si>
    <t xml:space="preserve">Vacant land </t>
  </si>
  <si>
    <t>No RECs, controlled RECs or historical RECs were identified for the subject property</t>
  </si>
  <si>
    <t>No</t>
  </si>
  <si>
    <t>Former Grant County Detention Center</t>
  </si>
  <si>
    <t xml:space="preserve">Grant County </t>
  </si>
  <si>
    <t>Town of Hurley</t>
  </si>
  <si>
    <t xml:space="preserve">Phase II ESA </t>
  </si>
  <si>
    <t xml:space="preserve">Fort Bayard - Nurses Quarters &amp; Maintenance Area </t>
  </si>
  <si>
    <t xml:space="preserve">Denise Williams </t>
  </si>
  <si>
    <t>SWNMCOG</t>
  </si>
  <si>
    <t>Old Grant Co. Jail</t>
  </si>
  <si>
    <t>Hurley Building</t>
  </si>
  <si>
    <t xml:space="preserve">Fort Bayard </t>
  </si>
  <si>
    <t>1216 W. Pine Street</t>
  </si>
  <si>
    <t>Sun Mart 677</t>
  </si>
  <si>
    <t>Hurley</t>
  </si>
  <si>
    <t>Santa Clara</t>
  </si>
  <si>
    <t xml:space="preserve">Deming </t>
  </si>
  <si>
    <t xml:space="preserve">165 S. 12th Street </t>
  </si>
  <si>
    <t xml:space="preserve">Luna </t>
  </si>
  <si>
    <t>Prewitt Industrial Cluster Site #1</t>
  </si>
  <si>
    <t>Prewitt Industrial Cluster Site #2</t>
  </si>
  <si>
    <t>Prewitt</t>
  </si>
  <si>
    <t>City of Deming</t>
  </si>
  <si>
    <t xml:space="preserve">City of Deming </t>
  </si>
  <si>
    <t>NWNMCOG</t>
  </si>
  <si>
    <t xml:space="preserve">Vacant </t>
  </si>
  <si>
    <t>Lori Ortiz</t>
  </si>
  <si>
    <t>Evan Williams</t>
  </si>
  <si>
    <t>West Yankie Street</t>
  </si>
  <si>
    <t>1 Carrasco Avenue</t>
  </si>
  <si>
    <t>100 Calle Centro</t>
  </si>
  <si>
    <t>N/A</t>
  </si>
  <si>
    <t xml:space="preserve">1216 W. Pine Street </t>
  </si>
  <si>
    <t>165 S. 12th Street</t>
  </si>
  <si>
    <t>Township 14 North, Range 12 West, Section 36</t>
  </si>
  <si>
    <t>705 5th Street-Las Cruces</t>
  </si>
  <si>
    <t>705 5th Street</t>
  </si>
  <si>
    <t>Mary Kemp</t>
  </si>
  <si>
    <t>Natalie Green</t>
  </si>
  <si>
    <t>615 &amp; 619 Mesquite-Las Cruces</t>
  </si>
  <si>
    <t>710 May Street-Las Cruces</t>
  </si>
  <si>
    <t>1040 N Campo-Las Cruces</t>
  </si>
  <si>
    <t>1240 Tornillo-Las Cruces</t>
  </si>
  <si>
    <t>615 &amp; 619 Mesquite</t>
  </si>
  <si>
    <t>710 May Street</t>
  </si>
  <si>
    <t>1040 N Campo</t>
  </si>
  <si>
    <t>1240 Tornillo</t>
  </si>
  <si>
    <t>Vacant lot</t>
  </si>
  <si>
    <t>Vacant residence</t>
  </si>
  <si>
    <t>Nine Mile Hill Landfill</t>
  </si>
  <si>
    <t>Vacant land; Former Albuquerque and Bernalillo County Solid Waste facility under special permit</t>
  </si>
  <si>
    <t>NMED, SWNMCOG, NWNMCOG</t>
  </si>
  <si>
    <t>Bloomfield Aerex Refinery - East</t>
  </si>
  <si>
    <t>Bloomfield Aerex Refinery - West</t>
  </si>
  <si>
    <t>Bloomfield</t>
  </si>
  <si>
    <t>Vacant Building - Former Grant County Detention Center</t>
  </si>
  <si>
    <t>Vacant Building - Former Chino Mine Company Office Building</t>
  </si>
  <si>
    <t xml:space="preserve">Vacant Building - Fomer Nurses Quarters and Maintenance Facility </t>
  </si>
  <si>
    <t xml:space="preserve">Vacant Building - Former Gas Station structures </t>
  </si>
  <si>
    <t>Vacant land</t>
  </si>
  <si>
    <t>City of Bloomfield</t>
  </si>
  <si>
    <t>5th &amp; Blanco</t>
  </si>
  <si>
    <t>Hurley Former Chino Mine Co. Building</t>
  </si>
  <si>
    <t>Carbon Coal Site</t>
  </si>
  <si>
    <t xml:space="preserve"> Gamerco South Site</t>
  </si>
  <si>
    <t>Milan Business Park</t>
  </si>
  <si>
    <t xml:space="preserve">Dow Site </t>
  </si>
  <si>
    <t>NWNMCOG &amp; McKinley County</t>
  </si>
  <si>
    <t>NWNMCOG &amp; Village of Milan</t>
  </si>
  <si>
    <t>Vacant land / Former golf course</t>
  </si>
  <si>
    <t>Small existing structure &amp; AST</t>
  </si>
  <si>
    <t>West of US491and North of Carbon Coal Road</t>
  </si>
  <si>
    <t>West of US491, south of Carbon Coal Road</t>
  </si>
  <si>
    <t>1525 Horizon Blvd.</t>
  </si>
  <si>
    <t>North of Stanley Road and Mill Road</t>
  </si>
  <si>
    <t>92 South Main Street</t>
  </si>
  <si>
    <t>Pecos</t>
  </si>
  <si>
    <t>Elizabeth Reyes</t>
  </si>
  <si>
    <t>Municipal vehicle parking</t>
  </si>
  <si>
    <t>Village of Pecos</t>
  </si>
  <si>
    <t>Former community swimming pool owned by the Village of Pecos</t>
  </si>
  <si>
    <t>Village of Pecos Community Swimming Pool</t>
  </si>
  <si>
    <t>Phase II- ACM/LBP survey</t>
  </si>
  <si>
    <t>Giordano Property</t>
  </si>
  <si>
    <t>51573117, 51573147</t>
  </si>
  <si>
    <t>Bisconti Property</t>
  </si>
  <si>
    <t>228 South Second St.</t>
  </si>
  <si>
    <t>center of building</t>
  </si>
  <si>
    <t>Retail commercial structure</t>
  </si>
  <si>
    <t>City of Raton</t>
  </si>
  <si>
    <t>Community of Hope</t>
  </si>
  <si>
    <t>Brewers Oil Parcel</t>
  </si>
  <si>
    <t>1101 W. Amador Ave</t>
  </si>
  <si>
    <t>Camisha Scott</t>
  </si>
  <si>
    <t>Vacant property purchased by the City of LC for redevelopment including affordable housing &amp; essential services.</t>
  </si>
  <si>
    <t>Asbestos, lead-based paint</t>
  </si>
  <si>
    <t>Swale ajacent to industrial uses</t>
  </si>
  <si>
    <t>No RECs</t>
  </si>
  <si>
    <t>Vacant lot (Former Refinery)</t>
  </si>
  <si>
    <t>Petroleum products</t>
  </si>
  <si>
    <t>Underground storage tanks, Asbestos, lead-based paint</t>
  </si>
  <si>
    <t>2 RECs - Unknown contents of metal shed &amp; pit, Asbestos &amp; lead-based paint</t>
  </si>
  <si>
    <t>2 RECs - No records of past remedial action at the site, Asbestos &amp; lead-based paint</t>
  </si>
  <si>
    <t>REC - Barrels of unkown content on site</t>
  </si>
  <si>
    <t xml:space="preserve">RECs - Soil staining beneath diesel AST, Asbestos &amp; lead-based paint </t>
  </si>
  <si>
    <t>FY19 EPA 104(k) Coalition Assessment Grant BF01F67601</t>
  </si>
  <si>
    <t xml:space="preserve">EPA Region 6 Funded </t>
  </si>
  <si>
    <t>City of Deming Funded</t>
  </si>
  <si>
    <t>FY19 EPA 104(k) Coalition Assessment Grant BF01F67602</t>
  </si>
  <si>
    <t>FY19 EPA 104(k) Coalition Assessment Grant BF01F67603</t>
  </si>
  <si>
    <t>FY19 EPA 104(k) Coalition Assessment Grant BF01F67604</t>
  </si>
  <si>
    <t>FY19 EPA 104(k) Coalition Assessment Grant BF01F67605</t>
  </si>
  <si>
    <t>FY19 EPA 104(k) Coalition Assessment Grant BF01F67606</t>
  </si>
  <si>
    <t>FY19 EPA 104(k) Coalition Assessment Grant BF01F67607</t>
  </si>
  <si>
    <t>FY19 EPA 104(k) Coalition Assessment Grant BF01F67608</t>
  </si>
  <si>
    <t>FY19 EPA 104(k) Coalition Assessment Grant BF01F67609</t>
  </si>
  <si>
    <t>unknown</t>
  </si>
  <si>
    <t>45/2021</t>
  </si>
  <si>
    <t>New Mexico Environmental Department, Section 128(a) State/Tribal</t>
  </si>
  <si>
    <t>Township 14 North, Range 12 West, Section 32</t>
  </si>
  <si>
    <t xml:space="preserve">Pojoaque Pueblo </t>
  </si>
  <si>
    <t>Aron Sera</t>
  </si>
  <si>
    <t>89 A &amp; B County Road 84</t>
  </si>
  <si>
    <t>Jaconita</t>
  </si>
  <si>
    <t>Misc debris and solid waste including waste tires and drums</t>
  </si>
  <si>
    <t>Adam Duran, Pojoaque Pubelo Environmental Director &amp; War Chief</t>
  </si>
  <si>
    <t>Phase II ESA &amp; Soil Sampling</t>
  </si>
  <si>
    <t>Needs Cleanup</t>
  </si>
  <si>
    <t>Montoya Property</t>
  </si>
  <si>
    <t xml:space="preserve">	$57,210</t>
  </si>
  <si>
    <t xml:space="preserve">Aerex Refinery </t>
  </si>
  <si>
    <t>241451, 241452</t>
  </si>
  <si>
    <t>East &amp; West Parcels</t>
  </si>
  <si>
    <t>Jason Thomas, City of Bloomfield</t>
  </si>
  <si>
    <t>Phase I ESA Update</t>
  </si>
  <si>
    <t>Assessment 4</t>
  </si>
  <si>
    <t>Amount 4</t>
  </si>
  <si>
    <t>Completion Date 4</t>
  </si>
  <si>
    <t>Funding Source 4</t>
  </si>
  <si>
    <t>Phase III- Cleanup Plan, ABCA</t>
  </si>
  <si>
    <t>Columbus- 520 Wisconsin</t>
  </si>
  <si>
    <t>520 Wisconsin St.</t>
  </si>
  <si>
    <t>Columbus</t>
  </si>
  <si>
    <t>Village of Columbus</t>
  </si>
  <si>
    <t>Former residence built ~1950s, also former daycare/community center</t>
  </si>
  <si>
    <t>Phase II- ACM/LBP Survey</t>
  </si>
  <si>
    <t xml:space="preserve">Phase III Cleanup Planning </t>
  </si>
  <si>
    <t>51573130, 51573153</t>
  </si>
  <si>
    <t>51573138, 51573155</t>
  </si>
  <si>
    <t>51573139, 51573154</t>
  </si>
  <si>
    <t>Village of Santa Clara</t>
  </si>
  <si>
    <t xml:space="preserve">Grant </t>
  </si>
  <si>
    <t>Historic gas station</t>
  </si>
  <si>
    <t>527 Fort Bayard Street</t>
  </si>
  <si>
    <t>USTs present, Potential petroleum contamination</t>
  </si>
  <si>
    <t>Village of Santa Clara, Sheila Hudman, Village Administrator</t>
  </si>
  <si>
    <t>Ground Penetrating Radar Survey and Report</t>
  </si>
  <si>
    <t>Sheila Hudman</t>
  </si>
  <si>
    <t xml:space="preserve">Ground Penetrating Radar Survey </t>
  </si>
  <si>
    <t>Community Farmers Market Booths, Tanks present</t>
  </si>
  <si>
    <t xml:space="preserve">Fort Bayard Museum Building </t>
  </si>
  <si>
    <t>Building 54</t>
  </si>
  <si>
    <t xml:space="preserve">Santa Clara </t>
  </si>
  <si>
    <t>Fort Bayard Museum run by the historical society</t>
  </si>
  <si>
    <t>Needs asbestos abatement in crawl space</t>
  </si>
  <si>
    <t>451 Boardman Drive</t>
  </si>
  <si>
    <t>Old Gallup police station that will be redeveloped into a new Regional Judicial Complex</t>
  </si>
  <si>
    <t>Asbestos &amp; lead-based paint survey</t>
  </si>
  <si>
    <t xml:space="preserve">NMED </t>
  </si>
  <si>
    <t>Gallup Police Station, Municipal Court and Department of Public Safety</t>
  </si>
  <si>
    <t xml:space="preserve">Asbestos &amp; Lead-based paint survey </t>
  </si>
  <si>
    <t>New Mexico Environment Department, Section 128(a) State/Tribal - Infrastructure Law</t>
  </si>
  <si>
    <t>Clyde Strain, City of Gallup</t>
  </si>
  <si>
    <t>Clayton Old Library</t>
  </si>
  <si>
    <t>116 Walnut Street</t>
  </si>
  <si>
    <t>Ferron Lucero, Town Manager</t>
  </si>
  <si>
    <t>The old library was constructed in 1939. It is the former Clayton Public Library and has been used by the community as a club house and meeting hall but has been vacant for several years. The building is listed on the National Register of Historic Places and on the New Mexico State Register of Cultural Properties.</t>
  </si>
  <si>
    <t>Asbestos, lead-based paint, mold</t>
  </si>
  <si>
    <t xml:space="preserve">Town of Clayton </t>
  </si>
  <si>
    <t>Phase I &amp; II ESA/Asbestos, Lead-based paint, mold survey</t>
  </si>
  <si>
    <t xml:space="preserve">Old historic library locatedin downtown Clayton </t>
  </si>
  <si>
    <t>Asbestos, Lead-based Paint, Mold survey</t>
  </si>
  <si>
    <t xml:space="preserve">Clayton Vacant Lot </t>
  </si>
  <si>
    <t xml:space="preserve">113 S. Front Street </t>
  </si>
  <si>
    <t xml:space="preserve">Union </t>
  </si>
  <si>
    <t xml:space="preserve">Old hotel burned down and debris was pushed into basement &amp; buried. Old septic leach field present. </t>
  </si>
  <si>
    <t>Soil contamination - Metals &amp; PAHs</t>
  </si>
  <si>
    <t>Phase I &amp; II ESA</t>
  </si>
  <si>
    <t xml:space="preserve">Des Moines </t>
  </si>
  <si>
    <t xml:space="preserve">Larkin Building </t>
  </si>
  <si>
    <t>626 Broadway Avenue</t>
  </si>
  <si>
    <t xml:space="preserve">778 Broadway Avenue </t>
  </si>
  <si>
    <t>Freedom School</t>
  </si>
  <si>
    <t>627 Broadway</t>
  </si>
  <si>
    <t>628 Broadway</t>
  </si>
  <si>
    <t xml:space="preserve">626 Broadway Avenue </t>
  </si>
  <si>
    <t>Jonathan Valdez, Mayor</t>
  </si>
  <si>
    <t xml:space="preserve">Former bank, mercantile </t>
  </si>
  <si>
    <t xml:space="preserve">Former hotel, school </t>
  </si>
  <si>
    <t xml:space="preserve">No RECs </t>
  </si>
  <si>
    <t>Village of Des Moines</t>
  </si>
  <si>
    <t xml:space="preserve">Phase I ESA </t>
  </si>
  <si>
    <t xml:space="preserve">Old bank and mercantile </t>
  </si>
  <si>
    <t xml:space="preserve">Old hotel and school </t>
  </si>
  <si>
    <t>51573065, 51573163</t>
  </si>
  <si>
    <t>City of Las Vegas</t>
  </si>
  <si>
    <t>Asbestos, Lead-based paint, mold</t>
  </si>
  <si>
    <t>Historic old city hall</t>
  </si>
  <si>
    <t>Bayard Union Hall</t>
  </si>
  <si>
    <t>302 Tom Foy Blvd.</t>
  </si>
  <si>
    <t>Bayard</t>
  </si>
  <si>
    <t>Gabriel Ramos, City Clerk</t>
  </si>
  <si>
    <t>City of Bayard</t>
  </si>
  <si>
    <t>Former Union Hall for United Steelworkers union</t>
  </si>
  <si>
    <t>Phase I &amp; II ESA/Asbestos, Lead-based paint</t>
  </si>
  <si>
    <t>Phase II, LBP, Asbestos, vapor survey for petroleum</t>
  </si>
  <si>
    <t>Twin Lakes Club House</t>
  </si>
  <si>
    <t>1054 Twin Lakes Road</t>
  </si>
  <si>
    <t>Santa Rosa</t>
  </si>
  <si>
    <t>Guadalupe</t>
  </si>
  <si>
    <t>Roberta Cordova,</t>
  </si>
  <si>
    <t>Twin Lakes Conservation Corporation</t>
  </si>
  <si>
    <t>used for recreational purposes at Twin Lakes</t>
  </si>
  <si>
    <t>Phase II, LBP, Asbestos</t>
  </si>
  <si>
    <t>Used as a club house for Twin Lakes mostly for recreational purposes</t>
  </si>
  <si>
    <t>2007 NM 502</t>
  </si>
  <si>
    <t>San Ildefonso Pueblo</t>
  </si>
  <si>
    <t>Totavi Gas Station - San Ildefonso</t>
  </si>
  <si>
    <t>Center of building</t>
  </si>
  <si>
    <t>Gas Station/Restaurant</t>
  </si>
  <si>
    <t>Raymond Martinez</t>
  </si>
  <si>
    <t>mostly vacant and occasionally used for recreational purposes</t>
  </si>
  <si>
    <t>Current use is as a gas station/restaurant; part of the property had housing that was on a septic system and across HWY 502 soil was excavated to be used as building materials for the City of Los Alamos</t>
  </si>
  <si>
    <t>Aerex Refinery Cleanup</t>
  </si>
  <si>
    <t>Former Aerex Refinery</t>
  </si>
  <si>
    <r>
      <t>Southeast Corner of W. Blanco Boulevard and N. 5</t>
    </r>
    <r>
      <rPr>
        <vertAlign val="superscript"/>
        <sz val="11"/>
        <color indexed="8"/>
        <rFont val="Calibri"/>
        <family val="2"/>
      </rPr>
      <t>th</t>
    </r>
    <r>
      <rPr>
        <sz val="11"/>
        <color indexed="8"/>
        <rFont val="Calibri"/>
        <family val="2"/>
      </rPr>
      <t xml:space="preserve"> </t>
    </r>
  </si>
  <si>
    <t>Center of Eastern Part of Property</t>
  </si>
  <si>
    <t>Prudence Brady</t>
  </si>
  <si>
    <t>Petroleum Hydrocarbons</t>
  </si>
  <si>
    <t>Property was used as a refinery for crude oil</t>
  </si>
  <si>
    <t>Deming Balboa Hotel</t>
  </si>
  <si>
    <t>Balboa Hotel/Motel</t>
  </si>
  <si>
    <t>708 West Pine Street</t>
  </si>
  <si>
    <t>Cassie Arias</t>
  </si>
  <si>
    <t>Center of easten side of main building</t>
  </si>
  <si>
    <t>Former motel and restaurant with caretaker apartment and swimming pool.  Motel building consists of a 2-story, 7,578 square feet, 22 unit building. There is a former dry cleaners on northeast corner of property.</t>
  </si>
  <si>
    <t>Tucumcari Police Station</t>
  </si>
  <si>
    <t>215 East Center</t>
  </si>
  <si>
    <t>Tucumcari Police Department and Municipal Court Building</t>
  </si>
  <si>
    <t>Paula Chacon, City Manager</t>
  </si>
  <si>
    <t>City of Tucumcari</t>
  </si>
  <si>
    <t>Phase I &amp; II ESA with ACM &amp; LBP</t>
  </si>
  <si>
    <t xml:space="preserve">Phase II ESA with ACM &amp; LBP </t>
  </si>
  <si>
    <t>Phase II ESA with ACM &amp; LBP</t>
  </si>
  <si>
    <t>Phase II ESA with ACM, LBP &amp; mold</t>
  </si>
  <si>
    <t xml:space="preserve">Water Salesman Property </t>
  </si>
  <si>
    <t>Santa Fe Downs</t>
  </si>
  <si>
    <t>17746 Highway 84/285</t>
  </si>
  <si>
    <t>The Downs at Sant Fe</t>
  </si>
  <si>
    <t>center of stadium buidling</t>
  </si>
  <si>
    <t>Pueblo of Pojoaque Development Corporation</t>
  </si>
  <si>
    <t>Property is used for youth sporting events, stadium building is vacant and not in use</t>
  </si>
  <si>
    <t>Phase I  &amp;II ESA and ABCA</t>
  </si>
  <si>
    <t xml:space="preserve">This large pacel of land contains an old horse racing track and a large stadium seating building which is deteriorated and vacant.  The main building was constructed around 1971, is 54,000 sqaure feet with a basement and 4 floors. There is also a 1,000 square foot maintenance barn on site. </t>
  </si>
  <si>
    <t>Jeff Montoya, President of Pojoaque Development Coroporation</t>
  </si>
  <si>
    <t>Tucumcari Bulk Water</t>
  </si>
  <si>
    <t>101 S Third Street</t>
  </si>
  <si>
    <t>water dispensing building in center of property</t>
  </si>
  <si>
    <t>Phase I &amp;II ESA</t>
  </si>
  <si>
    <t>Not in use</t>
  </si>
  <si>
    <t xml:space="preserve">The old police station and municipal court building is approximately 10,500 square feet with two floors and a basement. </t>
  </si>
  <si>
    <t xml:space="preserve">Rolling Still Distillery </t>
  </si>
  <si>
    <t xml:space="preserve">Rolling Still </t>
  </si>
  <si>
    <t xml:space="preserve">Santa Rosa City Hall </t>
  </si>
  <si>
    <t xml:space="preserve">City Hall </t>
  </si>
  <si>
    <t>Prewitt Section 36</t>
  </si>
  <si>
    <t xml:space="preserve">Phase III Cleanup Planning (CRP, ABCA, QAPP) </t>
  </si>
  <si>
    <t xml:space="preserve">Revolving Loan Fund BL-96691801-7 </t>
  </si>
  <si>
    <t xml:space="preserve">Cleanup Subgrant </t>
  </si>
  <si>
    <t xml:space="preserve">Phase I ESA, Phase II ESA, Phase III Cleanup Planning, Cleanup </t>
  </si>
  <si>
    <t xml:space="preserve">Chama Village Hall </t>
  </si>
  <si>
    <t>El Prado</t>
  </si>
  <si>
    <t>Chama</t>
  </si>
  <si>
    <t>Robert Archuleta, City of Las Vegas</t>
  </si>
  <si>
    <t xml:space="preserve">Phase II ESA, Asbesots &amp; Lead-paint </t>
  </si>
  <si>
    <t>Historic old city hall, First Municipal Building in New Mexico</t>
  </si>
  <si>
    <t>Pecos Independent School District - Old Headstart/School</t>
  </si>
  <si>
    <t>East Pecos School Building</t>
  </si>
  <si>
    <t>Petroleum</t>
  </si>
  <si>
    <t>Abandoned truck stop</t>
  </si>
  <si>
    <t>Will Crespin, Treasurer</t>
  </si>
  <si>
    <t>299 4th Street</t>
  </si>
  <si>
    <t xml:space="preserve">Old Village Hall </t>
  </si>
  <si>
    <t>ACM &amp; LBP</t>
  </si>
  <si>
    <t>Village of Chama</t>
  </si>
  <si>
    <t>Old Gas Station</t>
  </si>
  <si>
    <t>ACM, LBP, Petroleum</t>
  </si>
  <si>
    <t xml:space="preserve">Old High School currently used as City Hall </t>
  </si>
  <si>
    <t>ACM, LBP, Mold</t>
  </si>
  <si>
    <t>City of Santa Rosa</t>
  </si>
  <si>
    <t xml:space="preserve">Taos County </t>
  </si>
  <si>
    <t>Old Head Start/daycare/school</t>
  </si>
  <si>
    <t>Pecos Independent School District</t>
  </si>
  <si>
    <t xml:space="preserve">City Hall - Occupied by City employees </t>
  </si>
  <si>
    <t>Heather Dostie, City of Santa Rosa</t>
  </si>
  <si>
    <t>244 S. 4th Street</t>
  </si>
  <si>
    <t>1310 &amp; 1318 Paseo Del Pueblo Norte</t>
  </si>
  <si>
    <t>In front of old convenience store</t>
  </si>
  <si>
    <t>Former gas station, convenience store, and vehicle maintenance shop</t>
  </si>
  <si>
    <t xml:space="preserve">Phase II ESA with ACM, LBP, and mold </t>
  </si>
  <si>
    <t xml:space="preserve">Old High School currently used as City Hall, WPA building, NMED staff learned about the property through site visit to Santa Rosa with City and MainStreet officials </t>
  </si>
  <si>
    <t xml:space="preserve">Old Village Hall, NMED learned about the property through outreach with NCNMEDD  </t>
  </si>
  <si>
    <t>66 County Road B51A</t>
  </si>
  <si>
    <t xml:space="preserve">center of old school building </t>
  </si>
  <si>
    <t>Old Head Start, NMED learned about the property through Pecos ISD school board member</t>
  </si>
  <si>
    <t>Randy Hernandez, Grant County</t>
  </si>
  <si>
    <t>Emily Jimenez, Marsha Lay</t>
  </si>
  <si>
    <t>Phase I ESA, Phase II ESA, Cleanup Planning, Cleanup</t>
  </si>
  <si>
    <t xml:space="preserve">Cleanup Subgrant to Grant County </t>
  </si>
  <si>
    <t>Cleanup Subgrant to Village of Santa Clara</t>
  </si>
  <si>
    <t>Up to $270,000</t>
  </si>
  <si>
    <t>This property is one of the state's worst abandoned and neglected sites. Significant visioning conducted by KSU &amp; NMSU</t>
  </si>
  <si>
    <t>Direct cleanup/abatement of ACM &amp; LBP in 3 buildings</t>
  </si>
  <si>
    <t>Vacant land; City plans to use property for recreational facilities like soccer fields, a ball park, and botanical garden</t>
  </si>
  <si>
    <t>Asbestos contaiming material, lead-based paint, and mold.</t>
  </si>
  <si>
    <t xml:space="preserve">Building constructed in 1939, remodeled in 1973. </t>
  </si>
  <si>
    <t xml:space="preserve">Historical use of the .2 acre site include a dry cleaner and gas station. Currenly used for bulk water sales. Possible underground storage tanks still present. </t>
  </si>
  <si>
    <t>Santa Clara Armory</t>
  </si>
  <si>
    <t>11990 US 180 East</t>
  </si>
  <si>
    <t xml:space="preserve">Debra Sena Holton, Superintendent, </t>
  </si>
  <si>
    <t>Sheila Hudman, Village of Santa Clara</t>
  </si>
  <si>
    <t>Althea Foster</t>
  </si>
  <si>
    <t>in use</t>
  </si>
  <si>
    <t>Sage Mountainflower, Pueblo of Tesuque</t>
  </si>
  <si>
    <t>48-58 NM-592</t>
  </si>
  <si>
    <t>Tesuque Transfer-Convenience Legacy Dumpsite</t>
  </si>
  <si>
    <t>Pueblo of Tesuque</t>
  </si>
  <si>
    <t>Tesuque Pueblo Legacy Dumpsite</t>
  </si>
  <si>
    <t>Main gate of transfer station</t>
  </si>
  <si>
    <t>Phase I ESA performed, old landfill identified as potential REC for further soil and groundwater investigation.</t>
  </si>
  <si>
    <t>Phase I ESA; Phase I ESA Update</t>
  </si>
  <si>
    <t>10/16/2023; 6/28/2024</t>
  </si>
  <si>
    <t>Richard Rumpf, Mayor</t>
  </si>
  <si>
    <t>Village of Magdalena</t>
  </si>
  <si>
    <t>ACM survey &amp; abatement; Community visioning</t>
  </si>
  <si>
    <t>$18.120.28</t>
  </si>
  <si>
    <t>Asbestos &amp; Lead-paint</t>
  </si>
  <si>
    <t>Ortega Truck Stop; TTT</t>
  </si>
  <si>
    <t>$9239.06; $8881.22</t>
  </si>
  <si>
    <t xml:space="preserve">established in 1990; previously used as National Guard Armory; </t>
  </si>
  <si>
    <t>needs Phase II investigation; Phase I found that vehicle maintenance was performed until 2017-found abandoned tank pad, oil/water separator and leach field</t>
  </si>
  <si>
    <t>Old septic system, petroleum</t>
  </si>
  <si>
    <t>New Mexico Envrionment Department, Section 128(a) State/Tribal - Infrastructure Law</t>
  </si>
  <si>
    <t>Cleanup - Asbestos Abatement &amp; Lead-paint encapsulation</t>
  </si>
  <si>
    <t>Pecos Pool</t>
  </si>
  <si>
    <t>Cleanup Planning &amp; Cleanup</t>
  </si>
  <si>
    <t>Phase II ESA - Soil sampling</t>
  </si>
  <si>
    <t xml:space="preserve">Lordsburg Water Tanks </t>
  </si>
  <si>
    <t>City of Lordsburg</t>
  </si>
  <si>
    <t xml:space="preserve">Lead Paint Testing </t>
  </si>
  <si>
    <t>Water Towers</t>
  </si>
  <si>
    <t xml:space="preserve">Lead-paint testing </t>
  </si>
  <si>
    <t>100 Water Tank Road</t>
  </si>
  <si>
    <t xml:space="preserve">
32.328252
</t>
  </si>
  <si>
    <t xml:space="preserve">Carrizozo Recreation Center </t>
  </si>
  <si>
    <t>Carrizozo</t>
  </si>
  <si>
    <t>Rec Center</t>
  </si>
  <si>
    <t xml:space="preserve">105 6th Street </t>
  </si>
  <si>
    <t xml:space="preserve">33.646507
</t>
  </si>
  <si>
    <t xml:space="preserve">Front door </t>
  </si>
  <si>
    <t>Lisa Maue, Executive Director, Carrizozo Works</t>
  </si>
  <si>
    <t>Carrizozo Works Inc.</t>
  </si>
  <si>
    <t xml:space="preserve">Phase I ESA, Phase II ESA, &amp; Cleanup </t>
  </si>
  <si>
    <t xml:space="preserve">Region 6 EPA Funded </t>
  </si>
  <si>
    <t xml:space="preserve">Cleanup - Asbestos &amp; Lead-paint abatement </t>
  </si>
  <si>
    <t>0.6 acre parcel with a 15,382 square foot recreation center constructed in the late 1960s. 17 total rooms, including, offices, meeting spaces, a commercial kitchen, and an eight-lane bowling alley. Vacant since 2008</t>
  </si>
  <si>
    <t xml:space="preserve">The Carrizozo Recreation Center was used by the community until 2008 when concerns about asbestos and leadpaint forced the Town to close the facility. In 2015, Infrastructure Capital Improvement Plan money was procured to construct a new roof on the building and to install new restrooms to keep the structure from deteriorating.
</t>
  </si>
  <si>
    <t>established in 1990; previously used as National Guard Armory; the Village of Santa Clara purchased it in 2017; A Brewery is operating in part of the building; Phase I identified a REC due to vehicle maintenance conducted on-site until 2017-no Phase II was requested from the village as of November 2024</t>
  </si>
  <si>
    <t>PhII</t>
  </si>
  <si>
    <t xml:space="preserve">NMED learned about the project at the 2024 New Mexico MainStreet Conference. The City has plans to repaint the water towers with a mural. </t>
  </si>
  <si>
    <t>Complete</t>
  </si>
  <si>
    <t>Phase I &amp; II ESA and Cleanup</t>
  </si>
  <si>
    <t>ACM &amp; LBP in grandstand &amp; other structures</t>
  </si>
  <si>
    <t>Direct cleanup/abatement of ACM &amp; LBP in 2 buildings</t>
  </si>
  <si>
    <t>Two municipal water towers</t>
  </si>
  <si>
    <t>Site previously used as a dry cleaner and gas station</t>
  </si>
  <si>
    <t>Petroleum hydrocarbons contamination of soils below actionable level</t>
  </si>
  <si>
    <t>Pre-RCRA Subtitle D community  dumpsite utilized until the 1990s by Santa Fe County. Waste buried in place;portion of property currently used as a waste transfer and recycling collection station with the remainder being vacant/not in use.</t>
  </si>
  <si>
    <t>Lead contamination in soil detected above SSLs in three soil borings into the old waste mass.</t>
  </si>
  <si>
    <t>Waste transfer station / open space</t>
  </si>
  <si>
    <t>Jessica Stern, Taos County on behalf of Dan Irion, Rolling Still Spirits LLC</t>
  </si>
  <si>
    <t>Motel and restaurant were constructed in 1978 and have been vacant for many years. A former dry cleaner is adjacent to the property, though soil vapor samples for PCE and TCE indicated detections were well below residential SSLs. Phase II report indicates ACM, LBP and mold present throughout main building and will require remediation. ACM and LBP have been remediated, building awaiting demolition and site renomvation. (9/2025)</t>
  </si>
  <si>
    <t>Formerly used racetrack and events venue. The Pueblo of Pojoaque purchased the property in 1996. Main grandstand and outbuildings remediated for ACM and LBP prior to demolition. Community visioning in progress (9/2025).</t>
  </si>
  <si>
    <t>Phase II-additional assessment to assess possibility for amendment injections or dig&amp;haul</t>
  </si>
  <si>
    <t>JC Penny's Building</t>
  </si>
  <si>
    <t xml:space="preserve">Asbestos &amp; Lead Paint Abatement </t>
  </si>
  <si>
    <t>ARRA RLF PCPI</t>
  </si>
  <si>
    <t>Chemical Removal &amp; Disposal</t>
  </si>
  <si>
    <t>128(a) Infrastructure Direct Cleanup</t>
  </si>
  <si>
    <t>Future Forge</t>
  </si>
  <si>
    <t>317 E College Avenue</t>
  </si>
  <si>
    <t>Southeast corner of lot</t>
  </si>
  <si>
    <t>Future Forge Inc.</t>
  </si>
  <si>
    <t>Silver City Future Forge</t>
  </si>
  <si>
    <t>Marsha Lay</t>
  </si>
  <si>
    <t>Andrew Portalatin</t>
  </si>
  <si>
    <t>This is a .52 acre lot next to the Future Forge maker space/trades center upon which the organization would like to expand operations. The lot may have previously housed residences that were demolished.</t>
  </si>
  <si>
    <t>Cole Village</t>
  </si>
  <si>
    <t>Las Cruces, Cole Village</t>
  </si>
  <si>
    <t>Dona Ana</t>
  </si>
  <si>
    <t>Natalie Green, City of Las Cruces</t>
  </si>
  <si>
    <t>Individual addresses off of S. Espina St, Wells St, Wooten Dr, Barbara Lee Myers Ave, etc.</t>
  </si>
  <si>
    <t>Former student housing on the campus of NMSU, constructed in 1966, comprised of 26 buildings and 200 units. Suspected of containing ACM and LBP.</t>
  </si>
  <si>
    <t>Northwest corner of Sam Steel Way</t>
  </si>
  <si>
    <t>Vacant lot adjacent to maker space building</t>
  </si>
  <si>
    <t>Eastside Center</t>
  </si>
  <si>
    <t>Las Cruces, Eastside Center</t>
  </si>
  <si>
    <t>Rudy Cruz House</t>
  </si>
  <si>
    <t>Chimayo</t>
  </si>
  <si>
    <t>310/312 North Tornillo</t>
  </si>
  <si>
    <t>In use - leased to City for senior services</t>
  </si>
  <si>
    <t>center of lot</t>
  </si>
  <si>
    <t>The Tierra Del Sol Housing Corportation owns this .82 acre lot with a 8,010 square foot building which is leased to the City of Las Cruces for senior services. The building was constructed in 1960 and may contain ACM &amp; LBP.</t>
  </si>
  <si>
    <t xml:space="preserve">City of Las Cruces would like to redevelop this property for the expansion of senior services for the City's Quality of Life Department. </t>
  </si>
  <si>
    <t xml:space="preserve">The City of Las Cruces would like to renovate these units and put back into use as affordable housing. </t>
  </si>
  <si>
    <t xml:space="preserve">The Future Forge maker space may expand operations to the vacant lot, which it has purchased. </t>
  </si>
  <si>
    <t>11 San Buena Ventura</t>
  </si>
  <si>
    <t>Carmen Taylor</t>
  </si>
  <si>
    <t>Chimayo Cultural Preservation Association</t>
  </si>
  <si>
    <t xml:space="preserve">The Rudy Cruz house is a former family residence constructed from adobe material in the 1700s. It is located on the nothernmost edge of the historic Chimayo Plaza and the historic irrigation acequia runs near the backside of the house. The home appears to be structurally sound but may contain ACM and LBP. </t>
  </si>
  <si>
    <t xml:space="preserve">The Chimayo Cultural Preservation Association would like to restore the building and use it as a classroom and community space due to it's proximity to the Chimayo heritage museum and to further efforts to restore the historic plaza. </t>
  </si>
  <si>
    <t>Downs RV Park</t>
  </si>
  <si>
    <t>5701 US Highway 64</t>
  </si>
  <si>
    <t>Mike Stark</t>
  </si>
  <si>
    <t xml:space="preserve">The Site was developed prior to 1976, and the former Downs RV Park operated from the 1980’s to mid-2000. The Park consisted of more than two (2) dozen RV spaces; each RV unit fed into one (1) of three (3) septic tanks and associated leach field for wastewater management. All buildings and known septic and utility systems associated with the RV Park are reported to have been removed in 2001. </t>
  </si>
  <si>
    <t>San Juan County</t>
  </si>
  <si>
    <t>additional Phase II ESA</t>
  </si>
  <si>
    <t xml:space="preserve">San Juan County has plans to include this property in the expansion of the McGee Park recreational complex.  </t>
  </si>
  <si>
    <t>$56,334.2 (approved budget)</t>
  </si>
  <si>
    <t>Gallup Engery Logistics Park</t>
  </si>
  <si>
    <t>Rachos de Taos Parochial School</t>
  </si>
  <si>
    <t>3,500 tract of land north of Gallup in McKinley County desecribed as Sections 3, 4, 5, 8, 9, and 10 of Township 15 North, Range 19 West</t>
  </si>
  <si>
    <t>Unknown. The Phase I ESA identified 6 RECs associated with current and past operations related to mining and industrial operations.</t>
  </si>
  <si>
    <t>Gallup Land Partners plans to redevelop this area into the Gallup Energy Logistics Park. Gallup Energy Logistics Park is currently comprised of two rail loops. The first loop is utilized as trans-loading site for coal. Coal is brought to the site via truck and then is shipped by rail to New Mexico, Arizona, and Mexico. In 2017, a second loop made up of 11,000 linear feet of new rail was completed. The second loop provides direct access to the BNSF Transcontinental line and close proximity to I-40 and highways 491 and 602.</t>
  </si>
  <si>
    <t>mostly vacant land</t>
  </si>
  <si>
    <t>Jessica Stern, Taos County on behalf of Jenny Natelson, 7K Studios</t>
  </si>
  <si>
    <t>Evan Williams, NWNMCOG on behalf of Martin O'Malley, Gallup Land Partners</t>
  </si>
  <si>
    <t>36 Espinosa Road</t>
  </si>
  <si>
    <t>Ranchos de Taos</t>
  </si>
  <si>
    <t>Center of site</t>
  </si>
  <si>
    <t>The 3-acre property is a former Catholic Parochial School and contains multiple structures dating from the 1940s,
including a gymnasium, garage, lunchroom, convent, and classrooms.</t>
  </si>
  <si>
    <t>asbestos and lead-based paint</t>
  </si>
  <si>
    <t xml:space="preserve">vacant </t>
  </si>
  <si>
    <t>Asbestos &amp; lead-based paint testing</t>
  </si>
  <si>
    <t xml:space="preserve">The former Ranchos de Taos Catholic Parochial School is currently being redeveloped into a film studio called 7k studios. </t>
  </si>
  <si>
    <t>Springer Former Transfer Station</t>
  </si>
  <si>
    <t>1018 Highway 468</t>
  </si>
  <si>
    <t>Springer</t>
  </si>
  <si>
    <t>Center of lot</t>
  </si>
  <si>
    <t>Shawn Jeffrey, Acting Town of Springer Clerk</t>
  </si>
  <si>
    <t>Town of Springer</t>
  </si>
  <si>
    <t xml:space="preserve">The property is a former transfer station and was also used for equipment maintenance. There are multiple structures present. </t>
  </si>
  <si>
    <t>The property is a former transfer station and was also used for equipment maintenance. The Town of Springer has plans to reuse the property as a recycling center.</t>
  </si>
  <si>
    <t>Springer Former Maintenance Yard</t>
  </si>
  <si>
    <t>1024 Highway 468</t>
  </si>
  <si>
    <t>The property was formerly used as the Town of Springer NMDOT Maintenance Yard.</t>
  </si>
  <si>
    <t xml:space="preserve">The property was formerly used as the Town of Springer NMDOT Maintenance Yard. The Town of Springer has plans for the property as a youth focused community reuse. </t>
  </si>
  <si>
    <t>Old Foster's Market</t>
  </si>
  <si>
    <t>El Alto Supper Club</t>
  </si>
  <si>
    <t>3068 W. Highway 66</t>
  </si>
  <si>
    <t>Facing bulding from sidewalk</t>
  </si>
  <si>
    <t>Wilfred Noble Jr., McKinley County Project Manager</t>
  </si>
  <si>
    <t>Awaiting final invoice</t>
  </si>
  <si>
    <t>Stephen Lindsey, Chairman of Future Forge</t>
  </si>
  <si>
    <t>No RECs identified</t>
  </si>
  <si>
    <t>Leaking electrical transformers; ACM &amp; LBP idenfied as Business Environmental Risk. Phase II recommended.</t>
  </si>
  <si>
    <t>McKinley County</t>
  </si>
  <si>
    <t>vacant building and lot</t>
  </si>
  <si>
    <t xml:space="preserve">This 2 acre property contains a metal pre-fabricated building constructed in 1970 which was used as Foster's Market and Laundry. The remainder of the lot is barren and unused. </t>
  </si>
  <si>
    <t>McKinley county requested TBA assessment by NMED of this property to determine if there is existing contamination. The county would like to redevelop the site into a veteran's facility to be operated by American Legion Post 0008.</t>
  </si>
  <si>
    <t>Gallup Land Partners Part II</t>
  </si>
  <si>
    <t>Sections 33 and 35, Township 16 North, Range 19 West
Sections 31 and 32 (undeveloped portion), Township 16 North, Range 18 West
Section 1 and Section 12 (north half), Township 15 North, Range 19 West
Section 6 and 7 (north half), Township 15 North, Range 18 West</t>
  </si>
  <si>
    <t>Mold Survey</t>
  </si>
  <si>
    <t>Vanessa Martinez, Village of Chama / Naydeane Garcia, Village Clerk</t>
  </si>
  <si>
    <t>Elizabeth Reyes / Marsha Lay</t>
  </si>
  <si>
    <t>659 Sapello St.</t>
  </si>
  <si>
    <t>Scott Zunker, Planner, City of Las Vegas</t>
  </si>
  <si>
    <t>vacant lot</t>
  </si>
  <si>
    <t xml:space="preserve">This is a 1.25 acre lot in a residential area that is currently vacant. A personal residence and restaurant were previously located at the site but have since been demolished. The former buildings were likely built in 1947. The City of Las Vegas owns the site and would like to redevelop it for public use. </t>
  </si>
  <si>
    <t xml:space="preserve">The City of Las Vegas requested a Phase I ESA for this site due to concerns of possible residual environmental contaminants on site. </t>
  </si>
  <si>
    <t>ENV23VRPBI</t>
  </si>
  <si>
    <t>Sections 3, 4, 5, 8, 9, and 10, Township 15 North, Range 19 West</t>
  </si>
  <si>
    <t>Gallup Land Partners Part I</t>
  </si>
  <si>
    <t>7k Studios</t>
  </si>
  <si>
    <t>Evan Williams, NWNMCOG</t>
  </si>
  <si>
    <t>Loan</t>
  </si>
  <si>
    <t>NMED Brownfields Revolving Loan Fund (02F19001)</t>
  </si>
  <si>
    <t>New Mexico Environment Department 2025 Community-wide Assessment Grant (02F91101)</t>
  </si>
  <si>
    <t>Land of the Sun Theater</t>
  </si>
  <si>
    <t>AMC Theater</t>
  </si>
  <si>
    <t>Artesia</t>
  </si>
  <si>
    <t>Eddy</t>
  </si>
  <si>
    <t>418 W. Main Street</t>
  </si>
  <si>
    <t>Hayley Klein, Administrator, City of Artesia</t>
  </si>
  <si>
    <t>The historic theater was constructed in 1947 and has been vacant since March 2020. In late 2025, the City of Artesia accepted the theater as a donation from AMC Theaters and plans to renovate and reopen the theater as a performing arts center.</t>
  </si>
  <si>
    <t>The historic theater located in downtown Artesia.</t>
  </si>
  <si>
    <t>Center of T15N R18W
SEC 6</t>
  </si>
  <si>
    <t>Sections 33 and 35, Township 16 North, Range 19 West;
Sections 31 and 32 (undeveloped portion), Township 16 North, Range 18 West;
Section 1 and Section 12 (north half), Township 15 North, Range 19 West;
Section 6 and 7 (north half), Township 15 North, Range 18 West</t>
  </si>
  <si>
    <t xml:space="preserve">based on the Phase I ESA REC's are PCB's, lead based, asbestos and petroleum contaminated soil towards the eastern end of the property; </t>
  </si>
  <si>
    <t>the Town of Springer requested a Phase II ESA</t>
  </si>
  <si>
    <t>based on the Phase I ESA REC's are PCB's, lead based, asbestos and petroleum contaminated soil due to former UST/AST's</t>
  </si>
  <si>
    <t xml:space="preserve">based on previous results from the state cleanup program (SCP) they are TDS, Chloride, Nitrate and Sulfate but the exact source is unknown and the Brownfields funded additional Phase II ESA will hopefully help determining this. Sampling results from the report dated 5/17/2026 indicate a potential leak in the produced water line near MW-3 and MW-4; a path forward is being investigated by SCP; </t>
  </si>
  <si>
    <t>(2) 10,000 gallon USTs on site</t>
  </si>
  <si>
    <t>Potential for asbestos &amp; lead-based paint as BER. No RECS identified.</t>
  </si>
  <si>
    <t>ACM &amp; LBP idenfitied as a Business Environmental Risk. No RECs identified.</t>
  </si>
  <si>
    <t xml:space="preserve">RECs include former Gamerco Dump Site and former open pit coal mine </t>
  </si>
  <si>
    <t>Complete, City of Artesia paid for sampling and abatement with their own funding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</si>
</sst>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6" formatCode="&quot;$&quot;#,##0_);[Red]\(&quot;$&quot;#,##0\)"/>
    <numFmt numFmtId="8" formatCode="&quot;$&quot;#,##0.00_);[Red]\(&quot;$&quot;#,##0.00\)"/>
    <numFmt numFmtId="44" formatCode="_(&quot;$&quot;* #,##0.00_);_(&quot;$&quot;* \(#,##0.00\);_(&quot;$&quot;* &quot;-&quot;??_);_(@_)"/>
    <numFmt numFmtId="164" formatCode="mm/dd/yyyy"/>
    <numFmt numFmtId="165" formatCode="d\-mmm\-yyyy;@"/>
    <numFmt numFmtId="166" formatCode="d\-mmm\-yy;@"/>
    <numFmt numFmtId="167" formatCode="&quot;$&quot;#,##0.00"/>
    <numFmt numFmtId="168" formatCode="&quot;$&quot;#,##0"/>
  </numFmts>
  <fonts count="14" x14ac:knownFonts="1">
    <font>
      <sz val="10"/>
      <color indexed="8"/>
      <name val="Arial"/>
    </font>
    <font>
      <sz val="10"/>
      <color theme="1"/>
      <name val="Arial"/>
      <family val="2"/>
    </font>
    <font>
      <sz val="10"/>
      <color indexed="8"/>
      <name val="Arial"/>
      <family val="2"/>
    </font>
    <font>
      <sz val="10"/>
      <name val="Arial"/>
      <family val="2"/>
    </font>
    <font>
      <sz val="9"/>
      <color indexed="81"/>
      <name val="Tahoma"/>
      <family val="2"/>
    </font>
    <font>
      <b/>
      <sz val="9"/>
      <color indexed="81"/>
      <name val="Tahoma"/>
      <family val="2"/>
    </font>
    <font>
      <sz val="9"/>
      <color indexed="8"/>
      <name val="Arial"/>
      <family val="2"/>
    </font>
    <font>
      <b/>
      <sz val="11"/>
      <color indexed="8"/>
      <name val="Arial"/>
      <family val="2"/>
    </font>
    <font>
      <b/>
      <sz val="11"/>
      <color indexed="8"/>
      <name val="Lucida Sans Unicode"/>
      <family val="2"/>
    </font>
    <font>
      <sz val="11"/>
      <color indexed="8"/>
      <name val="Lucida Sans Unicode"/>
      <family val="2"/>
    </font>
    <font>
      <sz val="10"/>
      <color rgb="FF000000"/>
      <name val="Arial"/>
      <family val="2"/>
    </font>
    <font>
      <sz val="10"/>
      <color rgb="FF333333"/>
      <name val="Arial"/>
      <family val="2"/>
    </font>
    <font>
      <sz val="11"/>
      <color indexed="8"/>
      <name val="Calibri"/>
      <family val="2"/>
    </font>
    <font>
      <vertAlign val="superscript"/>
      <sz val="11"/>
      <color indexed="8"/>
      <name val="Calibri"/>
      <family val="2"/>
    </font>
  </fonts>
  <fills count="9">
    <fill>
      <patternFill patternType="none"/>
    </fill>
    <fill>
      <patternFill patternType="gray125"/>
    </fill>
    <fill>
      <patternFill patternType="solid">
        <fgColor rgb="FFFFFF00"/>
        <bgColor indexed="64"/>
      </patternFill>
    </fill>
    <fill>
      <patternFill patternType="solid">
        <fgColor theme="7" tint="-0.249977111117893"/>
        <bgColor indexed="64"/>
      </patternFill>
    </fill>
    <fill>
      <patternFill patternType="solid">
        <fgColor theme="0"/>
        <bgColor indexed="64"/>
      </patternFill>
    </fill>
    <fill>
      <patternFill patternType="solid">
        <fgColor theme="3" tint="-0.249977111117893"/>
        <bgColor indexed="16"/>
      </patternFill>
    </fill>
    <fill>
      <patternFill patternType="solid">
        <fgColor theme="3" tint="-0.249977111117893"/>
        <bgColor indexed="17"/>
      </patternFill>
    </fill>
    <fill>
      <patternFill patternType="solid">
        <fgColor theme="3" tint="-0.249977111117893"/>
        <bgColor indexed="64"/>
      </patternFill>
    </fill>
    <fill>
      <patternFill patternType="solid">
        <fgColor theme="4" tint="0.79998168889431442"/>
        <bgColor indexed="64"/>
      </patternFill>
    </fill>
  </fills>
  <borders count="6">
    <border>
      <left/>
      <right/>
      <top/>
      <bottom/>
      <diagonal/>
    </border>
    <border>
      <left style="thin">
        <color indexed="8"/>
      </left>
      <right/>
      <top/>
      <bottom style="thin">
        <color indexed="8"/>
      </bottom>
      <diagonal/>
    </border>
    <border>
      <left/>
      <right style="thin">
        <color indexed="8"/>
      </right>
      <top/>
      <bottom/>
      <diagonal/>
    </border>
    <border>
      <left/>
      <right/>
      <top/>
      <bottom style="thin">
        <color indexed="8"/>
      </bottom>
      <diagonal/>
    </border>
    <border>
      <left/>
      <right style="thin">
        <color indexed="8"/>
      </right>
      <top style="thin">
        <color indexed="8"/>
      </top>
      <bottom style="thin">
        <color indexed="8"/>
      </bottom>
      <diagonal/>
    </border>
    <border>
      <left style="medium">
        <color auto="1"/>
      </left>
      <right/>
      <top/>
      <bottom/>
      <diagonal/>
    </border>
  </borders>
  <cellStyleXfs count="2">
    <xf numFmtId="0" fontId="0" fillId="0" borderId="0" applyFill="0" applyProtection="0"/>
    <xf numFmtId="44" fontId="2" fillId="0" borderId="0" applyFont="0" applyFill="0" applyBorder="0" applyAlignment="0" applyProtection="0"/>
  </cellStyleXfs>
  <cellXfs count="130">
    <xf numFmtId="0" fontId="0" fillId="0" borderId="0" xfId="0" applyFill="1" applyProtection="1"/>
    <xf numFmtId="0" fontId="2" fillId="0" borderId="0" xfId="0" applyFont="1" applyFill="1" applyProtection="1"/>
    <xf numFmtId="0" fontId="2" fillId="0" borderId="0" xfId="0" applyFont="1" applyFill="1" applyAlignment="1" applyProtection="1">
      <alignment wrapText="1"/>
    </xf>
    <xf numFmtId="44" fontId="2" fillId="0" borderId="0" xfId="1" applyFont="1" applyFill="1" applyAlignment="1" applyProtection="1">
      <alignment wrapText="1"/>
    </xf>
    <xf numFmtId="0" fontId="2" fillId="0" borderId="0" xfId="0" applyFont="1" applyFill="1" applyAlignment="1" applyProtection="1">
      <alignment horizontal="center" vertical="center" wrapText="1"/>
      <protection locked="0"/>
    </xf>
    <xf numFmtId="1" fontId="2" fillId="0" borderId="0" xfId="0" applyNumberFormat="1" applyFont="1" applyFill="1" applyAlignment="1" applyProtection="1">
      <alignment horizontal="center" vertical="center" wrapText="1"/>
    </xf>
    <xf numFmtId="0" fontId="2" fillId="0" borderId="0" xfId="0" applyFont="1" applyFill="1" applyAlignment="1" applyProtection="1">
      <alignment horizontal="center" vertical="center" wrapText="1"/>
    </xf>
    <xf numFmtId="0" fontId="2" fillId="0" borderId="2" xfId="0" applyFont="1" applyFill="1" applyBorder="1" applyAlignment="1" applyProtection="1">
      <alignment horizontal="center" vertical="center" wrapText="1"/>
      <protection locked="0"/>
    </xf>
    <xf numFmtId="165" fontId="2" fillId="0" borderId="0" xfId="0" applyNumberFormat="1" applyFont="1" applyFill="1" applyAlignment="1" applyProtection="1">
      <alignment horizontal="center" vertical="center" wrapText="1"/>
      <protection locked="0"/>
    </xf>
    <xf numFmtId="0" fontId="2" fillId="0" borderId="0" xfId="0" applyFont="1" applyFill="1" applyAlignment="1" applyProtection="1">
      <alignment horizontal="center" vertical="center"/>
    </xf>
    <xf numFmtId="166" fontId="2" fillId="0" borderId="0" xfId="0" applyNumberFormat="1" applyFont="1" applyFill="1" applyAlignment="1" applyProtection="1">
      <alignment horizontal="center" vertical="center" wrapText="1"/>
      <protection locked="0"/>
    </xf>
    <xf numFmtId="44" fontId="2" fillId="0" borderId="0" xfId="1" applyFont="1" applyFill="1" applyAlignment="1" applyProtection="1">
      <alignment horizontal="center" vertical="center"/>
    </xf>
    <xf numFmtId="0" fontId="2" fillId="3" borderId="0" xfId="0" applyFont="1" applyFill="1" applyAlignment="1" applyProtection="1">
      <alignment horizontal="center" vertical="center"/>
    </xf>
    <xf numFmtId="0" fontId="2" fillId="3" borderId="0" xfId="0" applyFont="1" applyFill="1" applyAlignment="1" applyProtection="1">
      <alignment horizontal="center" vertical="center" wrapText="1"/>
    </xf>
    <xf numFmtId="0" fontId="2" fillId="3" borderId="0" xfId="0" applyFont="1" applyFill="1" applyAlignment="1" applyProtection="1">
      <alignment horizontal="center" vertical="center" wrapText="1"/>
      <protection locked="0"/>
    </xf>
    <xf numFmtId="0" fontId="2" fillId="3" borderId="0" xfId="0" applyFont="1" applyFill="1" applyProtection="1"/>
    <xf numFmtId="44" fontId="2" fillId="0" borderId="0" xfId="1" applyFont="1" applyFill="1" applyAlignment="1" applyProtection="1">
      <alignment horizontal="center" vertical="center" wrapText="1"/>
    </xf>
    <xf numFmtId="14" fontId="2" fillId="0" borderId="0" xfId="0" applyNumberFormat="1" applyFont="1" applyFill="1" applyAlignment="1" applyProtection="1">
      <alignment horizontal="center" vertical="center" wrapText="1"/>
    </xf>
    <xf numFmtId="0" fontId="2" fillId="0" borderId="2" xfId="0" applyFont="1" applyFill="1" applyBorder="1" applyAlignment="1" applyProtection="1">
      <alignment horizontal="center" vertical="center" wrapText="1"/>
    </xf>
    <xf numFmtId="0" fontId="1" fillId="0" borderId="0" xfId="0" applyFont="1" applyFill="1" applyAlignment="1" applyProtection="1">
      <alignment vertical="center" wrapText="1"/>
    </xf>
    <xf numFmtId="44" fontId="2" fillId="3" borderId="0" xfId="1" applyFont="1" applyFill="1" applyAlignment="1" applyProtection="1">
      <alignment horizontal="center" vertical="center" wrapText="1"/>
    </xf>
    <xf numFmtId="0" fontId="2" fillId="2" borderId="0" xfId="0" applyFont="1" applyFill="1" applyAlignment="1" applyProtection="1">
      <alignment horizontal="center" vertical="center" wrapText="1"/>
    </xf>
    <xf numFmtId="0" fontId="6" fillId="0" borderId="0" xfId="0" applyFont="1" applyFill="1" applyAlignment="1" applyProtection="1">
      <alignment horizontal="center" vertical="top" wrapText="1"/>
    </xf>
    <xf numFmtId="0" fontId="6" fillId="0" borderId="0" xfId="0" applyFont="1" applyFill="1" applyAlignment="1" applyProtection="1">
      <alignment vertical="top" wrapText="1"/>
    </xf>
    <xf numFmtId="0" fontId="6" fillId="3" borderId="0" xfId="0" applyFont="1" applyFill="1" applyAlignment="1" applyProtection="1">
      <alignment horizontal="center" vertical="top" wrapText="1"/>
    </xf>
    <xf numFmtId="44" fontId="2" fillId="0" borderId="0" xfId="1" applyFont="1" applyFill="1" applyBorder="1" applyAlignment="1" applyProtection="1">
      <alignment horizontal="center" vertical="center" wrapText="1"/>
      <protection locked="0"/>
    </xf>
    <xf numFmtId="166" fontId="2" fillId="0" borderId="0" xfId="0" applyNumberFormat="1" applyFont="1" applyFill="1" applyAlignment="1" applyProtection="1">
      <alignment horizontal="left" vertical="top" wrapText="1"/>
      <protection locked="0"/>
    </xf>
    <xf numFmtId="0" fontId="2" fillId="0" borderId="0" xfId="0" applyFont="1" applyFill="1" applyAlignment="1" applyProtection="1">
      <alignment horizontal="left" vertical="top" wrapText="1"/>
    </xf>
    <xf numFmtId="0" fontId="2" fillId="3" borderId="0" xfId="0" applyFont="1" applyFill="1" applyAlignment="1" applyProtection="1">
      <alignment horizontal="left" vertical="top" wrapText="1"/>
    </xf>
    <xf numFmtId="14" fontId="2" fillId="0" borderId="0" xfId="0" applyNumberFormat="1" applyFont="1" applyFill="1" applyAlignment="1" applyProtection="1">
      <alignment horizontal="center" vertical="center"/>
    </xf>
    <xf numFmtId="0" fontId="2" fillId="0" borderId="2" xfId="0" applyFont="1" applyFill="1" applyBorder="1" applyAlignment="1" applyProtection="1">
      <alignment horizontal="center" vertical="center"/>
    </xf>
    <xf numFmtId="44" fontId="2" fillId="0" borderId="0" xfId="1" applyFont="1" applyFill="1" applyProtection="1"/>
    <xf numFmtId="14" fontId="6" fillId="0" borderId="0" xfId="0" applyNumberFormat="1" applyFont="1" applyFill="1" applyAlignment="1" applyProtection="1">
      <alignment horizontal="center" vertical="top" wrapText="1"/>
    </xf>
    <xf numFmtId="0" fontId="2" fillId="0" borderId="0" xfId="0" applyFont="1" applyFill="1" applyAlignment="1" applyProtection="1">
      <alignment horizontal="left" vertical="center" wrapText="1"/>
    </xf>
    <xf numFmtId="166" fontId="2" fillId="0" borderId="0" xfId="0" applyNumberFormat="1" applyFont="1" applyFill="1" applyAlignment="1" applyProtection="1">
      <alignment horizontal="left" vertical="center" wrapText="1"/>
      <protection locked="0"/>
    </xf>
    <xf numFmtId="0" fontId="2" fillId="3" borderId="0" xfId="0" applyFont="1" applyFill="1" applyAlignment="1" applyProtection="1">
      <alignment horizontal="left" vertical="center" wrapText="1"/>
    </xf>
    <xf numFmtId="0" fontId="3" fillId="0" borderId="0" xfId="0" applyFont="1" applyFill="1" applyAlignment="1">
      <alignment horizontal="center" vertical="center" wrapText="1"/>
    </xf>
    <xf numFmtId="0" fontId="2" fillId="4" borderId="0" xfId="0" applyFont="1" applyFill="1" applyAlignment="1" applyProtection="1">
      <alignment horizontal="center" vertical="center"/>
    </xf>
    <xf numFmtId="8" fontId="2" fillId="0" borderId="0" xfId="1" applyNumberFormat="1" applyFont="1" applyFill="1" applyBorder="1" applyAlignment="1" applyProtection="1">
      <alignment horizontal="center" vertical="center"/>
    </xf>
    <xf numFmtId="0" fontId="2" fillId="0" borderId="5" xfId="0" applyFont="1" applyFill="1" applyBorder="1" applyAlignment="1" applyProtection="1">
      <alignment horizontal="center" vertical="center" wrapText="1"/>
    </xf>
    <xf numFmtId="0" fontId="2" fillId="0" borderId="5" xfId="0" applyFont="1" applyFill="1" applyBorder="1" applyAlignment="1" applyProtection="1">
      <alignment horizontal="center" vertical="center"/>
    </xf>
    <xf numFmtId="0" fontId="2" fillId="0" borderId="5" xfId="0" applyFont="1" applyFill="1" applyBorder="1" applyAlignment="1" applyProtection="1">
      <alignment wrapText="1"/>
    </xf>
    <xf numFmtId="0" fontId="2" fillId="3" borderId="5" xfId="0" applyFont="1" applyFill="1" applyBorder="1" applyAlignment="1" applyProtection="1">
      <alignment horizontal="center" vertical="center" wrapText="1"/>
    </xf>
    <xf numFmtId="0" fontId="2" fillId="0" borderId="5" xfId="0" applyFont="1" applyFill="1" applyBorder="1" applyProtection="1"/>
    <xf numFmtId="0" fontId="2" fillId="3" borderId="5" xfId="0" applyFont="1" applyFill="1" applyBorder="1" applyAlignment="1" applyProtection="1">
      <alignment horizontal="center" vertical="center"/>
    </xf>
    <xf numFmtId="44" fontId="2" fillId="0" borderId="0" xfId="1" applyFont="1" applyFill="1" applyBorder="1" applyAlignment="1" applyProtection="1">
      <alignment horizontal="center" vertical="center"/>
    </xf>
    <xf numFmtId="44" fontId="2" fillId="3" borderId="0" xfId="1" applyFont="1" applyFill="1" applyAlignment="1" applyProtection="1">
      <alignment horizontal="center" vertical="center"/>
    </xf>
    <xf numFmtId="0" fontId="7" fillId="5" borderId="4" xfId="0" applyFont="1" applyFill="1" applyBorder="1" applyAlignment="1" applyProtection="1">
      <alignment horizontal="center" vertical="center" wrapText="1"/>
    </xf>
    <xf numFmtId="0" fontId="7" fillId="5" borderId="0" xfId="0" applyFont="1" applyFill="1" applyAlignment="1" applyProtection="1">
      <alignment horizontal="center" vertical="center" wrapText="1"/>
    </xf>
    <xf numFmtId="0" fontId="7" fillId="5" borderId="3" xfId="0" applyFont="1" applyFill="1" applyBorder="1" applyAlignment="1" applyProtection="1">
      <alignment horizontal="center" vertical="center" wrapText="1"/>
    </xf>
    <xf numFmtId="0" fontId="7" fillId="6" borderId="1" xfId="0" applyFont="1" applyFill="1" applyBorder="1" applyAlignment="1" applyProtection="1">
      <alignment horizontal="center" vertical="center" wrapText="1"/>
    </xf>
    <xf numFmtId="0" fontId="7" fillId="6" borderId="3" xfId="0" applyFont="1" applyFill="1" applyBorder="1" applyAlignment="1" applyProtection="1">
      <alignment horizontal="center" vertical="center" wrapText="1"/>
    </xf>
    <xf numFmtId="164" fontId="7" fillId="6" borderId="0" xfId="0" applyNumberFormat="1" applyFont="1" applyFill="1" applyAlignment="1" applyProtection="1">
      <alignment horizontal="center" vertical="center" wrapText="1"/>
    </xf>
    <xf numFmtId="0" fontId="7" fillId="6" borderId="0" xfId="1" applyNumberFormat="1" applyFont="1" applyFill="1" applyBorder="1" applyAlignment="1" applyProtection="1">
      <alignment horizontal="center" vertical="center" wrapText="1"/>
    </xf>
    <xf numFmtId="0" fontId="7" fillId="7" borderId="0" xfId="0" applyFont="1" applyFill="1" applyAlignment="1" applyProtection="1">
      <alignment horizontal="center" vertical="center" wrapText="1"/>
    </xf>
    <xf numFmtId="44" fontId="7" fillId="7" borderId="0" xfId="1" applyFont="1" applyFill="1" applyAlignment="1" applyProtection="1">
      <alignment horizontal="center" vertical="center" wrapText="1"/>
    </xf>
    <xf numFmtId="0" fontId="7" fillId="7" borderId="5" xfId="0" applyFont="1" applyFill="1" applyBorder="1" applyAlignment="1" applyProtection="1">
      <alignment horizontal="center" vertical="center" wrapText="1"/>
    </xf>
    <xf numFmtId="0" fontId="8" fillId="7" borderId="0" xfId="0" applyFont="1" applyFill="1" applyAlignment="1" applyProtection="1">
      <alignment horizontal="center" vertical="center" wrapText="1"/>
    </xf>
    <xf numFmtId="0" fontId="9" fillId="7" borderId="0" xfId="0" applyFont="1" applyFill="1" applyAlignment="1" applyProtection="1">
      <alignment horizontal="center" vertical="center" wrapText="1"/>
    </xf>
    <xf numFmtId="0" fontId="2" fillId="0" borderId="0" xfId="0" applyFont="1" applyFill="1" applyAlignment="1" applyProtection="1">
      <alignment horizontal="center" wrapText="1"/>
    </xf>
    <xf numFmtId="14" fontId="2" fillId="0" borderId="0" xfId="0" applyNumberFormat="1" applyFont="1" applyFill="1" applyAlignment="1" applyProtection="1">
      <alignment horizontal="center" wrapText="1"/>
    </xf>
    <xf numFmtId="14" fontId="7" fillId="6" borderId="0" xfId="0" applyNumberFormat="1" applyFont="1" applyFill="1" applyAlignment="1" applyProtection="1">
      <alignment horizontal="center" vertical="center" wrapText="1"/>
    </xf>
    <xf numFmtId="14" fontId="2" fillId="0" borderId="0" xfId="0" applyNumberFormat="1" applyFont="1" applyFill="1" applyAlignment="1" applyProtection="1">
      <alignment horizontal="center" vertical="center" wrapText="1"/>
      <protection locked="0"/>
    </xf>
    <xf numFmtId="14" fontId="2" fillId="3" borderId="0" xfId="0" applyNumberFormat="1" applyFont="1" applyFill="1" applyAlignment="1" applyProtection="1">
      <alignment horizontal="center" vertical="center" wrapText="1"/>
    </xf>
    <xf numFmtId="0" fontId="3" fillId="0" borderId="0" xfId="0" applyFont="1" applyFill="1" applyAlignment="1">
      <alignment vertical="top" wrapText="1"/>
    </xf>
    <xf numFmtId="8" fontId="2" fillId="0" borderId="0" xfId="1" applyNumberFormat="1" applyFont="1" applyFill="1" applyAlignment="1" applyProtection="1">
      <alignment horizontal="center" vertical="center"/>
    </xf>
    <xf numFmtId="8" fontId="2" fillId="0" borderId="0" xfId="0" applyNumberFormat="1" applyFont="1" applyFill="1" applyAlignment="1" applyProtection="1">
      <alignment horizontal="center" vertical="center"/>
    </xf>
    <xf numFmtId="0" fontId="2" fillId="0" borderId="0" xfId="0" applyFont="1" applyFill="1" applyAlignment="1" applyProtection="1">
      <alignment horizontal="center"/>
    </xf>
    <xf numFmtId="0" fontId="2" fillId="4" borderId="2" xfId="0" applyFont="1" applyFill="1" applyBorder="1" applyAlignment="1" applyProtection="1">
      <alignment horizontal="center" vertical="center"/>
    </xf>
    <xf numFmtId="0" fontId="2" fillId="4" borderId="0" xfId="0" applyFont="1" applyFill="1" applyAlignment="1" applyProtection="1">
      <alignment horizontal="left" vertical="center" wrapText="1"/>
    </xf>
    <xf numFmtId="0" fontId="2" fillId="4" borderId="0" xfId="0" applyFont="1" applyFill="1" applyAlignment="1" applyProtection="1">
      <alignment horizontal="center" vertical="center" wrapText="1"/>
    </xf>
    <xf numFmtId="0" fontId="10" fillId="0" borderId="0" xfId="0" applyFont="1" applyFill="1" applyAlignment="1" applyProtection="1">
      <alignment horizontal="center"/>
    </xf>
    <xf numFmtId="14" fontId="7" fillId="0" borderId="0" xfId="0" applyNumberFormat="1" applyFont="1" applyFill="1" applyAlignment="1" applyProtection="1">
      <alignment horizontal="center" vertical="center" wrapText="1"/>
    </xf>
    <xf numFmtId="0" fontId="7" fillId="0" borderId="0" xfId="1" applyNumberFormat="1" applyFont="1" applyFill="1" applyBorder="1" applyAlignment="1" applyProtection="1">
      <alignment horizontal="center" vertical="center" wrapText="1"/>
    </xf>
    <xf numFmtId="1" fontId="2" fillId="0" borderId="0" xfId="0" applyNumberFormat="1" applyFont="1" applyFill="1" applyAlignment="1" applyProtection="1">
      <alignment horizontal="center" vertical="center"/>
    </xf>
    <xf numFmtId="0" fontId="3" fillId="0" borderId="0" xfId="0" applyFont="1" applyFill="1" applyAlignment="1" applyProtection="1">
      <alignment horizontal="center" wrapText="1"/>
    </xf>
    <xf numFmtId="0" fontId="0" fillId="0" borderId="0" xfId="0" applyFill="1" applyAlignment="1" applyProtection="1">
      <alignment horizontal="center" vertical="center"/>
    </xf>
    <xf numFmtId="4" fontId="2" fillId="0" borderId="0" xfId="0" applyNumberFormat="1" applyFont="1" applyFill="1" applyAlignment="1" applyProtection="1">
      <alignment horizontal="center" vertical="center"/>
    </xf>
    <xf numFmtId="164" fontId="2" fillId="0" borderId="0" xfId="0" applyNumberFormat="1" applyFont="1" applyFill="1" applyAlignment="1" applyProtection="1">
      <alignment horizontal="center" vertical="center"/>
    </xf>
    <xf numFmtId="164" fontId="2" fillId="0" borderId="0" xfId="0" applyNumberFormat="1" applyFont="1" applyFill="1" applyAlignment="1" applyProtection="1">
      <alignment horizontal="center" vertical="center" wrapText="1"/>
    </xf>
    <xf numFmtId="0" fontId="7" fillId="0" borderId="4" xfId="0" applyFont="1" applyFill="1" applyBorder="1" applyAlignment="1" applyProtection="1">
      <alignment horizontal="center" vertical="center" wrapText="1"/>
    </xf>
    <xf numFmtId="1" fontId="7" fillId="0" borderId="0" xfId="0" applyNumberFormat="1" applyFont="1" applyFill="1" applyAlignment="1" applyProtection="1">
      <alignment horizontal="center" vertical="center" wrapText="1"/>
    </xf>
    <xf numFmtId="0" fontId="7" fillId="0" borderId="3" xfId="0" applyFont="1" applyFill="1" applyBorder="1" applyAlignment="1" applyProtection="1">
      <alignment horizontal="center" vertical="center" wrapText="1"/>
    </xf>
    <xf numFmtId="0" fontId="7" fillId="0" borderId="1" xfId="0" applyFont="1" applyFill="1" applyBorder="1" applyAlignment="1" applyProtection="1">
      <alignment horizontal="center" vertical="center" wrapText="1"/>
    </xf>
    <xf numFmtId="164" fontId="7" fillId="0" borderId="0" xfId="0" applyNumberFormat="1" applyFont="1" applyFill="1" applyAlignment="1" applyProtection="1">
      <alignment horizontal="center" vertical="center" wrapText="1"/>
    </xf>
    <xf numFmtId="0" fontId="7" fillId="0" borderId="5" xfId="0" applyFont="1" applyFill="1" applyBorder="1" applyAlignment="1" applyProtection="1">
      <alignment horizontal="center" vertical="center" wrapText="1"/>
    </xf>
    <xf numFmtId="44" fontId="7" fillId="0" borderId="0" xfId="1" applyFont="1" applyFill="1" applyAlignment="1" applyProtection="1">
      <alignment horizontal="center" vertical="center" wrapText="1"/>
    </xf>
    <xf numFmtId="0" fontId="7" fillId="0" borderId="0" xfId="0" applyFont="1" applyFill="1" applyAlignment="1" applyProtection="1">
      <alignment horizontal="center" vertical="center" wrapText="1"/>
    </xf>
    <xf numFmtId="0" fontId="8" fillId="0" borderId="0" xfId="0" applyFont="1" applyFill="1" applyAlignment="1" applyProtection="1">
      <alignment horizontal="center" vertical="center" wrapText="1"/>
    </xf>
    <xf numFmtId="0" fontId="6" fillId="0" borderId="0" xfId="0" applyFont="1" applyFill="1" applyAlignment="1" applyProtection="1">
      <alignment horizontal="center" vertical="center" wrapText="1"/>
    </xf>
    <xf numFmtId="0" fontId="6" fillId="0" borderId="0" xfId="0" applyFont="1" applyFill="1" applyAlignment="1" applyProtection="1">
      <alignment vertical="center" wrapText="1"/>
    </xf>
    <xf numFmtId="14" fontId="6" fillId="0" borderId="0" xfId="0" applyNumberFormat="1" applyFont="1" applyFill="1" applyAlignment="1" applyProtection="1">
      <alignment horizontal="center" vertical="center" wrapText="1"/>
    </xf>
    <xf numFmtId="0" fontId="2" fillId="0" borderId="0" xfId="0" applyFont="1" applyFill="1" applyAlignment="1" applyProtection="1">
      <alignment vertical="center" wrapText="1"/>
    </xf>
    <xf numFmtId="167" fontId="2" fillId="0" borderId="0" xfId="0" applyNumberFormat="1" applyFont="1" applyFill="1" applyAlignment="1" applyProtection="1">
      <alignment horizontal="center" vertical="center"/>
    </xf>
    <xf numFmtId="167" fontId="2" fillId="0" borderId="0" xfId="1" applyNumberFormat="1" applyFont="1" applyFill="1" applyAlignment="1" applyProtection="1">
      <alignment horizontal="center" vertical="center"/>
    </xf>
    <xf numFmtId="167" fontId="2" fillId="0" borderId="0" xfId="1" applyNumberFormat="1" applyFont="1" applyFill="1" applyAlignment="1" applyProtection="1">
      <alignment horizontal="center" vertical="center" wrapText="1"/>
    </xf>
    <xf numFmtId="167" fontId="2" fillId="0" borderId="0" xfId="0" applyNumberFormat="1" applyFont="1" applyFill="1" applyAlignment="1" applyProtection="1">
      <alignment horizontal="center" vertical="center" wrapText="1"/>
    </xf>
    <xf numFmtId="167" fontId="2" fillId="0" borderId="0" xfId="1" applyNumberFormat="1" applyFont="1" applyFill="1" applyAlignment="1" applyProtection="1">
      <alignment wrapText="1"/>
    </xf>
    <xf numFmtId="167" fontId="2" fillId="0" borderId="0" xfId="0" applyNumberFormat="1" applyFont="1" applyFill="1" applyProtection="1"/>
    <xf numFmtId="0" fontId="2" fillId="8" borderId="0" xfId="0" applyFont="1" applyFill="1" applyAlignment="1" applyProtection="1">
      <alignment horizontal="center" vertical="center" wrapText="1"/>
    </xf>
    <xf numFmtId="0" fontId="0" fillId="8" borderId="0" xfId="0" applyFill="1" applyProtection="1"/>
    <xf numFmtId="2" fontId="2" fillId="0" borderId="0" xfId="0" applyNumberFormat="1" applyFont="1" applyFill="1" applyAlignment="1" applyProtection="1">
      <alignment horizontal="center" vertical="center" wrapText="1"/>
    </xf>
    <xf numFmtId="0" fontId="2" fillId="0" borderId="0" xfId="0" applyFont="1" applyFill="1" applyAlignment="1" applyProtection="1">
      <alignment horizontal="center" vertical="center" wrapText="1" shrinkToFit="1"/>
    </xf>
    <xf numFmtId="6" fontId="2" fillId="0" borderId="0" xfId="0" applyNumberFormat="1" applyFont="1" applyFill="1" applyProtection="1"/>
    <xf numFmtId="15" fontId="2" fillId="0" borderId="0" xfId="0" applyNumberFormat="1" applyFont="1" applyFill="1" applyAlignment="1" applyProtection="1">
      <alignment horizontal="center" vertical="center"/>
    </xf>
    <xf numFmtId="0" fontId="7" fillId="0" borderId="3" xfId="0" applyFont="1" applyFill="1" applyBorder="1" applyAlignment="1" applyProtection="1">
      <alignment horizontal="left" vertical="center" wrapText="1"/>
    </xf>
    <xf numFmtId="0" fontId="2" fillId="0" borderId="0" xfId="0" applyFont="1" applyFill="1" applyAlignment="1" applyProtection="1">
      <alignment horizontal="left" vertical="center"/>
    </xf>
    <xf numFmtId="0" fontId="2" fillId="0" borderId="0" xfId="0" applyFont="1" applyFill="1" applyAlignment="1" applyProtection="1">
      <alignment horizontal="left" vertical="center" wrapText="1"/>
      <protection locked="0"/>
    </xf>
    <xf numFmtId="0" fontId="2" fillId="8" borderId="0" xfId="0" applyFont="1" applyFill="1" applyAlignment="1" applyProtection="1">
      <alignment horizontal="left" vertical="center"/>
    </xf>
    <xf numFmtId="8" fontId="2" fillId="8" borderId="0" xfId="1" applyNumberFormat="1" applyFont="1" applyFill="1" applyAlignment="1" applyProtection="1">
      <alignment horizontal="center" vertical="center"/>
    </xf>
    <xf numFmtId="14" fontId="2" fillId="8" borderId="0" xfId="0" applyNumberFormat="1" applyFont="1" applyFill="1" applyAlignment="1" applyProtection="1">
      <alignment horizontal="center" vertical="center"/>
    </xf>
    <xf numFmtId="44" fontId="2" fillId="0" borderId="0" xfId="1" applyFont="1" applyFill="1" applyAlignment="1" applyProtection="1">
      <alignment vertical="center"/>
    </xf>
    <xf numFmtId="44" fontId="2" fillId="0" borderId="0" xfId="1" applyFont="1" applyFill="1" applyAlignment="1" applyProtection="1">
      <alignment vertical="center" wrapText="1"/>
    </xf>
    <xf numFmtId="44" fontId="2" fillId="0" borderId="0" xfId="1" applyFont="1" applyFill="1" applyBorder="1" applyAlignment="1" applyProtection="1">
      <alignment vertical="center" wrapText="1"/>
      <protection locked="0"/>
    </xf>
    <xf numFmtId="8" fontId="2" fillId="0" borderId="0" xfId="1" applyNumberFormat="1" applyFont="1" applyFill="1" applyAlignment="1" applyProtection="1">
      <alignment vertical="center"/>
    </xf>
    <xf numFmtId="44" fontId="2" fillId="8" borderId="0" xfId="1" applyFont="1" applyFill="1" applyAlignment="1" applyProtection="1">
      <alignment vertical="center"/>
    </xf>
    <xf numFmtId="44" fontId="2" fillId="0" borderId="0" xfId="1" applyFont="1" applyFill="1" applyBorder="1" applyAlignment="1" applyProtection="1">
      <alignment vertical="center"/>
    </xf>
    <xf numFmtId="0" fontId="2" fillId="0" borderId="0" xfId="0" applyFont="1" applyFill="1" applyAlignment="1" applyProtection="1">
      <alignment vertical="center"/>
    </xf>
    <xf numFmtId="0" fontId="12" fillId="0" borderId="0" xfId="0" applyFont="1" applyFill="1" applyAlignment="1" applyProtection="1">
      <alignment horizontal="center" vertical="center" wrapText="1"/>
    </xf>
    <xf numFmtId="4" fontId="2" fillId="0" borderId="0" xfId="0" applyNumberFormat="1" applyFont="1" applyFill="1" applyAlignment="1" applyProtection="1">
      <alignment vertical="center"/>
    </xf>
    <xf numFmtId="6" fontId="2" fillId="0" borderId="0" xfId="1" applyNumberFormat="1" applyFont="1" applyFill="1" applyAlignment="1" applyProtection="1">
      <alignment horizontal="center" vertical="center"/>
    </xf>
    <xf numFmtId="14" fontId="2" fillId="0" borderId="0" xfId="0" applyNumberFormat="1" applyFont="1" applyFill="1" applyProtection="1"/>
    <xf numFmtId="168" fontId="2" fillId="0" borderId="0" xfId="0" applyNumberFormat="1" applyFont="1" applyFill="1" applyProtection="1"/>
    <xf numFmtId="0" fontId="2" fillId="8" borderId="0" xfId="0" applyFont="1" applyFill="1" applyAlignment="1" applyProtection="1">
      <alignment horizontal="center" vertical="center"/>
    </xf>
    <xf numFmtId="8" fontId="2" fillId="0" borderId="0" xfId="1" applyNumberFormat="1" applyFont="1" applyFill="1" applyAlignment="1" applyProtection="1">
      <alignment horizontal="center" vertical="center" wrapText="1"/>
    </xf>
    <xf numFmtId="0" fontId="0" fillId="0" borderId="0" xfId="0" applyFill="1" applyAlignment="1" applyProtection="1">
      <alignment horizontal="center"/>
    </xf>
    <xf numFmtId="0" fontId="3" fillId="0" borderId="0" xfId="0" applyFont="1" applyFill="1" applyAlignment="1">
      <alignment horizontal="center" vertical="top" wrapText="1"/>
    </xf>
    <xf numFmtId="0" fontId="10" fillId="0" borderId="0" xfId="0" applyFont="1" applyFill="1" applyAlignment="1" applyProtection="1">
      <alignment horizontal="center" vertical="center"/>
    </xf>
    <xf numFmtId="0" fontId="11" fillId="0" borderId="0" xfId="0" applyFont="1" applyFill="1" applyAlignment="1" applyProtection="1">
      <alignment horizontal="center" vertical="center"/>
    </xf>
    <xf numFmtId="4" fontId="2" fillId="0" borderId="0" xfId="0" applyNumberFormat="1" applyFont="1" applyFill="1" applyProtection="1"/>
  </cellXfs>
  <cellStyles count="2">
    <cellStyle name="Currency" xfId="1" builtinId="4"/>
    <cellStyle name="Normal" xfId="0" builtinId="0"/>
  </cellStyles>
  <dxfs count="184">
    <dxf>
      <font>
        <b val="0"/>
        <i val="0"/>
        <strike val="0"/>
        <condense val="0"/>
        <extend val="0"/>
        <outline val="0"/>
        <shadow val="0"/>
        <u val="none"/>
        <vertAlign val="baseline"/>
        <sz val="10"/>
        <color indexed="8"/>
        <name val="Arial"/>
        <family val="2"/>
        <scheme val="none"/>
      </font>
      <fill>
        <patternFill patternType="none">
          <fgColor indexed="64"/>
          <bgColor indexed="65"/>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10"/>
        <color indexed="8"/>
        <name val="Arial"/>
        <family val="2"/>
        <scheme val="none"/>
      </font>
      <fill>
        <patternFill patternType="none">
          <fgColor indexed="64"/>
          <bgColor indexed="65"/>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10"/>
        <color indexed="8"/>
        <name val="Arial"/>
        <family val="2"/>
        <scheme val="none"/>
      </font>
      <fill>
        <patternFill patternType="none">
          <fgColor indexed="64"/>
          <bgColor indexed="65"/>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10"/>
        <color indexed="8"/>
        <name val="Arial"/>
        <family val="2"/>
        <scheme val="none"/>
      </font>
      <fill>
        <patternFill patternType="none">
          <fgColor indexed="64"/>
          <bgColor indexed="65"/>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10"/>
        <color indexed="8"/>
        <name val="Arial"/>
        <family val="2"/>
        <scheme val="none"/>
      </font>
      <numFmt numFmtId="0" formatCode="General"/>
      <fill>
        <patternFill patternType="none">
          <fgColor indexed="64"/>
          <bgColor indexed="65"/>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10"/>
        <color indexed="8"/>
        <name val="Arial"/>
        <family val="2"/>
        <scheme val="none"/>
      </font>
      <fill>
        <patternFill patternType="none">
          <fgColor indexed="64"/>
          <bgColor indexed="65"/>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10"/>
        <color indexed="8"/>
        <name val="Arial"/>
        <family val="2"/>
        <scheme val="none"/>
      </font>
      <fill>
        <patternFill patternType="none">
          <fgColor indexed="64"/>
          <bgColor indexed="65"/>
        </patternFill>
      </fill>
      <alignment horizontal="center" vertical="center" textRotation="0" wrapText="0" indent="0" justifyLastLine="0" shrinkToFit="0" readingOrder="0"/>
      <border diagonalUp="0" diagonalDown="0" outline="0">
        <left style="medium">
          <color auto="1"/>
        </left>
        <right/>
        <top/>
        <bottom/>
      </border>
      <protection locked="1" hidden="0"/>
    </dxf>
    <dxf>
      <font>
        <b val="0"/>
        <i val="0"/>
        <strike val="0"/>
        <condense val="0"/>
        <extend val="0"/>
        <outline val="0"/>
        <shadow val="0"/>
        <u val="none"/>
        <vertAlign val="baseline"/>
        <sz val="10"/>
        <color indexed="8"/>
        <name val="Arial"/>
        <family val="2"/>
        <scheme val="none"/>
      </font>
      <fill>
        <patternFill patternType="none">
          <fgColor indexed="64"/>
          <bgColor indexed="65"/>
        </patternFill>
      </fill>
      <alignment horizontal="center" vertical="center" textRotation="0" wrapText="0" indent="0" justifyLastLine="0" shrinkToFit="0" readingOrder="0"/>
      <border diagonalUp="0" diagonalDown="0">
        <left style="medium">
          <color auto="1"/>
        </left>
        <right/>
        <top/>
        <bottom/>
        <vertical/>
        <horizontal/>
      </border>
      <protection locked="1" hidden="0"/>
    </dxf>
    <dxf>
      <font>
        <b val="0"/>
        <i val="0"/>
        <strike val="0"/>
        <condense val="0"/>
        <extend val="0"/>
        <outline val="0"/>
        <shadow val="0"/>
        <u val="none"/>
        <vertAlign val="baseline"/>
        <sz val="10"/>
        <color indexed="8"/>
        <name val="Arial"/>
        <family val="2"/>
        <scheme val="none"/>
      </font>
      <fill>
        <patternFill patternType="none">
          <fgColor indexed="64"/>
          <bgColor indexed="65"/>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10"/>
        <color indexed="8"/>
        <name val="Arial"/>
        <family val="2"/>
        <scheme val="none"/>
      </font>
      <fill>
        <patternFill patternType="none">
          <fgColor indexed="64"/>
          <bgColor indexed="65"/>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10"/>
        <color indexed="8"/>
        <name val="Arial"/>
        <family val="2"/>
        <scheme val="none"/>
      </font>
      <fill>
        <patternFill patternType="none">
          <fgColor indexed="64"/>
          <bgColor indexed="65"/>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10"/>
        <color indexed="8"/>
        <name val="Arial"/>
        <family val="2"/>
        <scheme val="none"/>
      </font>
      <fill>
        <patternFill patternType="none">
          <fgColor indexed="64"/>
          <bgColor indexed="65"/>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10"/>
        <color indexed="8"/>
        <name val="Arial"/>
        <family val="2"/>
        <scheme val="none"/>
      </font>
      <fill>
        <patternFill patternType="none">
          <fgColor indexed="64"/>
          <bgColor indexed="65"/>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10"/>
        <color indexed="8"/>
        <name val="Arial"/>
        <family val="2"/>
        <scheme val="none"/>
      </font>
      <fill>
        <patternFill patternType="none">
          <fgColor indexed="64"/>
          <bgColor indexed="65"/>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10"/>
        <color indexed="8"/>
        <name val="Arial"/>
        <family val="2"/>
        <scheme val="none"/>
      </font>
      <fill>
        <patternFill patternType="none">
          <fgColor indexed="64"/>
          <bgColor indexed="65"/>
        </patternFill>
      </fill>
      <alignment horizontal="center" vertical="center" textRotation="0" wrapText="0" indent="0" justifyLastLine="0" shrinkToFit="0" readingOrder="0"/>
      <border diagonalUp="0" diagonalDown="0" outline="0">
        <left style="medium">
          <color auto="1"/>
        </left>
        <right/>
        <top/>
        <bottom/>
      </border>
      <protection locked="1" hidden="0"/>
    </dxf>
    <dxf>
      <font>
        <b val="0"/>
        <i val="0"/>
        <strike val="0"/>
        <condense val="0"/>
        <extend val="0"/>
        <outline val="0"/>
        <shadow val="0"/>
        <u val="none"/>
        <vertAlign val="baseline"/>
        <sz val="10"/>
        <color indexed="8"/>
        <name val="Arial"/>
        <family val="2"/>
        <scheme val="none"/>
      </font>
      <fill>
        <patternFill patternType="none">
          <fgColor indexed="64"/>
          <bgColor indexed="65"/>
        </patternFill>
      </fill>
      <alignment horizontal="center" vertical="center" textRotation="0" wrapText="0" indent="0" justifyLastLine="0" shrinkToFit="0" readingOrder="0"/>
      <border diagonalUp="0" diagonalDown="0">
        <left style="medium">
          <color auto="1"/>
        </left>
        <right/>
        <top/>
        <bottom/>
        <vertical/>
        <horizontal/>
      </border>
      <protection locked="1" hidden="0"/>
    </dxf>
    <dxf>
      <font>
        <b val="0"/>
        <i val="0"/>
        <strike val="0"/>
        <condense val="0"/>
        <extend val="0"/>
        <outline val="0"/>
        <shadow val="0"/>
        <u val="none"/>
        <vertAlign val="baseline"/>
        <sz val="9"/>
        <color indexed="8"/>
        <name val="Arial"/>
        <family val="2"/>
        <scheme val="none"/>
      </font>
      <fill>
        <patternFill patternType="none">
          <fgColor indexed="64"/>
          <bgColor indexed="65"/>
        </patternFill>
      </fill>
      <alignment horizontal="center" vertical="top" textRotation="0" wrapText="1" indent="0" justifyLastLine="0" shrinkToFit="0" readingOrder="0"/>
      <protection locked="1" hidden="0"/>
    </dxf>
    <dxf>
      <font>
        <b val="0"/>
        <i val="0"/>
        <strike val="0"/>
        <condense val="0"/>
        <extend val="0"/>
        <outline val="0"/>
        <shadow val="0"/>
        <u val="none"/>
        <vertAlign val="baseline"/>
        <sz val="9"/>
        <color indexed="8"/>
        <name val="Arial"/>
        <family val="2"/>
        <scheme val="none"/>
      </font>
      <fill>
        <patternFill patternType="none">
          <fgColor indexed="64"/>
          <bgColor indexed="65"/>
        </patternFill>
      </fill>
      <alignment horizontal="center" vertical="top" textRotation="0" wrapText="1" indent="0" justifyLastLine="0" shrinkToFit="0" readingOrder="0"/>
      <protection locked="1" hidden="0"/>
    </dxf>
    <dxf>
      <font>
        <b val="0"/>
        <i val="0"/>
        <strike val="0"/>
        <condense val="0"/>
        <extend val="0"/>
        <outline val="0"/>
        <shadow val="0"/>
        <u val="none"/>
        <vertAlign val="baseline"/>
        <sz val="10"/>
        <color indexed="8"/>
        <name val="Arial"/>
        <family val="2"/>
        <scheme val="none"/>
      </font>
      <fill>
        <patternFill patternType="none">
          <fgColor indexed="64"/>
          <bgColor indexed="65"/>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10"/>
        <color indexed="8"/>
        <name val="Arial"/>
        <family val="2"/>
        <scheme val="none"/>
      </font>
      <fill>
        <patternFill patternType="none">
          <fgColor indexed="64"/>
          <bgColor indexed="65"/>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10"/>
        <color indexed="8"/>
        <name val="Arial"/>
        <family val="2"/>
        <scheme val="none"/>
      </font>
      <numFmt numFmtId="0" formatCode="General"/>
      <fill>
        <patternFill patternType="none">
          <fgColor indexed="64"/>
          <bgColor indexed="65"/>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10"/>
        <color indexed="8"/>
        <name val="Arial"/>
        <family val="2"/>
        <scheme val="none"/>
      </font>
      <fill>
        <patternFill patternType="none">
          <fgColor indexed="64"/>
          <bgColor indexed="65"/>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10"/>
        <color indexed="8"/>
        <name val="Arial"/>
        <family val="2"/>
        <scheme val="none"/>
      </font>
      <fill>
        <patternFill patternType="none">
          <fgColor indexed="64"/>
          <bgColor indexed="65"/>
        </patternFill>
      </fill>
      <alignment horizontal="center" vertical="center" textRotation="0" wrapText="0" indent="0" justifyLastLine="0" shrinkToFit="0" readingOrder="0"/>
      <border diagonalUp="0" diagonalDown="0" outline="0">
        <left style="medium">
          <color auto="1"/>
        </left>
        <right/>
        <top/>
        <bottom/>
      </border>
      <protection locked="1" hidden="0"/>
    </dxf>
    <dxf>
      <font>
        <b val="0"/>
        <i val="0"/>
        <strike val="0"/>
        <condense val="0"/>
        <extend val="0"/>
        <outline val="0"/>
        <shadow val="0"/>
        <u val="none"/>
        <vertAlign val="baseline"/>
        <sz val="10"/>
        <color indexed="8"/>
        <name val="Arial"/>
        <family val="2"/>
        <scheme val="none"/>
      </font>
      <fill>
        <patternFill patternType="none">
          <fgColor indexed="64"/>
          <bgColor indexed="65"/>
        </patternFill>
      </fill>
      <alignment horizontal="center" vertical="center" textRotation="0" wrapText="0" indent="0" justifyLastLine="0" shrinkToFit="0" readingOrder="0"/>
      <border diagonalUp="0" diagonalDown="0">
        <left style="medium">
          <color auto="1"/>
        </left>
        <right/>
        <top/>
        <bottom/>
        <vertical/>
        <horizontal/>
      </border>
      <protection locked="1" hidden="0"/>
    </dxf>
    <dxf>
      <font>
        <b val="0"/>
        <i val="0"/>
        <strike val="0"/>
        <condense val="0"/>
        <extend val="0"/>
        <outline val="0"/>
        <shadow val="0"/>
        <u val="none"/>
        <vertAlign val="baseline"/>
        <sz val="10"/>
        <color indexed="8"/>
        <name val="Arial"/>
        <family val="2"/>
        <scheme val="none"/>
      </font>
      <fill>
        <patternFill patternType="none">
          <fgColor indexed="64"/>
          <bgColor indexed="65"/>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10"/>
        <color indexed="8"/>
        <name val="Arial"/>
        <family val="2"/>
        <scheme val="none"/>
      </font>
      <fill>
        <patternFill patternType="none">
          <fgColor indexed="64"/>
          <bgColor indexed="65"/>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10"/>
        <color indexed="8"/>
        <name val="Arial"/>
        <family val="2"/>
        <scheme val="none"/>
      </font>
      <fill>
        <patternFill patternType="none">
          <fgColor indexed="64"/>
          <bgColor indexed="65"/>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10"/>
        <color indexed="8"/>
        <name val="Arial"/>
        <family val="2"/>
        <scheme val="none"/>
      </font>
      <fill>
        <patternFill patternType="none">
          <fgColor indexed="64"/>
          <bgColor indexed="65"/>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10"/>
        <color indexed="8"/>
        <name val="Arial"/>
        <family val="2"/>
        <scheme val="none"/>
      </font>
      <fill>
        <patternFill patternType="none">
          <fgColor indexed="64"/>
          <bgColor indexed="65"/>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10"/>
        <color indexed="8"/>
        <name val="Arial"/>
        <family val="2"/>
        <scheme val="none"/>
      </font>
      <fill>
        <patternFill patternType="none">
          <fgColor indexed="64"/>
          <bgColor indexed="65"/>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10"/>
        <color indexed="8"/>
        <name val="Arial"/>
        <family val="2"/>
        <scheme val="none"/>
      </font>
      <fill>
        <patternFill patternType="none">
          <fgColor indexed="64"/>
          <bgColor indexed="65"/>
        </patternFill>
      </fill>
      <alignment horizontal="left" vertical="top" textRotation="0" wrapText="1" indent="0" justifyLastLine="0" shrinkToFit="0" readingOrder="0"/>
      <protection locked="1" hidden="0"/>
    </dxf>
    <dxf>
      <font>
        <b val="0"/>
        <i val="0"/>
        <strike val="0"/>
        <condense val="0"/>
        <extend val="0"/>
        <outline val="0"/>
        <shadow val="0"/>
        <u val="none"/>
        <vertAlign val="baseline"/>
        <sz val="10"/>
        <color indexed="8"/>
        <name val="Arial"/>
        <family val="2"/>
        <scheme val="none"/>
      </font>
      <fill>
        <patternFill patternType="none">
          <fgColor indexed="64"/>
          <bgColor indexed="65"/>
        </patternFill>
      </fill>
      <alignment horizontal="left" vertical="top" textRotation="0" wrapText="1" indent="0" justifyLastLine="0" shrinkToFit="0" readingOrder="0"/>
      <protection locked="1" hidden="0"/>
    </dxf>
    <dxf>
      <font>
        <b val="0"/>
        <i val="0"/>
        <strike val="0"/>
        <condense val="0"/>
        <extend val="0"/>
        <outline val="0"/>
        <shadow val="0"/>
        <u val="none"/>
        <vertAlign val="baseline"/>
        <sz val="10"/>
        <color indexed="8"/>
        <name val="Arial"/>
        <family val="2"/>
        <scheme val="none"/>
      </font>
      <fill>
        <patternFill patternType="none">
          <fgColor indexed="64"/>
          <bgColor indexed="65"/>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10"/>
        <color indexed="8"/>
        <name val="Arial"/>
        <family val="2"/>
        <scheme val="none"/>
      </font>
      <fill>
        <patternFill patternType="none">
          <fgColor indexed="64"/>
          <bgColor indexed="65"/>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10"/>
        <color indexed="8"/>
        <name val="Arial"/>
        <family val="2"/>
        <scheme val="none"/>
      </font>
      <fill>
        <patternFill patternType="none">
          <fgColor indexed="64"/>
          <bgColor indexed="65"/>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10"/>
        <color indexed="8"/>
        <name val="Arial"/>
        <family val="2"/>
        <scheme val="none"/>
      </font>
      <numFmt numFmtId="19" formatCode="m/d/yyyy"/>
      <fill>
        <patternFill patternType="none">
          <fgColor indexed="64"/>
          <bgColor indexed="65"/>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10"/>
        <color indexed="8"/>
        <name val="Arial"/>
        <family val="2"/>
        <scheme val="none"/>
      </font>
      <fill>
        <patternFill patternType="none">
          <fgColor indexed="64"/>
          <bgColor indexed="65"/>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10"/>
        <color indexed="8"/>
        <name val="Arial"/>
        <family val="2"/>
        <scheme val="none"/>
      </font>
      <numFmt numFmtId="19" formatCode="m/d/yyyy"/>
      <fill>
        <patternFill patternType="none">
          <fgColor indexed="64"/>
          <bgColor indexed="65"/>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10"/>
        <color indexed="8"/>
        <name val="Arial"/>
        <family val="2"/>
        <scheme val="none"/>
      </font>
      <fill>
        <patternFill patternType="none">
          <fgColor indexed="64"/>
          <bgColor indexed="65"/>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10"/>
        <color indexed="8"/>
        <name val="Arial"/>
        <family val="2"/>
        <scheme val="none"/>
      </font>
      <fill>
        <patternFill patternType="none">
          <fgColor indexed="64"/>
          <bgColor indexed="65"/>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10"/>
        <color indexed="8"/>
        <name val="Arial"/>
        <family val="2"/>
        <scheme val="none"/>
      </font>
      <fill>
        <patternFill patternType="none">
          <fgColor indexed="64"/>
          <bgColor indexed="65"/>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10"/>
        <color indexed="8"/>
        <name val="Arial"/>
        <family val="2"/>
        <scheme val="none"/>
      </font>
      <fill>
        <patternFill patternType="none">
          <fgColor indexed="64"/>
          <bgColor indexed="65"/>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10"/>
        <color indexed="8"/>
        <name val="Arial"/>
        <family val="2"/>
        <scheme val="none"/>
      </font>
      <fill>
        <patternFill patternType="none">
          <fgColor indexed="64"/>
          <bgColor indexed="65"/>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10"/>
        <color indexed="8"/>
        <name val="Arial"/>
        <family val="2"/>
        <scheme val="none"/>
      </font>
      <fill>
        <patternFill patternType="none">
          <fgColor indexed="64"/>
          <bgColor indexed="65"/>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10"/>
        <color indexed="8"/>
        <name val="Arial"/>
        <family val="2"/>
        <scheme val="none"/>
      </font>
      <fill>
        <patternFill patternType="none">
          <fgColor indexed="64"/>
          <bgColor indexed="65"/>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0"/>
        <color indexed="8"/>
        <name val="Arial"/>
        <family val="2"/>
        <scheme val="none"/>
      </font>
      <fill>
        <patternFill patternType="none">
          <fgColor indexed="64"/>
          <bgColor indexed="65"/>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0"/>
        <color indexed="8"/>
        <name val="Arial"/>
        <family val="2"/>
        <scheme val="none"/>
      </font>
      <numFmt numFmtId="0" formatCode="General"/>
      <fill>
        <patternFill patternType="none">
          <fgColor indexed="64"/>
          <bgColor indexed="65"/>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10"/>
        <color indexed="8"/>
        <name val="Arial"/>
        <family val="2"/>
        <scheme val="none"/>
      </font>
      <fill>
        <patternFill patternType="none">
          <fgColor indexed="64"/>
          <bgColor indexed="65"/>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10"/>
        <color indexed="8"/>
        <name val="Arial"/>
        <family val="2"/>
        <scheme val="none"/>
      </font>
      <fill>
        <patternFill patternType="none">
          <fgColor indexed="64"/>
          <bgColor indexed="65"/>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10"/>
        <color indexed="8"/>
        <name val="Arial"/>
        <family val="2"/>
        <scheme val="none"/>
      </font>
      <fill>
        <patternFill patternType="none">
          <fgColor indexed="64"/>
          <bgColor indexed="65"/>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10"/>
        <color indexed="8"/>
        <name val="Arial"/>
        <family val="2"/>
        <scheme val="none"/>
      </font>
      <fill>
        <patternFill patternType="none">
          <fgColor indexed="64"/>
          <bgColor indexed="65"/>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10"/>
        <color indexed="8"/>
        <name val="Arial"/>
        <family val="2"/>
        <scheme val="none"/>
      </font>
      <fill>
        <patternFill patternType="none">
          <fgColor indexed="64"/>
          <bgColor indexed="65"/>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10"/>
        <color indexed="8"/>
        <name val="Arial"/>
        <family val="2"/>
        <scheme val="none"/>
      </font>
      <fill>
        <patternFill patternType="none">
          <fgColor indexed="64"/>
          <bgColor indexed="65"/>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10"/>
        <color indexed="8"/>
        <name val="Arial"/>
        <family val="2"/>
        <scheme val="none"/>
      </font>
      <fill>
        <patternFill patternType="none">
          <fgColor indexed="64"/>
          <bgColor indexed="65"/>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10"/>
        <color indexed="8"/>
        <name val="Arial"/>
        <family val="2"/>
        <scheme val="none"/>
      </font>
      <fill>
        <patternFill patternType="none">
          <fgColor indexed="64"/>
          <bgColor indexed="65"/>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10"/>
        <color indexed="8"/>
        <name val="Arial"/>
        <family val="2"/>
        <scheme val="none"/>
      </font>
      <fill>
        <patternFill patternType="none">
          <fgColor indexed="64"/>
          <bgColor indexed="65"/>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10"/>
        <color indexed="8"/>
        <name val="Arial"/>
        <family val="2"/>
        <scheme val="none"/>
      </font>
      <fill>
        <patternFill patternType="none">
          <fgColor indexed="64"/>
          <bgColor indexed="65"/>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10"/>
        <color indexed="8"/>
        <name val="Arial"/>
        <family val="2"/>
        <scheme val="none"/>
      </font>
      <fill>
        <patternFill patternType="none">
          <fgColor indexed="64"/>
          <bgColor indexed="65"/>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10"/>
        <color indexed="8"/>
        <name val="Arial"/>
        <family val="2"/>
        <scheme val="none"/>
      </font>
      <fill>
        <patternFill patternType="none">
          <fgColor indexed="64"/>
          <bgColor indexed="65"/>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10"/>
        <color indexed="8"/>
        <name val="Arial"/>
        <family val="2"/>
        <scheme val="none"/>
      </font>
      <fill>
        <patternFill patternType="none">
          <fgColor indexed="64"/>
          <bgColor indexed="65"/>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10"/>
        <color indexed="8"/>
        <name val="Arial"/>
        <family val="2"/>
        <scheme val="none"/>
      </font>
      <fill>
        <patternFill patternType="none">
          <fgColor indexed="64"/>
          <bgColor indexed="65"/>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10"/>
        <color indexed="8"/>
        <name val="Arial"/>
        <family val="2"/>
        <scheme val="none"/>
      </font>
      <fill>
        <patternFill patternType="none">
          <fgColor indexed="64"/>
          <bgColor indexed="65"/>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10"/>
        <color indexed="8"/>
        <name val="Arial"/>
        <family val="2"/>
        <scheme val="none"/>
      </font>
      <fill>
        <patternFill patternType="none">
          <fgColor indexed="64"/>
          <bgColor indexed="65"/>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10"/>
        <color indexed="8"/>
        <name val="Arial"/>
        <family val="2"/>
        <scheme val="none"/>
      </font>
      <fill>
        <patternFill patternType="none">
          <fgColor indexed="64"/>
          <bgColor indexed="65"/>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10"/>
        <color indexed="8"/>
        <name val="Arial"/>
        <family val="2"/>
        <scheme val="none"/>
      </font>
      <fill>
        <patternFill patternType="none">
          <fgColor indexed="64"/>
          <bgColor indexed="65"/>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10"/>
        <color indexed="8"/>
        <name val="Arial"/>
        <family val="2"/>
        <scheme val="none"/>
      </font>
      <fill>
        <patternFill patternType="none">
          <fgColor indexed="64"/>
          <bgColor indexed="65"/>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10"/>
        <color indexed="8"/>
        <name val="Arial"/>
        <family val="2"/>
        <scheme val="none"/>
      </font>
      <fill>
        <patternFill patternType="none">
          <fgColor indexed="64"/>
          <bgColor indexed="65"/>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10"/>
        <color indexed="8"/>
        <name val="Arial"/>
        <family val="2"/>
        <scheme val="none"/>
      </font>
      <fill>
        <patternFill patternType="none">
          <fgColor indexed="64"/>
          <bgColor indexed="65"/>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10"/>
        <color indexed="8"/>
        <name val="Arial"/>
        <family val="2"/>
        <scheme val="none"/>
      </font>
      <fill>
        <patternFill patternType="none">
          <fgColor indexed="64"/>
          <bgColor indexed="65"/>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10"/>
        <color indexed="8"/>
        <name val="Arial"/>
        <family val="2"/>
        <scheme val="none"/>
      </font>
      <fill>
        <patternFill patternType="none">
          <fgColor indexed="64"/>
          <bgColor indexed="65"/>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10"/>
        <color indexed="8"/>
        <name val="Arial"/>
        <family val="2"/>
        <scheme val="none"/>
      </font>
      <fill>
        <patternFill patternType="none">
          <fgColor indexed="64"/>
          <bgColor indexed="65"/>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10"/>
        <color indexed="8"/>
        <name val="Arial"/>
        <family val="2"/>
        <scheme val="none"/>
      </font>
      <fill>
        <patternFill patternType="none">
          <fgColor indexed="64"/>
          <bgColor indexed="65"/>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10"/>
        <color indexed="8"/>
        <name val="Arial"/>
        <family val="2"/>
        <scheme val="none"/>
      </font>
      <fill>
        <patternFill patternType="none">
          <fgColor indexed="64"/>
          <bgColor indexed="65"/>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10"/>
        <color indexed="8"/>
        <name val="Arial"/>
        <family val="2"/>
        <scheme val="none"/>
      </font>
      <fill>
        <patternFill patternType="none">
          <fgColor indexed="64"/>
          <bgColor indexed="65"/>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10"/>
        <color indexed="8"/>
        <name val="Arial"/>
        <family val="2"/>
        <scheme val="none"/>
      </font>
      <fill>
        <patternFill patternType="none">
          <fgColor indexed="64"/>
          <bgColor indexed="65"/>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10"/>
        <color indexed="8"/>
        <name val="Arial"/>
        <family val="2"/>
        <scheme val="none"/>
      </font>
      <fill>
        <patternFill patternType="none">
          <fgColor indexed="64"/>
          <bgColor indexed="65"/>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10"/>
        <color indexed="8"/>
        <name val="Arial"/>
        <family val="2"/>
        <scheme val="none"/>
      </font>
      <fill>
        <patternFill patternType="none">
          <fgColor indexed="64"/>
          <bgColor indexed="65"/>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10"/>
        <color indexed="8"/>
        <name val="Arial"/>
        <family val="2"/>
        <scheme val="none"/>
      </font>
      <fill>
        <patternFill patternType="none">
          <fgColor indexed="64"/>
          <bgColor indexed="65"/>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10"/>
        <color indexed="8"/>
        <name val="Arial"/>
        <family val="2"/>
        <scheme val="none"/>
      </font>
      <fill>
        <patternFill patternType="none">
          <fgColor indexed="64"/>
          <bgColor indexed="65"/>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10"/>
        <color indexed="8"/>
        <name val="Arial"/>
        <family val="2"/>
        <scheme val="none"/>
      </font>
      <fill>
        <patternFill patternType="none">
          <fgColor indexed="64"/>
          <bgColor indexed="65"/>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10"/>
        <color indexed="8"/>
        <name val="Arial"/>
        <family val="2"/>
        <scheme val="none"/>
      </font>
      <fill>
        <patternFill patternType="none">
          <fgColor indexed="64"/>
          <bgColor indexed="65"/>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10"/>
        <color indexed="8"/>
        <name val="Arial"/>
        <family val="2"/>
        <scheme val="none"/>
      </font>
      <fill>
        <patternFill patternType="none">
          <fgColor indexed="64"/>
          <bgColor indexed="65"/>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10"/>
        <color indexed="8"/>
        <name val="Arial"/>
        <family val="2"/>
        <scheme val="none"/>
      </font>
      <fill>
        <patternFill patternType="none">
          <fgColor indexed="64"/>
          <bgColor indexed="65"/>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10"/>
        <color indexed="8"/>
        <name val="Arial"/>
        <family val="2"/>
        <scheme val="none"/>
      </font>
      <fill>
        <patternFill patternType="none">
          <fgColor indexed="64"/>
          <bgColor indexed="65"/>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10"/>
        <color indexed="8"/>
        <name val="Arial"/>
        <family val="2"/>
        <scheme val="none"/>
      </font>
      <fill>
        <patternFill patternType="none">
          <fgColor indexed="64"/>
          <bgColor indexed="65"/>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10"/>
        <color indexed="8"/>
        <name val="Arial"/>
        <family val="2"/>
        <scheme val="none"/>
      </font>
      <fill>
        <patternFill patternType="none">
          <fgColor indexed="64"/>
          <bgColor indexed="65"/>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10"/>
        <color indexed="8"/>
        <name val="Arial"/>
        <family val="2"/>
        <scheme val="none"/>
      </font>
      <fill>
        <patternFill patternType="none">
          <fgColor indexed="64"/>
          <bgColor indexed="65"/>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10"/>
        <color indexed="8"/>
        <name val="Arial"/>
        <family val="2"/>
        <scheme val="none"/>
      </font>
      <fill>
        <patternFill patternType="none">
          <fgColor indexed="64"/>
          <bgColor indexed="65"/>
        </patternFill>
      </fill>
      <alignment horizontal="center" vertical="center" textRotation="0" wrapText="0" indent="0" justifyLastLine="0" shrinkToFit="0" readingOrder="0"/>
      <protection locked="1" hidden="0"/>
    </dxf>
    <dxf>
      <font>
        <b/>
        <i val="0"/>
        <strike val="0"/>
        <condense val="0"/>
        <extend val="0"/>
        <outline val="0"/>
        <shadow val="0"/>
        <u val="none"/>
        <vertAlign val="baseline"/>
        <sz val="11"/>
        <color indexed="8"/>
        <name val="Arial"/>
        <family val="2"/>
        <scheme val="none"/>
      </font>
      <fill>
        <patternFill patternType="none">
          <fgColor indexed="64"/>
          <bgColor theme="3" tint="-0.249977111117893"/>
        </patternFill>
      </fill>
      <alignment horizontal="center" vertical="center" textRotation="0" wrapText="1" indent="0" justifyLastLine="0" shrinkToFit="0" readingOrder="0"/>
      <protection locked="1" hidden="0"/>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ont>
        <b val="0"/>
        <i val="0"/>
        <strike val="0"/>
        <condense val="0"/>
        <extend val="0"/>
        <outline val="0"/>
        <shadow val="0"/>
        <u val="none"/>
        <vertAlign val="baseline"/>
        <sz val="10"/>
        <color indexed="8"/>
        <name val="Arial"/>
        <family val="2"/>
        <scheme val="none"/>
      </font>
      <fill>
        <patternFill patternType="none">
          <fgColor indexed="64"/>
          <bgColor indexed="65"/>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10"/>
        <color indexed="8"/>
        <name val="Arial"/>
        <family val="2"/>
        <scheme val="none"/>
      </font>
      <fill>
        <patternFill patternType="none">
          <fgColor indexed="64"/>
          <bgColor indexed="65"/>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10"/>
        <color indexed="8"/>
        <name val="Arial"/>
        <family val="2"/>
        <scheme val="none"/>
      </font>
      <fill>
        <patternFill patternType="none">
          <fgColor indexed="64"/>
          <bgColor indexed="65"/>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10"/>
        <color indexed="8"/>
        <name val="Arial"/>
        <family val="2"/>
        <scheme val="none"/>
      </font>
      <fill>
        <patternFill patternType="none">
          <fgColor indexed="64"/>
          <bgColor auto="1"/>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10"/>
        <color indexed="8"/>
        <name val="Arial"/>
        <family val="2"/>
        <scheme val="none"/>
      </font>
      <fill>
        <patternFill patternType="none">
          <fgColor indexed="64"/>
          <bgColor indexed="65"/>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10"/>
        <color indexed="8"/>
        <name val="Arial"/>
        <family val="2"/>
        <scheme val="none"/>
      </font>
      <fill>
        <patternFill patternType="none">
          <fgColor indexed="64"/>
          <bgColor auto="1"/>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10"/>
        <color indexed="8"/>
        <name val="Arial"/>
        <family val="2"/>
        <scheme val="none"/>
      </font>
      <fill>
        <patternFill patternType="none">
          <fgColor indexed="64"/>
          <bgColor indexed="65"/>
        </patternFill>
      </fill>
      <alignment horizontal="center" vertical="center" textRotation="0" wrapText="0" indent="0" justifyLastLine="0" shrinkToFit="0" readingOrder="0"/>
      <border diagonalUp="0" diagonalDown="0" outline="0">
        <left style="medium">
          <color auto="1"/>
        </left>
        <right/>
        <top/>
        <bottom/>
      </border>
      <protection locked="1" hidden="0"/>
    </dxf>
    <dxf>
      <font>
        <b val="0"/>
        <i val="0"/>
        <strike val="0"/>
        <condense val="0"/>
        <extend val="0"/>
        <outline val="0"/>
        <shadow val="0"/>
        <u val="none"/>
        <vertAlign val="baseline"/>
        <sz val="10"/>
        <color indexed="8"/>
        <name val="Arial"/>
        <family val="2"/>
        <scheme val="none"/>
      </font>
      <fill>
        <patternFill patternType="none">
          <fgColor indexed="64"/>
          <bgColor auto="1"/>
        </patternFill>
      </fill>
      <alignment horizontal="center" vertical="center" textRotation="0" wrapText="0" indent="0" justifyLastLine="0" shrinkToFit="0" readingOrder="0"/>
      <border diagonalUp="0" diagonalDown="0" outline="0">
        <left style="medium">
          <color auto="1"/>
        </left>
        <right/>
        <top/>
        <bottom/>
      </border>
      <protection locked="1" hidden="0"/>
    </dxf>
    <dxf>
      <font>
        <b val="0"/>
        <i val="0"/>
        <strike val="0"/>
        <condense val="0"/>
        <extend val="0"/>
        <outline val="0"/>
        <shadow val="0"/>
        <u val="none"/>
        <vertAlign val="baseline"/>
        <sz val="10"/>
        <color indexed="8"/>
        <name val="Arial"/>
        <family val="2"/>
        <scheme val="none"/>
      </font>
      <fill>
        <patternFill patternType="none">
          <fgColor indexed="64"/>
          <bgColor indexed="65"/>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10"/>
        <color indexed="8"/>
        <name val="Arial"/>
        <family val="2"/>
        <scheme val="none"/>
      </font>
      <fill>
        <patternFill patternType="none">
          <fgColor indexed="64"/>
          <bgColor auto="1"/>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10"/>
        <color indexed="8"/>
        <name val="Arial"/>
        <family val="2"/>
        <scheme val="none"/>
      </font>
      <fill>
        <patternFill patternType="none">
          <fgColor indexed="64"/>
          <bgColor indexed="65"/>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10"/>
        <color indexed="8"/>
        <name val="Arial"/>
        <family val="2"/>
        <scheme val="none"/>
      </font>
      <fill>
        <patternFill patternType="none">
          <fgColor indexed="64"/>
          <bgColor auto="1"/>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10"/>
        <color indexed="8"/>
        <name val="Arial"/>
        <family val="2"/>
        <scheme val="none"/>
      </font>
      <fill>
        <patternFill patternType="none">
          <fgColor indexed="64"/>
          <bgColor indexed="65"/>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10"/>
        <color indexed="8"/>
        <name val="Arial"/>
        <family val="2"/>
        <scheme val="none"/>
      </font>
      <numFmt numFmtId="167" formatCode="&quot;$&quot;#,##0.00"/>
      <fill>
        <patternFill patternType="none">
          <fgColor indexed="64"/>
          <bgColor auto="1"/>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10"/>
        <color indexed="8"/>
        <name val="Arial"/>
        <family val="2"/>
        <scheme val="none"/>
      </font>
      <fill>
        <patternFill patternType="none">
          <fgColor indexed="64"/>
          <bgColor indexed="65"/>
        </patternFill>
      </fill>
      <alignment horizontal="center" vertical="center" textRotation="0" wrapText="0" indent="0" justifyLastLine="0" shrinkToFit="0" readingOrder="0"/>
      <border diagonalUp="0" diagonalDown="0" outline="0">
        <left style="medium">
          <color auto="1"/>
        </left>
        <right/>
        <top/>
        <bottom/>
      </border>
      <protection locked="1" hidden="0"/>
    </dxf>
    <dxf>
      <font>
        <b val="0"/>
        <i val="0"/>
        <strike val="0"/>
        <condense val="0"/>
        <extend val="0"/>
        <outline val="0"/>
        <shadow val="0"/>
        <u val="none"/>
        <vertAlign val="baseline"/>
        <sz val="10"/>
        <color indexed="8"/>
        <name val="Arial"/>
        <family val="2"/>
        <scheme val="none"/>
      </font>
      <fill>
        <patternFill patternType="none">
          <fgColor indexed="64"/>
          <bgColor auto="1"/>
        </patternFill>
      </fill>
      <alignment horizontal="center" vertical="center" textRotation="0" wrapText="0" indent="0" justifyLastLine="0" shrinkToFit="0" readingOrder="0"/>
      <border diagonalUp="0" diagonalDown="0" outline="0">
        <left style="medium">
          <color auto="1"/>
        </left>
        <right/>
        <top/>
        <bottom/>
      </border>
      <protection locked="1" hidden="0"/>
    </dxf>
    <dxf>
      <font>
        <b val="0"/>
        <i val="0"/>
        <strike val="0"/>
        <condense val="0"/>
        <extend val="0"/>
        <outline val="0"/>
        <shadow val="0"/>
        <u val="none"/>
        <vertAlign val="baseline"/>
        <sz val="9"/>
        <color indexed="8"/>
        <name val="Arial"/>
        <family val="2"/>
        <scheme val="none"/>
      </font>
      <fill>
        <patternFill patternType="none">
          <fgColor indexed="64"/>
          <bgColor indexed="65"/>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9"/>
        <color indexed="8"/>
        <name val="Arial"/>
        <family val="2"/>
        <scheme val="none"/>
      </font>
      <fill>
        <patternFill patternType="none">
          <fgColor indexed="64"/>
          <bgColor auto="1"/>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10"/>
        <color indexed="8"/>
        <name val="Arial"/>
        <family val="2"/>
        <scheme val="none"/>
      </font>
      <fill>
        <patternFill patternType="none">
          <fgColor indexed="64"/>
          <bgColor indexed="65"/>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10"/>
        <color indexed="8"/>
        <name val="Arial"/>
        <family val="2"/>
        <scheme val="none"/>
      </font>
      <fill>
        <patternFill patternType="none">
          <fgColor indexed="64"/>
          <bgColor auto="1"/>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10"/>
        <color indexed="8"/>
        <name val="Arial"/>
        <family val="2"/>
        <scheme val="none"/>
      </font>
      <fill>
        <patternFill patternType="none">
          <fgColor indexed="64"/>
          <bgColor indexed="65"/>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10"/>
        <color indexed="8"/>
        <name val="Arial"/>
        <family val="2"/>
        <scheme val="none"/>
      </font>
      <fill>
        <patternFill patternType="none">
          <fgColor indexed="64"/>
          <bgColor auto="1"/>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10"/>
        <color indexed="8"/>
        <name val="Arial"/>
        <family val="2"/>
        <scheme val="none"/>
      </font>
      <fill>
        <patternFill patternType="none">
          <fgColor indexed="64"/>
          <bgColor indexed="65"/>
        </patternFill>
      </fill>
      <alignment horizontal="center" vertical="center" textRotation="0" wrapText="0" indent="0" justifyLastLine="0" shrinkToFit="0" readingOrder="0"/>
      <border diagonalUp="0" diagonalDown="0" outline="0">
        <left style="medium">
          <color auto="1"/>
        </left>
        <right/>
        <top/>
        <bottom/>
      </border>
      <protection locked="1" hidden="0"/>
    </dxf>
    <dxf>
      <font>
        <b val="0"/>
        <i val="0"/>
        <strike val="0"/>
        <condense val="0"/>
        <extend val="0"/>
        <outline val="0"/>
        <shadow val="0"/>
        <u val="none"/>
        <vertAlign val="baseline"/>
        <sz val="10"/>
        <color indexed="8"/>
        <name val="Arial"/>
        <family val="2"/>
        <scheme val="none"/>
      </font>
      <fill>
        <patternFill patternType="none">
          <fgColor indexed="64"/>
          <bgColor auto="1"/>
        </patternFill>
      </fill>
      <alignment horizontal="center" vertical="center" textRotation="0" wrapText="0" indent="0" justifyLastLine="0" shrinkToFit="0" readingOrder="0"/>
      <border diagonalUp="0" diagonalDown="0" outline="0">
        <left style="medium">
          <color auto="1"/>
        </left>
        <right/>
        <top/>
        <bottom/>
      </border>
      <protection locked="1" hidden="0"/>
    </dxf>
    <dxf>
      <font>
        <b val="0"/>
        <i val="0"/>
        <strike val="0"/>
        <condense val="0"/>
        <extend val="0"/>
        <outline val="0"/>
        <shadow val="0"/>
        <u val="none"/>
        <vertAlign val="baseline"/>
        <sz val="10"/>
        <color indexed="8"/>
        <name val="Arial"/>
        <family val="2"/>
        <scheme val="none"/>
      </font>
      <fill>
        <patternFill patternType="none">
          <fgColor indexed="64"/>
          <bgColor indexed="65"/>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10"/>
        <color indexed="8"/>
        <name val="Arial"/>
        <family val="2"/>
        <scheme val="none"/>
      </font>
      <fill>
        <patternFill patternType="none">
          <fgColor indexed="64"/>
          <bgColor auto="1"/>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10"/>
        <color indexed="8"/>
        <name val="Arial"/>
        <family val="2"/>
        <scheme val="none"/>
      </font>
      <fill>
        <patternFill patternType="none">
          <fgColor indexed="64"/>
          <bgColor indexed="65"/>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10"/>
        <color indexed="8"/>
        <name val="Arial"/>
        <family val="2"/>
        <scheme val="none"/>
      </font>
      <fill>
        <patternFill patternType="none">
          <fgColor indexed="64"/>
          <bgColor auto="1"/>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10"/>
        <color indexed="8"/>
        <name val="Arial"/>
        <family val="2"/>
        <scheme val="none"/>
      </font>
      <fill>
        <patternFill patternType="none">
          <fgColor indexed="64"/>
          <bgColor indexed="65"/>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10"/>
        <color indexed="8"/>
        <name val="Arial"/>
        <family val="2"/>
        <scheme val="none"/>
      </font>
      <fill>
        <patternFill patternType="none">
          <fgColor indexed="64"/>
          <bgColor auto="1"/>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10"/>
        <color indexed="8"/>
        <name val="Arial"/>
        <family val="2"/>
        <scheme val="none"/>
      </font>
      <fill>
        <patternFill patternType="none">
          <fgColor indexed="64"/>
          <bgColor indexed="65"/>
        </patternFill>
      </fill>
      <alignment horizontal="left" vertical="top" textRotation="0" wrapText="1" indent="0" justifyLastLine="0" shrinkToFit="0" readingOrder="0"/>
      <protection locked="1" hidden="0"/>
    </dxf>
    <dxf>
      <font>
        <b val="0"/>
        <i val="0"/>
        <strike val="0"/>
        <condense val="0"/>
        <extend val="0"/>
        <outline val="0"/>
        <shadow val="0"/>
        <u val="none"/>
        <vertAlign val="baseline"/>
        <sz val="10"/>
        <color indexed="8"/>
        <name val="Arial"/>
        <family val="2"/>
        <scheme val="none"/>
      </font>
      <fill>
        <patternFill patternType="none">
          <fgColor indexed="64"/>
          <bgColor auto="1"/>
        </patternFill>
      </fill>
      <alignment horizontal="left" vertical="top" textRotation="0" wrapText="1" indent="0" justifyLastLine="0" shrinkToFit="0" readingOrder="0"/>
      <protection locked="1" hidden="0"/>
    </dxf>
    <dxf>
      <font>
        <b val="0"/>
        <i val="0"/>
        <strike val="0"/>
        <condense val="0"/>
        <extend val="0"/>
        <outline val="0"/>
        <shadow val="0"/>
        <u val="none"/>
        <vertAlign val="baseline"/>
        <sz val="10"/>
        <color indexed="8"/>
        <name val="Arial"/>
        <family val="2"/>
        <scheme val="none"/>
      </font>
      <fill>
        <patternFill patternType="none">
          <fgColor indexed="64"/>
          <bgColor indexed="65"/>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10"/>
        <color indexed="8"/>
        <name val="Arial"/>
        <family val="2"/>
        <scheme val="none"/>
      </font>
      <fill>
        <patternFill patternType="none">
          <fgColor indexed="64"/>
          <bgColor auto="1"/>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10"/>
        <color indexed="8"/>
        <name val="Arial"/>
        <family val="2"/>
        <scheme val="none"/>
      </font>
      <fill>
        <patternFill patternType="none">
          <fgColor indexed="64"/>
          <bgColor indexed="65"/>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10"/>
        <color indexed="8"/>
        <name val="Arial"/>
        <family val="2"/>
        <scheme val="none"/>
      </font>
      <numFmt numFmtId="19" formatCode="m/d/yyyy"/>
      <fill>
        <patternFill patternType="none">
          <fgColor indexed="64"/>
          <bgColor auto="1"/>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10"/>
        <color indexed="8"/>
        <name val="Arial"/>
        <family val="2"/>
        <scheme val="none"/>
      </font>
      <fill>
        <patternFill patternType="none">
          <fgColor indexed="64"/>
          <bgColor indexed="65"/>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10"/>
        <color indexed="8"/>
        <name val="Arial"/>
        <family val="2"/>
        <scheme val="none"/>
      </font>
      <numFmt numFmtId="19" formatCode="m/d/yyyy"/>
      <fill>
        <patternFill patternType="none">
          <fgColor indexed="64"/>
          <bgColor auto="1"/>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10"/>
        <color indexed="8"/>
        <name val="Arial"/>
        <family val="2"/>
        <scheme val="none"/>
      </font>
      <fill>
        <patternFill patternType="none">
          <fgColor indexed="64"/>
          <bgColor indexed="65"/>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10"/>
        <color indexed="8"/>
        <name val="Arial"/>
        <family val="2"/>
        <scheme val="none"/>
      </font>
      <fill>
        <patternFill patternType="none">
          <fgColor indexed="64"/>
          <bgColor auto="1"/>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10"/>
        <color indexed="8"/>
        <name val="Arial"/>
        <family val="2"/>
        <scheme val="none"/>
      </font>
      <fill>
        <patternFill patternType="none">
          <fgColor indexed="64"/>
          <bgColor indexed="65"/>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10"/>
        <color indexed="8"/>
        <name val="Arial"/>
        <family val="2"/>
        <scheme val="none"/>
      </font>
      <fill>
        <patternFill patternType="none">
          <fgColor indexed="64"/>
          <bgColor auto="1"/>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10"/>
        <color indexed="8"/>
        <name val="Arial"/>
        <family val="2"/>
        <scheme val="none"/>
      </font>
      <fill>
        <patternFill patternType="none">
          <fgColor indexed="64"/>
          <bgColor indexed="65"/>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10"/>
        <color indexed="8"/>
        <name val="Arial"/>
        <family val="2"/>
        <scheme val="none"/>
      </font>
      <fill>
        <patternFill patternType="solid">
          <fgColor indexed="64"/>
          <bgColor rgb="FFFFFF00"/>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10"/>
        <color indexed="8"/>
        <name val="Arial"/>
        <family val="2"/>
        <scheme val="none"/>
      </font>
      <fill>
        <patternFill patternType="none">
          <fgColor indexed="64"/>
          <bgColor indexed="65"/>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0"/>
        <color indexed="8"/>
        <name val="Arial"/>
        <family val="2"/>
        <scheme val="none"/>
      </font>
      <fill>
        <patternFill patternType="none">
          <fgColor indexed="64"/>
          <bgColor auto="1"/>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0"/>
        <color indexed="8"/>
        <name val="Arial"/>
        <family val="2"/>
        <scheme val="none"/>
      </font>
      <fill>
        <patternFill patternType="none">
          <fgColor indexed="64"/>
          <bgColor indexed="65"/>
        </patternFill>
      </fill>
      <alignment horizontal="general" vertical="center" textRotation="0" wrapText="0" indent="0" justifyLastLine="0" shrinkToFit="0" readingOrder="0"/>
      <protection locked="1" hidden="0"/>
    </dxf>
    <dxf>
      <font>
        <b val="0"/>
        <i val="0"/>
        <strike val="0"/>
        <condense val="0"/>
        <extend val="0"/>
        <outline val="0"/>
        <shadow val="0"/>
        <u val="none"/>
        <vertAlign val="baseline"/>
        <sz val="10"/>
        <color indexed="8"/>
        <name val="Arial"/>
        <family val="2"/>
        <scheme val="none"/>
      </font>
      <fill>
        <patternFill patternType="none">
          <fgColor indexed="64"/>
          <bgColor auto="1"/>
        </patternFill>
      </fill>
      <alignment horizontal="general" vertical="center" textRotation="0" wrapText="0" indent="0" justifyLastLine="0" shrinkToFit="0" readingOrder="0"/>
      <protection locked="1" hidden="0"/>
    </dxf>
    <dxf>
      <font>
        <b val="0"/>
        <i val="0"/>
        <strike val="0"/>
        <condense val="0"/>
        <extend val="0"/>
        <outline val="0"/>
        <shadow val="0"/>
        <u val="none"/>
        <vertAlign val="baseline"/>
        <sz val="10"/>
        <color indexed="8"/>
        <name val="Arial"/>
        <family val="2"/>
        <scheme val="none"/>
      </font>
      <fill>
        <patternFill patternType="none">
          <fgColor indexed="64"/>
          <bgColor indexed="65"/>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10"/>
        <color indexed="8"/>
        <name val="Arial"/>
        <family val="2"/>
        <scheme val="none"/>
      </font>
      <fill>
        <patternFill patternType="none">
          <fgColor indexed="64"/>
          <bgColor auto="1"/>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10"/>
        <color indexed="8"/>
        <name val="Arial"/>
        <family val="2"/>
        <scheme val="none"/>
      </font>
      <fill>
        <patternFill patternType="none">
          <fgColor indexed="64"/>
          <bgColor indexed="65"/>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10"/>
        <color indexed="8"/>
        <name val="Arial"/>
        <family val="2"/>
        <scheme val="none"/>
      </font>
      <fill>
        <patternFill patternType="none">
          <fgColor indexed="64"/>
          <bgColor indexed="65"/>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10"/>
        <color indexed="8"/>
        <name val="Arial"/>
        <family val="2"/>
        <scheme val="none"/>
      </font>
      <fill>
        <patternFill patternType="none">
          <fgColor indexed="64"/>
          <bgColor indexed="65"/>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10"/>
        <color indexed="8"/>
        <name val="Arial"/>
        <family val="2"/>
        <scheme val="none"/>
      </font>
      <fill>
        <patternFill patternType="none">
          <fgColor indexed="64"/>
          <bgColor auto="1"/>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10"/>
        <color indexed="8"/>
        <name val="Arial"/>
        <family val="2"/>
        <scheme val="none"/>
      </font>
      <fill>
        <patternFill patternType="none">
          <fgColor indexed="64"/>
          <bgColor indexed="65"/>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10"/>
        <color indexed="8"/>
        <name val="Arial"/>
        <family val="2"/>
        <scheme val="none"/>
      </font>
      <fill>
        <patternFill patternType="none">
          <fgColor indexed="64"/>
          <bgColor auto="1"/>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10"/>
        <color indexed="8"/>
        <name val="Arial"/>
        <family val="2"/>
        <scheme val="none"/>
      </font>
      <fill>
        <patternFill patternType="none">
          <fgColor indexed="64"/>
          <bgColor indexed="65"/>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10"/>
        <color indexed="8"/>
        <name val="Arial"/>
        <family val="2"/>
        <scheme val="none"/>
      </font>
      <fill>
        <patternFill patternType="none">
          <fgColor indexed="64"/>
          <bgColor auto="1"/>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10"/>
        <color indexed="8"/>
        <name val="Arial"/>
        <family val="2"/>
        <scheme val="none"/>
      </font>
      <fill>
        <patternFill patternType="none">
          <fgColor indexed="64"/>
          <bgColor indexed="65"/>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10"/>
        <color indexed="8"/>
        <name val="Arial"/>
        <family val="2"/>
        <scheme val="none"/>
      </font>
      <fill>
        <patternFill patternType="none">
          <fgColor indexed="64"/>
          <bgColor auto="1"/>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10"/>
        <color indexed="8"/>
        <name val="Arial"/>
        <family val="2"/>
        <scheme val="none"/>
      </font>
      <fill>
        <patternFill patternType="none">
          <fgColor indexed="64"/>
          <bgColor indexed="65"/>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10"/>
        <color indexed="8"/>
        <name val="Arial"/>
        <family val="2"/>
        <scheme val="none"/>
      </font>
      <fill>
        <patternFill patternType="none">
          <fgColor indexed="64"/>
          <bgColor auto="1"/>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10"/>
        <color indexed="8"/>
        <name val="Arial"/>
        <family val="2"/>
        <scheme val="none"/>
      </font>
      <fill>
        <patternFill patternType="none">
          <fgColor indexed="64"/>
          <bgColor indexed="65"/>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10"/>
        <color indexed="8"/>
        <name val="Arial"/>
        <family val="2"/>
        <scheme val="none"/>
      </font>
      <fill>
        <patternFill patternType="none">
          <fgColor indexed="64"/>
          <bgColor auto="1"/>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10"/>
        <color indexed="8"/>
        <name val="Arial"/>
        <family val="2"/>
        <scheme val="none"/>
      </font>
      <fill>
        <patternFill patternType="none">
          <fgColor indexed="64"/>
          <bgColor indexed="65"/>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10"/>
        <color indexed="8"/>
        <name val="Arial"/>
        <family val="2"/>
        <scheme val="none"/>
      </font>
      <fill>
        <patternFill patternType="none">
          <fgColor indexed="64"/>
          <bgColor auto="1"/>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10"/>
        <color indexed="8"/>
        <name val="Arial"/>
        <family val="2"/>
        <scheme val="none"/>
      </font>
      <fill>
        <patternFill patternType="none">
          <fgColor indexed="64"/>
          <bgColor indexed="65"/>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10"/>
        <color indexed="8"/>
        <name val="Arial"/>
        <family val="2"/>
        <scheme val="none"/>
      </font>
      <fill>
        <patternFill patternType="none">
          <fgColor indexed="64"/>
          <bgColor auto="1"/>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10"/>
        <color indexed="8"/>
        <name val="Arial"/>
        <family val="2"/>
        <scheme val="none"/>
      </font>
      <fill>
        <patternFill patternType="none">
          <fgColor indexed="64"/>
          <bgColor indexed="65"/>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10"/>
        <color indexed="8"/>
        <name val="Arial"/>
        <family val="2"/>
        <scheme val="none"/>
      </font>
      <fill>
        <patternFill patternType="none">
          <fgColor indexed="64"/>
          <bgColor auto="1"/>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10"/>
        <color indexed="8"/>
        <name val="Arial"/>
        <family val="2"/>
        <scheme val="none"/>
      </font>
      <fill>
        <patternFill patternType="none">
          <fgColor indexed="64"/>
          <bgColor indexed="65"/>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10"/>
        <color indexed="8"/>
        <name val="Arial"/>
        <family val="2"/>
        <scheme val="none"/>
      </font>
      <fill>
        <patternFill patternType="none">
          <fgColor indexed="64"/>
          <bgColor auto="1"/>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10"/>
        <color indexed="8"/>
        <name val="Arial"/>
        <family val="2"/>
        <scheme val="none"/>
      </font>
      <fill>
        <patternFill patternType="none">
          <fgColor indexed="64"/>
          <bgColor indexed="65"/>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10"/>
        <color indexed="8"/>
        <name val="Arial"/>
        <family val="2"/>
        <scheme val="none"/>
      </font>
      <fill>
        <patternFill patternType="none">
          <fgColor indexed="64"/>
          <bgColor auto="1"/>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10"/>
        <color indexed="8"/>
        <name val="Arial"/>
        <family val="2"/>
        <scheme val="none"/>
      </font>
      <fill>
        <patternFill patternType="none">
          <fgColor indexed="64"/>
          <bgColor indexed="65"/>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10"/>
        <color indexed="8"/>
        <name val="Arial"/>
        <family val="2"/>
        <scheme val="none"/>
      </font>
      <fill>
        <patternFill patternType="none">
          <fgColor indexed="64"/>
          <bgColor auto="1"/>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10"/>
        <color indexed="8"/>
        <name val="Arial"/>
        <family val="2"/>
        <scheme val="none"/>
      </font>
      <fill>
        <patternFill patternType="none">
          <fgColor indexed="64"/>
          <bgColor indexed="65"/>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10"/>
        <color indexed="8"/>
        <name val="Arial"/>
        <family val="2"/>
        <scheme val="none"/>
      </font>
      <fill>
        <patternFill patternType="none">
          <fgColor indexed="64"/>
          <bgColor auto="1"/>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10"/>
        <color indexed="8"/>
        <name val="Arial"/>
        <family val="2"/>
        <scheme val="none"/>
      </font>
      <fill>
        <patternFill patternType="none">
          <fgColor indexed="64"/>
          <bgColor indexed="65"/>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10"/>
        <color indexed="8"/>
        <name val="Arial"/>
        <family val="2"/>
        <scheme val="none"/>
      </font>
      <fill>
        <patternFill patternType="none">
          <fgColor indexed="64"/>
          <bgColor auto="1"/>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10"/>
        <color indexed="8"/>
        <name val="Arial"/>
        <family val="2"/>
        <scheme val="none"/>
      </font>
      <fill>
        <patternFill patternType="none">
          <fgColor indexed="64"/>
          <bgColor indexed="65"/>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10"/>
        <color indexed="8"/>
        <name val="Arial"/>
        <family val="2"/>
        <scheme val="none"/>
      </font>
      <fill>
        <patternFill patternType="none">
          <fgColor indexed="64"/>
          <bgColor auto="1"/>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10"/>
        <color indexed="8"/>
        <name val="Arial"/>
        <family val="2"/>
        <scheme val="none"/>
      </font>
      <fill>
        <patternFill patternType="none">
          <fgColor indexed="64"/>
          <bgColor indexed="65"/>
        </patternFill>
      </fill>
      <alignment horizontal="left" vertical="center" textRotation="0" wrapText="0" indent="0" justifyLastLine="0" shrinkToFit="0" readingOrder="0"/>
      <protection locked="1" hidden="0"/>
    </dxf>
    <dxf>
      <font>
        <b val="0"/>
        <i val="0"/>
        <strike val="0"/>
        <condense val="0"/>
        <extend val="0"/>
        <outline val="0"/>
        <shadow val="0"/>
        <u val="none"/>
        <vertAlign val="baseline"/>
        <sz val="10"/>
        <color indexed="8"/>
        <name val="Arial"/>
        <family val="2"/>
        <scheme val="none"/>
      </font>
      <fill>
        <patternFill patternType="none">
          <fgColor indexed="64"/>
          <bgColor auto="1"/>
        </patternFill>
      </fill>
      <alignment horizontal="left" vertical="center" textRotation="0" wrapText="0" indent="0" justifyLastLine="0" shrinkToFit="0" readingOrder="0"/>
      <protection locked="1" hidden="0"/>
    </dxf>
    <dxf>
      <font>
        <b val="0"/>
        <i val="0"/>
        <strike val="0"/>
        <condense val="0"/>
        <extend val="0"/>
        <outline val="0"/>
        <shadow val="0"/>
        <u val="none"/>
        <vertAlign val="baseline"/>
        <sz val="10"/>
        <color indexed="8"/>
        <name val="Arial"/>
        <family val="2"/>
        <scheme val="none"/>
      </font>
      <numFmt numFmtId="1" formatCode="0"/>
      <fill>
        <patternFill patternType="none">
          <fgColor indexed="64"/>
          <bgColor indexed="65"/>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10"/>
        <color indexed="8"/>
        <name val="Arial"/>
        <family val="2"/>
        <scheme val="none"/>
      </font>
      <numFmt numFmtId="1" formatCode="0"/>
      <fill>
        <patternFill patternType="none">
          <fgColor indexed="64"/>
          <bgColor auto="1"/>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10"/>
        <color indexed="8"/>
        <name val="Arial"/>
        <family val="2"/>
        <scheme val="none"/>
      </font>
      <fill>
        <patternFill patternType="none">
          <fgColor indexed="64"/>
          <bgColor indexed="65"/>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10"/>
        <color indexed="8"/>
        <name val="Arial"/>
        <family val="2"/>
        <scheme val="none"/>
      </font>
      <fill>
        <patternFill patternType="none">
          <fgColor indexed="64"/>
          <bgColor auto="1"/>
        </patternFill>
      </fill>
      <alignment horizontal="center" vertical="center" textRotation="0" wrapText="0" indent="0" justifyLastLine="0" shrinkToFit="0" readingOrder="0"/>
      <protection locked="1" hidden="0"/>
    </dxf>
    <dxf>
      <fill>
        <patternFill patternType="none">
          <fgColor indexed="64"/>
          <bgColor auto="1"/>
        </patternFill>
      </fill>
    </dxf>
    <dxf>
      <fill>
        <patternFill patternType="none">
          <fgColor indexed="64"/>
          <bgColor auto="1"/>
        </patternFill>
      </fill>
    </dxf>
    <dxf>
      <font>
        <b/>
        <i val="0"/>
        <strike val="0"/>
        <condense val="0"/>
        <extend val="0"/>
        <outline val="0"/>
        <shadow val="0"/>
        <u val="none"/>
        <vertAlign val="baseline"/>
        <sz val="11"/>
        <color indexed="8"/>
        <name val="Arial"/>
        <family val="2"/>
        <scheme val="none"/>
      </font>
      <fill>
        <patternFill patternType="none">
          <fgColor indexed="64"/>
          <bgColor auto="1"/>
        </patternFill>
      </fill>
      <alignment horizontal="center" vertical="center" textRotation="0" wrapText="1" indent="0" justifyLastLine="0" shrinkToFit="0" readingOrder="0"/>
      <protection locked="1" hidden="0"/>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0000FF"/>
      <rgbColor rgb="00CC99FF"/>
      <rgbColor rgb="009999FF"/>
      <rgbColor rgb="0000CCFF"/>
      <rgbColor rgb="0033CCCC"/>
      <rgbColor rgb="00FF99CC"/>
      <rgbColor rgb="00FF8080"/>
      <rgbColor rgb="00FFFF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Table13" displayName="Table13" ref="A1:AV161" totalsRowCount="1" headerRowDxfId="183" dataDxfId="182" totalsRowDxfId="181">
  <autoFilter ref="A1:AV160" xr:uid="{00000000-0009-0000-0100-000002000000}"/>
  <sortState xmlns:xlrd2="http://schemas.microsoft.com/office/spreadsheetml/2017/richdata2" ref="A2:AR123">
    <sortCondition ref="B1:B123"/>
  </sortState>
  <tableColumns count="48">
    <tableColumn id="1" xr3:uid="{00000000-0010-0000-0000-000001000000}" name="ACRES Property ID" totalsRowLabel="Total" dataDxfId="180" totalsRowDxfId="179"/>
    <tableColumn id="2" xr3:uid="{00000000-0010-0000-0000-000002000000}" name="TBA Site #" dataDxfId="178" totalsRowDxfId="177"/>
    <tableColumn id="3" xr3:uid="{00000000-0010-0000-0000-000003000000}" name="Property Name" totalsRowFunction="count" dataDxfId="176" totalsRowDxfId="175"/>
    <tableColumn id="4" xr3:uid="{00000000-0010-0000-0000-000004000000}" name="Alias" dataDxfId="174" totalsRowDxfId="173"/>
    <tableColumn id="5" xr3:uid="{00000000-0010-0000-0000-000005000000}" name="Street Address" dataDxfId="172" totalsRowDxfId="171"/>
    <tableColumn id="6" xr3:uid="{00000000-0010-0000-0000-000006000000}" name="City" dataDxfId="170" totalsRowDxfId="169"/>
    <tableColumn id="7" xr3:uid="{00000000-0010-0000-0000-000007000000}" name="County" dataDxfId="168" totalsRowDxfId="167"/>
    <tableColumn id="8" xr3:uid="{00000000-0010-0000-0000-000008000000}" name="State" dataDxfId="166" totalsRowDxfId="165"/>
    <tableColumn id="9" xr3:uid="{00000000-0010-0000-0000-000009000000}" name="Zip Code" dataDxfId="164" totalsRowDxfId="163"/>
    <tableColumn id="10" xr3:uid="{00000000-0010-0000-0000-00000A000000}" name="Size _x000a_(in acres)" dataDxfId="162" totalsRowDxfId="161"/>
    <tableColumn id="11" xr3:uid="{00000000-0010-0000-0000-00000B000000}" name="Latitude" dataDxfId="160" totalsRowDxfId="159"/>
    <tableColumn id="12" xr3:uid="{00000000-0010-0000-0000-00000C000000}" name="Longitude" dataDxfId="158" totalsRowDxfId="157"/>
    <tableColumn id="13" xr3:uid="{00000000-0010-0000-0000-00000D000000}" name="Horizontal Collection Method" dataDxfId="156" totalsRowDxfId="155"/>
    <tableColumn id="14" xr3:uid="{00000000-0010-0000-0000-00000E000000}" name="Source Map Scale (if map/photo was used)" dataDxfId="154" totalsRowDxfId="153"/>
    <tableColumn id="15" xr3:uid="{00000000-0010-0000-0000-00000F000000}" name="Reference Point" dataDxfId="152" totalsRowDxfId="151"/>
    <tableColumn id="16" xr3:uid="{00000000-0010-0000-0000-000010000000}" name="Horizontal Reference Datum" dataDxfId="150" totalsRowDxfId="149"/>
    <tableColumn id="17" xr3:uid="{00000000-0010-0000-0000-000011000000}" name="  Name of the Recipient Project Manager " dataDxfId="148" totalsRowDxfId="147"/>
    <tableColumn id="18" xr3:uid="{00000000-0010-0000-0000-000012000000}" name="Name of EPA Regional Representative" dataDxfId="146" totalsRowDxfId="145"/>
    <tableColumn id="19" xr3:uid="{00000000-0010-0000-0000-000013000000}" name="Digital Files?" dataDxfId="144" totalsRowDxfId="143"/>
    <tableColumn id="20" xr3:uid="{00000000-0010-0000-0000-000014000000}" name="Physical files?" dataDxfId="142" totalsRowDxfId="141"/>
    <tableColumn id="21" xr3:uid="{00000000-0010-0000-0000-000015000000}" name="Total Spent" dataDxfId="140" totalsRowDxfId="139" dataCellStyle="Currency"/>
    <tableColumn id="22" xr3:uid="{00000000-0010-0000-0000-000016000000}" name="Site description" dataDxfId="138" totalsRowDxfId="137"/>
    <tableColumn id="23" xr3:uid="{00000000-0010-0000-0000-000017000000}" name="Nature of Contamination" dataDxfId="136" totalsRowDxfId="135"/>
    <tableColumn id="24" xr3:uid="{00000000-0010-0000-0000-000018000000}" name="Assistance Requestor" dataDxfId="134" totalsRowDxfId="133"/>
    <tableColumn id="25" xr3:uid="{00000000-0010-0000-0000-000019000000}" name="Assistance Requested" dataDxfId="132" totalsRowDxfId="131"/>
    <tableColumn id="26" xr3:uid="{00000000-0010-0000-0000-00001A000000}" name="Request Date" dataDxfId="130" totalsRowDxfId="129"/>
    <tableColumn id="27" xr3:uid="{00000000-0010-0000-0000-00001B000000}" name="Completion Date" dataDxfId="128" totalsRowDxfId="127"/>
    <tableColumn id="28" xr3:uid="{00000000-0010-0000-0000-00001C000000}" name="IC in place?" dataDxfId="126" totalsRowDxfId="125"/>
    <tableColumn id="29" xr3:uid="{00000000-0010-0000-0000-00001D000000}" name="Project History?" dataDxfId="124" totalsRowDxfId="123"/>
    <tableColumn id="30" xr3:uid="{00000000-0010-0000-0000-00001E000000}" name="Current Status/Use" dataDxfId="122" totalsRowDxfId="121"/>
    <tableColumn id="31" xr3:uid="{00000000-0010-0000-0000-00001F000000}" name="VRP?" dataDxfId="120" totalsRowDxfId="119"/>
    <tableColumn id="32" xr3:uid="{00000000-0010-0000-0000-000020000000}" name="Grant Recipient" dataDxfId="118" totalsRowDxfId="117"/>
    <tableColumn id="33" xr3:uid="{00000000-0010-0000-0000-000021000000}" name="Assessment 1" dataDxfId="116" totalsRowDxfId="115"/>
    <tableColumn id="34" xr3:uid="{00000000-0010-0000-0000-000022000000}" name="Amount 1" dataDxfId="114" totalsRowDxfId="113" dataCellStyle="Currency"/>
    <tableColumn id="35" xr3:uid="{00000000-0010-0000-0000-000023000000}" name="Completion Date 1" dataDxfId="112" totalsRowDxfId="111"/>
    <tableColumn id="36" xr3:uid="{00000000-0010-0000-0000-000024000000}" name="Funding Source 1" dataDxfId="110" totalsRowDxfId="109"/>
    <tableColumn id="37" xr3:uid="{00000000-0010-0000-0000-000025000000}" name="Assessment 2" dataDxfId="108" totalsRowDxfId="107"/>
    <tableColumn id="38" xr3:uid="{00000000-0010-0000-0000-000026000000}" name="Amount 2" dataDxfId="106" totalsRowDxfId="105"/>
    <tableColumn id="39" xr3:uid="{00000000-0010-0000-0000-000027000000}" name="Completion Date 2" dataDxfId="104" totalsRowDxfId="103"/>
    <tableColumn id="40" xr3:uid="{00000000-0010-0000-0000-000028000000}" name="Funding Source 2" dataDxfId="102" totalsRowDxfId="101"/>
    <tableColumn id="41" xr3:uid="{00000000-0010-0000-0000-000029000000}" name="Assessment 3" dataDxfId="100" totalsRowDxfId="99"/>
    <tableColumn id="42" xr3:uid="{00000000-0010-0000-0000-00002A000000}" name="Amount 3" dataDxfId="98" totalsRowDxfId="97" dataCellStyle="Currency"/>
    <tableColumn id="43" xr3:uid="{00000000-0010-0000-0000-00002B000000}" name="Completion Date 3" dataDxfId="96" totalsRowDxfId="95"/>
    <tableColumn id="44" xr3:uid="{00000000-0010-0000-0000-00002C000000}" name="Funding Source 3" dataDxfId="94" totalsRowDxfId="93"/>
    <tableColumn id="45" xr3:uid="{F013327A-5B42-4E83-BDA3-D5BBBE8FE637}" name="Assessment 4" dataDxfId="92"/>
    <tableColumn id="46" xr3:uid="{B378077A-D707-4B73-A35A-978A80330037}" name="Amount 4" dataDxfId="91"/>
    <tableColumn id="47" xr3:uid="{489BF3D9-E31B-4E86-B682-BFFECAC794B3}" name="Completion Date 4" dataDxfId="90"/>
    <tableColumn id="48" xr3:uid="{639ECBF8-361C-4374-8572-CCD2037C286F}" name="Funding Source 4" dataDxfId="89"/>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1000000}" name="Table1" displayName="Table1" ref="A1:AR107" totalsRowCount="1" headerRowDxfId="88">
  <autoFilter ref="A1:AR106" xr:uid="{00000000-0009-0000-0100-000001000000}"/>
  <sortState xmlns:xlrd2="http://schemas.microsoft.com/office/spreadsheetml/2017/richdata2" ref="A2:AR100">
    <sortCondition descending="1" ref="B1:B106"/>
  </sortState>
  <tableColumns count="44">
    <tableColumn id="1" xr3:uid="{00000000-0010-0000-0100-000001000000}" name="ACRES Property ID" totalsRowLabel="Total" dataDxfId="87" totalsRowDxfId="86"/>
    <tableColumn id="2" xr3:uid="{00000000-0010-0000-0100-000002000000}" name="TBA Site #" dataDxfId="85" totalsRowDxfId="84"/>
    <tableColumn id="3" xr3:uid="{00000000-0010-0000-0100-000003000000}" name="Property Name" totalsRowFunction="count" dataDxfId="83" totalsRowDxfId="82"/>
    <tableColumn id="4" xr3:uid="{00000000-0010-0000-0100-000004000000}" name="Alias" dataDxfId="81" totalsRowDxfId="80"/>
    <tableColumn id="5" xr3:uid="{00000000-0010-0000-0100-000005000000}" name="Street Address" dataDxfId="79" totalsRowDxfId="78"/>
    <tableColumn id="6" xr3:uid="{00000000-0010-0000-0100-000006000000}" name="City" dataDxfId="77" totalsRowDxfId="76"/>
    <tableColumn id="7" xr3:uid="{00000000-0010-0000-0100-000007000000}" name="County" dataDxfId="75" totalsRowDxfId="74"/>
    <tableColumn id="8" xr3:uid="{00000000-0010-0000-0100-000008000000}" name="State" dataDxfId="73" totalsRowDxfId="72"/>
    <tableColumn id="9" xr3:uid="{00000000-0010-0000-0100-000009000000}" name="Zip Code" dataDxfId="71" totalsRowDxfId="70"/>
    <tableColumn id="10" xr3:uid="{00000000-0010-0000-0100-00000A000000}" name="Size _x000a_(in acres)" dataDxfId="69" totalsRowDxfId="68"/>
    <tableColumn id="11" xr3:uid="{00000000-0010-0000-0100-00000B000000}" name="Latitude" dataDxfId="67" totalsRowDxfId="66"/>
    <tableColumn id="12" xr3:uid="{00000000-0010-0000-0100-00000C000000}" name="Longitude" dataDxfId="65" totalsRowDxfId="64"/>
    <tableColumn id="13" xr3:uid="{00000000-0010-0000-0100-00000D000000}" name="Horizontal Collection Method" dataDxfId="63" totalsRowDxfId="62"/>
    <tableColumn id="14" xr3:uid="{00000000-0010-0000-0100-00000E000000}" name="Source Map Scale (if map/photo was used)" dataDxfId="61" totalsRowDxfId="60"/>
    <tableColumn id="15" xr3:uid="{00000000-0010-0000-0100-00000F000000}" name="Reference Point" dataDxfId="59" totalsRowDxfId="58"/>
    <tableColumn id="16" xr3:uid="{00000000-0010-0000-0100-000010000000}" name="Horizontal Reference Datum" dataDxfId="57" totalsRowDxfId="56"/>
    <tableColumn id="17" xr3:uid="{00000000-0010-0000-0100-000011000000}" name="  Name of the Recipient Project Manager " dataDxfId="55" totalsRowDxfId="54"/>
    <tableColumn id="18" xr3:uid="{00000000-0010-0000-0100-000012000000}" name="Name of EPA Regional Representative" dataDxfId="53" totalsRowDxfId="52"/>
    <tableColumn id="19" xr3:uid="{00000000-0010-0000-0100-000013000000}" name="Digital Files?" dataDxfId="51" totalsRowDxfId="50"/>
    <tableColumn id="20" xr3:uid="{00000000-0010-0000-0100-000014000000}" name="Physical files?" dataDxfId="49" totalsRowDxfId="48"/>
    <tableColumn id="21" xr3:uid="{00000000-0010-0000-0100-000015000000}" name="Total Spent" dataDxfId="47" totalsRowDxfId="46" dataCellStyle="Currency"/>
    <tableColumn id="22" xr3:uid="{00000000-0010-0000-0100-000016000000}" name="Site description" dataDxfId="45" totalsRowDxfId="44"/>
    <tableColumn id="23" xr3:uid="{00000000-0010-0000-0100-000017000000}" name="Nature of Contamination" dataDxfId="43" totalsRowDxfId="42"/>
    <tableColumn id="24" xr3:uid="{00000000-0010-0000-0100-000018000000}" name="Assistance Requestor" dataDxfId="41" totalsRowDxfId="40"/>
    <tableColumn id="25" xr3:uid="{00000000-0010-0000-0100-000019000000}" name="Assistance Requested" dataDxfId="39" totalsRowDxfId="38"/>
    <tableColumn id="26" xr3:uid="{00000000-0010-0000-0100-00001A000000}" name="Request Date" dataDxfId="37" totalsRowDxfId="36"/>
    <tableColumn id="27" xr3:uid="{00000000-0010-0000-0100-00001B000000}" name="Completion Date" dataDxfId="35" totalsRowDxfId="34"/>
    <tableColumn id="28" xr3:uid="{00000000-0010-0000-0100-00001C000000}" name="IC in place?" dataDxfId="33" totalsRowDxfId="32"/>
    <tableColumn id="29" xr3:uid="{00000000-0010-0000-0100-00001D000000}" name="Project History?" dataDxfId="31" totalsRowDxfId="30"/>
    <tableColumn id="30" xr3:uid="{00000000-0010-0000-0100-00001E000000}" name="Current Status/Use" dataDxfId="29" totalsRowDxfId="28"/>
    <tableColumn id="31" xr3:uid="{00000000-0010-0000-0100-00001F000000}" name="VRP?" dataDxfId="27" totalsRowDxfId="26"/>
    <tableColumn id="32" xr3:uid="{00000000-0010-0000-0100-000020000000}" name="Grant Recipient" dataDxfId="25" totalsRowDxfId="24"/>
    <tableColumn id="33" xr3:uid="{00000000-0010-0000-0100-000021000000}" name="Assessment 1" dataDxfId="23" totalsRowDxfId="22"/>
    <tableColumn id="34" xr3:uid="{00000000-0010-0000-0100-000022000000}" name="Amount 1" dataDxfId="21" totalsRowDxfId="20" dataCellStyle="Currency"/>
    <tableColumn id="35" xr3:uid="{00000000-0010-0000-0100-000023000000}" name="Completion Date 1" dataDxfId="19" totalsRowDxfId="18"/>
    <tableColumn id="36" xr3:uid="{00000000-0010-0000-0100-000024000000}" name="Funding Source 1" dataDxfId="17" totalsRowDxfId="16"/>
    <tableColumn id="37" xr3:uid="{00000000-0010-0000-0100-000025000000}" name="Assessment 2" dataDxfId="15" totalsRowDxfId="14"/>
    <tableColumn id="38" xr3:uid="{00000000-0010-0000-0100-000026000000}" name="Amount 2" dataDxfId="13" totalsRowDxfId="12"/>
    <tableColumn id="39" xr3:uid="{00000000-0010-0000-0100-000027000000}" name="Completion Date 2" dataDxfId="11" totalsRowDxfId="10"/>
    <tableColumn id="40" xr3:uid="{00000000-0010-0000-0100-000028000000}" name="Funding Source 2" dataDxfId="9" totalsRowDxfId="8"/>
    <tableColumn id="41" xr3:uid="{00000000-0010-0000-0100-000029000000}" name="Assessment 3" dataDxfId="7" totalsRowDxfId="6"/>
    <tableColumn id="42" xr3:uid="{00000000-0010-0000-0100-00002A000000}" name="Amount 3" dataDxfId="5" totalsRowDxfId="4" dataCellStyle="Currency"/>
    <tableColumn id="43" xr3:uid="{00000000-0010-0000-0100-00002B000000}" name="Completion Date 3" dataDxfId="3" totalsRowDxfId="2"/>
    <tableColumn id="44" xr3:uid="{00000000-0010-0000-0100-00002C000000}" name="Funding Source 3" totalsRowFunction="count" dataDxfId="1" totalsRowDxfId="0"/>
  </tableColumns>
  <tableStyleInfo name="TableStyleMedium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vmlDrawing" Target="../drawings/vmlDrawing2.v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CI161"/>
  <sheetViews>
    <sheetView tabSelected="1" zoomScaleNormal="100" workbookViewId="0">
      <pane ySplit="1" topLeftCell="A2" activePane="bottomLeft" state="frozen"/>
      <selection pane="bottomLeft" activeCell="C166" sqref="C166"/>
    </sheetView>
  </sheetViews>
  <sheetFormatPr defaultColWidth="9.109375" defaultRowHeight="13.2" x14ac:dyDescent="0.25"/>
  <cols>
    <col min="1" max="1" width="16" style="9" customWidth="1"/>
    <col min="2" max="2" width="22.109375" style="74" customWidth="1"/>
    <col min="3" max="3" width="34.88671875" style="106" customWidth="1"/>
    <col min="4" max="4" width="19.109375" style="9" customWidth="1"/>
    <col min="5" max="5" width="29.33203125" style="6" customWidth="1"/>
    <col min="6" max="6" width="21.88671875" style="9" customWidth="1"/>
    <col min="7" max="7" width="19.5546875" style="9" customWidth="1"/>
    <col min="8" max="8" width="10" style="9" customWidth="1"/>
    <col min="9" max="9" width="11.88671875" style="9" customWidth="1"/>
    <col min="10" max="10" width="11" style="9" customWidth="1"/>
    <col min="11" max="11" width="12.5546875" style="9" customWidth="1"/>
    <col min="12" max="12" width="14.5546875" style="9" customWidth="1"/>
    <col min="13" max="13" width="11.109375" style="9" customWidth="1"/>
    <col min="14" max="14" width="13.109375" style="9" customWidth="1"/>
    <col min="15" max="15" width="20.109375" style="9" customWidth="1"/>
    <col min="16" max="16" width="22.109375" style="9" customWidth="1"/>
    <col min="17" max="17" width="20.109375" style="9" customWidth="1"/>
    <col min="18" max="18" width="25.88671875" style="9" customWidth="1"/>
    <col min="19" max="19" width="9.88671875" style="9" customWidth="1"/>
    <col min="20" max="20" width="14" style="9" customWidth="1"/>
    <col min="21" max="21" width="22.88671875" style="111" customWidth="1"/>
    <col min="22" max="22" width="47" style="33" customWidth="1"/>
    <col min="23" max="23" width="26.44140625" style="6" customWidth="1"/>
    <col min="24" max="24" width="22.88671875" style="9" customWidth="1"/>
    <col min="25" max="25" width="25.109375" style="9" customWidth="1"/>
    <col min="26" max="26" width="13.88671875" style="29" customWidth="1"/>
    <col min="27" max="27" width="15.109375" style="29" customWidth="1"/>
    <col min="28" max="28" width="10.5546875" style="9" customWidth="1"/>
    <col min="29" max="29" width="40.109375" style="27" customWidth="1"/>
    <col min="30" max="30" width="18" style="9" customWidth="1"/>
    <col min="31" max="31" width="15.109375" style="9" customWidth="1"/>
    <col min="32" max="32" width="15.88671875" style="9" customWidth="1"/>
    <col min="33" max="33" width="21.109375" style="40" customWidth="1"/>
    <col min="34" max="34" width="12.88671875" style="11" customWidth="1"/>
    <col min="35" max="35" width="13.5546875" style="9" customWidth="1"/>
    <col min="36" max="36" width="24.33203125" style="89" customWidth="1"/>
    <col min="37" max="37" width="16.5546875" style="40" customWidth="1"/>
    <col min="38" max="38" width="12.88671875" style="9" customWidth="1"/>
    <col min="39" max="39" width="13.88671875" style="9" customWidth="1"/>
    <col min="40" max="40" width="41.109375" style="6" customWidth="1"/>
    <col min="41" max="41" width="25.5546875" style="40" customWidth="1"/>
    <col min="42" max="42" width="13" style="11" customWidth="1"/>
    <col min="43" max="43" width="13.88671875" style="9" customWidth="1"/>
    <col min="44" max="44" width="32" style="9" customWidth="1"/>
    <col min="45" max="45" width="21.33203125" style="1" customWidth="1"/>
    <col min="46" max="46" width="13" style="1" customWidth="1"/>
    <col min="47" max="47" width="13.44140625" style="1" customWidth="1"/>
    <col min="48" max="48" width="23.88671875" style="1" customWidth="1"/>
    <col min="49" max="16384" width="9.109375" style="1"/>
  </cols>
  <sheetData>
    <row r="1" spans="1:87" s="57" customFormat="1" ht="55.2" x14ac:dyDescent="0.25">
      <c r="A1" s="80" t="s">
        <v>297</v>
      </c>
      <c r="B1" s="81" t="s">
        <v>176</v>
      </c>
      <c r="C1" s="105" t="s">
        <v>4</v>
      </c>
      <c r="D1" s="82" t="s">
        <v>192</v>
      </c>
      <c r="E1" s="82" t="s">
        <v>5</v>
      </c>
      <c r="F1" s="82" t="s">
        <v>6</v>
      </c>
      <c r="G1" s="82" t="s">
        <v>7</v>
      </c>
      <c r="H1" s="82" t="s">
        <v>8</v>
      </c>
      <c r="I1" s="82" t="s">
        <v>9</v>
      </c>
      <c r="J1" s="82" t="s">
        <v>10</v>
      </c>
      <c r="K1" s="82" t="s">
        <v>11</v>
      </c>
      <c r="L1" s="82" t="s">
        <v>12</v>
      </c>
      <c r="M1" s="82" t="s">
        <v>13</v>
      </c>
      <c r="N1" s="82" t="s">
        <v>14</v>
      </c>
      <c r="O1" s="82" t="s">
        <v>15</v>
      </c>
      <c r="P1" s="80" t="s">
        <v>16</v>
      </c>
      <c r="Q1" s="83" t="s">
        <v>17</v>
      </c>
      <c r="R1" s="82" t="s">
        <v>18</v>
      </c>
      <c r="S1" s="84" t="s">
        <v>215</v>
      </c>
      <c r="T1" s="84" t="s">
        <v>216</v>
      </c>
      <c r="U1" s="73" t="s">
        <v>302</v>
      </c>
      <c r="V1" s="84" t="s">
        <v>177</v>
      </c>
      <c r="W1" s="84" t="s">
        <v>178</v>
      </c>
      <c r="X1" s="84" t="s">
        <v>179</v>
      </c>
      <c r="Y1" s="84" t="s">
        <v>180</v>
      </c>
      <c r="Z1" s="72" t="s">
        <v>181</v>
      </c>
      <c r="AA1" s="72" t="s">
        <v>157</v>
      </c>
      <c r="AB1" s="84" t="s">
        <v>182</v>
      </c>
      <c r="AC1" s="84" t="s">
        <v>183</v>
      </c>
      <c r="AD1" s="84" t="s">
        <v>305</v>
      </c>
      <c r="AE1" s="84" t="s">
        <v>188</v>
      </c>
      <c r="AF1" s="84" t="s">
        <v>191</v>
      </c>
      <c r="AG1" s="85" t="s">
        <v>416</v>
      </c>
      <c r="AH1" s="86" t="s">
        <v>417</v>
      </c>
      <c r="AI1" s="87" t="s">
        <v>418</v>
      </c>
      <c r="AJ1" s="87" t="s">
        <v>419</v>
      </c>
      <c r="AK1" s="85" t="s">
        <v>420</v>
      </c>
      <c r="AL1" s="87" t="s">
        <v>421</v>
      </c>
      <c r="AM1" s="87" t="s">
        <v>422</v>
      </c>
      <c r="AN1" s="87" t="s">
        <v>423</v>
      </c>
      <c r="AO1" s="85" t="s">
        <v>424</v>
      </c>
      <c r="AP1" s="86" t="s">
        <v>425</v>
      </c>
      <c r="AQ1" s="87" t="s">
        <v>426</v>
      </c>
      <c r="AR1" s="88" t="s">
        <v>427</v>
      </c>
      <c r="AS1" s="87" t="s">
        <v>627</v>
      </c>
      <c r="AT1" s="87" t="s">
        <v>628</v>
      </c>
      <c r="AU1" s="87" t="s">
        <v>629</v>
      </c>
      <c r="AV1" s="87" t="s">
        <v>630</v>
      </c>
      <c r="AW1" s="88"/>
      <c r="AX1" s="88"/>
      <c r="AY1" s="88"/>
      <c r="AZ1" s="88"/>
      <c r="BA1" s="88"/>
      <c r="BB1" s="88"/>
      <c r="BC1" s="88"/>
      <c r="BD1" s="88"/>
      <c r="BE1" s="88"/>
      <c r="BF1" s="88"/>
      <c r="BG1" s="88"/>
      <c r="BH1" s="88"/>
      <c r="BI1" s="88"/>
      <c r="BJ1" s="88"/>
      <c r="BK1" s="88"/>
      <c r="BL1" s="88"/>
      <c r="BM1" s="88"/>
      <c r="BN1" s="88"/>
      <c r="BO1" s="88"/>
      <c r="BP1" s="88"/>
      <c r="BQ1" s="88"/>
      <c r="BR1" s="88"/>
      <c r="BS1" s="88"/>
      <c r="BT1" s="88"/>
      <c r="BU1" s="88"/>
      <c r="BV1" s="88"/>
      <c r="BW1" s="88"/>
      <c r="BX1" s="88"/>
      <c r="BY1" s="88"/>
      <c r="BZ1" s="88"/>
      <c r="CA1" s="88"/>
      <c r="CB1" s="88"/>
      <c r="CC1" s="88"/>
      <c r="CD1" s="88"/>
      <c r="CE1" s="88"/>
      <c r="CF1" s="88"/>
      <c r="CG1" s="88"/>
      <c r="CH1" s="88"/>
      <c r="CI1" s="88"/>
    </row>
    <row r="2" spans="1:87" s="6" customFormat="1" ht="24.6" customHeight="1" x14ac:dyDescent="0.25">
      <c r="A2" s="9">
        <v>238070</v>
      </c>
      <c r="B2" s="74">
        <v>51572122</v>
      </c>
      <c r="C2" s="106" t="s">
        <v>468</v>
      </c>
      <c r="D2" s="9"/>
      <c r="F2" s="9" t="s">
        <v>469</v>
      </c>
      <c r="G2" s="9" t="s">
        <v>35</v>
      </c>
      <c r="H2" s="9" t="s">
        <v>23</v>
      </c>
      <c r="I2" s="71">
        <v>87004</v>
      </c>
      <c r="J2" s="9">
        <v>1.43</v>
      </c>
      <c r="K2" s="9">
        <v>35.372743</v>
      </c>
      <c r="L2" s="9">
        <v>-106.571158</v>
      </c>
      <c r="M2" s="9"/>
      <c r="N2" s="9"/>
      <c r="O2" s="9" t="s">
        <v>3</v>
      </c>
      <c r="P2" s="30"/>
      <c r="Q2" s="9"/>
      <c r="R2" s="9"/>
      <c r="S2" s="9" t="s">
        <v>256</v>
      </c>
      <c r="T2" s="9"/>
      <c r="U2" s="111">
        <v>19100</v>
      </c>
      <c r="V2" s="33" t="s">
        <v>471</v>
      </c>
      <c r="W2" s="6" t="s">
        <v>472</v>
      </c>
      <c r="X2" s="9" t="s">
        <v>469</v>
      </c>
      <c r="Y2" s="9" t="s">
        <v>470</v>
      </c>
      <c r="Z2" s="17">
        <v>43067</v>
      </c>
      <c r="AA2" s="17">
        <v>43720</v>
      </c>
      <c r="AC2" s="27"/>
      <c r="AD2" s="9"/>
      <c r="AE2" s="9" t="s">
        <v>447</v>
      </c>
      <c r="AF2" s="9"/>
      <c r="AG2" s="40" t="s">
        <v>470</v>
      </c>
      <c r="AH2" s="11">
        <v>20604.13</v>
      </c>
      <c r="AI2" s="9"/>
      <c r="AJ2" s="89" t="s">
        <v>334</v>
      </c>
      <c r="AK2" s="40"/>
      <c r="AL2" s="93"/>
      <c r="AM2" s="9"/>
      <c r="AO2" s="40"/>
      <c r="AP2" s="11"/>
      <c r="AQ2" s="9"/>
      <c r="AR2" s="9"/>
      <c r="AS2" s="1"/>
    </row>
    <row r="3" spans="1:87" ht="26.85" customHeight="1" x14ac:dyDescent="0.25">
      <c r="A3" s="9">
        <v>10887</v>
      </c>
      <c r="B3" s="74">
        <v>51573021</v>
      </c>
      <c r="C3" s="106" t="s">
        <v>541</v>
      </c>
      <c r="E3" s="6" t="s">
        <v>187</v>
      </c>
      <c r="F3" s="9" t="s">
        <v>29</v>
      </c>
      <c r="G3" s="9" t="s">
        <v>30</v>
      </c>
      <c r="H3" s="9" t="s">
        <v>23</v>
      </c>
      <c r="I3" s="9">
        <v>87121</v>
      </c>
      <c r="J3" s="9">
        <v>30.9</v>
      </c>
      <c r="K3" s="9">
        <v>35.073540000000001</v>
      </c>
      <c r="L3" s="9">
        <v>-106.77437</v>
      </c>
      <c r="P3" s="30"/>
      <c r="S3" s="9" t="s">
        <v>256</v>
      </c>
      <c r="T3" s="9" t="s">
        <v>256</v>
      </c>
      <c r="U3" s="111">
        <f t="shared" ref="U3:U34" si="0">AH3+AL3+AP3</f>
        <v>0</v>
      </c>
      <c r="V3" s="33" t="s">
        <v>542</v>
      </c>
      <c r="Z3" s="17"/>
      <c r="AA3" s="17"/>
      <c r="AB3" s="6"/>
      <c r="AL3" s="94"/>
    </row>
    <row r="4" spans="1:87" ht="26.1" customHeight="1" x14ac:dyDescent="0.25">
      <c r="A4" s="6">
        <v>10885</v>
      </c>
      <c r="B4" s="5">
        <v>51573022</v>
      </c>
      <c r="C4" s="33" t="s">
        <v>185</v>
      </c>
      <c r="D4" s="6"/>
      <c r="E4" s="6" t="s">
        <v>186</v>
      </c>
      <c r="F4" s="6" t="s">
        <v>22</v>
      </c>
      <c r="G4" s="6" t="s">
        <v>22</v>
      </c>
      <c r="H4" s="4" t="s">
        <v>23</v>
      </c>
      <c r="I4" s="6">
        <v>87505</v>
      </c>
      <c r="J4" s="6">
        <v>49</v>
      </c>
      <c r="K4" s="36">
        <v>35.679941999999997</v>
      </c>
      <c r="L4" s="36">
        <v>-105.950322</v>
      </c>
      <c r="M4" s="6"/>
      <c r="N4" s="6"/>
      <c r="O4" s="6" t="s">
        <v>3</v>
      </c>
      <c r="P4" s="18"/>
      <c r="Q4" s="6"/>
      <c r="R4" s="6"/>
      <c r="S4" s="6" t="s">
        <v>256</v>
      </c>
      <c r="T4" s="6" t="s">
        <v>256</v>
      </c>
      <c r="U4" s="112">
        <f t="shared" si="0"/>
        <v>0</v>
      </c>
      <c r="X4" s="6"/>
      <c r="Y4" s="6"/>
      <c r="Z4" s="17"/>
      <c r="AA4" s="17"/>
      <c r="AB4" s="6"/>
      <c r="AD4" s="6"/>
      <c r="AE4" s="6" t="s">
        <v>256</v>
      </c>
      <c r="AF4" s="6"/>
      <c r="AG4" s="39"/>
      <c r="AH4" s="16"/>
      <c r="AI4" s="6"/>
      <c r="AK4" s="39"/>
      <c r="AL4" s="95"/>
      <c r="AM4" s="6"/>
      <c r="AN4" s="22"/>
      <c r="AR4" s="22"/>
    </row>
    <row r="5" spans="1:87" ht="26.85" customHeight="1" x14ac:dyDescent="0.25">
      <c r="A5" s="5">
        <v>14718</v>
      </c>
      <c r="B5" s="5">
        <v>51573023</v>
      </c>
      <c r="C5" s="107" t="s">
        <v>189</v>
      </c>
      <c r="D5" s="4"/>
      <c r="E5" s="19" t="s">
        <v>274</v>
      </c>
      <c r="F5" s="4" t="s">
        <v>74</v>
      </c>
      <c r="G5" s="4" t="s">
        <v>75</v>
      </c>
      <c r="H5" s="4" t="s">
        <v>23</v>
      </c>
      <c r="I5" s="4"/>
      <c r="J5" s="4">
        <v>462</v>
      </c>
      <c r="K5" s="4">
        <v>32.762112000000002</v>
      </c>
      <c r="L5" s="6">
        <v>-108.286247</v>
      </c>
      <c r="M5" s="4"/>
      <c r="N5" s="4"/>
      <c r="O5" s="4"/>
      <c r="P5" s="7"/>
      <c r="Q5" s="2"/>
      <c r="R5" s="8"/>
      <c r="S5" s="10" t="s">
        <v>256</v>
      </c>
      <c r="T5" s="10" t="s">
        <v>257</v>
      </c>
      <c r="U5" s="113">
        <f t="shared" si="0"/>
        <v>0</v>
      </c>
      <c r="V5" s="34"/>
      <c r="W5" s="10"/>
      <c r="X5" s="10"/>
      <c r="Y5" s="10"/>
      <c r="Z5" s="62"/>
      <c r="AA5" s="62"/>
      <c r="AB5" s="10"/>
      <c r="AC5" s="26"/>
      <c r="AD5" s="10"/>
      <c r="AE5" s="10"/>
      <c r="AF5" s="10"/>
      <c r="AG5" s="41"/>
      <c r="AH5" s="3"/>
      <c r="AI5" s="59"/>
      <c r="AJ5" s="90"/>
      <c r="AK5" s="39"/>
      <c r="AL5" s="95"/>
      <c r="AM5" s="6"/>
      <c r="AN5" s="22"/>
      <c r="AR5" s="22"/>
    </row>
    <row r="6" spans="1:87" x14ac:dyDescent="0.25">
      <c r="A6" s="6">
        <v>10886</v>
      </c>
      <c r="B6" s="5">
        <v>51573024</v>
      </c>
      <c r="C6" s="33" t="s">
        <v>195</v>
      </c>
      <c r="D6" s="6" t="s">
        <v>271</v>
      </c>
      <c r="E6" s="6" t="s">
        <v>196</v>
      </c>
      <c r="F6" s="6" t="s">
        <v>197</v>
      </c>
      <c r="G6" s="6" t="s">
        <v>198</v>
      </c>
      <c r="H6" s="4" t="s">
        <v>23</v>
      </c>
      <c r="I6" s="6"/>
      <c r="J6" s="6">
        <v>104</v>
      </c>
      <c r="K6" s="6">
        <v>36.905118000000002</v>
      </c>
      <c r="L6" s="6">
        <v>-104.436707</v>
      </c>
      <c r="M6" s="6"/>
      <c r="N6" s="6"/>
      <c r="O6" s="6"/>
      <c r="P6" s="18"/>
      <c r="Q6" s="6"/>
      <c r="R6" s="6"/>
      <c r="S6" s="6" t="s">
        <v>256</v>
      </c>
      <c r="T6" s="6" t="s">
        <v>257</v>
      </c>
      <c r="U6" s="112">
        <f t="shared" si="0"/>
        <v>0</v>
      </c>
      <c r="X6" s="6"/>
      <c r="Y6" s="6"/>
      <c r="Z6" s="17"/>
      <c r="AA6" s="17"/>
      <c r="AB6" s="6"/>
      <c r="AD6" s="6"/>
      <c r="AE6" s="6"/>
      <c r="AF6" s="6"/>
      <c r="AG6" s="39"/>
      <c r="AH6" s="16"/>
      <c r="AI6" s="6"/>
      <c r="AK6" s="39"/>
      <c r="AL6" s="95"/>
      <c r="AM6" s="6"/>
      <c r="AN6" s="22"/>
      <c r="AR6" s="22"/>
    </row>
    <row r="7" spans="1:87" ht="26.4" x14ac:dyDescent="0.25">
      <c r="A7" s="6"/>
      <c r="B7" s="5">
        <v>51573030</v>
      </c>
      <c r="C7" s="33" t="s">
        <v>204</v>
      </c>
      <c r="D7" s="6"/>
      <c r="E7" s="6" t="s">
        <v>292</v>
      </c>
      <c r="F7" s="6" t="s">
        <v>29</v>
      </c>
      <c r="G7" s="6" t="s">
        <v>30</v>
      </c>
      <c r="H7" s="4" t="s">
        <v>23</v>
      </c>
      <c r="I7" s="6"/>
      <c r="J7" s="6">
        <v>10</v>
      </c>
      <c r="K7" s="6">
        <v>35.159486000000001</v>
      </c>
      <c r="L7" s="6">
        <v>-106.584014</v>
      </c>
      <c r="M7" s="6"/>
      <c r="N7" s="6"/>
      <c r="O7" s="6"/>
      <c r="P7" s="18"/>
      <c r="Q7" s="6"/>
      <c r="R7" s="6"/>
      <c r="S7" s="6" t="s">
        <v>256</v>
      </c>
      <c r="T7" s="6"/>
      <c r="U7" s="112">
        <f t="shared" si="0"/>
        <v>0</v>
      </c>
      <c r="X7" s="6"/>
      <c r="Y7" s="6"/>
      <c r="Z7" s="17"/>
      <c r="AA7" s="17"/>
      <c r="AB7" s="6"/>
      <c r="AD7" s="6"/>
      <c r="AE7" s="6"/>
      <c r="AF7" s="6"/>
      <c r="AG7" s="39"/>
      <c r="AH7" s="16"/>
      <c r="AI7" s="6"/>
      <c r="AK7" s="39"/>
      <c r="AL7" s="95"/>
      <c r="AM7" s="6"/>
      <c r="AN7" s="22"/>
      <c r="AR7" s="22"/>
      <c r="AS7" s="6"/>
    </row>
    <row r="8" spans="1:87" ht="26.4" x14ac:dyDescent="0.25">
      <c r="A8" s="6">
        <v>10957</v>
      </c>
      <c r="B8" s="5">
        <v>51573031</v>
      </c>
      <c r="C8" s="33" t="s">
        <v>108</v>
      </c>
      <c r="D8" s="6"/>
      <c r="F8" s="6" t="s">
        <v>74</v>
      </c>
      <c r="G8" s="6" t="s">
        <v>75</v>
      </c>
      <c r="H8" s="4" t="s">
        <v>23</v>
      </c>
      <c r="I8" s="6">
        <v>88062</v>
      </c>
      <c r="J8" s="6">
        <v>5</v>
      </c>
      <c r="K8" s="6">
        <v>32.767519</v>
      </c>
      <c r="L8" s="6">
        <v>-108.273611</v>
      </c>
      <c r="M8" s="6"/>
      <c r="N8" s="6"/>
      <c r="O8" s="6"/>
      <c r="P8" s="18"/>
      <c r="Q8" s="6"/>
      <c r="R8" s="6" t="s">
        <v>109</v>
      </c>
      <c r="S8" s="6" t="s">
        <v>256</v>
      </c>
      <c r="T8" s="6" t="s">
        <v>257</v>
      </c>
      <c r="U8" s="112">
        <f t="shared" si="0"/>
        <v>0</v>
      </c>
      <c r="X8" s="6"/>
      <c r="Y8" s="6"/>
      <c r="Z8" s="17"/>
      <c r="AA8" s="17"/>
      <c r="AB8" s="6"/>
      <c r="AD8" s="6"/>
      <c r="AE8" s="6"/>
      <c r="AF8" s="6"/>
      <c r="AG8" s="39"/>
      <c r="AH8" s="16"/>
      <c r="AI8" s="6"/>
      <c r="AK8" s="39"/>
      <c r="AL8" s="95"/>
      <c r="AM8" s="6"/>
      <c r="AN8" s="22"/>
      <c r="AR8" s="22"/>
    </row>
    <row r="9" spans="1:87" ht="184.8" x14ac:dyDescent="0.25">
      <c r="A9" s="6">
        <v>25821</v>
      </c>
      <c r="B9" s="5">
        <v>51573032</v>
      </c>
      <c r="C9" s="33" t="s">
        <v>205</v>
      </c>
      <c r="D9" s="6" t="s">
        <v>206</v>
      </c>
      <c r="E9" s="6" t="s">
        <v>207</v>
      </c>
      <c r="F9" s="6" t="s">
        <v>208</v>
      </c>
      <c r="G9" s="6" t="s">
        <v>209</v>
      </c>
      <c r="H9" s="4" t="s">
        <v>23</v>
      </c>
      <c r="I9" s="6">
        <v>88310</v>
      </c>
      <c r="J9" s="6">
        <v>265</v>
      </c>
      <c r="K9" s="6">
        <v>32.891055999999999</v>
      </c>
      <c r="L9" s="6">
        <v>-105.965636</v>
      </c>
      <c r="M9" s="6"/>
      <c r="N9" s="6"/>
      <c r="O9" s="6"/>
      <c r="P9" s="18"/>
      <c r="Q9" s="6"/>
      <c r="R9" s="6"/>
      <c r="S9" s="6" t="s">
        <v>256</v>
      </c>
      <c r="T9" s="6" t="s">
        <v>256</v>
      </c>
      <c r="U9" s="113">
        <f t="shared" si="0"/>
        <v>101499</v>
      </c>
      <c r="V9" s="27" t="s">
        <v>307</v>
      </c>
      <c r="W9" s="6" t="s">
        <v>308</v>
      </c>
      <c r="X9" s="6" t="s">
        <v>309</v>
      </c>
      <c r="Y9" s="6"/>
      <c r="Z9" s="17"/>
      <c r="AA9" s="17"/>
      <c r="AB9" s="6"/>
      <c r="AC9" s="27" t="s">
        <v>310</v>
      </c>
      <c r="AD9" s="6" t="s">
        <v>306</v>
      </c>
      <c r="AE9" s="6"/>
      <c r="AF9" s="6" t="s">
        <v>303</v>
      </c>
      <c r="AG9" s="39" t="s">
        <v>300</v>
      </c>
      <c r="AH9" s="16">
        <v>5724</v>
      </c>
      <c r="AI9" s="17">
        <v>37834</v>
      </c>
      <c r="AJ9" s="89" t="s">
        <v>150</v>
      </c>
      <c r="AK9" s="39" t="s">
        <v>159</v>
      </c>
      <c r="AL9" s="95">
        <v>95775</v>
      </c>
      <c r="AM9" s="17">
        <v>38278</v>
      </c>
      <c r="AN9" s="22" t="s">
        <v>150</v>
      </c>
      <c r="AR9" s="22"/>
    </row>
    <row r="10" spans="1:87" ht="24.6" customHeight="1" x14ac:dyDescent="0.25">
      <c r="A10" s="6">
        <v>10910</v>
      </c>
      <c r="B10" s="5">
        <v>51573034</v>
      </c>
      <c r="C10" s="33" t="s">
        <v>99</v>
      </c>
      <c r="D10" s="6"/>
      <c r="E10" s="6" t="s">
        <v>100</v>
      </c>
      <c r="F10" s="6" t="s">
        <v>101</v>
      </c>
      <c r="G10" s="6" t="s">
        <v>102</v>
      </c>
      <c r="H10" s="4" t="s">
        <v>23</v>
      </c>
      <c r="I10" s="6">
        <v>88031</v>
      </c>
      <c r="J10" s="6">
        <v>1320</v>
      </c>
      <c r="K10" s="6">
        <v>32.303333000000002</v>
      </c>
      <c r="L10" s="6">
        <v>-107.8075</v>
      </c>
      <c r="M10" s="6"/>
      <c r="N10" s="6"/>
      <c r="O10" s="6" t="s">
        <v>1</v>
      </c>
      <c r="P10" s="18"/>
      <c r="Q10" s="6"/>
      <c r="R10" s="6" t="s">
        <v>31</v>
      </c>
      <c r="S10" s="6" t="s">
        <v>256</v>
      </c>
      <c r="T10" s="6" t="s">
        <v>257</v>
      </c>
      <c r="U10" s="112">
        <f t="shared" si="0"/>
        <v>0</v>
      </c>
      <c r="X10" s="6"/>
      <c r="Y10" s="6"/>
      <c r="Z10" s="17"/>
      <c r="AA10" s="17"/>
      <c r="AB10" s="6"/>
      <c r="AD10" s="6"/>
      <c r="AE10" s="6" t="s">
        <v>257</v>
      </c>
      <c r="AF10" s="6"/>
      <c r="AG10" s="39"/>
      <c r="AH10" s="16"/>
      <c r="AI10" s="6"/>
      <c r="AK10" s="39"/>
      <c r="AL10" s="95"/>
      <c r="AM10" s="6"/>
      <c r="AN10" s="22"/>
      <c r="AR10" s="22"/>
    </row>
    <row r="11" spans="1:87" x14ac:dyDescent="0.25">
      <c r="A11" s="6">
        <v>10981</v>
      </c>
      <c r="B11" s="5">
        <v>51573035</v>
      </c>
      <c r="C11" s="107" t="s">
        <v>59</v>
      </c>
      <c r="D11" s="4"/>
      <c r="E11" s="4" t="s">
        <v>60</v>
      </c>
      <c r="F11" s="4" t="s">
        <v>30</v>
      </c>
      <c r="G11" s="4" t="s">
        <v>35</v>
      </c>
      <c r="H11" s="4" t="s">
        <v>23</v>
      </c>
      <c r="I11" s="4">
        <v>87004</v>
      </c>
      <c r="J11" s="4">
        <v>56.33</v>
      </c>
      <c r="K11" s="4">
        <v>35.307718999999999</v>
      </c>
      <c r="L11" s="6">
        <v>-106.5849</v>
      </c>
      <c r="M11" s="4"/>
      <c r="N11" s="4"/>
      <c r="O11" s="4" t="s">
        <v>40</v>
      </c>
      <c r="P11" s="7"/>
      <c r="Q11" s="6"/>
      <c r="R11" s="8" t="s">
        <v>31</v>
      </c>
      <c r="S11" s="10" t="s">
        <v>256</v>
      </c>
      <c r="T11" s="10" t="s">
        <v>256</v>
      </c>
      <c r="U11" s="113">
        <f t="shared" si="0"/>
        <v>0</v>
      </c>
      <c r="V11" s="34"/>
      <c r="W11" s="10"/>
      <c r="X11" s="10"/>
      <c r="Y11" s="10"/>
      <c r="Z11" s="62"/>
      <c r="AA11" s="62"/>
      <c r="AB11" s="10"/>
      <c r="AC11" s="26"/>
      <c r="AD11" s="10"/>
      <c r="AE11" s="10"/>
      <c r="AF11" s="10"/>
      <c r="AG11" s="39"/>
      <c r="AH11" s="16"/>
      <c r="AI11" s="6"/>
      <c r="AK11" s="39"/>
      <c r="AL11" s="95"/>
      <c r="AM11" s="6"/>
      <c r="AN11" s="22"/>
      <c r="AO11" s="43"/>
      <c r="AP11" s="31"/>
      <c r="AQ11" s="1"/>
      <c r="AR11" s="22"/>
    </row>
    <row r="12" spans="1:87" ht="24.6" customHeight="1" x14ac:dyDescent="0.25">
      <c r="A12" s="6">
        <v>25823</v>
      </c>
      <c r="B12" s="5">
        <v>51573039</v>
      </c>
      <c r="C12" s="107" t="s">
        <v>43</v>
      </c>
      <c r="D12" s="4" t="s">
        <v>211</v>
      </c>
      <c r="E12" s="4" t="s">
        <v>44</v>
      </c>
      <c r="F12" s="4" t="s">
        <v>45</v>
      </c>
      <c r="G12" s="4" t="s">
        <v>46</v>
      </c>
      <c r="H12" s="4" t="s">
        <v>23</v>
      </c>
      <c r="I12" s="4">
        <v>88008</v>
      </c>
      <c r="J12" s="4">
        <v>20.2</v>
      </c>
      <c r="K12" s="4">
        <v>31.842068999999999</v>
      </c>
      <c r="L12" s="6">
        <v>-106.62005000000001</v>
      </c>
      <c r="M12" s="4" t="s">
        <v>24</v>
      </c>
      <c r="N12" s="4"/>
      <c r="O12" s="4" t="s">
        <v>1</v>
      </c>
      <c r="P12" s="7" t="s">
        <v>25</v>
      </c>
      <c r="Q12" s="6"/>
      <c r="R12" s="8" t="s">
        <v>42</v>
      </c>
      <c r="S12" s="10" t="s">
        <v>256</v>
      </c>
      <c r="T12" s="10" t="s">
        <v>257</v>
      </c>
      <c r="U12" s="113">
        <f t="shared" si="0"/>
        <v>0</v>
      </c>
      <c r="V12" s="34"/>
      <c r="W12" s="10"/>
      <c r="X12" s="10"/>
      <c r="Y12" s="10"/>
      <c r="Z12" s="62"/>
      <c r="AA12" s="62"/>
      <c r="AB12" s="10"/>
      <c r="AC12" s="26"/>
      <c r="AD12" s="10"/>
      <c r="AE12" s="10"/>
      <c r="AF12" s="10"/>
      <c r="AG12" s="39"/>
      <c r="AH12" s="16"/>
      <c r="AI12" s="6"/>
      <c r="AK12" s="39"/>
      <c r="AL12" s="95"/>
      <c r="AM12" s="6"/>
      <c r="AN12" s="22"/>
      <c r="AR12" s="22"/>
    </row>
    <row r="13" spans="1:87" x14ac:dyDescent="0.25">
      <c r="A13" s="6">
        <v>25802</v>
      </c>
      <c r="B13" s="5">
        <v>51573041</v>
      </c>
      <c r="C13" s="107" t="s">
        <v>41</v>
      </c>
      <c r="D13" s="4"/>
      <c r="E13" s="4" t="s">
        <v>38</v>
      </c>
      <c r="F13" s="4" t="s">
        <v>39</v>
      </c>
      <c r="G13" s="4" t="s">
        <v>22</v>
      </c>
      <c r="H13" s="4" t="s">
        <v>23</v>
      </c>
      <c r="I13" s="4">
        <v>87010</v>
      </c>
      <c r="J13" s="4">
        <v>430</v>
      </c>
      <c r="K13" s="4">
        <v>35.466999999999999</v>
      </c>
      <c r="L13" s="6">
        <v>-106.11020000000001</v>
      </c>
      <c r="M13" s="4"/>
      <c r="N13" s="4"/>
      <c r="O13" s="4" t="s">
        <v>40</v>
      </c>
      <c r="P13" s="7"/>
      <c r="Q13" s="6"/>
      <c r="R13" s="8" t="s">
        <v>42</v>
      </c>
      <c r="S13" s="10" t="s">
        <v>256</v>
      </c>
      <c r="T13" s="10" t="s">
        <v>256</v>
      </c>
      <c r="U13" s="113">
        <f t="shared" si="0"/>
        <v>0</v>
      </c>
      <c r="V13" s="34"/>
      <c r="W13" s="10"/>
      <c r="X13" s="10"/>
      <c r="Y13" s="10"/>
      <c r="Z13" s="62"/>
      <c r="AA13" s="62"/>
      <c r="AB13" s="10"/>
      <c r="AC13" s="26"/>
      <c r="AD13" s="10"/>
      <c r="AE13" s="10"/>
      <c r="AF13" s="10"/>
      <c r="AG13" s="39"/>
      <c r="AH13" s="16"/>
      <c r="AI13" s="6"/>
      <c r="AK13" s="39"/>
      <c r="AL13" s="95"/>
      <c r="AM13" s="6"/>
      <c r="AN13" s="22"/>
      <c r="AR13" s="22"/>
    </row>
    <row r="14" spans="1:87" ht="26.4" x14ac:dyDescent="0.25">
      <c r="A14" s="6">
        <v>37401</v>
      </c>
      <c r="B14" s="5">
        <v>51573042</v>
      </c>
      <c r="C14" s="33" t="s">
        <v>133</v>
      </c>
      <c r="D14" s="6" t="s">
        <v>258</v>
      </c>
      <c r="E14" s="6" t="s">
        <v>214</v>
      </c>
      <c r="F14" s="6" t="s">
        <v>123</v>
      </c>
      <c r="G14" s="6" t="s">
        <v>124</v>
      </c>
      <c r="H14" s="4" t="s">
        <v>23</v>
      </c>
      <c r="I14" s="6">
        <v>88401</v>
      </c>
      <c r="J14" s="6">
        <v>1</v>
      </c>
      <c r="K14" s="6">
        <v>35.180300000000003</v>
      </c>
      <c r="L14" s="6">
        <v>-103.7261</v>
      </c>
      <c r="M14" s="6"/>
      <c r="N14" s="6"/>
      <c r="O14" s="6"/>
      <c r="P14" s="18"/>
      <c r="Q14" s="6"/>
      <c r="R14" s="6"/>
      <c r="S14" s="6" t="s">
        <v>256</v>
      </c>
      <c r="T14" s="6" t="s">
        <v>256</v>
      </c>
      <c r="U14" s="112">
        <f t="shared" si="0"/>
        <v>0</v>
      </c>
      <c r="X14" s="6"/>
      <c r="Y14" s="6"/>
      <c r="Z14" s="17"/>
      <c r="AA14" s="17"/>
      <c r="AB14" s="6"/>
      <c r="AD14" s="6"/>
      <c r="AE14" s="6"/>
      <c r="AF14" s="6"/>
      <c r="AG14" s="39"/>
      <c r="AH14" s="16"/>
      <c r="AI14" s="6"/>
      <c r="AK14" s="39"/>
      <c r="AL14" s="95"/>
      <c r="AM14" s="6"/>
      <c r="AN14" s="22"/>
      <c r="AR14" s="22"/>
    </row>
    <row r="15" spans="1:87" x14ac:dyDescent="0.25">
      <c r="A15" s="6"/>
      <c r="B15" s="5">
        <v>51573044</v>
      </c>
      <c r="C15" s="33" t="s">
        <v>217</v>
      </c>
      <c r="D15" s="6" t="s">
        <v>267</v>
      </c>
      <c r="F15" s="6"/>
      <c r="G15" s="6" t="s">
        <v>125</v>
      </c>
      <c r="H15" s="4" t="s">
        <v>23</v>
      </c>
      <c r="I15" s="6"/>
      <c r="J15" s="6"/>
      <c r="K15" s="6"/>
      <c r="L15" s="6"/>
      <c r="M15" s="6"/>
      <c r="N15" s="6"/>
      <c r="O15" s="6"/>
      <c r="P15" s="18"/>
      <c r="Q15" s="6"/>
      <c r="R15" s="6"/>
      <c r="S15" s="6" t="s">
        <v>256</v>
      </c>
      <c r="T15" s="6" t="s">
        <v>256</v>
      </c>
      <c r="U15" s="112">
        <f t="shared" si="0"/>
        <v>0</v>
      </c>
      <c r="X15" s="6"/>
      <c r="Y15" s="6"/>
      <c r="Z15" s="17"/>
      <c r="AA15" s="17"/>
      <c r="AB15" s="6"/>
      <c r="AD15" s="6"/>
      <c r="AE15" s="6"/>
      <c r="AF15" s="6"/>
      <c r="AG15" s="39"/>
      <c r="AH15" s="16"/>
      <c r="AI15" s="6"/>
      <c r="AK15" s="39"/>
      <c r="AL15" s="96"/>
      <c r="AM15" s="6"/>
      <c r="AN15" s="22"/>
      <c r="AR15" s="22"/>
    </row>
    <row r="16" spans="1:87" x14ac:dyDescent="0.25">
      <c r="A16" s="6">
        <v>23041</v>
      </c>
      <c r="B16" s="5">
        <v>51573045</v>
      </c>
      <c r="C16" s="107" t="s">
        <v>72</v>
      </c>
      <c r="D16" s="4"/>
      <c r="E16" s="4" t="s">
        <v>73</v>
      </c>
      <c r="F16" s="4" t="s">
        <v>74</v>
      </c>
      <c r="G16" s="4" t="s">
        <v>75</v>
      </c>
      <c r="H16" s="4" t="s">
        <v>23</v>
      </c>
      <c r="I16" s="4">
        <v>88061</v>
      </c>
      <c r="J16" s="4">
        <v>3.72</v>
      </c>
      <c r="K16" s="4">
        <v>32.780614</v>
      </c>
      <c r="L16" s="6">
        <v>-108.27518600000001</v>
      </c>
      <c r="M16" s="4"/>
      <c r="N16" s="4"/>
      <c r="O16" s="4"/>
      <c r="P16" s="7"/>
      <c r="Q16" s="6"/>
      <c r="R16" s="8" t="s">
        <v>42</v>
      </c>
      <c r="S16" s="10" t="s">
        <v>256</v>
      </c>
      <c r="T16" s="10" t="s">
        <v>257</v>
      </c>
      <c r="U16" s="113">
        <f t="shared" si="0"/>
        <v>0</v>
      </c>
      <c r="V16" s="34"/>
      <c r="W16" s="10"/>
      <c r="X16" s="10"/>
      <c r="Y16" s="10"/>
      <c r="Z16" s="62"/>
      <c r="AA16" s="62"/>
      <c r="AB16" s="10"/>
      <c r="AC16" s="26"/>
      <c r="AD16" s="10"/>
      <c r="AE16" s="10"/>
      <c r="AF16" s="10"/>
      <c r="AG16" s="39"/>
      <c r="AH16" s="16"/>
      <c r="AI16" s="6"/>
      <c r="AK16" s="39"/>
      <c r="AL16" s="95"/>
      <c r="AM16" s="6"/>
      <c r="AN16" s="22"/>
      <c r="AR16" s="22"/>
    </row>
    <row r="17" spans="1:48" x14ac:dyDescent="0.25">
      <c r="A17" s="6">
        <v>30161</v>
      </c>
      <c r="B17" s="5">
        <v>51573047</v>
      </c>
      <c r="C17" s="33" t="s">
        <v>221</v>
      </c>
      <c r="D17" s="6" t="s">
        <v>222</v>
      </c>
      <c r="E17" s="6" t="s">
        <v>223</v>
      </c>
      <c r="F17" s="6" t="s">
        <v>224</v>
      </c>
      <c r="G17" s="6" t="s">
        <v>124</v>
      </c>
      <c r="H17" s="4" t="s">
        <v>23</v>
      </c>
      <c r="I17" s="6"/>
      <c r="J17" s="6">
        <v>9.5</v>
      </c>
      <c r="K17" s="6">
        <v>34.648099999999999</v>
      </c>
      <c r="L17" s="6">
        <v>-103.9058</v>
      </c>
      <c r="M17" s="6"/>
      <c r="N17" s="6"/>
      <c r="O17" s="6"/>
      <c r="P17" s="18"/>
      <c r="Q17" s="6"/>
      <c r="R17" s="6"/>
      <c r="S17" s="6" t="s">
        <v>256</v>
      </c>
      <c r="T17" s="6" t="s">
        <v>256</v>
      </c>
      <c r="U17" s="112">
        <f t="shared" si="0"/>
        <v>0</v>
      </c>
      <c r="X17" s="6"/>
      <c r="Y17" s="6"/>
      <c r="Z17" s="17"/>
      <c r="AA17" s="17"/>
      <c r="AB17" s="6"/>
      <c r="AD17" s="6"/>
      <c r="AE17" s="6"/>
      <c r="AF17" s="6"/>
      <c r="AG17" s="39"/>
      <c r="AH17" s="16"/>
      <c r="AI17" s="6"/>
      <c r="AK17" s="39"/>
      <c r="AL17" s="96"/>
      <c r="AM17" s="6"/>
      <c r="AN17" s="22"/>
      <c r="AR17" s="22"/>
    </row>
    <row r="18" spans="1:48" x14ac:dyDescent="0.25">
      <c r="A18" s="6">
        <v>10978</v>
      </c>
      <c r="B18" s="5">
        <v>51573049</v>
      </c>
      <c r="C18" s="33" t="s">
        <v>227</v>
      </c>
      <c r="D18" s="6"/>
      <c r="E18" s="6" t="s">
        <v>228</v>
      </c>
      <c r="F18" s="6" t="s">
        <v>229</v>
      </c>
      <c r="G18" s="6" t="s">
        <v>62</v>
      </c>
      <c r="H18" s="4" t="s">
        <v>23</v>
      </c>
      <c r="I18" s="6">
        <v>87710</v>
      </c>
      <c r="J18" s="6">
        <v>3</v>
      </c>
      <c r="K18" s="6">
        <v>36.393313999999997</v>
      </c>
      <c r="L18" s="6">
        <v>-105.28607100000001</v>
      </c>
      <c r="M18" s="6"/>
      <c r="N18" s="6"/>
      <c r="O18" s="6"/>
      <c r="P18" s="18"/>
      <c r="Q18" s="6"/>
      <c r="R18" s="6"/>
      <c r="S18" s="6" t="s">
        <v>256</v>
      </c>
      <c r="T18" s="6" t="s">
        <v>257</v>
      </c>
      <c r="U18" s="112">
        <f t="shared" si="0"/>
        <v>0</v>
      </c>
      <c r="X18" s="6"/>
      <c r="Y18" s="6"/>
      <c r="Z18" s="17"/>
      <c r="AA18" s="17"/>
      <c r="AB18" s="6"/>
      <c r="AD18" s="6"/>
      <c r="AE18" s="6"/>
      <c r="AF18" s="6"/>
      <c r="AG18" s="39"/>
      <c r="AH18" s="16"/>
      <c r="AI18" s="6"/>
      <c r="AK18" s="39"/>
      <c r="AL18" s="96"/>
      <c r="AM18" s="6"/>
      <c r="AN18" s="22"/>
      <c r="AR18" s="22"/>
    </row>
    <row r="19" spans="1:48" ht="26.4" x14ac:dyDescent="0.25">
      <c r="A19" s="6">
        <v>42801</v>
      </c>
      <c r="B19" s="5">
        <v>51573051</v>
      </c>
      <c r="C19" s="107" t="s">
        <v>220</v>
      </c>
      <c r="D19" s="4" t="s">
        <v>219</v>
      </c>
      <c r="E19" s="4" t="s">
        <v>65</v>
      </c>
      <c r="F19" s="4" t="s">
        <v>66</v>
      </c>
      <c r="G19" s="4" t="s">
        <v>67</v>
      </c>
      <c r="H19" s="4" t="s">
        <v>23</v>
      </c>
      <c r="I19" s="4">
        <v>88101</v>
      </c>
      <c r="J19" s="4">
        <v>1.6</v>
      </c>
      <c r="K19" s="4">
        <v>34.399934000000002</v>
      </c>
      <c r="L19" s="6">
        <v>-103.204939</v>
      </c>
      <c r="M19" s="4"/>
      <c r="N19" s="4"/>
      <c r="O19" s="4" t="s">
        <v>1</v>
      </c>
      <c r="P19" s="7"/>
      <c r="Q19" s="6"/>
      <c r="R19" s="8" t="s">
        <v>68</v>
      </c>
      <c r="S19" s="10" t="s">
        <v>256</v>
      </c>
      <c r="T19" s="10" t="s">
        <v>257</v>
      </c>
      <c r="U19" s="113">
        <f t="shared" si="0"/>
        <v>0</v>
      </c>
      <c r="V19" s="34"/>
      <c r="W19" s="10"/>
      <c r="X19" s="10"/>
      <c r="Y19" s="10"/>
      <c r="Z19" s="62"/>
      <c r="AA19" s="62"/>
      <c r="AB19" s="10"/>
      <c r="AC19" s="26"/>
      <c r="AD19" s="10"/>
      <c r="AE19" s="10" t="s">
        <v>257</v>
      </c>
      <c r="AF19" s="10"/>
      <c r="AG19" s="39"/>
      <c r="AH19" s="16"/>
      <c r="AI19" s="6"/>
      <c r="AK19" s="39"/>
      <c r="AL19" s="95"/>
      <c r="AM19" s="6"/>
      <c r="AN19" s="22"/>
      <c r="AR19" s="22"/>
    </row>
    <row r="20" spans="1:48" ht="37.5" customHeight="1" x14ac:dyDescent="0.25">
      <c r="A20" s="6"/>
      <c r="B20" s="5">
        <v>51573053</v>
      </c>
      <c r="C20" s="33" t="s">
        <v>233</v>
      </c>
      <c r="D20" s="6"/>
      <c r="F20" s="6"/>
      <c r="G20" s="6"/>
      <c r="H20" s="4" t="s">
        <v>23</v>
      </c>
      <c r="I20" s="6"/>
      <c r="J20" s="6"/>
      <c r="K20" s="6"/>
      <c r="L20" s="6"/>
      <c r="M20" s="6"/>
      <c r="N20" s="6"/>
      <c r="O20" s="6"/>
      <c r="P20" s="18"/>
      <c r="Q20" s="6"/>
      <c r="R20" s="6"/>
      <c r="S20" s="6" t="s">
        <v>256</v>
      </c>
      <c r="T20" s="6" t="s">
        <v>256</v>
      </c>
      <c r="U20" s="112">
        <f t="shared" si="0"/>
        <v>0</v>
      </c>
      <c r="X20" s="6"/>
      <c r="Y20" s="6"/>
      <c r="Z20" s="17"/>
      <c r="AA20" s="17"/>
      <c r="AB20" s="6"/>
      <c r="AD20" s="6"/>
      <c r="AE20" s="6"/>
      <c r="AF20" s="6"/>
      <c r="AG20" s="39"/>
      <c r="AH20" s="16"/>
      <c r="AI20" s="6"/>
      <c r="AK20" s="39"/>
      <c r="AL20" s="96"/>
      <c r="AM20" s="6"/>
      <c r="AN20" s="22"/>
      <c r="AR20" s="22"/>
    </row>
    <row r="21" spans="1:48" x14ac:dyDescent="0.25">
      <c r="A21" s="6"/>
      <c r="B21" s="5">
        <v>51573057</v>
      </c>
      <c r="C21" s="33" t="s">
        <v>234</v>
      </c>
      <c r="D21" s="6"/>
      <c r="F21" s="6"/>
      <c r="G21" s="6"/>
      <c r="H21" s="4" t="s">
        <v>23</v>
      </c>
      <c r="I21" s="6"/>
      <c r="J21" s="6"/>
      <c r="K21" s="6"/>
      <c r="L21" s="6"/>
      <c r="M21" s="6"/>
      <c r="N21" s="6"/>
      <c r="O21" s="6"/>
      <c r="P21" s="18"/>
      <c r="Q21" s="6"/>
      <c r="R21" s="6"/>
      <c r="S21" s="6" t="s">
        <v>256</v>
      </c>
      <c r="T21" s="6"/>
      <c r="U21" s="112">
        <f t="shared" si="0"/>
        <v>0</v>
      </c>
      <c r="X21" s="6"/>
      <c r="Y21" s="6"/>
      <c r="Z21" s="17"/>
      <c r="AA21" s="17"/>
      <c r="AB21" s="6"/>
      <c r="AD21" s="6"/>
      <c r="AE21" s="6"/>
      <c r="AF21" s="6"/>
      <c r="AG21" s="39"/>
      <c r="AH21" s="16"/>
      <c r="AI21" s="6"/>
      <c r="AK21" s="39"/>
      <c r="AL21" s="96"/>
      <c r="AM21" s="6"/>
      <c r="AN21" s="22"/>
      <c r="AR21" s="22"/>
    </row>
    <row r="22" spans="1:48" ht="39" customHeight="1" x14ac:dyDescent="0.25">
      <c r="A22" s="6"/>
      <c r="B22" s="5">
        <v>51573057</v>
      </c>
      <c r="C22" s="33" t="s">
        <v>235</v>
      </c>
      <c r="D22" s="6"/>
      <c r="F22" s="6"/>
      <c r="G22" s="6"/>
      <c r="H22" s="4" t="s">
        <v>23</v>
      </c>
      <c r="I22" s="6"/>
      <c r="J22" s="6"/>
      <c r="K22" s="6"/>
      <c r="L22" s="6"/>
      <c r="M22" s="6"/>
      <c r="N22" s="6"/>
      <c r="O22" s="6"/>
      <c r="P22" s="18"/>
      <c r="Q22" s="6"/>
      <c r="R22" s="6"/>
      <c r="S22" s="6" t="s">
        <v>256</v>
      </c>
      <c r="T22" s="6"/>
      <c r="U22" s="112">
        <f t="shared" si="0"/>
        <v>0</v>
      </c>
      <c r="X22" s="6"/>
      <c r="Y22" s="6"/>
      <c r="Z22" s="17"/>
      <c r="AA22" s="17"/>
      <c r="AB22" s="6"/>
      <c r="AD22" s="6"/>
      <c r="AE22" s="6"/>
      <c r="AF22" s="6"/>
      <c r="AG22" s="39"/>
      <c r="AH22" s="16"/>
      <c r="AI22" s="6"/>
      <c r="AK22" s="39"/>
      <c r="AL22" s="96"/>
      <c r="AM22" s="6"/>
      <c r="AN22" s="22"/>
      <c r="AR22" s="22"/>
    </row>
    <row r="23" spans="1:48" ht="92.4" x14ac:dyDescent="0.25">
      <c r="A23" s="6" t="s">
        <v>263</v>
      </c>
      <c r="B23" s="5">
        <v>51573058</v>
      </c>
      <c r="C23" s="33" t="s">
        <v>261</v>
      </c>
      <c r="D23" s="6" t="s">
        <v>262</v>
      </c>
      <c r="E23" s="6" t="s">
        <v>264</v>
      </c>
      <c r="F23" s="6" t="s">
        <v>29</v>
      </c>
      <c r="G23" s="6" t="s">
        <v>30</v>
      </c>
      <c r="H23" s="4" t="s">
        <v>23</v>
      </c>
      <c r="I23" s="6">
        <v>87102</v>
      </c>
      <c r="J23" s="6">
        <v>28</v>
      </c>
      <c r="K23" s="36">
        <v>35.07</v>
      </c>
      <c r="L23" s="36">
        <v>-106.65</v>
      </c>
      <c r="M23" s="6"/>
      <c r="N23" s="6"/>
      <c r="O23" s="6"/>
      <c r="P23" s="18"/>
      <c r="Q23" s="6"/>
      <c r="R23" s="6"/>
      <c r="S23" s="6" t="s">
        <v>256</v>
      </c>
      <c r="T23" s="6" t="s">
        <v>256</v>
      </c>
      <c r="U23" s="113">
        <f t="shared" si="0"/>
        <v>268787</v>
      </c>
      <c r="V23" s="33" t="s">
        <v>311</v>
      </c>
      <c r="W23" s="6" t="s">
        <v>319</v>
      </c>
      <c r="X23" s="6" t="s">
        <v>312</v>
      </c>
      <c r="Y23" s="6"/>
      <c r="Z23" s="17" t="s">
        <v>313</v>
      </c>
      <c r="AA23" s="17"/>
      <c r="AB23" s="6"/>
      <c r="AC23" s="27" t="s">
        <v>314</v>
      </c>
      <c r="AD23" s="6" t="s">
        <v>315</v>
      </c>
      <c r="AE23" s="6" t="s">
        <v>256</v>
      </c>
      <c r="AF23" s="6" t="s">
        <v>318</v>
      </c>
      <c r="AG23" s="39" t="s">
        <v>316</v>
      </c>
      <c r="AH23" s="16">
        <v>99287</v>
      </c>
      <c r="AI23" s="17">
        <v>40367</v>
      </c>
      <c r="AJ23" s="89" t="s">
        <v>155</v>
      </c>
      <c r="AK23" s="39" t="s">
        <v>317</v>
      </c>
      <c r="AL23" s="96">
        <v>167000</v>
      </c>
      <c r="AM23" s="17">
        <v>40550</v>
      </c>
      <c r="AN23" s="22" t="s">
        <v>155</v>
      </c>
      <c r="AO23" s="39" t="s">
        <v>158</v>
      </c>
      <c r="AP23" s="11">
        <v>2500</v>
      </c>
      <c r="AQ23" s="29">
        <v>40550</v>
      </c>
      <c r="AR23" s="22" t="s">
        <v>154</v>
      </c>
    </row>
    <row r="24" spans="1:48" x14ac:dyDescent="0.25">
      <c r="A24" s="6"/>
      <c r="B24" s="5">
        <v>51573059</v>
      </c>
      <c r="C24" s="33" t="s">
        <v>277</v>
      </c>
      <c r="D24" s="6" t="s">
        <v>236</v>
      </c>
      <c r="E24" s="6" t="s">
        <v>277</v>
      </c>
      <c r="F24" s="6" t="s">
        <v>237</v>
      </c>
      <c r="G24" s="6" t="s">
        <v>198</v>
      </c>
      <c r="H24" s="4" t="s">
        <v>23</v>
      </c>
      <c r="I24" s="6">
        <v>88415</v>
      </c>
      <c r="J24" s="6">
        <v>0.3</v>
      </c>
      <c r="K24" s="6">
        <v>36.451884</v>
      </c>
      <c r="L24" s="6">
        <v>-103.18409699999999</v>
      </c>
      <c r="M24" s="6"/>
      <c r="N24" s="6"/>
      <c r="O24" s="6"/>
      <c r="P24" s="18"/>
      <c r="Q24" s="6"/>
      <c r="R24" s="6"/>
      <c r="S24" s="6" t="s">
        <v>257</v>
      </c>
      <c r="T24" s="6" t="s">
        <v>257</v>
      </c>
      <c r="U24" s="112">
        <f t="shared" si="0"/>
        <v>0</v>
      </c>
      <c r="X24" s="6"/>
      <c r="Y24" s="6"/>
      <c r="Z24" s="17"/>
      <c r="AA24" s="17"/>
      <c r="AB24" s="6"/>
      <c r="AD24" s="6"/>
      <c r="AE24" s="6"/>
      <c r="AF24" s="6"/>
      <c r="AG24" s="39"/>
      <c r="AH24" s="16"/>
      <c r="AI24" s="6"/>
      <c r="AK24" s="39"/>
      <c r="AL24" s="96"/>
      <c r="AM24" s="6"/>
      <c r="AN24" s="22"/>
      <c r="AR24" s="22"/>
    </row>
    <row r="25" spans="1:48" x14ac:dyDescent="0.25">
      <c r="A25" s="6"/>
      <c r="B25" s="5">
        <v>51573059</v>
      </c>
      <c r="C25" s="33" t="s">
        <v>278</v>
      </c>
      <c r="D25" s="6" t="s">
        <v>236</v>
      </c>
      <c r="E25" s="6" t="s">
        <v>278</v>
      </c>
      <c r="F25" s="6" t="s">
        <v>237</v>
      </c>
      <c r="G25" s="6" t="s">
        <v>198</v>
      </c>
      <c r="H25" s="4" t="s">
        <v>23</v>
      </c>
      <c r="I25" s="6">
        <v>88415</v>
      </c>
      <c r="J25" s="6">
        <v>0.1</v>
      </c>
      <c r="K25" s="6">
        <v>36.451687999999997</v>
      </c>
      <c r="L25" s="6">
        <v>-103.183983</v>
      </c>
      <c r="M25" s="6"/>
      <c r="N25" s="6"/>
      <c r="O25" s="6"/>
      <c r="P25" s="18"/>
      <c r="Q25" s="6"/>
      <c r="R25" s="6"/>
      <c r="S25" s="6" t="s">
        <v>257</v>
      </c>
      <c r="T25" s="6" t="s">
        <v>257</v>
      </c>
      <c r="U25" s="112">
        <f t="shared" si="0"/>
        <v>0</v>
      </c>
      <c r="X25" s="6"/>
      <c r="Y25" s="6"/>
      <c r="Z25" s="17"/>
      <c r="AA25" s="17"/>
      <c r="AB25" s="6"/>
      <c r="AD25" s="6"/>
      <c r="AE25" s="6"/>
      <c r="AF25" s="6"/>
      <c r="AG25" s="39"/>
      <c r="AH25" s="16"/>
      <c r="AI25" s="6"/>
      <c r="AK25" s="39"/>
      <c r="AL25" s="96"/>
      <c r="AM25" s="6"/>
      <c r="AN25" s="22"/>
      <c r="AR25" s="22"/>
    </row>
    <row r="26" spans="1:48" x14ac:dyDescent="0.25">
      <c r="A26" s="6"/>
      <c r="B26" s="5">
        <v>51573059</v>
      </c>
      <c r="C26" s="33" t="s">
        <v>279</v>
      </c>
      <c r="D26" s="6" t="s">
        <v>236</v>
      </c>
      <c r="E26" s="6" t="s">
        <v>279</v>
      </c>
      <c r="F26" s="6" t="s">
        <v>237</v>
      </c>
      <c r="G26" s="6" t="s">
        <v>198</v>
      </c>
      <c r="H26" s="4" t="s">
        <v>23</v>
      </c>
      <c r="I26" s="6">
        <v>88415</v>
      </c>
      <c r="J26" s="6">
        <v>0.5</v>
      </c>
      <c r="K26" s="6">
        <v>36.453150000000001</v>
      </c>
      <c r="L26" s="6">
        <v>-103.184949</v>
      </c>
      <c r="M26" s="6"/>
      <c r="N26" s="6"/>
      <c r="O26" s="6"/>
      <c r="P26" s="18"/>
      <c r="Q26" s="6"/>
      <c r="R26" s="6"/>
      <c r="S26" s="6" t="s">
        <v>257</v>
      </c>
      <c r="T26" s="6" t="s">
        <v>257</v>
      </c>
      <c r="U26" s="112">
        <f t="shared" si="0"/>
        <v>0</v>
      </c>
      <c r="X26" s="6"/>
      <c r="Y26" s="6"/>
      <c r="Z26" s="17"/>
      <c r="AA26" s="17"/>
      <c r="AB26" s="6"/>
      <c r="AD26" s="6"/>
      <c r="AE26" s="6"/>
      <c r="AF26" s="6"/>
      <c r="AG26" s="39"/>
      <c r="AH26" s="16"/>
      <c r="AI26" s="6"/>
      <c r="AK26" s="39"/>
      <c r="AL26" s="96"/>
      <c r="AM26" s="6"/>
      <c r="AN26" s="22"/>
      <c r="AR26" s="22"/>
    </row>
    <row r="27" spans="1:48" x14ac:dyDescent="0.25">
      <c r="A27" s="6"/>
      <c r="B27" s="5">
        <v>51573059</v>
      </c>
      <c r="C27" s="33" t="s">
        <v>282</v>
      </c>
      <c r="D27" s="6" t="s">
        <v>236</v>
      </c>
      <c r="E27" s="6" t="s">
        <v>282</v>
      </c>
      <c r="F27" s="6" t="s">
        <v>237</v>
      </c>
      <c r="G27" s="6" t="s">
        <v>198</v>
      </c>
      <c r="H27" s="4" t="s">
        <v>23</v>
      </c>
      <c r="I27" s="6">
        <v>88415</v>
      </c>
      <c r="J27" s="6">
        <v>0.1</v>
      </c>
      <c r="K27" s="6">
        <v>36.455039999999997</v>
      </c>
      <c r="L27" s="6">
        <v>-103.186786</v>
      </c>
      <c r="M27" s="6"/>
      <c r="N27" s="6"/>
      <c r="O27" s="6"/>
      <c r="P27" s="18"/>
      <c r="Q27" s="6"/>
      <c r="R27" s="6"/>
      <c r="S27" s="6" t="s">
        <v>257</v>
      </c>
      <c r="T27" s="6" t="s">
        <v>257</v>
      </c>
      <c r="U27" s="112">
        <f t="shared" si="0"/>
        <v>0</v>
      </c>
      <c r="X27" s="6"/>
      <c r="Y27" s="6"/>
      <c r="Z27" s="17"/>
      <c r="AA27" s="17"/>
      <c r="AB27" s="6"/>
      <c r="AD27" s="6"/>
      <c r="AE27" s="6"/>
      <c r="AF27" s="6"/>
      <c r="AG27" s="39"/>
      <c r="AH27" s="16"/>
      <c r="AI27" s="6"/>
      <c r="AK27" s="39"/>
      <c r="AL27" s="96"/>
      <c r="AM27" s="6"/>
      <c r="AN27" s="22"/>
      <c r="AR27" s="22"/>
    </row>
    <row r="28" spans="1:48" x14ac:dyDescent="0.25">
      <c r="A28" s="6"/>
      <c r="B28" s="5">
        <v>51573059</v>
      </c>
      <c r="C28" s="33" t="s">
        <v>280</v>
      </c>
      <c r="D28" s="6" t="s">
        <v>236</v>
      </c>
      <c r="E28" s="6" t="s">
        <v>280</v>
      </c>
      <c r="F28" s="6" t="s">
        <v>237</v>
      </c>
      <c r="G28" s="6" t="s">
        <v>198</v>
      </c>
      <c r="H28" s="4" t="s">
        <v>23</v>
      </c>
      <c r="I28" s="6">
        <v>88415</v>
      </c>
      <c r="J28" s="6">
        <v>0.3</v>
      </c>
      <c r="K28" s="6">
        <v>36.454538999999997</v>
      </c>
      <c r="L28" s="6">
        <v>-103.18619099999999</v>
      </c>
      <c r="M28" s="6"/>
      <c r="N28" s="6"/>
      <c r="O28" s="6"/>
      <c r="P28" s="18"/>
      <c r="Q28" s="6"/>
      <c r="R28" s="6"/>
      <c r="S28" s="6" t="s">
        <v>257</v>
      </c>
      <c r="T28" s="6" t="s">
        <v>257</v>
      </c>
      <c r="U28" s="112">
        <f t="shared" si="0"/>
        <v>0</v>
      </c>
      <c r="X28" s="6"/>
      <c r="Y28" s="6"/>
      <c r="Z28" s="17"/>
      <c r="AA28" s="17"/>
      <c r="AB28" s="6"/>
      <c r="AD28" s="6"/>
      <c r="AE28" s="6"/>
      <c r="AF28" s="6"/>
      <c r="AG28" s="39"/>
      <c r="AH28" s="16"/>
      <c r="AI28" s="6"/>
      <c r="AK28" s="39"/>
      <c r="AL28" s="96"/>
      <c r="AM28" s="6"/>
      <c r="AN28" s="22"/>
      <c r="AR28" s="22"/>
    </row>
    <row r="29" spans="1:48" x14ac:dyDescent="0.25">
      <c r="A29" s="6"/>
      <c r="B29" s="5">
        <v>51573059</v>
      </c>
      <c r="C29" s="33" t="s">
        <v>281</v>
      </c>
      <c r="D29" s="6" t="s">
        <v>236</v>
      </c>
      <c r="E29" s="6" t="s">
        <v>281</v>
      </c>
      <c r="F29" s="6" t="s">
        <v>237</v>
      </c>
      <c r="G29" s="6" t="s">
        <v>198</v>
      </c>
      <c r="H29" s="4" t="s">
        <v>23</v>
      </c>
      <c r="I29" s="6">
        <v>88415</v>
      </c>
      <c r="J29" s="6">
        <v>1</v>
      </c>
      <c r="K29" s="6">
        <v>36.455238000000001</v>
      </c>
      <c r="L29" s="6">
        <v>-103.18607299999999</v>
      </c>
      <c r="M29" s="6"/>
      <c r="N29" s="6"/>
      <c r="O29" s="6"/>
      <c r="P29" s="6"/>
      <c r="Q29" s="6"/>
      <c r="R29" s="6"/>
      <c r="S29" s="6" t="s">
        <v>257</v>
      </c>
      <c r="T29" s="6" t="s">
        <v>257</v>
      </c>
      <c r="U29" s="112">
        <f t="shared" si="0"/>
        <v>0</v>
      </c>
      <c r="X29" s="6"/>
      <c r="Y29" s="6"/>
      <c r="Z29" s="17"/>
      <c r="AA29" s="17"/>
      <c r="AB29" s="6"/>
      <c r="AD29" s="6"/>
      <c r="AE29" s="6"/>
      <c r="AF29" s="6"/>
      <c r="AG29" s="39"/>
      <c r="AH29" s="16"/>
      <c r="AI29" s="6"/>
      <c r="AK29" s="39"/>
      <c r="AL29" s="96"/>
      <c r="AM29" s="6"/>
      <c r="AN29" s="22"/>
      <c r="AR29" s="22"/>
    </row>
    <row r="30" spans="1:48" ht="52.8" x14ac:dyDescent="0.25">
      <c r="A30" s="6">
        <v>10947</v>
      </c>
      <c r="B30" s="5">
        <v>51573060</v>
      </c>
      <c r="C30" s="33" t="s">
        <v>94</v>
      </c>
      <c r="D30" s="6" t="s">
        <v>238</v>
      </c>
      <c r="E30" s="6" t="s">
        <v>95</v>
      </c>
      <c r="F30" s="6" t="s">
        <v>96</v>
      </c>
      <c r="G30" s="6" t="s">
        <v>97</v>
      </c>
      <c r="H30" s="4" t="s">
        <v>23</v>
      </c>
      <c r="I30" s="6">
        <v>87825</v>
      </c>
      <c r="J30" s="6">
        <v>12</v>
      </c>
      <c r="K30" s="6">
        <v>34.109276999999999</v>
      </c>
      <c r="L30" s="6">
        <v>-107.236115</v>
      </c>
      <c r="M30" s="6"/>
      <c r="N30" s="6"/>
      <c r="O30" s="6" t="s">
        <v>1</v>
      </c>
      <c r="P30" s="6"/>
      <c r="Q30" s="6" t="s">
        <v>834</v>
      </c>
      <c r="R30" s="6" t="s">
        <v>58</v>
      </c>
      <c r="S30" s="6" t="s">
        <v>256</v>
      </c>
      <c r="T30" s="6" t="s">
        <v>256</v>
      </c>
      <c r="U30" s="113">
        <f t="shared" si="0"/>
        <v>259504.98</v>
      </c>
      <c r="V30" s="33" t="s">
        <v>340</v>
      </c>
      <c r="W30" s="6" t="s">
        <v>341</v>
      </c>
      <c r="X30" s="6" t="s">
        <v>835</v>
      </c>
      <c r="Y30" s="6" t="s">
        <v>836</v>
      </c>
      <c r="Z30" s="17">
        <v>44629</v>
      </c>
      <c r="AA30" s="17">
        <v>45565</v>
      </c>
      <c r="AB30" s="6" t="s">
        <v>447</v>
      </c>
      <c r="AD30" s="6"/>
      <c r="AE30" s="6" t="s">
        <v>447</v>
      </c>
      <c r="AF30" s="6"/>
      <c r="AG30" s="39" t="s">
        <v>2</v>
      </c>
      <c r="AH30" s="16">
        <v>59000</v>
      </c>
      <c r="AI30" s="17">
        <v>39549</v>
      </c>
      <c r="AJ30" s="89" t="s">
        <v>153</v>
      </c>
      <c r="AK30" s="39" t="s">
        <v>2</v>
      </c>
      <c r="AL30" s="96">
        <v>42283.31</v>
      </c>
      <c r="AM30" s="17">
        <v>39763</v>
      </c>
      <c r="AN30" s="22" t="s">
        <v>150</v>
      </c>
      <c r="AO30" s="39" t="s">
        <v>814</v>
      </c>
      <c r="AP30" s="65">
        <v>158221.67000000001</v>
      </c>
      <c r="AQ30" s="29">
        <v>45440</v>
      </c>
      <c r="AR30" s="22" t="s">
        <v>663</v>
      </c>
      <c r="AS30" s="39" t="s">
        <v>875</v>
      </c>
      <c r="AT30" s="119">
        <v>299092.55</v>
      </c>
      <c r="AV30" s="22" t="s">
        <v>663</v>
      </c>
    </row>
    <row r="31" spans="1:48" ht="39.6" x14ac:dyDescent="0.25">
      <c r="A31" s="6">
        <v>105721</v>
      </c>
      <c r="B31" s="5">
        <v>51573061</v>
      </c>
      <c r="C31" s="33" t="s">
        <v>112</v>
      </c>
      <c r="D31" s="6"/>
      <c r="E31" s="6" t="s">
        <v>113</v>
      </c>
      <c r="F31" s="6" t="s">
        <v>114</v>
      </c>
      <c r="G31" s="6" t="s">
        <v>57</v>
      </c>
      <c r="H31" s="4" t="s">
        <v>23</v>
      </c>
      <c r="I31" s="6">
        <v>87317</v>
      </c>
      <c r="J31" s="6">
        <v>15.15</v>
      </c>
      <c r="K31" s="6">
        <v>35.585999999999999</v>
      </c>
      <c r="L31" s="6">
        <v>-108.7625</v>
      </c>
      <c r="M31" s="6"/>
      <c r="N31" s="6"/>
      <c r="O31" s="6" t="s">
        <v>1</v>
      </c>
      <c r="P31" s="6"/>
      <c r="Q31" s="6"/>
      <c r="R31" s="6" t="s">
        <v>26</v>
      </c>
      <c r="S31" s="6" t="s">
        <v>256</v>
      </c>
      <c r="T31" s="6" t="s">
        <v>256</v>
      </c>
      <c r="U31" s="113">
        <f t="shared" si="0"/>
        <v>7657</v>
      </c>
      <c r="V31" s="33" t="s">
        <v>342</v>
      </c>
      <c r="W31" s="6" t="s">
        <v>343</v>
      </c>
      <c r="X31" s="6"/>
      <c r="Y31" s="6"/>
      <c r="Z31" s="17"/>
      <c r="AA31" s="17"/>
      <c r="AB31" s="6"/>
      <c r="AD31" s="6"/>
      <c r="AE31" s="6"/>
      <c r="AF31" s="6"/>
      <c r="AG31" s="39" t="s">
        <v>0</v>
      </c>
      <c r="AH31" s="16">
        <v>7657</v>
      </c>
      <c r="AI31" s="17">
        <v>39678</v>
      </c>
      <c r="AJ31" s="89" t="s">
        <v>150</v>
      </c>
      <c r="AK31" s="39"/>
      <c r="AL31" s="95"/>
      <c r="AM31" s="6"/>
      <c r="AN31" s="22"/>
      <c r="AR31" s="22"/>
    </row>
    <row r="32" spans="1:48" ht="34.200000000000003" x14ac:dyDescent="0.25">
      <c r="A32" s="5">
        <v>115902</v>
      </c>
      <c r="B32" s="5">
        <v>51573062</v>
      </c>
      <c r="C32" s="107" t="s">
        <v>20</v>
      </c>
      <c r="D32" s="4"/>
      <c r="E32" s="4" t="s">
        <v>21</v>
      </c>
      <c r="F32" s="4" t="s">
        <v>22</v>
      </c>
      <c r="G32" s="4" t="s">
        <v>22</v>
      </c>
      <c r="H32" s="4" t="s">
        <v>23</v>
      </c>
      <c r="I32" s="4">
        <v>87507</v>
      </c>
      <c r="J32" s="4">
        <v>14</v>
      </c>
      <c r="K32" s="4">
        <v>35.662579999999998</v>
      </c>
      <c r="L32" s="6">
        <v>-105.99858999999999</v>
      </c>
      <c r="M32" s="4" t="s">
        <v>24</v>
      </c>
      <c r="N32" s="4"/>
      <c r="O32" s="4" t="s">
        <v>1</v>
      </c>
      <c r="P32" s="4" t="s">
        <v>25</v>
      </c>
      <c r="Q32" s="6"/>
      <c r="R32" s="8" t="s">
        <v>26</v>
      </c>
      <c r="S32" s="10" t="s">
        <v>256</v>
      </c>
      <c r="T32" s="10" t="s">
        <v>256</v>
      </c>
      <c r="U32" s="113">
        <f t="shared" si="0"/>
        <v>8980</v>
      </c>
      <c r="V32" s="34" t="s">
        <v>299</v>
      </c>
      <c r="W32" s="10" t="s">
        <v>301</v>
      </c>
      <c r="X32" s="10" t="s">
        <v>298</v>
      </c>
      <c r="Y32" s="10"/>
      <c r="Z32" s="62">
        <v>39555</v>
      </c>
      <c r="AA32" s="62">
        <v>39629</v>
      </c>
      <c r="AB32" s="10"/>
      <c r="AC32" s="26" t="s">
        <v>304</v>
      </c>
      <c r="AD32" s="10" t="s">
        <v>306</v>
      </c>
      <c r="AE32" s="10"/>
      <c r="AF32" s="10" t="s">
        <v>303</v>
      </c>
      <c r="AG32" s="39" t="s">
        <v>300</v>
      </c>
      <c r="AH32" s="16">
        <v>8980</v>
      </c>
      <c r="AI32" s="17">
        <v>39629</v>
      </c>
      <c r="AJ32" s="91" t="s">
        <v>150</v>
      </c>
      <c r="AK32" s="39"/>
      <c r="AL32" s="95"/>
      <c r="AM32" s="17"/>
      <c r="AN32" s="17"/>
      <c r="AO32" s="39"/>
      <c r="AP32" s="16"/>
      <c r="AQ32" s="6"/>
      <c r="AR32" s="22"/>
    </row>
    <row r="33" spans="1:44" ht="34.200000000000003" x14ac:dyDescent="0.25">
      <c r="A33" s="6">
        <v>176822</v>
      </c>
      <c r="B33" s="5">
        <v>51573063</v>
      </c>
      <c r="C33" s="33" t="s">
        <v>249</v>
      </c>
      <c r="D33" s="6"/>
      <c r="E33" s="6" t="s">
        <v>296</v>
      </c>
      <c r="F33" s="6"/>
      <c r="G33" s="6" t="s">
        <v>22</v>
      </c>
      <c r="H33" s="4" t="s">
        <v>23</v>
      </c>
      <c r="I33" s="6">
        <v>87508</v>
      </c>
      <c r="J33" s="6">
        <v>540</v>
      </c>
      <c r="K33" s="6">
        <v>35.470129999999997</v>
      </c>
      <c r="L33" s="6">
        <v>-106.11487</v>
      </c>
      <c r="M33" s="6"/>
      <c r="N33" s="6"/>
      <c r="O33" s="6"/>
      <c r="P33" s="6"/>
      <c r="Q33" s="6"/>
      <c r="R33" s="6"/>
      <c r="S33" s="6" t="s">
        <v>256</v>
      </c>
      <c r="T33" s="6" t="s">
        <v>256</v>
      </c>
      <c r="U33" s="113">
        <f t="shared" si="0"/>
        <v>4154</v>
      </c>
      <c r="V33" s="33" t="s">
        <v>362</v>
      </c>
      <c r="W33" s="6" t="s">
        <v>363</v>
      </c>
      <c r="X33" s="6" t="s">
        <v>361</v>
      </c>
      <c r="Y33" s="6"/>
      <c r="Z33" s="17"/>
      <c r="AA33" s="17"/>
      <c r="AB33" s="6"/>
      <c r="AD33" s="6"/>
      <c r="AE33" s="6"/>
      <c r="AF33" s="6"/>
      <c r="AG33" s="39" t="s">
        <v>364</v>
      </c>
      <c r="AH33" s="16">
        <v>4154</v>
      </c>
      <c r="AI33" s="17">
        <v>40023</v>
      </c>
      <c r="AJ33" s="89" t="s">
        <v>146</v>
      </c>
      <c r="AK33" s="39"/>
      <c r="AL33" s="96"/>
      <c r="AM33" s="6"/>
      <c r="AN33" s="22"/>
      <c r="AR33" s="22"/>
    </row>
    <row r="34" spans="1:44" x14ac:dyDescent="0.25">
      <c r="A34" s="5">
        <v>109444</v>
      </c>
      <c r="B34" s="5">
        <v>51573064</v>
      </c>
      <c r="C34" s="107" t="s">
        <v>37</v>
      </c>
      <c r="D34" s="4"/>
      <c r="E34" s="4" t="s">
        <v>38</v>
      </c>
      <c r="F34" s="4" t="s">
        <v>39</v>
      </c>
      <c r="G34" s="4" t="s">
        <v>22</v>
      </c>
      <c r="H34" s="4" t="s">
        <v>23</v>
      </c>
      <c r="I34" s="4">
        <v>87010</v>
      </c>
      <c r="J34" s="4">
        <v>200</v>
      </c>
      <c r="K34" s="4">
        <v>35.460569999999997</v>
      </c>
      <c r="L34" s="6">
        <v>-106.11836</v>
      </c>
      <c r="M34" s="4"/>
      <c r="N34" s="4"/>
      <c r="O34" s="4" t="s">
        <v>40</v>
      </c>
      <c r="P34" s="4"/>
      <c r="Q34" s="6"/>
      <c r="R34" s="8" t="s">
        <v>31</v>
      </c>
      <c r="S34" s="10"/>
      <c r="T34" s="10" t="s">
        <v>256</v>
      </c>
      <c r="U34" s="113">
        <f t="shared" si="0"/>
        <v>0</v>
      </c>
      <c r="V34" s="34"/>
      <c r="W34" s="10"/>
      <c r="X34" s="10"/>
      <c r="Y34" s="10"/>
      <c r="Z34" s="62"/>
      <c r="AA34" s="62"/>
      <c r="AB34" s="10"/>
      <c r="AC34" s="26"/>
      <c r="AD34" s="10"/>
      <c r="AE34" s="10"/>
      <c r="AF34" s="10"/>
      <c r="AG34" s="39"/>
      <c r="AH34" s="16"/>
      <c r="AI34" s="6"/>
      <c r="AK34" s="39"/>
      <c r="AL34" s="95"/>
      <c r="AM34" s="6"/>
      <c r="AN34" s="22"/>
      <c r="AR34" s="22"/>
    </row>
    <row r="35" spans="1:44" ht="39.6" x14ac:dyDescent="0.25">
      <c r="A35" s="6">
        <v>110626</v>
      </c>
      <c r="B35" s="5" t="s">
        <v>696</v>
      </c>
      <c r="C35" s="107" t="s">
        <v>81</v>
      </c>
      <c r="D35" s="4" t="s">
        <v>239</v>
      </c>
      <c r="E35" s="4" t="s">
        <v>240</v>
      </c>
      <c r="F35" s="4" t="s">
        <v>79</v>
      </c>
      <c r="G35" s="4" t="s">
        <v>80</v>
      </c>
      <c r="H35" s="4" t="s">
        <v>23</v>
      </c>
      <c r="I35" s="4">
        <v>87701</v>
      </c>
      <c r="J35" s="4">
        <v>0.25</v>
      </c>
      <c r="K35" s="4">
        <v>35.595857000000002</v>
      </c>
      <c r="L35" s="6">
        <v>-105.215345</v>
      </c>
      <c r="M35" s="4"/>
      <c r="N35" s="4"/>
      <c r="O35" s="4"/>
      <c r="P35" s="4"/>
      <c r="Q35" s="6" t="s">
        <v>775</v>
      </c>
      <c r="R35" s="8" t="s">
        <v>569</v>
      </c>
      <c r="S35" s="10" t="s">
        <v>256</v>
      </c>
      <c r="T35" s="10" t="s">
        <v>256</v>
      </c>
      <c r="U35" s="113">
        <f t="shared" ref="U35:U61" si="1">AH35+AL35+AP35</f>
        <v>30960.1</v>
      </c>
      <c r="V35" s="34" t="s">
        <v>699</v>
      </c>
      <c r="W35" s="10" t="s">
        <v>698</v>
      </c>
      <c r="X35" s="10" t="s">
        <v>697</v>
      </c>
      <c r="Y35" s="10" t="s">
        <v>671</v>
      </c>
      <c r="Z35" s="62">
        <v>44831</v>
      </c>
      <c r="AA35" s="62"/>
      <c r="AB35" s="10"/>
      <c r="AC35" s="26" t="s">
        <v>777</v>
      </c>
      <c r="AD35" s="10" t="s">
        <v>517</v>
      </c>
      <c r="AE35" s="10"/>
      <c r="AF35" s="10" t="s">
        <v>303</v>
      </c>
      <c r="AG35" s="39" t="s">
        <v>300</v>
      </c>
      <c r="AH35" s="16">
        <v>16067</v>
      </c>
      <c r="AI35" s="17">
        <v>44947</v>
      </c>
      <c r="AJ35" s="89" t="s">
        <v>598</v>
      </c>
      <c r="AK35" s="39" t="s">
        <v>776</v>
      </c>
      <c r="AL35" s="95">
        <v>14893.1</v>
      </c>
      <c r="AM35" s="17">
        <v>45296</v>
      </c>
      <c r="AN35" s="22" t="s">
        <v>663</v>
      </c>
      <c r="AR35" s="22"/>
    </row>
    <row r="36" spans="1:44" ht="26.4" x14ac:dyDescent="0.25">
      <c r="A36" s="6">
        <v>110601</v>
      </c>
      <c r="B36" s="5">
        <v>51573066</v>
      </c>
      <c r="C36" s="107" t="s">
        <v>77</v>
      </c>
      <c r="D36" s="4" t="s">
        <v>241</v>
      </c>
      <c r="E36" s="4" t="s">
        <v>78</v>
      </c>
      <c r="F36" s="4" t="s">
        <v>79</v>
      </c>
      <c r="G36" s="4" t="s">
        <v>80</v>
      </c>
      <c r="H36" s="4" t="s">
        <v>23</v>
      </c>
      <c r="I36" s="4">
        <v>87701</v>
      </c>
      <c r="J36" s="4">
        <v>0.25</v>
      </c>
      <c r="K36" s="4">
        <v>35.597842999999997</v>
      </c>
      <c r="L36" s="6">
        <v>-105.213775</v>
      </c>
      <c r="M36" s="4" t="s">
        <v>24</v>
      </c>
      <c r="N36" s="4"/>
      <c r="O36" s="4" t="s">
        <v>3</v>
      </c>
      <c r="P36" s="4" t="s">
        <v>25</v>
      </c>
      <c r="Q36" s="6"/>
      <c r="R36" s="8" t="s">
        <v>31</v>
      </c>
      <c r="S36" s="10" t="s">
        <v>256</v>
      </c>
      <c r="T36" s="10" t="s">
        <v>256</v>
      </c>
      <c r="U36" s="113">
        <f t="shared" si="1"/>
        <v>0</v>
      </c>
      <c r="V36" s="34"/>
      <c r="W36" s="10"/>
      <c r="X36" s="10"/>
      <c r="Y36" s="10"/>
      <c r="Z36" s="62"/>
      <c r="AA36" s="62"/>
      <c r="AB36" s="10"/>
      <c r="AC36" s="26"/>
      <c r="AD36" s="10"/>
      <c r="AE36" s="10"/>
      <c r="AF36" s="10"/>
      <c r="AG36" s="39"/>
      <c r="AH36" s="16"/>
      <c r="AI36" s="6"/>
      <c r="AK36" s="39"/>
      <c r="AL36" s="95"/>
      <c r="AM36" s="6"/>
      <c r="AN36" s="22"/>
      <c r="AR36" s="22"/>
    </row>
    <row r="37" spans="1:44" ht="39.6" x14ac:dyDescent="0.25">
      <c r="A37" s="6">
        <v>108441</v>
      </c>
      <c r="B37" s="5">
        <v>51573067</v>
      </c>
      <c r="C37" s="107" t="s">
        <v>203</v>
      </c>
      <c r="D37" s="4" t="s">
        <v>242</v>
      </c>
      <c r="E37" s="4" t="s">
        <v>82</v>
      </c>
      <c r="F37" s="4" t="s">
        <v>79</v>
      </c>
      <c r="G37" s="4" t="s">
        <v>80</v>
      </c>
      <c r="H37" s="4" t="s">
        <v>23</v>
      </c>
      <c r="I37" s="4">
        <v>87701</v>
      </c>
      <c r="J37" s="4">
        <v>0.25</v>
      </c>
      <c r="K37" s="4">
        <v>35.597721999999997</v>
      </c>
      <c r="L37" s="6">
        <v>-105.21616</v>
      </c>
      <c r="M37" s="4" t="s">
        <v>83</v>
      </c>
      <c r="N37" s="4"/>
      <c r="O37" s="4" t="s">
        <v>3</v>
      </c>
      <c r="P37" s="4" t="s">
        <v>25</v>
      </c>
      <c r="Q37" s="6"/>
      <c r="R37" s="8" t="s">
        <v>31</v>
      </c>
      <c r="S37" s="10" t="s">
        <v>256</v>
      </c>
      <c r="T37" s="10" t="s">
        <v>256</v>
      </c>
      <c r="U37" s="113">
        <f t="shared" si="1"/>
        <v>0</v>
      </c>
      <c r="V37" s="34"/>
      <c r="W37" s="10"/>
      <c r="X37" s="10"/>
      <c r="Y37" s="10"/>
      <c r="Z37" s="62"/>
      <c r="AA37" s="62"/>
      <c r="AB37" s="10"/>
      <c r="AC37" s="26"/>
      <c r="AD37" s="10"/>
      <c r="AE37" s="10"/>
      <c r="AF37" s="10"/>
      <c r="AG37" s="39"/>
      <c r="AH37" s="16"/>
      <c r="AI37" s="6"/>
      <c r="AK37" s="39"/>
      <c r="AL37" s="95"/>
      <c r="AM37" s="6"/>
      <c r="AN37" s="22"/>
      <c r="AR37" s="22"/>
    </row>
    <row r="38" spans="1:44" ht="34.200000000000003" x14ac:dyDescent="0.25">
      <c r="A38" s="6">
        <v>111307</v>
      </c>
      <c r="B38" s="5">
        <v>51573068</v>
      </c>
      <c r="C38" s="107" t="s">
        <v>86</v>
      </c>
      <c r="D38" s="4"/>
      <c r="E38" s="4" t="s">
        <v>87</v>
      </c>
      <c r="F38" s="4" t="s">
        <v>56</v>
      </c>
      <c r="G38" s="4" t="s">
        <v>57</v>
      </c>
      <c r="H38" s="4" t="s">
        <v>23</v>
      </c>
      <c r="I38" s="4"/>
      <c r="J38" s="4">
        <v>0.18</v>
      </c>
      <c r="K38" s="4">
        <v>35.526944</v>
      </c>
      <c r="L38" s="6">
        <v>-108.745913</v>
      </c>
      <c r="M38" s="4" t="s">
        <v>24</v>
      </c>
      <c r="N38" s="4"/>
      <c r="O38" s="4" t="s">
        <v>1</v>
      </c>
      <c r="P38" s="4" t="s">
        <v>25</v>
      </c>
      <c r="Q38" s="6"/>
      <c r="R38" s="8" t="s">
        <v>58</v>
      </c>
      <c r="S38" s="10" t="s">
        <v>256</v>
      </c>
      <c r="T38" s="10" t="s">
        <v>256</v>
      </c>
      <c r="U38" s="113">
        <f t="shared" si="1"/>
        <v>155892</v>
      </c>
      <c r="V38" s="34"/>
      <c r="W38" s="10"/>
      <c r="X38" s="10"/>
      <c r="Y38" s="10"/>
      <c r="Z38" s="62"/>
      <c r="AA38" s="62"/>
      <c r="AB38" s="10"/>
      <c r="AC38" s="26"/>
      <c r="AD38" s="10"/>
      <c r="AE38" s="10"/>
      <c r="AF38" s="10"/>
      <c r="AG38" s="39" t="s">
        <v>156</v>
      </c>
      <c r="AH38" s="16">
        <v>16690</v>
      </c>
      <c r="AI38" s="17">
        <v>40661</v>
      </c>
      <c r="AJ38" s="91" t="s">
        <v>146</v>
      </c>
      <c r="AK38" s="39" t="s">
        <v>158</v>
      </c>
      <c r="AL38" s="95">
        <v>46036</v>
      </c>
      <c r="AM38" s="17">
        <v>40780</v>
      </c>
      <c r="AN38" s="22" t="s">
        <v>146</v>
      </c>
      <c r="AO38" s="40" t="s">
        <v>348</v>
      </c>
      <c r="AP38" s="11">
        <v>93166</v>
      </c>
      <c r="AQ38" s="29">
        <v>39904</v>
      </c>
      <c r="AR38" s="22" t="s">
        <v>154</v>
      </c>
    </row>
    <row r="39" spans="1:44" ht="26.4" x14ac:dyDescent="0.25">
      <c r="A39" s="6">
        <v>111085</v>
      </c>
      <c r="B39" s="5">
        <v>51573069</v>
      </c>
      <c r="C39" s="33" t="s">
        <v>117</v>
      </c>
      <c r="D39" s="6" t="s">
        <v>118</v>
      </c>
      <c r="E39" s="6" t="s">
        <v>118</v>
      </c>
      <c r="F39" s="6" t="s">
        <v>79</v>
      </c>
      <c r="G39" s="6" t="s">
        <v>80</v>
      </c>
      <c r="H39" s="4" t="s">
        <v>23</v>
      </c>
      <c r="I39" s="6">
        <v>87701</v>
      </c>
      <c r="J39" s="6">
        <v>6.22</v>
      </c>
      <c r="K39" s="6">
        <v>35.60615</v>
      </c>
      <c r="L39" s="6">
        <v>-105.210106</v>
      </c>
      <c r="M39" s="6" t="s">
        <v>24</v>
      </c>
      <c r="N39" s="6"/>
      <c r="O39" s="6" t="s">
        <v>1</v>
      </c>
      <c r="P39" s="6" t="s">
        <v>25</v>
      </c>
      <c r="Q39" s="6"/>
      <c r="R39" s="6" t="s">
        <v>31</v>
      </c>
      <c r="S39" s="6" t="s">
        <v>256</v>
      </c>
      <c r="T39" s="6" t="s">
        <v>256</v>
      </c>
      <c r="U39" s="112">
        <f t="shared" si="1"/>
        <v>0</v>
      </c>
      <c r="X39" s="6"/>
      <c r="Y39" s="6"/>
      <c r="Z39" s="17"/>
      <c r="AA39" s="17"/>
      <c r="AB39" s="6"/>
      <c r="AD39" s="6"/>
      <c r="AE39" s="6"/>
      <c r="AF39" s="6"/>
      <c r="AG39" s="39"/>
      <c r="AH39" s="16"/>
      <c r="AI39" s="6"/>
      <c r="AK39" s="39"/>
      <c r="AL39" s="95"/>
      <c r="AM39" s="6"/>
      <c r="AN39" s="22"/>
      <c r="AR39" s="22"/>
    </row>
    <row r="40" spans="1:44" ht="34.200000000000003" x14ac:dyDescent="0.25">
      <c r="A40" s="6">
        <v>103461</v>
      </c>
      <c r="B40" s="5">
        <v>51573070</v>
      </c>
      <c r="C40" s="33" t="s">
        <v>166</v>
      </c>
      <c r="D40" s="6"/>
      <c r="E40" s="6" t="s">
        <v>243</v>
      </c>
      <c r="F40" s="6" t="s">
        <v>56</v>
      </c>
      <c r="G40" s="6" t="s">
        <v>57</v>
      </c>
      <c r="H40" s="4" t="s">
        <v>23</v>
      </c>
      <c r="I40" s="6"/>
      <c r="J40" s="6">
        <v>5.3</v>
      </c>
      <c r="K40" s="6">
        <v>35.510199999999998</v>
      </c>
      <c r="L40" s="6">
        <v>-108.8227</v>
      </c>
      <c r="M40" s="6"/>
      <c r="N40" s="6"/>
      <c r="O40" s="6"/>
      <c r="P40" s="6"/>
      <c r="Q40" s="6" t="s">
        <v>664</v>
      </c>
      <c r="R40" s="6" t="s">
        <v>31</v>
      </c>
      <c r="S40" s="6" t="s">
        <v>256</v>
      </c>
      <c r="T40" s="6" t="s">
        <v>256</v>
      </c>
      <c r="U40" s="112">
        <f t="shared" si="1"/>
        <v>63149.46</v>
      </c>
      <c r="V40" s="33" t="s">
        <v>346</v>
      </c>
      <c r="W40" s="6" t="s">
        <v>347</v>
      </c>
      <c r="X40" s="6" t="s">
        <v>246</v>
      </c>
      <c r="Y40" s="6" t="s">
        <v>870</v>
      </c>
      <c r="Z40" s="17"/>
      <c r="AA40" s="17"/>
      <c r="AB40" s="6"/>
      <c r="AD40" s="6"/>
      <c r="AE40" s="6"/>
      <c r="AF40" s="6"/>
      <c r="AG40" s="39" t="s">
        <v>300</v>
      </c>
      <c r="AH40" s="16">
        <v>7709</v>
      </c>
      <c r="AI40" s="17">
        <v>39994</v>
      </c>
      <c r="AJ40" s="89" t="s">
        <v>146</v>
      </c>
      <c r="AK40" s="39" t="s">
        <v>2</v>
      </c>
      <c r="AL40" s="96">
        <v>7786</v>
      </c>
      <c r="AM40" s="17">
        <v>40512</v>
      </c>
      <c r="AN40" s="22" t="s">
        <v>152</v>
      </c>
      <c r="AO40" s="40" t="s">
        <v>848</v>
      </c>
      <c r="AP40" s="65">
        <v>47654.46</v>
      </c>
      <c r="AQ40" s="29">
        <v>45687</v>
      </c>
      <c r="AR40" s="22" t="s">
        <v>663</v>
      </c>
    </row>
    <row r="41" spans="1:44" ht="26.4" x14ac:dyDescent="0.25">
      <c r="A41" s="6">
        <v>111662</v>
      </c>
      <c r="B41" s="5">
        <v>51573071</v>
      </c>
      <c r="C41" s="107" t="s">
        <v>88</v>
      </c>
      <c r="D41" s="4"/>
      <c r="E41" s="4" t="s">
        <v>89</v>
      </c>
      <c r="F41" s="4" t="s">
        <v>56</v>
      </c>
      <c r="G41" s="4" t="s">
        <v>57</v>
      </c>
      <c r="H41" s="4" t="s">
        <v>23</v>
      </c>
      <c r="I41" s="4">
        <v>87301</v>
      </c>
      <c r="J41" s="4">
        <v>0.23699999999999999</v>
      </c>
      <c r="K41" s="4">
        <v>35.528584000000002</v>
      </c>
      <c r="L41" s="6">
        <v>-108.739188</v>
      </c>
      <c r="M41" s="4" t="s">
        <v>24</v>
      </c>
      <c r="N41" s="4"/>
      <c r="O41" s="4" t="s">
        <v>1</v>
      </c>
      <c r="P41" s="4" t="s">
        <v>25</v>
      </c>
      <c r="Q41" s="6"/>
      <c r="R41" s="8" t="s">
        <v>31</v>
      </c>
      <c r="S41" s="10" t="s">
        <v>256</v>
      </c>
      <c r="T41" s="10" t="s">
        <v>256</v>
      </c>
      <c r="U41" s="113">
        <f t="shared" si="1"/>
        <v>0</v>
      </c>
      <c r="V41" s="34"/>
      <c r="W41" s="10"/>
      <c r="X41" s="10"/>
      <c r="Y41" s="10"/>
      <c r="Z41" s="62"/>
      <c r="AA41" s="62"/>
      <c r="AB41" s="10"/>
      <c r="AC41" s="26"/>
      <c r="AD41" s="10"/>
      <c r="AE41" s="10"/>
      <c r="AF41" s="10"/>
      <c r="AG41" s="39"/>
      <c r="AH41" s="16"/>
      <c r="AI41" s="6"/>
      <c r="AK41" s="39"/>
      <c r="AL41" s="95"/>
      <c r="AM41" s="6"/>
      <c r="AN41" s="22"/>
      <c r="AR41" s="22"/>
    </row>
    <row r="42" spans="1:44" ht="26.4" x14ac:dyDescent="0.25">
      <c r="A42" s="6">
        <v>111289</v>
      </c>
      <c r="B42" s="5">
        <v>51573072</v>
      </c>
      <c r="C42" s="107" t="s">
        <v>54</v>
      </c>
      <c r="D42" s="4" t="s">
        <v>335</v>
      </c>
      <c r="E42" s="4" t="s">
        <v>55</v>
      </c>
      <c r="F42" s="4" t="s">
        <v>56</v>
      </c>
      <c r="G42" s="4" t="s">
        <v>57</v>
      </c>
      <c r="H42" s="4" t="s">
        <v>23</v>
      </c>
      <c r="I42" s="4">
        <v>87301</v>
      </c>
      <c r="J42" s="4">
        <v>0.47</v>
      </c>
      <c r="K42" s="4">
        <v>35.527987899999999</v>
      </c>
      <c r="L42" s="6">
        <v>-108.740549</v>
      </c>
      <c r="M42" s="4"/>
      <c r="N42" s="4"/>
      <c r="O42" s="4" t="s">
        <v>3</v>
      </c>
      <c r="P42" s="4"/>
      <c r="Q42" s="6"/>
      <c r="R42" s="8" t="s">
        <v>58</v>
      </c>
      <c r="S42" s="10"/>
      <c r="T42" s="10" t="s">
        <v>256</v>
      </c>
      <c r="U42" s="113">
        <f t="shared" si="1"/>
        <v>0</v>
      </c>
      <c r="V42" s="34"/>
      <c r="W42" s="10"/>
      <c r="X42" s="10"/>
      <c r="Y42" s="10"/>
      <c r="Z42" s="62"/>
      <c r="AA42" s="62"/>
      <c r="AB42" s="10"/>
      <c r="AC42" s="26"/>
      <c r="AD42" s="10"/>
      <c r="AE42" s="10"/>
      <c r="AF42" s="10"/>
      <c r="AG42" s="39"/>
      <c r="AH42" s="16"/>
      <c r="AI42" s="6"/>
      <c r="AK42" s="39"/>
      <c r="AL42" s="95"/>
      <c r="AM42" s="6"/>
      <c r="AN42" s="22"/>
      <c r="AR42" s="22"/>
    </row>
    <row r="43" spans="1:44" ht="26.4" x14ac:dyDescent="0.25">
      <c r="A43" s="6">
        <v>121512</v>
      </c>
      <c r="B43" s="5">
        <v>51573073</v>
      </c>
      <c r="C43" s="107" t="s">
        <v>61</v>
      </c>
      <c r="D43" s="4" t="s">
        <v>272</v>
      </c>
      <c r="E43" s="4"/>
      <c r="F43" s="4" t="s">
        <v>61</v>
      </c>
      <c r="G43" s="4" t="s">
        <v>62</v>
      </c>
      <c r="H43" s="4" t="s">
        <v>23</v>
      </c>
      <c r="I43" s="4">
        <v>87718</v>
      </c>
      <c r="J43" s="4">
        <v>5</v>
      </c>
      <c r="K43" s="4">
        <v>36.549733000000003</v>
      </c>
      <c r="L43" s="6">
        <v>-105.268466</v>
      </c>
      <c r="M43" s="4" t="s">
        <v>24</v>
      </c>
      <c r="N43" s="4"/>
      <c r="O43" s="4" t="s">
        <v>19</v>
      </c>
      <c r="P43" s="4" t="s">
        <v>25</v>
      </c>
      <c r="Q43" s="6"/>
      <c r="R43" s="8" t="s">
        <v>31</v>
      </c>
      <c r="S43" s="10" t="s">
        <v>256</v>
      </c>
      <c r="T43" s="10" t="s">
        <v>257</v>
      </c>
      <c r="U43" s="113">
        <f t="shared" si="1"/>
        <v>0</v>
      </c>
      <c r="V43" s="34"/>
      <c r="W43" s="10"/>
      <c r="X43" s="10"/>
      <c r="Y43" s="10"/>
      <c r="Z43" s="62"/>
      <c r="AA43" s="62"/>
      <c r="AB43" s="10"/>
      <c r="AC43" s="26"/>
      <c r="AD43" s="10"/>
      <c r="AE43" s="10"/>
      <c r="AF43" s="10"/>
      <c r="AG43" s="39"/>
      <c r="AH43" s="16"/>
      <c r="AI43" s="6"/>
      <c r="AK43" s="39"/>
      <c r="AL43" s="95"/>
      <c r="AM43" s="6"/>
      <c r="AN43" s="22"/>
      <c r="AR43" s="22"/>
    </row>
    <row r="44" spans="1:44" ht="26.4" x14ac:dyDescent="0.25">
      <c r="A44" s="6">
        <v>109424</v>
      </c>
      <c r="B44" s="5">
        <v>51573075</v>
      </c>
      <c r="C44" s="107" t="s">
        <v>69</v>
      </c>
      <c r="D44" s="4"/>
      <c r="E44" s="4" t="s">
        <v>70</v>
      </c>
      <c r="F44" s="4" t="s">
        <v>71</v>
      </c>
      <c r="G44" s="4" t="s">
        <v>46</v>
      </c>
      <c r="H44" s="4" t="s">
        <v>23</v>
      </c>
      <c r="I44" s="4">
        <v>87937</v>
      </c>
      <c r="J44" s="4">
        <v>8.6999999999999993</v>
      </c>
      <c r="K44" s="4">
        <v>32.67398</v>
      </c>
      <c r="L44" s="6">
        <v>-107.1549</v>
      </c>
      <c r="M44" s="4"/>
      <c r="N44" s="4"/>
      <c r="O44" s="4" t="s">
        <v>1</v>
      </c>
      <c r="P44" s="4"/>
      <c r="Q44" s="6"/>
      <c r="R44" s="8" t="s">
        <v>31</v>
      </c>
      <c r="S44" s="10"/>
      <c r="T44" s="10"/>
      <c r="U44" s="113">
        <f t="shared" si="1"/>
        <v>0</v>
      </c>
      <c r="V44" s="34"/>
      <c r="W44" s="10"/>
      <c r="X44" s="10"/>
      <c r="Y44" s="10"/>
      <c r="Z44" s="62"/>
      <c r="AA44" s="62"/>
      <c r="AB44" s="10"/>
      <c r="AC44" s="26"/>
      <c r="AD44" s="10"/>
      <c r="AE44" s="10"/>
      <c r="AF44" s="10"/>
      <c r="AG44" s="39"/>
      <c r="AH44" s="16"/>
      <c r="AI44" s="6"/>
      <c r="AK44" s="39"/>
      <c r="AL44" s="95"/>
      <c r="AM44" s="6"/>
      <c r="AN44" s="22"/>
      <c r="AR44" s="22"/>
    </row>
    <row r="45" spans="1:44" ht="34.200000000000003" x14ac:dyDescent="0.25">
      <c r="A45" s="5">
        <v>103462</v>
      </c>
      <c r="B45" s="5">
        <v>51573076</v>
      </c>
      <c r="C45" s="107" t="s">
        <v>63</v>
      </c>
      <c r="D45" s="4"/>
      <c r="E45" s="4" t="s">
        <v>141</v>
      </c>
      <c r="F45" s="4" t="s">
        <v>49</v>
      </c>
      <c r="G45" s="4" t="s">
        <v>50</v>
      </c>
      <c r="H45" s="4" t="s">
        <v>23</v>
      </c>
      <c r="I45" s="4">
        <v>88130</v>
      </c>
      <c r="J45" s="4">
        <v>1.25</v>
      </c>
      <c r="K45" s="4">
        <v>34.180399999999999</v>
      </c>
      <c r="L45" s="6">
        <v>-103.3473</v>
      </c>
      <c r="M45" s="4" t="s">
        <v>24</v>
      </c>
      <c r="N45" s="4"/>
      <c r="O45" s="4" t="s">
        <v>3</v>
      </c>
      <c r="P45" s="4" t="s">
        <v>25</v>
      </c>
      <c r="Q45" s="2"/>
      <c r="R45" s="8" t="s">
        <v>26</v>
      </c>
      <c r="S45" s="10"/>
      <c r="T45" s="10" t="s">
        <v>256</v>
      </c>
      <c r="U45" s="113">
        <f t="shared" si="1"/>
        <v>54196</v>
      </c>
      <c r="V45" s="34" t="s">
        <v>344</v>
      </c>
      <c r="W45" s="10" t="s">
        <v>345</v>
      </c>
      <c r="X45" s="10"/>
      <c r="Y45" s="10"/>
      <c r="Z45" s="62"/>
      <c r="AA45" s="62"/>
      <c r="AB45" s="10"/>
      <c r="AC45" s="26"/>
      <c r="AD45" s="10"/>
      <c r="AE45" s="10"/>
      <c r="AF45" s="10"/>
      <c r="AG45" s="41" t="s">
        <v>300</v>
      </c>
      <c r="AH45" s="3">
        <v>7371</v>
      </c>
      <c r="AI45" s="60">
        <v>40017</v>
      </c>
      <c r="AJ45" s="90" t="s">
        <v>146</v>
      </c>
      <c r="AK45" s="39" t="s">
        <v>2</v>
      </c>
      <c r="AL45" s="95">
        <v>46825</v>
      </c>
      <c r="AM45" s="17">
        <v>40434</v>
      </c>
      <c r="AN45" s="22" t="s">
        <v>146</v>
      </c>
      <c r="AR45" s="22"/>
    </row>
    <row r="46" spans="1:44" ht="39.6" x14ac:dyDescent="0.25">
      <c r="A46" s="6">
        <v>109446</v>
      </c>
      <c r="B46" s="5">
        <v>51573077</v>
      </c>
      <c r="C46" s="33" t="s">
        <v>131</v>
      </c>
      <c r="D46" s="6" t="s">
        <v>839</v>
      </c>
      <c r="E46" s="6" t="s">
        <v>132</v>
      </c>
      <c r="F46" s="6" t="s">
        <v>123</v>
      </c>
      <c r="G46" s="6" t="s">
        <v>124</v>
      </c>
      <c r="H46" s="4" t="s">
        <v>23</v>
      </c>
      <c r="I46" s="6">
        <v>88401</v>
      </c>
      <c r="J46" s="6">
        <v>22</v>
      </c>
      <c r="K46" s="6">
        <v>35.158056000000002</v>
      </c>
      <c r="L46" s="6">
        <v>-103.77166699999999</v>
      </c>
      <c r="M46" s="6"/>
      <c r="N46" s="6"/>
      <c r="O46" s="6" t="s">
        <v>3</v>
      </c>
      <c r="P46" s="6"/>
      <c r="Q46" s="6" t="s">
        <v>741</v>
      </c>
      <c r="R46" s="6" t="s">
        <v>31</v>
      </c>
      <c r="S46" s="6" t="s">
        <v>256</v>
      </c>
      <c r="T46" s="6" t="s">
        <v>256</v>
      </c>
      <c r="U46" s="112" t="s">
        <v>837</v>
      </c>
      <c r="V46" s="33" t="s">
        <v>781</v>
      </c>
      <c r="W46" s="6" t="s">
        <v>780</v>
      </c>
      <c r="X46" s="6" t="s">
        <v>742</v>
      </c>
      <c r="Y46" s="6" t="s">
        <v>771</v>
      </c>
      <c r="Z46" s="17"/>
      <c r="AA46" s="17"/>
      <c r="AB46" s="6"/>
      <c r="AC46" s="27" t="s">
        <v>813</v>
      </c>
      <c r="AD46" s="6" t="s">
        <v>490</v>
      </c>
      <c r="AE46" s="6"/>
      <c r="AF46" s="6"/>
      <c r="AG46" s="39" t="s">
        <v>832</v>
      </c>
      <c r="AH46" s="16" t="s">
        <v>840</v>
      </c>
      <c r="AI46" s="17" t="s">
        <v>833</v>
      </c>
      <c r="AJ46" s="89" t="s">
        <v>663</v>
      </c>
      <c r="AK46" s="39" t="s">
        <v>159</v>
      </c>
      <c r="AL46" s="95"/>
      <c r="AM46" s="17">
        <v>45536</v>
      </c>
      <c r="AN46" s="89" t="s">
        <v>598</v>
      </c>
      <c r="AR46" s="22"/>
    </row>
    <row r="47" spans="1:44" ht="26.4" x14ac:dyDescent="0.25">
      <c r="A47" s="6">
        <v>107521</v>
      </c>
      <c r="B47" s="5">
        <v>51573078</v>
      </c>
      <c r="C47" s="33" t="s">
        <v>110</v>
      </c>
      <c r="D47" s="6"/>
      <c r="E47" s="6" t="s">
        <v>111</v>
      </c>
      <c r="F47" s="6" t="s">
        <v>49</v>
      </c>
      <c r="G47" s="6" t="s">
        <v>67</v>
      </c>
      <c r="H47" s="4" t="s">
        <v>23</v>
      </c>
      <c r="I47" s="6">
        <v>88130</v>
      </c>
      <c r="J47" s="6">
        <v>0.75</v>
      </c>
      <c r="K47" s="6">
        <v>34.184125000000002</v>
      </c>
      <c r="L47" s="6">
        <v>-103.337444</v>
      </c>
      <c r="M47" s="6" t="s">
        <v>24</v>
      </c>
      <c r="N47" s="6"/>
      <c r="O47" s="6" t="s">
        <v>1</v>
      </c>
      <c r="P47" s="6" t="s">
        <v>25</v>
      </c>
      <c r="Q47" s="6"/>
      <c r="R47" s="6" t="s">
        <v>31</v>
      </c>
      <c r="S47" s="6"/>
      <c r="T47" s="6" t="s">
        <v>256</v>
      </c>
      <c r="U47" s="112">
        <f t="shared" si="1"/>
        <v>0</v>
      </c>
      <c r="X47" s="6"/>
      <c r="Y47" s="6"/>
      <c r="Z47" s="17"/>
      <c r="AA47" s="17"/>
      <c r="AB47" s="6"/>
      <c r="AD47" s="6"/>
      <c r="AE47" s="6"/>
      <c r="AF47" s="6"/>
      <c r="AG47" s="39"/>
      <c r="AH47" s="16"/>
      <c r="AI47" s="6"/>
      <c r="AK47" s="39"/>
      <c r="AL47" s="95"/>
      <c r="AM47" s="6"/>
      <c r="AN47" s="22"/>
      <c r="AR47" s="22"/>
    </row>
    <row r="48" spans="1:44" x14ac:dyDescent="0.25">
      <c r="A48" s="6"/>
      <c r="B48" s="5">
        <v>51573079</v>
      </c>
      <c r="C48" s="33" t="s">
        <v>250</v>
      </c>
      <c r="D48" s="6"/>
      <c r="F48" s="6"/>
      <c r="G48" s="6"/>
      <c r="H48" s="4" t="s">
        <v>23</v>
      </c>
      <c r="I48" s="6"/>
      <c r="J48" s="6"/>
      <c r="K48" s="6"/>
      <c r="L48" s="6"/>
      <c r="M48" s="6"/>
      <c r="N48" s="6"/>
      <c r="O48" s="6"/>
      <c r="P48" s="6"/>
      <c r="Q48" s="6"/>
      <c r="R48" s="6"/>
      <c r="S48" s="6"/>
      <c r="T48" s="6"/>
      <c r="U48" s="112">
        <f t="shared" si="1"/>
        <v>0</v>
      </c>
      <c r="X48" s="6"/>
      <c r="Y48" s="6"/>
      <c r="Z48" s="17"/>
      <c r="AA48" s="17"/>
      <c r="AB48" s="6"/>
      <c r="AD48" s="6"/>
      <c r="AE48" s="6"/>
      <c r="AF48" s="6"/>
      <c r="AG48" s="39"/>
      <c r="AH48" s="16"/>
      <c r="AI48" s="6"/>
      <c r="AK48" s="39"/>
      <c r="AL48" s="96"/>
      <c r="AM48" s="6"/>
      <c r="AN48" s="22"/>
      <c r="AR48" s="22"/>
    </row>
    <row r="49" spans="1:44" ht="26.4" x14ac:dyDescent="0.25">
      <c r="A49" s="6">
        <v>109181</v>
      </c>
      <c r="B49" s="5">
        <v>51573083</v>
      </c>
      <c r="C49" s="33" t="s">
        <v>115</v>
      </c>
      <c r="D49" s="6" t="s">
        <v>244</v>
      </c>
      <c r="E49" s="6" t="s">
        <v>116</v>
      </c>
      <c r="F49" s="6" t="s">
        <v>56</v>
      </c>
      <c r="G49" s="6" t="s">
        <v>57</v>
      </c>
      <c r="H49" s="4" t="s">
        <v>23</v>
      </c>
      <c r="I49" s="6">
        <v>87301</v>
      </c>
      <c r="J49" s="6">
        <v>118</v>
      </c>
      <c r="K49" s="6">
        <v>35.494782000000001</v>
      </c>
      <c r="L49" s="6">
        <v>-108.822607</v>
      </c>
      <c r="M49" s="6" t="s">
        <v>24</v>
      </c>
      <c r="N49" s="6"/>
      <c r="O49" s="6" t="s">
        <v>3</v>
      </c>
      <c r="P49" s="6" t="s">
        <v>25</v>
      </c>
      <c r="Q49" s="6"/>
      <c r="R49" s="6" t="s">
        <v>31</v>
      </c>
      <c r="S49" s="6" t="s">
        <v>256</v>
      </c>
      <c r="T49" s="6"/>
      <c r="U49" s="112">
        <f t="shared" si="1"/>
        <v>0</v>
      </c>
      <c r="X49" s="6"/>
      <c r="Y49" s="6"/>
      <c r="Z49" s="17"/>
      <c r="AA49" s="17"/>
      <c r="AB49" s="6"/>
      <c r="AD49" s="6"/>
      <c r="AE49" s="6"/>
      <c r="AF49" s="6"/>
      <c r="AG49" s="39"/>
      <c r="AH49" s="16"/>
      <c r="AI49" s="6"/>
      <c r="AK49" s="39"/>
      <c r="AL49" s="95"/>
      <c r="AM49" s="6"/>
      <c r="AN49" s="22"/>
      <c r="AR49" s="22"/>
    </row>
    <row r="50" spans="1:44" ht="34.200000000000003" x14ac:dyDescent="0.25">
      <c r="A50" s="6">
        <v>125386</v>
      </c>
      <c r="B50" s="5">
        <v>51573086</v>
      </c>
      <c r="C50" s="107" t="s">
        <v>47</v>
      </c>
      <c r="D50" s="4"/>
      <c r="E50" s="4" t="s">
        <v>48</v>
      </c>
      <c r="F50" s="4" t="s">
        <v>49</v>
      </c>
      <c r="G50" s="4" t="s">
        <v>50</v>
      </c>
      <c r="H50" s="4" t="s">
        <v>23</v>
      </c>
      <c r="I50" s="4">
        <v>88130</v>
      </c>
      <c r="J50" s="4">
        <v>1.6</v>
      </c>
      <c r="K50" s="4">
        <v>34.175199999999997</v>
      </c>
      <c r="L50" s="6">
        <v>-103.3464</v>
      </c>
      <c r="M50" s="4"/>
      <c r="N50" s="4"/>
      <c r="O50" s="4"/>
      <c r="P50" s="4"/>
      <c r="Q50" s="6"/>
      <c r="R50" s="8" t="s">
        <v>26</v>
      </c>
      <c r="S50" s="10" t="s">
        <v>256</v>
      </c>
      <c r="T50" s="10" t="s">
        <v>256</v>
      </c>
      <c r="U50" s="113">
        <f t="shared" si="1"/>
        <v>18176</v>
      </c>
      <c r="V50" s="34"/>
      <c r="W50" s="10"/>
      <c r="X50" s="10"/>
      <c r="Y50" s="10"/>
      <c r="Z50" s="62"/>
      <c r="AA50" s="62"/>
      <c r="AB50" s="10"/>
      <c r="AC50" s="26"/>
      <c r="AD50" s="10"/>
      <c r="AE50" s="10"/>
      <c r="AF50" s="10"/>
      <c r="AG50" s="39" t="s">
        <v>300</v>
      </c>
      <c r="AH50" s="16">
        <v>7145</v>
      </c>
      <c r="AI50" s="17">
        <v>40611</v>
      </c>
      <c r="AJ50" s="89" t="s">
        <v>146</v>
      </c>
      <c r="AK50" s="39" t="s">
        <v>2</v>
      </c>
      <c r="AL50" s="95">
        <v>11031</v>
      </c>
      <c r="AM50" s="17">
        <v>40631</v>
      </c>
      <c r="AN50" s="22" t="s">
        <v>146</v>
      </c>
      <c r="AO50" s="43"/>
      <c r="AP50" s="31"/>
      <c r="AQ50" s="1"/>
      <c r="AR50" s="22"/>
    </row>
    <row r="51" spans="1:44" ht="34.200000000000003" x14ac:dyDescent="0.25">
      <c r="A51" s="6">
        <v>125395</v>
      </c>
      <c r="B51" s="5">
        <v>51573087</v>
      </c>
      <c r="C51" s="107" t="s">
        <v>90</v>
      </c>
      <c r="D51" s="4"/>
      <c r="E51" s="4" t="s">
        <v>91</v>
      </c>
      <c r="F51" s="4" t="s">
        <v>49</v>
      </c>
      <c r="G51" s="4" t="s">
        <v>50</v>
      </c>
      <c r="H51" s="4" t="s">
        <v>23</v>
      </c>
      <c r="I51" s="4"/>
      <c r="J51" s="4">
        <v>3.7</v>
      </c>
      <c r="K51" s="4">
        <v>34.173099999999998</v>
      </c>
      <c r="L51" s="6">
        <v>-103.34690000000001</v>
      </c>
      <c r="M51" s="4"/>
      <c r="N51" s="4"/>
      <c r="O51" s="4"/>
      <c r="P51" s="4"/>
      <c r="Q51" s="6"/>
      <c r="R51" s="8" t="s">
        <v>26</v>
      </c>
      <c r="S51" s="10"/>
      <c r="T51" s="10" t="s">
        <v>256</v>
      </c>
      <c r="U51" s="113">
        <f t="shared" si="1"/>
        <v>23146</v>
      </c>
      <c r="V51" s="34"/>
      <c r="W51" s="10"/>
      <c r="X51" s="10"/>
      <c r="Y51" s="10"/>
      <c r="Z51" s="62"/>
      <c r="AA51" s="62"/>
      <c r="AB51" s="10"/>
      <c r="AC51" s="26"/>
      <c r="AD51" s="10"/>
      <c r="AE51" s="10"/>
      <c r="AF51" s="10"/>
      <c r="AG51" s="39" t="s">
        <v>0</v>
      </c>
      <c r="AH51" s="16">
        <v>7708</v>
      </c>
      <c r="AI51" s="17">
        <v>40611</v>
      </c>
      <c r="AJ51" s="89" t="s">
        <v>146</v>
      </c>
      <c r="AK51" s="39" t="s">
        <v>2</v>
      </c>
      <c r="AL51" s="95">
        <v>15438</v>
      </c>
      <c r="AM51" s="17">
        <v>40631</v>
      </c>
      <c r="AN51" s="22" t="s">
        <v>146</v>
      </c>
      <c r="AR51" s="22"/>
    </row>
    <row r="52" spans="1:44" ht="34.200000000000003" x14ac:dyDescent="0.25">
      <c r="A52" s="6">
        <v>125384</v>
      </c>
      <c r="B52" s="5">
        <v>51573088</v>
      </c>
      <c r="C52" s="33" t="s">
        <v>92</v>
      </c>
      <c r="D52" s="6"/>
      <c r="E52" s="6" t="s">
        <v>93</v>
      </c>
      <c r="F52" s="6" t="s">
        <v>29</v>
      </c>
      <c r="G52" s="6" t="s">
        <v>30</v>
      </c>
      <c r="H52" s="4" t="s">
        <v>23</v>
      </c>
      <c r="I52" s="6">
        <v>87123</v>
      </c>
      <c r="J52" s="6">
        <v>1</v>
      </c>
      <c r="K52" s="6">
        <v>35.073971999999998</v>
      </c>
      <c r="L52" s="6">
        <v>-106.545731</v>
      </c>
      <c r="M52" s="6"/>
      <c r="N52" s="6"/>
      <c r="O52" s="6" t="s">
        <v>3</v>
      </c>
      <c r="P52" s="6"/>
      <c r="Q52" s="6"/>
      <c r="R52" s="6" t="s">
        <v>26</v>
      </c>
      <c r="S52" s="6"/>
      <c r="T52" s="6" t="s">
        <v>256</v>
      </c>
      <c r="U52" s="113">
        <f t="shared" si="1"/>
        <v>41917.5</v>
      </c>
      <c r="X52" s="6" t="s">
        <v>358</v>
      </c>
      <c r="Y52" s="6"/>
      <c r="Z52" s="17"/>
      <c r="AA52" s="17"/>
      <c r="AB52" s="6"/>
      <c r="AD52" s="6"/>
      <c r="AE52" s="6"/>
      <c r="AF52" s="6"/>
      <c r="AG52" s="39" t="s">
        <v>353</v>
      </c>
      <c r="AH52" s="16">
        <v>24879</v>
      </c>
      <c r="AI52" s="17">
        <v>40835</v>
      </c>
      <c r="AJ52" s="89" t="s">
        <v>146</v>
      </c>
      <c r="AK52" s="39" t="s">
        <v>360</v>
      </c>
      <c r="AL52" s="95">
        <v>17038.5</v>
      </c>
      <c r="AM52" s="6"/>
      <c r="AN52" s="22"/>
      <c r="AR52" s="22"/>
    </row>
    <row r="53" spans="1:44" ht="34.200000000000003" x14ac:dyDescent="0.25">
      <c r="A53" s="6">
        <v>125382</v>
      </c>
      <c r="B53" s="5">
        <v>51573089</v>
      </c>
      <c r="C53" s="33" t="s">
        <v>126</v>
      </c>
      <c r="D53" s="6"/>
      <c r="E53" s="6" t="s">
        <v>127</v>
      </c>
      <c r="F53" s="6" t="s">
        <v>22</v>
      </c>
      <c r="G53" s="6" t="s">
        <v>22</v>
      </c>
      <c r="H53" s="4" t="s">
        <v>23</v>
      </c>
      <c r="I53" s="6">
        <v>87501</v>
      </c>
      <c r="J53" s="6">
        <v>2</v>
      </c>
      <c r="K53" s="6">
        <v>35.685226</v>
      </c>
      <c r="L53" s="6">
        <v>-105.943421</v>
      </c>
      <c r="M53" s="6"/>
      <c r="N53" s="6"/>
      <c r="O53" s="6" t="s">
        <v>1</v>
      </c>
      <c r="P53" s="6"/>
      <c r="Q53" s="6"/>
      <c r="R53" s="6" t="s">
        <v>26</v>
      </c>
      <c r="S53" s="6" t="s">
        <v>256</v>
      </c>
      <c r="T53" s="6" t="s">
        <v>256</v>
      </c>
      <c r="U53" s="112">
        <f t="shared" si="1"/>
        <v>17181</v>
      </c>
      <c r="X53" s="6"/>
      <c r="Y53" s="6"/>
      <c r="Z53" s="17"/>
      <c r="AA53" s="17"/>
      <c r="AB53" s="6"/>
      <c r="AD53" s="6"/>
      <c r="AE53" s="6" t="s">
        <v>256</v>
      </c>
      <c r="AF53" s="6"/>
      <c r="AG53" s="39" t="s">
        <v>156</v>
      </c>
      <c r="AH53" s="16">
        <v>17181</v>
      </c>
      <c r="AI53" s="17">
        <v>40616</v>
      </c>
      <c r="AJ53" s="89" t="s">
        <v>146</v>
      </c>
      <c r="AK53" s="39"/>
      <c r="AL53" s="95"/>
      <c r="AM53" s="6"/>
      <c r="AN53" s="22"/>
      <c r="AR53" s="22"/>
    </row>
    <row r="54" spans="1:44" x14ac:dyDescent="0.25">
      <c r="A54" s="6">
        <v>136781</v>
      </c>
      <c r="B54" s="5">
        <v>51573090</v>
      </c>
      <c r="C54" s="33" t="s">
        <v>121</v>
      </c>
      <c r="D54" s="6"/>
      <c r="E54" s="6" t="s">
        <v>122</v>
      </c>
      <c r="F54" s="6" t="s">
        <v>123</v>
      </c>
      <c r="G54" s="6" t="s">
        <v>124</v>
      </c>
      <c r="H54" s="4" t="s">
        <v>23</v>
      </c>
      <c r="I54" s="6">
        <v>88401</v>
      </c>
      <c r="J54" s="6">
        <v>0.2</v>
      </c>
      <c r="K54" s="6">
        <v>35.178823999999999</v>
      </c>
      <c r="L54" s="6">
        <v>-103.72634600000001</v>
      </c>
      <c r="M54" s="6"/>
      <c r="N54" s="6"/>
      <c r="O54" s="6"/>
      <c r="P54" s="18"/>
      <c r="Q54" s="6"/>
      <c r="R54" s="6" t="s">
        <v>26</v>
      </c>
      <c r="S54" s="6" t="s">
        <v>256</v>
      </c>
      <c r="T54" s="6"/>
      <c r="U54" s="112">
        <f t="shared" si="1"/>
        <v>0</v>
      </c>
      <c r="X54" s="6"/>
      <c r="Y54" s="6"/>
      <c r="Z54" s="17"/>
      <c r="AA54" s="17"/>
      <c r="AB54" s="6"/>
      <c r="AD54" s="6"/>
      <c r="AE54" s="6"/>
      <c r="AF54" s="6" t="s">
        <v>293</v>
      </c>
      <c r="AG54" s="39"/>
      <c r="AH54" s="16"/>
      <c r="AI54" s="6"/>
      <c r="AK54" s="39"/>
      <c r="AL54" s="95"/>
      <c r="AM54" s="6"/>
      <c r="AN54" s="22"/>
      <c r="AR54" s="22"/>
    </row>
    <row r="55" spans="1:44" ht="34.200000000000003" x14ac:dyDescent="0.25">
      <c r="A55" s="6">
        <v>136761</v>
      </c>
      <c r="B55" s="5">
        <v>51573091</v>
      </c>
      <c r="C55" s="33" t="s">
        <v>129</v>
      </c>
      <c r="D55" s="6"/>
      <c r="E55" s="6" t="s">
        <v>130</v>
      </c>
      <c r="F55" s="6" t="s">
        <v>29</v>
      </c>
      <c r="G55" s="6" t="s">
        <v>30</v>
      </c>
      <c r="H55" s="4" t="s">
        <v>23</v>
      </c>
      <c r="I55" s="6">
        <v>87108</v>
      </c>
      <c r="J55" s="6">
        <v>2.4</v>
      </c>
      <c r="K55" s="6">
        <v>35.078032</v>
      </c>
      <c r="L55" s="6">
        <v>-106.57893199999999</v>
      </c>
      <c r="M55" s="6"/>
      <c r="N55" s="6"/>
      <c r="O55" s="6"/>
      <c r="P55" s="6"/>
      <c r="Q55" s="6"/>
      <c r="R55" s="6" t="s">
        <v>26</v>
      </c>
      <c r="S55" s="6"/>
      <c r="T55" s="6"/>
      <c r="U55" s="112">
        <f t="shared" si="1"/>
        <v>19918.05</v>
      </c>
      <c r="X55" s="6" t="s">
        <v>358</v>
      </c>
      <c r="Y55" s="6"/>
      <c r="Z55" s="17"/>
      <c r="AA55" s="17"/>
      <c r="AB55" s="6"/>
      <c r="AD55" s="6"/>
      <c r="AE55" s="6"/>
      <c r="AF55" s="6"/>
      <c r="AG55" s="39" t="s">
        <v>355</v>
      </c>
      <c r="AH55" s="16">
        <v>19918.05</v>
      </c>
      <c r="AI55" s="17">
        <v>41455</v>
      </c>
      <c r="AJ55" s="89" t="s">
        <v>146</v>
      </c>
      <c r="AK55" s="39"/>
      <c r="AL55" s="95"/>
      <c r="AM55" s="6"/>
      <c r="AN55" s="22"/>
      <c r="AR55" s="22"/>
    </row>
    <row r="56" spans="1:44" ht="34.200000000000003" x14ac:dyDescent="0.25">
      <c r="A56" s="6">
        <v>164671</v>
      </c>
      <c r="B56" s="5">
        <v>51573094</v>
      </c>
      <c r="C56" s="33" t="s">
        <v>139</v>
      </c>
      <c r="D56" s="6"/>
      <c r="E56" s="6" t="s">
        <v>140</v>
      </c>
      <c r="F56" s="6" t="s">
        <v>138</v>
      </c>
      <c r="G56" s="6" t="s">
        <v>57</v>
      </c>
      <c r="H56" s="4" t="s">
        <v>23</v>
      </c>
      <c r="I56" s="6">
        <v>87327</v>
      </c>
      <c r="J56" s="6">
        <v>3.33</v>
      </c>
      <c r="K56" s="6">
        <v>35.070785000000001</v>
      </c>
      <c r="L56" s="6">
        <v>-108.841576</v>
      </c>
      <c r="M56" s="6" t="s">
        <v>24</v>
      </c>
      <c r="N56" s="6"/>
      <c r="O56" s="6" t="s">
        <v>3</v>
      </c>
      <c r="P56" s="6" t="s">
        <v>25</v>
      </c>
      <c r="Q56" s="6"/>
      <c r="R56" s="6" t="s">
        <v>26</v>
      </c>
      <c r="S56" s="6" t="s">
        <v>256</v>
      </c>
      <c r="T56" s="6" t="s">
        <v>256</v>
      </c>
      <c r="U56" s="112">
        <f t="shared" si="1"/>
        <v>52521</v>
      </c>
      <c r="X56" s="6" t="s">
        <v>359</v>
      </c>
      <c r="Y56" s="6"/>
      <c r="Z56" s="17"/>
      <c r="AA56" s="17"/>
      <c r="AB56" s="6"/>
      <c r="AD56" s="6"/>
      <c r="AE56" s="6"/>
      <c r="AF56" s="6"/>
      <c r="AG56" s="39" t="s">
        <v>159</v>
      </c>
      <c r="AH56" s="16">
        <v>28649</v>
      </c>
      <c r="AI56" s="17">
        <v>41810</v>
      </c>
      <c r="AJ56" s="89" t="s">
        <v>146</v>
      </c>
      <c r="AK56" s="39" t="s">
        <v>2</v>
      </c>
      <c r="AL56" s="95">
        <v>6517</v>
      </c>
      <c r="AM56" s="17">
        <v>41810</v>
      </c>
      <c r="AN56" s="22" t="s">
        <v>147</v>
      </c>
      <c r="AO56" s="40" t="s">
        <v>403</v>
      </c>
      <c r="AP56" s="11">
        <v>17355</v>
      </c>
      <c r="AQ56" s="29">
        <v>42300</v>
      </c>
      <c r="AR56" s="22" t="s">
        <v>334</v>
      </c>
    </row>
    <row r="57" spans="1:44" ht="26.4" x14ac:dyDescent="0.25">
      <c r="A57" s="6">
        <v>129901</v>
      </c>
      <c r="B57" s="5">
        <v>51573095</v>
      </c>
      <c r="C57" s="33" t="s">
        <v>134</v>
      </c>
      <c r="D57" s="6" t="s">
        <v>253</v>
      </c>
      <c r="F57" s="6" t="s">
        <v>135</v>
      </c>
      <c r="G57" s="6" t="s">
        <v>57</v>
      </c>
      <c r="H57" s="4" t="s">
        <v>23</v>
      </c>
      <c r="I57" s="6">
        <v>87327</v>
      </c>
      <c r="J57" s="6">
        <v>4</v>
      </c>
      <c r="K57" s="6">
        <v>35.084784999999997</v>
      </c>
      <c r="L57" s="6">
        <v>-108.788301</v>
      </c>
      <c r="M57" s="6" t="s">
        <v>24</v>
      </c>
      <c r="N57" s="6"/>
      <c r="O57" s="6" t="s">
        <v>1</v>
      </c>
      <c r="P57" s="6" t="s">
        <v>25</v>
      </c>
      <c r="Q57" s="6"/>
      <c r="R57" s="6" t="s">
        <v>26</v>
      </c>
      <c r="S57" s="6" t="s">
        <v>256</v>
      </c>
      <c r="T57" s="6" t="s">
        <v>256</v>
      </c>
      <c r="U57" s="112">
        <f t="shared" si="1"/>
        <v>0</v>
      </c>
      <c r="X57" s="6" t="s">
        <v>359</v>
      </c>
      <c r="Y57" s="6"/>
      <c r="Z57" s="17"/>
      <c r="AA57" s="17"/>
      <c r="AB57" s="6"/>
      <c r="AD57" s="6"/>
      <c r="AE57" s="6"/>
      <c r="AF57" s="6"/>
      <c r="AG57" s="39"/>
      <c r="AH57" s="16"/>
      <c r="AI57" s="6"/>
      <c r="AK57" s="39"/>
      <c r="AL57" s="95"/>
      <c r="AM57" s="6"/>
      <c r="AN57" s="22"/>
      <c r="AR57" s="22"/>
    </row>
    <row r="58" spans="1:44" ht="26.4" x14ac:dyDescent="0.25">
      <c r="A58" s="6">
        <v>164665</v>
      </c>
      <c r="B58" s="5">
        <v>51573096</v>
      </c>
      <c r="C58" s="33" t="s">
        <v>136</v>
      </c>
      <c r="D58" s="6"/>
      <c r="E58" s="6" t="s">
        <v>137</v>
      </c>
      <c r="F58" s="6" t="s">
        <v>138</v>
      </c>
      <c r="G58" s="6" t="s">
        <v>57</v>
      </c>
      <c r="H58" s="4" t="s">
        <v>23</v>
      </c>
      <c r="I58" s="6">
        <v>87327</v>
      </c>
      <c r="J58" s="6">
        <v>0.7</v>
      </c>
      <c r="K58" s="6">
        <v>35.070836</v>
      </c>
      <c r="L58" s="6">
        <v>-108.843667</v>
      </c>
      <c r="M58" s="6" t="s">
        <v>24</v>
      </c>
      <c r="N58" s="6"/>
      <c r="O58" s="6" t="s">
        <v>3</v>
      </c>
      <c r="P58" s="6" t="s">
        <v>25</v>
      </c>
      <c r="Q58" s="6"/>
      <c r="R58" s="6" t="s">
        <v>26</v>
      </c>
      <c r="S58" s="6" t="s">
        <v>256</v>
      </c>
      <c r="T58" s="6" t="s">
        <v>256</v>
      </c>
      <c r="U58" s="112">
        <f t="shared" si="1"/>
        <v>0</v>
      </c>
      <c r="X58" s="6" t="s">
        <v>359</v>
      </c>
      <c r="Y58" s="6"/>
      <c r="Z58" s="17"/>
      <c r="AA58" s="17"/>
      <c r="AB58" s="6"/>
      <c r="AD58" s="6"/>
      <c r="AE58" s="6"/>
      <c r="AF58" s="6"/>
      <c r="AG58" s="39"/>
      <c r="AH58" s="16"/>
      <c r="AI58" s="6"/>
      <c r="AK58" s="39"/>
      <c r="AL58" s="95"/>
      <c r="AM58" s="6"/>
      <c r="AN58" s="22"/>
      <c r="AR58" s="22"/>
    </row>
    <row r="59" spans="1:44" ht="34.200000000000003" x14ac:dyDescent="0.25">
      <c r="A59" s="6">
        <v>175081</v>
      </c>
      <c r="B59" s="5">
        <v>51573097</v>
      </c>
      <c r="C59" s="33" t="s">
        <v>268</v>
      </c>
      <c r="D59" s="6"/>
      <c r="E59" s="6" t="s">
        <v>161</v>
      </c>
      <c r="F59" s="6" t="s">
        <v>162</v>
      </c>
      <c r="G59" s="6" t="s">
        <v>163</v>
      </c>
      <c r="H59" s="4" t="s">
        <v>23</v>
      </c>
      <c r="I59" s="6">
        <v>87007</v>
      </c>
      <c r="J59" s="6">
        <v>300</v>
      </c>
      <c r="K59" s="6">
        <v>35.053536000000001</v>
      </c>
      <c r="L59" s="6">
        <v>-107.446928</v>
      </c>
      <c r="M59" s="6"/>
      <c r="N59" s="6"/>
      <c r="O59" s="6"/>
      <c r="P59" s="6"/>
      <c r="Q59" s="6"/>
      <c r="R59" s="6"/>
      <c r="S59" s="6" t="s">
        <v>256</v>
      </c>
      <c r="T59" s="6" t="s">
        <v>257</v>
      </c>
      <c r="U59" s="113">
        <f t="shared" si="1"/>
        <v>31435</v>
      </c>
      <c r="X59" s="6" t="s">
        <v>356</v>
      </c>
      <c r="Y59" s="6"/>
      <c r="Z59" s="17"/>
      <c r="AA59" s="17"/>
      <c r="AB59" s="6"/>
      <c r="AD59" s="6"/>
      <c r="AE59" s="6"/>
      <c r="AF59" s="6"/>
      <c r="AG59" s="39" t="s">
        <v>0</v>
      </c>
      <c r="AH59" s="16">
        <v>9173</v>
      </c>
      <c r="AI59" s="17">
        <v>41453</v>
      </c>
      <c r="AJ59" s="89" t="s">
        <v>148</v>
      </c>
      <c r="AK59" s="39" t="s">
        <v>2</v>
      </c>
      <c r="AL59" s="95">
        <v>22262</v>
      </c>
      <c r="AM59" s="17">
        <v>41809</v>
      </c>
      <c r="AN59" s="22" t="s">
        <v>149</v>
      </c>
      <c r="AR59" s="22"/>
    </row>
    <row r="60" spans="1:44" ht="34.200000000000003" x14ac:dyDescent="0.25">
      <c r="A60" s="6">
        <v>168382</v>
      </c>
      <c r="B60" s="5">
        <v>51573099</v>
      </c>
      <c r="C60" s="107" t="s">
        <v>84</v>
      </c>
      <c r="D60" s="4"/>
      <c r="E60" s="4" t="s">
        <v>85</v>
      </c>
      <c r="F60" s="4" t="s">
        <v>66</v>
      </c>
      <c r="G60" s="4" t="s">
        <v>67</v>
      </c>
      <c r="H60" s="4" t="s">
        <v>23</v>
      </c>
      <c r="I60" s="4">
        <v>88101</v>
      </c>
      <c r="J60" s="4">
        <v>1</v>
      </c>
      <c r="K60" s="4">
        <v>34.402379000000003</v>
      </c>
      <c r="L60" s="6">
        <v>-103.205517</v>
      </c>
      <c r="M60" s="4" t="s">
        <v>24</v>
      </c>
      <c r="N60" s="4"/>
      <c r="O60" s="4" t="s">
        <v>1</v>
      </c>
      <c r="P60" s="4" t="s">
        <v>25</v>
      </c>
      <c r="Q60" s="6"/>
      <c r="R60" s="8" t="s">
        <v>26</v>
      </c>
      <c r="S60" s="10" t="s">
        <v>256</v>
      </c>
      <c r="T60" s="10" t="s">
        <v>256</v>
      </c>
      <c r="U60" s="113">
        <f t="shared" si="1"/>
        <v>37730</v>
      </c>
      <c r="V60" s="34"/>
      <c r="W60" s="10"/>
      <c r="X60" s="10" t="s">
        <v>357</v>
      </c>
      <c r="Y60" s="10"/>
      <c r="Z60" s="62"/>
      <c r="AA60" s="62"/>
      <c r="AB60" s="10"/>
      <c r="AC60" s="26"/>
      <c r="AD60" s="10"/>
      <c r="AE60" s="10"/>
      <c r="AF60" s="10"/>
      <c r="AG60" s="39" t="s">
        <v>300</v>
      </c>
      <c r="AH60" s="16">
        <v>12970</v>
      </c>
      <c r="AI60" s="17">
        <v>41617</v>
      </c>
      <c r="AJ60" s="89" t="s">
        <v>146</v>
      </c>
      <c r="AK60" s="39" t="s">
        <v>2</v>
      </c>
      <c r="AL60" s="95">
        <v>24760</v>
      </c>
      <c r="AM60" s="17">
        <v>41749</v>
      </c>
      <c r="AN60" s="22" t="s">
        <v>146</v>
      </c>
      <c r="AR60" s="22"/>
    </row>
    <row r="61" spans="1:44" ht="34.200000000000003" x14ac:dyDescent="0.25">
      <c r="A61" s="6">
        <v>173501</v>
      </c>
      <c r="B61" s="5">
        <v>51573100</v>
      </c>
      <c r="C61" s="33" t="s">
        <v>255</v>
      </c>
      <c r="D61" s="6"/>
      <c r="E61" s="6" t="s">
        <v>286</v>
      </c>
      <c r="F61" s="6" t="s">
        <v>287</v>
      </c>
      <c r="G61" s="6" t="s">
        <v>125</v>
      </c>
      <c r="H61" s="4" t="s">
        <v>23</v>
      </c>
      <c r="I61" s="6">
        <v>87532</v>
      </c>
      <c r="J61" s="6">
        <v>2</v>
      </c>
      <c r="K61" s="6">
        <v>35.964047999999998</v>
      </c>
      <c r="L61" s="6">
        <v>-106.09745700000001</v>
      </c>
      <c r="M61" s="6"/>
      <c r="N61" s="6"/>
      <c r="O61" s="6"/>
      <c r="P61" s="6"/>
      <c r="Q61" s="6"/>
      <c r="R61" s="6" t="s">
        <v>26</v>
      </c>
      <c r="S61" s="6" t="s">
        <v>256</v>
      </c>
      <c r="T61" s="6" t="s">
        <v>257</v>
      </c>
      <c r="U61" s="112">
        <f t="shared" si="1"/>
        <v>8400</v>
      </c>
      <c r="X61" s="6" t="s">
        <v>287</v>
      </c>
      <c r="Y61" s="6"/>
      <c r="Z61" s="17"/>
      <c r="AA61" s="17"/>
      <c r="AB61" s="6"/>
      <c r="AD61" s="6"/>
      <c r="AE61" s="6"/>
      <c r="AF61" s="6"/>
      <c r="AG61" s="39" t="s">
        <v>300</v>
      </c>
      <c r="AH61" s="16">
        <v>8400</v>
      </c>
      <c r="AI61" s="17">
        <v>41680</v>
      </c>
      <c r="AJ61" s="89" t="s">
        <v>146</v>
      </c>
      <c r="AK61" s="39"/>
      <c r="AL61" s="95"/>
      <c r="AM61" s="6"/>
      <c r="AN61" s="22"/>
      <c r="AR61" s="22"/>
    </row>
    <row r="62" spans="1:44" ht="45.6" x14ac:dyDescent="0.25">
      <c r="A62" s="9">
        <v>173261</v>
      </c>
      <c r="B62" s="74">
        <v>51573101</v>
      </c>
      <c r="C62" s="106" t="s">
        <v>480</v>
      </c>
      <c r="D62" s="6" t="s">
        <v>333</v>
      </c>
      <c r="E62" s="9" t="s">
        <v>320</v>
      </c>
      <c r="F62" s="9" t="s">
        <v>321</v>
      </c>
      <c r="G62" s="9" t="s">
        <v>322</v>
      </c>
      <c r="H62" s="9" t="s">
        <v>23</v>
      </c>
      <c r="I62" s="9">
        <v>88045</v>
      </c>
      <c r="J62" s="9">
        <v>0.36</v>
      </c>
      <c r="K62" s="9">
        <v>32.338887999999997</v>
      </c>
      <c r="L62" s="9">
        <v>-108.70728699999999</v>
      </c>
      <c r="S62" s="9" t="s">
        <v>257</v>
      </c>
      <c r="T62" s="9" t="s">
        <v>257</v>
      </c>
      <c r="U62" s="111">
        <v>16335.04</v>
      </c>
      <c r="V62" s="33" t="s">
        <v>481</v>
      </c>
      <c r="W62" s="6" t="s">
        <v>482</v>
      </c>
      <c r="X62" s="9" t="s">
        <v>321</v>
      </c>
      <c r="Y62" s="6" t="s">
        <v>483</v>
      </c>
      <c r="Z62" s="17">
        <v>41381</v>
      </c>
      <c r="AA62" s="17">
        <v>41880</v>
      </c>
      <c r="AB62" s="6" t="s">
        <v>447</v>
      </c>
      <c r="AJ62" s="89" t="s">
        <v>334</v>
      </c>
      <c r="AL62" s="93"/>
      <c r="AR62" s="22"/>
    </row>
    <row r="63" spans="1:44" ht="39.6" x14ac:dyDescent="0.25">
      <c r="A63" s="9">
        <v>173263</v>
      </c>
      <c r="B63" s="74">
        <v>51573102</v>
      </c>
      <c r="C63" s="33" t="s">
        <v>464</v>
      </c>
      <c r="E63" s="6" t="s">
        <v>323</v>
      </c>
      <c r="F63" s="9" t="s">
        <v>324</v>
      </c>
      <c r="G63" s="9" t="s">
        <v>325</v>
      </c>
      <c r="H63" s="9" t="s">
        <v>23</v>
      </c>
      <c r="I63" s="9">
        <v>87571</v>
      </c>
      <c r="J63" s="9">
        <v>1.2</v>
      </c>
      <c r="K63" s="9">
        <v>36.434199999999997</v>
      </c>
      <c r="L63" s="9">
        <v>-105.54219999999999</v>
      </c>
      <c r="O63" s="9" t="s">
        <v>3</v>
      </c>
      <c r="R63" s="9" t="s">
        <v>450</v>
      </c>
      <c r="S63" s="9" t="s">
        <v>257</v>
      </c>
      <c r="T63" s="9" t="s">
        <v>257</v>
      </c>
      <c r="U63" s="111">
        <f>AH63+AL63+AP63</f>
        <v>37215.370000000003</v>
      </c>
      <c r="V63" s="33" t="s">
        <v>370</v>
      </c>
      <c r="W63" s="6" t="s">
        <v>369</v>
      </c>
      <c r="X63" s="9" t="s">
        <v>324</v>
      </c>
      <c r="Y63" s="9" t="s">
        <v>368</v>
      </c>
      <c r="Z63" s="17">
        <v>41527</v>
      </c>
      <c r="AA63" s="17"/>
      <c r="AB63" s="6"/>
      <c r="AG63" s="40" t="s">
        <v>0</v>
      </c>
      <c r="AH63" s="11">
        <v>6584.9</v>
      </c>
      <c r="AI63" s="29">
        <v>41680</v>
      </c>
      <c r="AJ63" s="89" t="s">
        <v>147</v>
      </c>
      <c r="AK63" s="40" t="s">
        <v>2</v>
      </c>
      <c r="AL63" s="93">
        <v>30630.47</v>
      </c>
      <c r="AM63" s="29">
        <v>42136</v>
      </c>
      <c r="AN63" s="6" t="s">
        <v>334</v>
      </c>
      <c r="AO63" s="40" t="s">
        <v>484</v>
      </c>
      <c r="AQ63" s="29">
        <v>43124</v>
      </c>
      <c r="AR63" s="6" t="s">
        <v>334</v>
      </c>
    </row>
    <row r="64" spans="1:44" ht="92.4" x14ac:dyDescent="0.25">
      <c r="A64" s="9">
        <v>173264</v>
      </c>
      <c r="B64" s="74">
        <v>51573105</v>
      </c>
      <c r="C64" s="33" t="s">
        <v>326</v>
      </c>
      <c r="D64" s="9" t="s">
        <v>329</v>
      </c>
      <c r="E64" s="6" t="s">
        <v>327</v>
      </c>
      <c r="F64" s="9" t="s">
        <v>328</v>
      </c>
      <c r="G64" s="9" t="s">
        <v>125</v>
      </c>
      <c r="H64" s="9" t="s">
        <v>23</v>
      </c>
      <c r="I64" s="9">
        <v>87592</v>
      </c>
      <c r="J64" s="9">
        <v>1.84</v>
      </c>
      <c r="K64" s="9">
        <v>35.991076</v>
      </c>
      <c r="L64" s="9">
        <v>-106.079533</v>
      </c>
      <c r="R64" s="9" t="s">
        <v>26</v>
      </c>
      <c r="S64" s="9" t="s">
        <v>257</v>
      </c>
      <c r="T64" s="9" t="s">
        <v>257</v>
      </c>
      <c r="U64" s="112">
        <f>AH64+AL64+AP64</f>
        <v>3866.53</v>
      </c>
      <c r="W64" s="6" t="s">
        <v>383</v>
      </c>
      <c r="X64" s="9" t="s">
        <v>384</v>
      </c>
      <c r="Y64" s="9" t="s">
        <v>385</v>
      </c>
      <c r="Z64" s="17">
        <v>41591</v>
      </c>
      <c r="AA64" s="17"/>
      <c r="AB64" s="6"/>
      <c r="AC64" s="27" t="s">
        <v>386</v>
      </c>
      <c r="AG64" s="40" t="s">
        <v>300</v>
      </c>
      <c r="AH64" s="38">
        <v>3866.53</v>
      </c>
      <c r="AI64" s="29">
        <v>41806</v>
      </c>
      <c r="AJ64" s="89" t="s">
        <v>148</v>
      </c>
      <c r="AK64" s="40" t="s">
        <v>487</v>
      </c>
      <c r="AL64" s="93"/>
      <c r="AP64" s="45"/>
    </row>
    <row r="65" spans="1:87" s="15" customFormat="1" ht="52.8" x14ac:dyDescent="0.25">
      <c r="A65" s="6">
        <v>184901</v>
      </c>
      <c r="B65" s="5">
        <v>51573107</v>
      </c>
      <c r="C65" s="33" t="s">
        <v>372</v>
      </c>
      <c r="D65" s="6" t="s">
        <v>373</v>
      </c>
      <c r="E65" s="6" t="s">
        <v>374</v>
      </c>
      <c r="F65" s="6" t="s">
        <v>56</v>
      </c>
      <c r="G65" s="6" t="s">
        <v>57</v>
      </c>
      <c r="H65" s="4" t="s">
        <v>23</v>
      </c>
      <c r="I65" s="6">
        <v>87301</v>
      </c>
      <c r="J65" s="6">
        <v>0.2</v>
      </c>
      <c r="K65" s="6">
        <v>35.526780000000002</v>
      </c>
      <c r="L65" s="6">
        <v>-108.741527</v>
      </c>
      <c r="M65" s="6" t="s">
        <v>375</v>
      </c>
      <c r="N65" s="6"/>
      <c r="O65" s="6" t="s">
        <v>376</v>
      </c>
      <c r="P65" s="6" t="s">
        <v>377</v>
      </c>
      <c r="Q65" s="6"/>
      <c r="R65" s="6" t="s">
        <v>26</v>
      </c>
      <c r="S65" s="6" t="s">
        <v>256</v>
      </c>
      <c r="T65" s="6" t="s">
        <v>256</v>
      </c>
      <c r="U65" s="112">
        <f>AH65+AL65+AP65</f>
        <v>3940</v>
      </c>
      <c r="V65" s="33" t="s">
        <v>378</v>
      </c>
      <c r="W65" s="6" t="s">
        <v>379</v>
      </c>
      <c r="X65" s="6" t="s">
        <v>380</v>
      </c>
      <c r="Y65" s="6" t="s">
        <v>300</v>
      </c>
      <c r="Z65" s="17">
        <v>41933</v>
      </c>
      <c r="AA65" s="17">
        <v>41983</v>
      </c>
      <c r="AB65" s="6"/>
      <c r="AC65" s="27" t="s">
        <v>381</v>
      </c>
      <c r="AD65" s="6" t="s">
        <v>382</v>
      </c>
      <c r="AE65" s="6"/>
      <c r="AF65" s="6" t="s">
        <v>303</v>
      </c>
      <c r="AG65" s="39" t="s">
        <v>300</v>
      </c>
      <c r="AH65" s="16">
        <v>3940</v>
      </c>
      <c r="AI65" s="17">
        <v>41983</v>
      </c>
      <c r="AJ65" s="89" t="s">
        <v>334</v>
      </c>
      <c r="AK65" s="39"/>
      <c r="AL65" s="96"/>
      <c r="AM65" s="6"/>
      <c r="AN65" s="22"/>
      <c r="AO65" s="40"/>
      <c r="AP65" s="11"/>
      <c r="AQ65" s="9"/>
      <c r="AR65" s="22"/>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c r="CB65" s="1"/>
      <c r="CC65" s="1"/>
      <c r="CD65" s="1"/>
      <c r="CE65" s="1"/>
      <c r="CF65" s="1"/>
      <c r="CG65" s="1"/>
      <c r="CH65" s="1"/>
      <c r="CI65" s="1"/>
    </row>
    <row r="66" spans="1:87" ht="45.6" x14ac:dyDescent="0.25">
      <c r="A66" s="6">
        <v>200341</v>
      </c>
      <c r="B66" s="5">
        <v>51573108</v>
      </c>
      <c r="C66" s="33" t="s">
        <v>387</v>
      </c>
      <c r="D66" s="6"/>
      <c r="E66" s="6" t="s">
        <v>388</v>
      </c>
      <c r="F66" s="6" t="s">
        <v>53</v>
      </c>
      <c r="G66" s="6" t="s">
        <v>46</v>
      </c>
      <c r="H66" s="4" t="s">
        <v>23</v>
      </c>
      <c r="I66" s="6">
        <v>88001</v>
      </c>
      <c r="J66" s="6">
        <v>4.5</v>
      </c>
      <c r="K66" s="6">
        <v>32.325046</v>
      </c>
      <c r="L66" s="6">
        <v>-106.75830000000001</v>
      </c>
      <c r="M66" s="6" t="s">
        <v>24</v>
      </c>
      <c r="N66" s="6"/>
      <c r="O66" s="6" t="s">
        <v>389</v>
      </c>
      <c r="P66" s="6"/>
      <c r="Q66" s="6"/>
      <c r="R66" s="6" t="s">
        <v>26</v>
      </c>
      <c r="S66" s="6" t="s">
        <v>256</v>
      </c>
      <c r="T66" s="6" t="s">
        <v>256</v>
      </c>
      <c r="U66" s="112">
        <f>AH66+AL66+AP66</f>
        <v>5400</v>
      </c>
      <c r="V66" s="33" t="s">
        <v>390</v>
      </c>
      <c r="W66" s="6" t="s">
        <v>391</v>
      </c>
      <c r="X66" s="6" t="s">
        <v>392</v>
      </c>
      <c r="Y66" s="6" t="s">
        <v>300</v>
      </c>
      <c r="Z66" s="17"/>
      <c r="AA66" s="17">
        <v>42139</v>
      </c>
      <c r="AB66" s="6"/>
      <c r="AD66" s="6"/>
      <c r="AE66" s="6"/>
      <c r="AF66" s="6"/>
      <c r="AG66" s="39" t="s">
        <v>393</v>
      </c>
      <c r="AH66" s="16">
        <v>5400</v>
      </c>
      <c r="AI66" s="17">
        <v>42122</v>
      </c>
      <c r="AJ66" s="89" t="s">
        <v>334</v>
      </c>
      <c r="AK66" s="39"/>
      <c r="AL66" s="95"/>
      <c r="AM66" s="17"/>
      <c r="AN66" s="22"/>
      <c r="AR66" s="22"/>
    </row>
    <row r="67" spans="1:87" ht="45.6" x14ac:dyDescent="0.25">
      <c r="A67" s="6">
        <v>206661</v>
      </c>
      <c r="B67" s="5">
        <v>51573110</v>
      </c>
      <c r="C67" s="33" t="s">
        <v>394</v>
      </c>
      <c r="D67" s="6"/>
      <c r="E67" s="6" t="s">
        <v>395</v>
      </c>
      <c r="F67" s="6" t="s">
        <v>22</v>
      </c>
      <c r="G67" s="6" t="s">
        <v>22</v>
      </c>
      <c r="H67" s="4" t="s">
        <v>23</v>
      </c>
      <c r="I67" s="6">
        <v>87505</v>
      </c>
      <c r="J67" s="6">
        <v>5</v>
      </c>
      <c r="K67" s="6">
        <v>35.642093000000003</v>
      </c>
      <c r="L67" s="6">
        <v>-105.960278</v>
      </c>
      <c r="M67" s="6" t="s">
        <v>24</v>
      </c>
      <c r="N67" s="6"/>
      <c r="O67" s="6" t="s">
        <v>376</v>
      </c>
      <c r="P67" s="6"/>
      <c r="Q67" s="6"/>
      <c r="R67" s="6" t="s">
        <v>396</v>
      </c>
      <c r="S67" s="6" t="s">
        <v>256</v>
      </c>
      <c r="T67" s="6" t="s">
        <v>256</v>
      </c>
      <c r="U67" s="112">
        <v>31225.119999999999</v>
      </c>
      <c r="V67" s="33" t="s">
        <v>401</v>
      </c>
      <c r="W67" s="6" t="s">
        <v>402</v>
      </c>
      <c r="X67" s="6" t="s">
        <v>361</v>
      </c>
      <c r="Y67" s="6" t="s">
        <v>159</v>
      </c>
      <c r="Z67" s="17">
        <v>42297</v>
      </c>
      <c r="AA67" s="17">
        <v>42429</v>
      </c>
      <c r="AB67" s="6"/>
      <c r="AD67" s="6" t="s">
        <v>397</v>
      </c>
      <c r="AE67" s="6"/>
      <c r="AF67" s="6"/>
      <c r="AG67" s="39" t="s">
        <v>2</v>
      </c>
      <c r="AH67" s="16">
        <v>31225.119999999999</v>
      </c>
      <c r="AI67" s="17">
        <v>42429</v>
      </c>
      <c r="AJ67" s="89" t="s">
        <v>334</v>
      </c>
      <c r="AK67" s="39"/>
      <c r="AL67" s="95"/>
      <c r="AM67" s="17"/>
      <c r="AN67" s="22"/>
      <c r="AR67" s="22"/>
    </row>
    <row r="68" spans="1:87" ht="45.6" x14ac:dyDescent="0.25">
      <c r="A68" s="5">
        <v>212941</v>
      </c>
      <c r="B68" s="5">
        <v>51573111</v>
      </c>
      <c r="C68" s="107" t="s">
        <v>398</v>
      </c>
      <c r="D68" s="4"/>
      <c r="E68" s="4" t="s">
        <v>399</v>
      </c>
      <c r="F68" s="4" t="s">
        <v>79</v>
      </c>
      <c r="G68" s="4" t="s">
        <v>80</v>
      </c>
      <c r="H68" s="4" t="s">
        <v>23</v>
      </c>
      <c r="I68" s="4">
        <v>87701</v>
      </c>
      <c r="J68" s="4">
        <v>17</v>
      </c>
      <c r="K68" s="4">
        <v>35.593670000000003</v>
      </c>
      <c r="L68" s="6">
        <v>-105.223641</v>
      </c>
      <c r="M68" s="4" t="s">
        <v>24</v>
      </c>
      <c r="N68" s="4"/>
      <c r="O68" s="4" t="s">
        <v>3</v>
      </c>
      <c r="P68" s="4"/>
      <c r="Q68" s="2"/>
      <c r="R68" s="8" t="s">
        <v>396</v>
      </c>
      <c r="S68" s="10" t="s">
        <v>256</v>
      </c>
      <c r="T68" s="10"/>
      <c r="U68" s="113">
        <v>13125.94</v>
      </c>
      <c r="V68" s="34" t="s">
        <v>453</v>
      </c>
      <c r="W68" s="10"/>
      <c r="X68" s="10" t="s">
        <v>400</v>
      </c>
      <c r="Y68" s="10" t="s">
        <v>0</v>
      </c>
      <c r="Z68" s="62">
        <v>42263</v>
      </c>
      <c r="AA68" s="62">
        <v>42825</v>
      </c>
      <c r="AB68" s="10"/>
      <c r="AC68" s="26"/>
      <c r="AD68" s="10" t="s">
        <v>454</v>
      </c>
      <c r="AE68" s="10" t="s">
        <v>447</v>
      </c>
      <c r="AF68" s="10" t="s">
        <v>303</v>
      </c>
      <c r="AG68" s="41" t="s">
        <v>300</v>
      </c>
      <c r="AH68" s="3">
        <v>13125.94</v>
      </c>
      <c r="AI68" s="60">
        <v>42825</v>
      </c>
      <c r="AJ68" s="89" t="s">
        <v>334</v>
      </c>
      <c r="AK68" s="39"/>
      <c r="AL68" s="95"/>
      <c r="AM68" s="6"/>
      <c r="AN68" s="22"/>
      <c r="AR68" s="22"/>
    </row>
    <row r="69" spans="1:87" s="15" customFormat="1" ht="52.8" x14ac:dyDescent="0.25">
      <c r="A69" s="9">
        <v>227341</v>
      </c>
      <c r="B69" s="74">
        <v>51573112</v>
      </c>
      <c r="C69" s="106" t="s">
        <v>404</v>
      </c>
      <c r="D69" s="9"/>
      <c r="E69" s="6" t="s">
        <v>406</v>
      </c>
      <c r="F69" s="9" t="s">
        <v>405</v>
      </c>
      <c r="G69" s="9" t="s">
        <v>80</v>
      </c>
      <c r="H69" s="9" t="s">
        <v>23</v>
      </c>
      <c r="I69" s="9">
        <v>87701</v>
      </c>
      <c r="J69" s="9">
        <v>8</v>
      </c>
      <c r="K69" s="9">
        <v>35.225706000000002</v>
      </c>
      <c r="L69" s="9">
        <v>-105.264548</v>
      </c>
      <c r="M69" s="9" t="s">
        <v>24</v>
      </c>
      <c r="N69" s="9"/>
      <c r="O69" s="9" t="s">
        <v>1</v>
      </c>
      <c r="P69" s="6" t="s">
        <v>25</v>
      </c>
      <c r="Q69" s="9"/>
      <c r="R69" s="9" t="s">
        <v>396</v>
      </c>
      <c r="S69" s="9" t="s">
        <v>256</v>
      </c>
      <c r="T69" s="9"/>
      <c r="U69" s="112">
        <f>AH69+AL69+AP69</f>
        <v>39614.71</v>
      </c>
      <c r="V69" s="2" t="s">
        <v>408</v>
      </c>
      <c r="W69" s="6" t="s">
        <v>446</v>
      </c>
      <c r="X69" s="9" t="s">
        <v>407</v>
      </c>
      <c r="Y69" s="9" t="s">
        <v>368</v>
      </c>
      <c r="Z69" s="17">
        <v>42352</v>
      </c>
      <c r="AA69" s="17">
        <v>42916</v>
      </c>
      <c r="AB69" s="6" t="s">
        <v>447</v>
      </c>
      <c r="AC69" s="27"/>
      <c r="AD69" s="9" t="s">
        <v>448</v>
      </c>
      <c r="AE69" s="9" t="s">
        <v>447</v>
      </c>
      <c r="AF69" s="9" t="s">
        <v>303</v>
      </c>
      <c r="AG69" s="40" t="s">
        <v>300</v>
      </c>
      <c r="AH69" s="11">
        <v>7624.1</v>
      </c>
      <c r="AI69" s="29">
        <v>42723</v>
      </c>
      <c r="AJ69" s="89" t="s">
        <v>334</v>
      </c>
      <c r="AK69" s="40" t="s">
        <v>159</v>
      </c>
      <c r="AL69" s="93">
        <v>31990.61</v>
      </c>
      <c r="AM69" s="29">
        <v>42956</v>
      </c>
      <c r="AN69" s="6" t="s">
        <v>334</v>
      </c>
      <c r="AO69" s="40"/>
      <c r="AP69" s="11"/>
      <c r="AQ69" s="9"/>
      <c r="AR69" s="9"/>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c r="CD69" s="1"/>
      <c r="CE69" s="1"/>
      <c r="CF69" s="1"/>
      <c r="CG69" s="1"/>
      <c r="CH69" s="1"/>
      <c r="CI69" s="1"/>
    </row>
    <row r="70" spans="1:87" ht="45.6" x14ac:dyDescent="0.25">
      <c r="A70" s="9">
        <v>227342</v>
      </c>
      <c r="B70" s="74">
        <v>51573114</v>
      </c>
      <c r="C70" s="106" t="s">
        <v>409</v>
      </c>
      <c r="E70" s="6" t="s">
        <v>410</v>
      </c>
      <c r="F70" s="9" t="s">
        <v>411</v>
      </c>
      <c r="G70" s="9" t="s">
        <v>412</v>
      </c>
      <c r="H70" s="9" t="s">
        <v>23</v>
      </c>
      <c r="I70" s="9">
        <v>88202</v>
      </c>
      <c r="J70" s="9">
        <v>6.7</v>
      </c>
      <c r="K70" s="9">
        <v>33.240375</v>
      </c>
      <c r="L70" s="9">
        <v>-104.310709</v>
      </c>
      <c r="M70" s="9" t="s">
        <v>24</v>
      </c>
      <c r="O70" s="9" t="s">
        <v>1</v>
      </c>
      <c r="P70" s="6" t="s">
        <v>415</v>
      </c>
      <c r="R70" s="9" t="s">
        <v>396</v>
      </c>
      <c r="S70" s="9" t="s">
        <v>256</v>
      </c>
      <c r="U70" s="112">
        <f>AH70+AL70+AP70</f>
        <v>7572.83</v>
      </c>
      <c r="V70" s="33" t="s">
        <v>413</v>
      </c>
      <c r="W70" s="6" t="s">
        <v>449</v>
      </c>
      <c r="X70" s="9" t="s">
        <v>414</v>
      </c>
      <c r="Y70" s="9" t="s">
        <v>368</v>
      </c>
      <c r="Z70" s="17">
        <v>42678</v>
      </c>
      <c r="AA70" s="17">
        <v>43216</v>
      </c>
      <c r="AB70" s="6" t="s">
        <v>447</v>
      </c>
      <c r="AD70" s="9" t="s">
        <v>397</v>
      </c>
      <c r="AE70" s="9" t="s">
        <v>447</v>
      </c>
      <c r="AF70" s="9" t="s">
        <v>303</v>
      </c>
      <c r="AG70" s="40" t="s">
        <v>300</v>
      </c>
      <c r="AH70" s="65">
        <v>7572.83</v>
      </c>
      <c r="AI70" s="29">
        <v>42851</v>
      </c>
      <c r="AJ70" s="89" t="s">
        <v>334</v>
      </c>
      <c r="AK70" s="40" t="s">
        <v>159</v>
      </c>
      <c r="AL70" s="93"/>
    </row>
    <row r="71" spans="1:87" ht="39.6" x14ac:dyDescent="0.25">
      <c r="A71" s="9">
        <v>228705</v>
      </c>
      <c r="B71" s="74">
        <v>51573115</v>
      </c>
      <c r="C71" s="106" t="s">
        <v>429</v>
      </c>
      <c r="D71" s="9" t="s">
        <v>430</v>
      </c>
      <c r="E71" s="6" t="s">
        <v>431</v>
      </c>
      <c r="F71" s="9" t="s">
        <v>432</v>
      </c>
      <c r="G71" s="9" t="s">
        <v>46</v>
      </c>
      <c r="H71" s="9" t="s">
        <v>23</v>
      </c>
      <c r="I71" s="9">
        <v>88024</v>
      </c>
      <c r="J71" s="9">
        <v>250</v>
      </c>
      <c r="K71" s="9">
        <v>32.072040000000001</v>
      </c>
      <c r="L71" s="9">
        <v>-106.6212</v>
      </c>
      <c r="V71" s="33" t="s">
        <v>459</v>
      </c>
      <c r="W71" s="6" t="s">
        <v>460</v>
      </c>
      <c r="X71" s="9" t="s">
        <v>461</v>
      </c>
      <c r="Y71" s="9" t="s">
        <v>462</v>
      </c>
      <c r="Z71" s="17"/>
      <c r="AA71" s="17"/>
      <c r="AB71" s="6"/>
      <c r="AG71" s="40" t="s">
        <v>473</v>
      </c>
      <c r="AL71" s="93"/>
    </row>
    <row r="72" spans="1:87" ht="26.4" x14ac:dyDescent="0.25">
      <c r="A72" s="6" t="s">
        <v>436</v>
      </c>
      <c r="B72" s="74">
        <v>51573116</v>
      </c>
      <c r="C72" s="106" t="s">
        <v>428</v>
      </c>
      <c r="D72" s="9" t="s">
        <v>435</v>
      </c>
      <c r="F72" s="9" t="s">
        <v>433</v>
      </c>
      <c r="G72" s="9" t="s">
        <v>434</v>
      </c>
      <c r="H72" s="9" t="s">
        <v>23</v>
      </c>
      <c r="I72" s="9">
        <v>88316</v>
      </c>
      <c r="J72" s="9">
        <v>0.45</v>
      </c>
      <c r="K72" s="9">
        <v>33.546114000000003</v>
      </c>
      <c r="L72" s="9">
        <v>-105.57295499999999</v>
      </c>
      <c r="O72" s="9" t="s">
        <v>3</v>
      </c>
      <c r="R72" s="9" t="s">
        <v>26</v>
      </c>
      <c r="S72" s="9" t="s">
        <v>257</v>
      </c>
      <c r="V72" s="33" t="s">
        <v>443</v>
      </c>
      <c r="W72" s="6" t="s">
        <v>442</v>
      </c>
      <c r="Z72" s="17"/>
      <c r="AA72" s="17"/>
      <c r="AB72" s="6"/>
      <c r="AG72" s="40" t="s">
        <v>300</v>
      </c>
      <c r="AK72" s="40" t="s">
        <v>159</v>
      </c>
      <c r="AL72" s="93"/>
    </row>
    <row r="73" spans="1:87" ht="45.6" x14ac:dyDescent="0.25">
      <c r="A73" s="9">
        <v>236006</v>
      </c>
      <c r="B73" s="74">
        <v>51573118</v>
      </c>
      <c r="C73" s="106" t="s">
        <v>440</v>
      </c>
      <c r="E73" s="6" t="s">
        <v>441</v>
      </c>
      <c r="F73" s="9" t="s">
        <v>411</v>
      </c>
      <c r="G73" s="9" t="s">
        <v>412</v>
      </c>
      <c r="H73" s="9" t="s">
        <v>23</v>
      </c>
      <c r="I73" s="9">
        <v>88201</v>
      </c>
      <c r="J73" s="9">
        <v>15.51</v>
      </c>
      <c r="K73" s="67">
        <v>33.405052900000001</v>
      </c>
      <c r="L73" s="67">
        <v>-104.5129582</v>
      </c>
      <c r="O73" s="9" t="s">
        <v>456</v>
      </c>
      <c r="R73" s="9" t="s">
        <v>396</v>
      </c>
      <c r="S73" s="9" t="s">
        <v>256</v>
      </c>
      <c r="T73" s="9" t="s">
        <v>257</v>
      </c>
      <c r="U73" s="114">
        <v>7052.43</v>
      </c>
      <c r="V73" s="33" t="s">
        <v>455</v>
      </c>
      <c r="X73" s="9" t="s">
        <v>414</v>
      </c>
      <c r="Y73" s="9" t="s">
        <v>0</v>
      </c>
      <c r="Z73" s="17">
        <v>42989</v>
      </c>
      <c r="AA73" s="17">
        <v>43235</v>
      </c>
      <c r="AB73" s="6"/>
      <c r="AD73" s="9" t="s">
        <v>467</v>
      </c>
      <c r="AE73" s="9" t="s">
        <v>447</v>
      </c>
      <c r="AF73" s="9" t="s">
        <v>303</v>
      </c>
      <c r="AG73" s="40" t="s">
        <v>300</v>
      </c>
      <c r="AH73" s="65">
        <v>7052.43</v>
      </c>
      <c r="AI73" s="29">
        <v>43235</v>
      </c>
      <c r="AJ73" s="89" t="s">
        <v>334</v>
      </c>
      <c r="AK73" s="40" t="s">
        <v>159</v>
      </c>
      <c r="AL73" s="93"/>
    </row>
    <row r="74" spans="1:87" ht="45.6" x14ac:dyDescent="0.25">
      <c r="A74" s="9">
        <v>236004</v>
      </c>
      <c r="B74" s="74">
        <v>51573119</v>
      </c>
      <c r="C74" s="106" t="s">
        <v>437</v>
      </c>
      <c r="E74" s="6" t="s">
        <v>438</v>
      </c>
      <c r="F74" s="9" t="s">
        <v>439</v>
      </c>
      <c r="G74" s="9" t="s">
        <v>163</v>
      </c>
      <c r="H74" s="9" t="s">
        <v>23</v>
      </c>
      <c r="I74" s="9">
        <v>87034</v>
      </c>
      <c r="J74" s="9">
        <v>2</v>
      </c>
      <c r="K74" s="9">
        <v>35.052531999999999</v>
      </c>
      <c r="L74" s="9">
        <v>-107.578301</v>
      </c>
      <c r="O74" s="6" t="s">
        <v>376</v>
      </c>
      <c r="R74" s="9" t="s">
        <v>396</v>
      </c>
      <c r="S74" s="9" t="s">
        <v>256</v>
      </c>
      <c r="T74" s="9" t="s">
        <v>257</v>
      </c>
      <c r="U74" s="114">
        <v>4819.22</v>
      </c>
      <c r="V74" s="33" t="s">
        <v>466</v>
      </c>
      <c r="W74" s="6" t="s">
        <v>488</v>
      </c>
      <c r="X74" s="9" t="s">
        <v>457</v>
      </c>
      <c r="Y74" s="9" t="s">
        <v>300</v>
      </c>
      <c r="Z74" s="17">
        <v>43012</v>
      </c>
      <c r="AA74" s="17">
        <v>43209</v>
      </c>
      <c r="AB74" s="6" t="s">
        <v>447</v>
      </c>
      <c r="AD74" s="9" t="s">
        <v>448</v>
      </c>
      <c r="AE74" s="9" t="s">
        <v>447</v>
      </c>
      <c r="AF74" s="9" t="s">
        <v>303</v>
      </c>
      <c r="AG74" s="40" t="s">
        <v>300</v>
      </c>
      <c r="AH74" s="65">
        <v>4819.22</v>
      </c>
      <c r="AI74" s="29">
        <v>43209</v>
      </c>
      <c r="AJ74" s="89" t="s">
        <v>334</v>
      </c>
      <c r="AK74" s="40" t="s">
        <v>159</v>
      </c>
      <c r="AL74" s="93">
        <v>15587.5</v>
      </c>
      <c r="AM74" s="29">
        <v>44175</v>
      </c>
      <c r="AN74" s="6" t="s">
        <v>334</v>
      </c>
      <c r="AO74" s="40" t="s">
        <v>574</v>
      </c>
      <c r="AP74" s="11">
        <v>15561.75</v>
      </c>
      <c r="AQ74" s="29">
        <v>44546</v>
      </c>
      <c r="AS74" s="2" t="s">
        <v>631</v>
      </c>
      <c r="AT74" s="129">
        <v>17767.97</v>
      </c>
      <c r="AU74" s="121">
        <v>45356</v>
      </c>
      <c r="AV74" s="1" t="s">
        <v>982</v>
      </c>
    </row>
    <row r="75" spans="1:87" ht="52.8" x14ac:dyDescent="0.25">
      <c r="A75" s="6">
        <v>235877</v>
      </c>
      <c r="B75" s="5">
        <v>51573120</v>
      </c>
      <c r="C75" s="33" t="s">
        <v>245</v>
      </c>
      <c r="D75" s="6" t="s">
        <v>169</v>
      </c>
      <c r="E75" s="6" t="s">
        <v>288</v>
      </c>
      <c r="F75" s="6" t="s">
        <v>289</v>
      </c>
      <c r="G75" s="6" t="s">
        <v>163</v>
      </c>
      <c r="H75" s="4" t="s">
        <v>23</v>
      </c>
      <c r="I75" s="6">
        <v>87038</v>
      </c>
      <c r="J75" s="6">
        <v>7</v>
      </c>
      <c r="K75" s="6">
        <v>35.010964999999999</v>
      </c>
      <c r="L75" s="6">
        <v>-107.324827</v>
      </c>
      <c r="M75" s="6"/>
      <c r="N75" s="6"/>
      <c r="O75" s="6" t="s">
        <v>376</v>
      </c>
      <c r="P75" s="6"/>
      <c r="Q75" s="6"/>
      <c r="R75" s="6" t="s">
        <v>450</v>
      </c>
      <c r="S75" s="6" t="s">
        <v>256</v>
      </c>
      <c r="T75" s="6" t="s">
        <v>257</v>
      </c>
      <c r="U75" s="112">
        <f>AH75+AL75+AP75</f>
        <v>50944.2</v>
      </c>
      <c r="V75" s="33" t="s">
        <v>451</v>
      </c>
      <c r="W75" s="6" t="s">
        <v>463</v>
      </c>
      <c r="X75" s="6" t="s">
        <v>356</v>
      </c>
      <c r="Y75" s="17" t="s">
        <v>2</v>
      </c>
      <c r="Z75" s="17">
        <v>42955</v>
      </c>
      <c r="AA75" s="17">
        <v>43454</v>
      </c>
      <c r="AB75" s="6" t="s">
        <v>447</v>
      </c>
      <c r="AC75" s="27" t="s">
        <v>474</v>
      </c>
      <c r="AD75" s="6" t="s">
        <v>475</v>
      </c>
      <c r="AE75" s="6" t="s">
        <v>447</v>
      </c>
      <c r="AF75" s="6" t="s">
        <v>246</v>
      </c>
      <c r="AG75" s="39" t="s">
        <v>452</v>
      </c>
      <c r="AH75" s="16">
        <v>50944.2</v>
      </c>
      <c r="AI75" s="17">
        <v>43454</v>
      </c>
      <c r="AJ75" s="89" t="s">
        <v>334</v>
      </c>
      <c r="AK75" s="39"/>
      <c r="AL75" s="96"/>
      <c r="AM75" s="6"/>
      <c r="AN75" s="22"/>
      <c r="AR75" s="22"/>
    </row>
    <row r="76" spans="1:87" ht="45.6" x14ac:dyDescent="0.25">
      <c r="A76" s="9">
        <v>241057</v>
      </c>
      <c r="B76" s="74">
        <v>51573123</v>
      </c>
      <c r="C76" s="106" t="s">
        <v>489</v>
      </c>
      <c r="F76" s="9" t="s">
        <v>411</v>
      </c>
      <c r="G76" s="9" t="s">
        <v>412</v>
      </c>
      <c r="H76" s="9" t="s">
        <v>23</v>
      </c>
      <c r="I76" s="9">
        <v>88201</v>
      </c>
      <c r="J76" s="9">
        <v>132</v>
      </c>
      <c r="K76" s="9">
        <v>33.34657</v>
      </c>
      <c r="L76" s="9">
        <v>-104.53646000000001</v>
      </c>
      <c r="U76" s="111">
        <v>6963.33</v>
      </c>
      <c r="V76" s="33" t="s">
        <v>491</v>
      </c>
      <c r="W76" s="6" t="s">
        <v>492</v>
      </c>
      <c r="X76" s="9" t="s">
        <v>414</v>
      </c>
      <c r="Y76" s="9" t="s">
        <v>0</v>
      </c>
      <c r="Z76" s="17">
        <v>43598</v>
      </c>
      <c r="AA76" s="17">
        <v>43817</v>
      </c>
      <c r="AB76" s="6" t="s">
        <v>493</v>
      </c>
      <c r="AD76" s="9" t="s">
        <v>490</v>
      </c>
      <c r="AE76" s="9" t="s">
        <v>493</v>
      </c>
      <c r="AF76" s="9" t="s">
        <v>414</v>
      </c>
      <c r="AG76" s="40" t="s">
        <v>300</v>
      </c>
      <c r="AH76" s="11">
        <v>6963.33</v>
      </c>
      <c r="AI76" s="29">
        <v>43817</v>
      </c>
      <c r="AJ76" s="89" t="s">
        <v>334</v>
      </c>
      <c r="AL76" s="93"/>
    </row>
    <row r="77" spans="1:87" x14ac:dyDescent="0.25">
      <c r="A77" s="76">
        <v>243195</v>
      </c>
      <c r="B77" s="74">
        <v>51573124</v>
      </c>
      <c r="C77" s="106" t="s">
        <v>527</v>
      </c>
      <c r="D77" s="9" t="s">
        <v>523</v>
      </c>
      <c r="E77" s="6" t="s">
        <v>528</v>
      </c>
      <c r="F77" s="9" t="s">
        <v>53</v>
      </c>
      <c r="G77" s="9" t="s">
        <v>46</v>
      </c>
      <c r="H77" s="9" t="s">
        <v>23</v>
      </c>
      <c r="I77" s="9">
        <v>88005</v>
      </c>
      <c r="J77" s="9">
        <v>0.16</v>
      </c>
      <c r="K77" s="9">
        <v>32.311880000000002</v>
      </c>
      <c r="L77" s="9">
        <v>-106.79430000000001</v>
      </c>
      <c r="Q77" s="9" t="s">
        <v>530</v>
      </c>
      <c r="R77" s="9" t="s">
        <v>529</v>
      </c>
      <c r="S77" s="9" t="s">
        <v>257</v>
      </c>
      <c r="T77" s="9" t="s">
        <v>257</v>
      </c>
      <c r="U77" s="111">
        <v>1570.88</v>
      </c>
      <c r="V77" s="9" t="s">
        <v>539</v>
      </c>
      <c r="X77" s="9" t="s">
        <v>392</v>
      </c>
      <c r="Y77" s="9" t="s">
        <v>300</v>
      </c>
      <c r="Z77" s="17">
        <v>43712</v>
      </c>
      <c r="AA77" s="17">
        <v>43900</v>
      </c>
      <c r="AB77" s="6" t="s">
        <v>447</v>
      </c>
      <c r="AD77" s="9" t="s">
        <v>539</v>
      </c>
      <c r="AE77" s="9" t="s">
        <v>447</v>
      </c>
      <c r="AF77" s="9" t="s">
        <v>303</v>
      </c>
      <c r="AL77" s="93"/>
    </row>
    <row r="78" spans="1:87" x14ac:dyDescent="0.25">
      <c r="A78" s="9">
        <v>243191</v>
      </c>
      <c r="B78" s="74">
        <v>51573125</v>
      </c>
      <c r="C78" s="106" t="s">
        <v>531</v>
      </c>
      <c r="D78" s="9" t="s">
        <v>523</v>
      </c>
      <c r="E78" s="9" t="s">
        <v>535</v>
      </c>
      <c r="F78" s="9" t="s">
        <v>53</v>
      </c>
      <c r="G78" s="9" t="s">
        <v>46</v>
      </c>
      <c r="H78" s="9" t="s">
        <v>23</v>
      </c>
      <c r="I78" s="9">
        <v>88005</v>
      </c>
      <c r="J78" s="9">
        <v>0.25</v>
      </c>
      <c r="K78" s="9">
        <v>32.314779999999999</v>
      </c>
      <c r="L78" s="9">
        <v>-106.77598</v>
      </c>
      <c r="Q78" s="9" t="s">
        <v>530</v>
      </c>
      <c r="R78" s="9" t="s">
        <v>529</v>
      </c>
      <c r="S78" s="9" t="s">
        <v>257</v>
      </c>
      <c r="T78" s="9" t="s">
        <v>257</v>
      </c>
      <c r="U78" s="111">
        <v>1570.88</v>
      </c>
      <c r="V78" s="9" t="s">
        <v>540</v>
      </c>
      <c r="X78" s="9" t="s">
        <v>392</v>
      </c>
      <c r="Y78" s="9" t="s">
        <v>300</v>
      </c>
      <c r="Z78" s="17">
        <v>43712</v>
      </c>
      <c r="AA78" s="17">
        <v>43900</v>
      </c>
      <c r="AB78" s="6" t="s">
        <v>447</v>
      </c>
      <c r="AD78" s="9" t="s">
        <v>540</v>
      </c>
      <c r="AE78" s="9" t="s">
        <v>447</v>
      </c>
      <c r="AF78" s="9" t="s">
        <v>303</v>
      </c>
      <c r="AL78" s="93"/>
    </row>
    <row r="79" spans="1:87" x14ac:dyDescent="0.25">
      <c r="A79" s="9">
        <v>243192</v>
      </c>
      <c r="B79" s="74">
        <v>51573126</v>
      </c>
      <c r="C79" s="106" t="s">
        <v>532</v>
      </c>
      <c r="D79" s="9" t="s">
        <v>523</v>
      </c>
      <c r="E79" s="9" t="s">
        <v>536</v>
      </c>
      <c r="F79" s="9" t="s">
        <v>53</v>
      </c>
      <c r="G79" s="9" t="s">
        <v>46</v>
      </c>
      <c r="H79" s="9" t="s">
        <v>23</v>
      </c>
      <c r="I79" s="9">
        <v>88005</v>
      </c>
      <c r="J79" s="9">
        <v>0.18</v>
      </c>
      <c r="K79" s="9">
        <v>32.308909999999997</v>
      </c>
      <c r="L79" s="9">
        <v>-106.773</v>
      </c>
      <c r="Q79" s="9" t="s">
        <v>530</v>
      </c>
      <c r="R79" s="9" t="s">
        <v>529</v>
      </c>
      <c r="S79" s="9" t="s">
        <v>257</v>
      </c>
      <c r="T79" s="9" t="s">
        <v>257</v>
      </c>
      <c r="U79" s="111">
        <v>1570.88</v>
      </c>
      <c r="V79" s="9" t="s">
        <v>540</v>
      </c>
      <c r="X79" s="9" t="s">
        <v>392</v>
      </c>
      <c r="Y79" s="9" t="s">
        <v>300</v>
      </c>
      <c r="Z79" s="17">
        <v>43712</v>
      </c>
      <c r="AA79" s="17">
        <v>43900</v>
      </c>
      <c r="AB79" s="6" t="s">
        <v>447</v>
      </c>
      <c r="AD79" s="9" t="s">
        <v>540</v>
      </c>
      <c r="AE79" s="9" t="s">
        <v>447</v>
      </c>
      <c r="AF79" s="9" t="s">
        <v>303</v>
      </c>
      <c r="AL79" s="93"/>
    </row>
    <row r="80" spans="1:87" x14ac:dyDescent="0.25">
      <c r="A80" s="9">
        <v>243193</v>
      </c>
      <c r="B80" s="74">
        <v>51573127</v>
      </c>
      <c r="C80" s="106" t="s">
        <v>533</v>
      </c>
      <c r="D80" s="9" t="s">
        <v>523</v>
      </c>
      <c r="E80" s="9" t="s">
        <v>537</v>
      </c>
      <c r="F80" s="9" t="s">
        <v>53</v>
      </c>
      <c r="G80" s="9" t="s">
        <v>46</v>
      </c>
      <c r="H80" s="9" t="s">
        <v>23</v>
      </c>
      <c r="I80" s="9">
        <v>88005</v>
      </c>
      <c r="J80" s="9">
        <v>0.12</v>
      </c>
      <c r="K80" s="9">
        <v>32.318170000000002</v>
      </c>
      <c r="L80" s="9">
        <v>-106.7774</v>
      </c>
      <c r="Q80" s="9" t="s">
        <v>530</v>
      </c>
      <c r="R80" s="9" t="s">
        <v>529</v>
      </c>
      <c r="S80" s="9" t="s">
        <v>257</v>
      </c>
      <c r="T80" s="9" t="s">
        <v>257</v>
      </c>
      <c r="U80" s="111">
        <v>1570.88</v>
      </c>
      <c r="V80" s="9" t="s">
        <v>539</v>
      </c>
      <c r="X80" s="9" t="s">
        <v>392</v>
      </c>
      <c r="Y80" s="9" t="s">
        <v>300</v>
      </c>
      <c r="Z80" s="17">
        <v>43712</v>
      </c>
      <c r="AA80" s="17">
        <v>43900</v>
      </c>
      <c r="AB80" s="6" t="s">
        <v>447</v>
      </c>
      <c r="AD80" s="9" t="s">
        <v>539</v>
      </c>
      <c r="AE80" s="9" t="s">
        <v>447</v>
      </c>
      <c r="AF80" s="9" t="s">
        <v>303</v>
      </c>
      <c r="AL80" s="93"/>
    </row>
    <row r="81" spans="1:48" x14ac:dyDescent="0.25">
      <c r="A81" s="9">
        <v>243194</v>
      </c>
      <c r="B81" s="74">
        <v>51573128</v>
      </c>
      <c r="C81" s="106" t="s">
        <v>534</v>
      </c>
      <c r="D81" s="9" t="s">
        <v>523</v>
      </c>
      <c r="E81" s="9" t="s">
        <v>538</v>
      </c>
      <c r="F81" s="9" t="s">
        <v>53</v>
      </c>
      <c r="G81" s="9" t="s">
        <v>46</v>
      </c>
      <c r="H81" s="9" t="s">
        <v>23</v>
      </c>
      <c r="I81" s="9">
        <v>88005</v>
      </c>
      <c r="J81" s="9">
        <v>0.21</v>
      </c>
      <c r="K81" s="9">
        <v>32.321109999999997</v>
      </c>
      <c r="L81" s="9">
        <v>-106.77587</v>
      </c>
      <c r="Q81" s="9" t="s">
        <v>530</v>
      </c>
      <c r="R81" s="9" t="s">
        <v>529</v>
      </c>
      <c r="S81" s="9" t="s">
        <v>257</v>
      </c>
      <c r="T81" s="9" t="s">
        <v>257</v>
      </c>
      <c r="U81" s="111">
        <v>1570.88</v>
      </c>
      <c r="V81" s="9" t="s">
        <v>540</v>
      </c>
      <c r="X81" s="9" t="s">
        <v>392</v>
      </c>
      <c r="Y81" s="9" t="s">
        <v>300</v>
      </c>
      <c r="Z81" s="17">
        <v>43712</v>
      </c>
      <c r="AA81" s="17">
        <v>43900</v>
      </c>
      <c r="AB81" s="6" t="s">
        <v>447</v>
      </c>
      <c r="AD81" s="9" t="s">
        <v>540</v>
      </c>
      <c r="AE81" s="9" t="s">
        <v>447</v>
      </c>
      <c r="AF81" s="9" t="s">
        <v>303</v>
      </c>
      <c r="AL81" s="93"/>
    </row>
    <row r="82" spans="1:48" ht="39.6" x14ac:dyDescent="0.25">
      <c r="A82" s="9">
        <v>240129</v>
      </c>
      <c r="B82" s="74" t="s">
        <v>639</v>
      </c>
      <c r="C82" s="106" t="s">
        <v>554</v>
      </c>
      <c r="D82" s="9" t="s">
        <v>502</v>
      </c>
      <c r="E82" s="6" t="s">
        <v>521</v>
      </c>
      <c r="F82" s="9" t="s">
        <v>506</v>
      </c>
      <c r="G82" s="9" t="s">
        <v>75</v>
      </c>
      <c r="H82" s="9" t="s">
        <v>23</v>
      </c>
      <c r="I82" s="9">
        <v>88043</v>
      </c>
      <c r="J82" s="9">
        <v>0.75</v>
      </c>
      <c r="K82" s="9">
        <v>32.697011000000003</v>
      </c>
      <c r="L82" s="9">
        <v>-108.1246742</v>
      </c>
      <c r="Q82" s="9" t="s">
        <v>518</v>
      </c>
      <c r="R82" s="9" t="s">
        <v>499</v>
      </c>
      <c r="S82" s="9" t="s">
        <v>257</v>
      </c>
      <c r="T82" s="9" t="s">
        <v>257</v>
      </c>
      <c r="U82" s="111">
        <v>46869.26</v>
      </c>
      <c r="V82" s="33" t="s">
        <v>548</v>
      </c>
      <c r="W82" s="6" t="s">
        <v>587</v>
      </c>
      <c r="X82" s="9" t="s">
        <v>496</v>
      </c>
      <c r="Y82" s="6" t="s">
        <v>771</v>
      </c>
      <c r="Z82" s="17">
        <v>43770</v>
      </c>
      <c r="AA82" s="17">
        <v>44230</v>
      </c>
      <c r="AB82" s="6" t="s">
        <v>447</v>
      </c>
      <c r="AD82" s="9" t="s">
        <v>490</v>
      </c>
      <c r="AE82" s="9" t="s">
        <v>493</v>
      </c>
      <c r="AF82" s="6" t="s">
        <v>543</v>
      </c>
      <c r="AG82" s="39" t="s">
        <v>300</v>
      </c>
      <c r="AH82" s="11">
        <v>10153</v>
      </c>
      <c r="AI82" s="29">
        <v>43483</v>
      </c>
      <c r="AJ82" s="89" t="s">
        <v>598</v>
      </c>
      <c r="AK82" s="40" t="s">
        <v>159</v>
      </c>
      <c r="AL82" s="93">
        <v>20869</v>
      </c>
      <c r="AM82" s="29">
        <v>44230</v>
      </c>
      <c r="AN82" s="6" t="s">
        <v>597</v>
      </c>
      <c r="AO82" s="39" t="s">
        <v>768</v>
      </c>
      <c r="AP82" s="65">
        <v>15847.26</v>
      </c>
      <c r="AQ82" s="29">
        <v>45138</v>
      </c>
      <c r="AR82" s="9" t="s">
        <v>769</v>
      </c>
      <c r="AS82" s="1" t="s">
        <v>770</v>
      </c>
      <c r="AT82" s="1" t="s">
        <v>812</v>
      </c>
      <c r="AV82" s="2" t="s">
        <v>769</v>
      </c>
    </row>
    <row r="83" spans="1:48" ht="39.6" x14ac:dyDescent="0.25">
      <c r="A83" s="9">
        <v>242414</v>
      </c>
      <c r="B83" s="74">
        <v>51573132</v>
      </c>
      <c r="C83" s="106" t="s">
        <v>511</v>
      </c>
      <c r="D83" s="9" t="s">
        <v>767</v>
      </c>
      <c r="E83" s="6" t="s">
        <v>526</v>
      </c>
      <c r="F83" s="9" t="s">
        <v>513</v>
      </c>
      <c r="G83" s="9" t="s">
        <v>57</v>
      </c>
      <c r="H83" s="9" t="s">
        <v>23</v>
      </c>
      <c r="I83" s="9">
        <v>87045</v>
      </c>
      <c r="J83" s="9">
        <v>640</v>
      </c>
      <c r="K83" s="9">
        <v>35.402245999999998</v>
      </c>
      <c r="L83" s="9">
        <v>-108.067414</v>
      </c>
      <c r="Q83" s="9" t="s">
        <v>519</v>
      </c>
      <c r="R83" s="9" t="s">
        <v>499</v>
      </c>
      <c r="S83" s="9" t="s">
        <v>257</v>
      </c>
      <c r="T83" s="9" t="s">
        <v>257</v>
      </c>
      <c r="U83" s="111">
        <v>57368.89</v>
      </c>
      <c r="V83" s="6" t="s">
        <v>551</v>
      </c>
      <c r="W83" s="6" t="s">
        <v>588</v>
      </c>
      <c r="X83" s="6" t="s">
        <v>559</v>
      </c>
      <c r="Y83" s="9" t="s">
        <v>300</v>
      </c>
      <c r="Z83" s="17">
        <v>43770</v>
      </c>
      <c r="AA83" s="17">
        <v>43956</v>
      </c>
      <c r="AB83" s="6" t="s">
        <v>447</v>
      </c>
      <c r="AD83" s="9" t="s">
        <v>490</v>
      </c>
      <c r="AE83" s="9" t="s">
        <v>493</v>
      </c>
      <c r="AF83" s="6" t="s">
        <v>543</v>
      </c>
      <c r="AG83" s="39" t="s">
        <v>300</v>
      </c>
      <c r="AH83" s="11">
        <v>4997</v>
      </c>
      <c r="AI83" s="29">
        <v>43956</v>
      </c>
      <c r="AJ83" s="89" t="s">
        <v>597</v>
      </c>
      <c r="AK83" s="40" t="s">
        <v>159</v>
      </c>
      <c r="AL83" s="93">
        <v>52371.85</v>
      </c>
      <c r="AM83" s="29">
        <v>45071</v>
      </c>
      <c r="AN83" s="6" t="s">
        <v>663</v>
      </c>
    </row>
    <row r="84" spans="1:48" ht="68.849999999999994" customHeight="1" x14ac:dyDescent="0.25">
      <c r="A84" s="9">
        <v>242416</v>
      </c>
      <c r="B84" s="74">
        <v>51573132</v>
      </c>
      <c r="C84" s="106" t="s">
        <v>512</v>
      </c>
      <c r="D84" s="9" t="s">
        <v>523</v>
      </c>
      <c r="E84" s="6" t="s">
        <v>611</v>
      </c>
      <c r="F84" s="9" t="s">
        <v>513</v>
      </c>
      <c r="G84" s="9" t="s">
        <v>57</v>
      </c>
      <c r="H84" s="9" t="s">
        <v>23</v>
      </c>
      <c r="I84" s="9">
        <v>87045</v>
      </c>
      <c r="J84" s="9">
        <v>640</v>
      </c>
      <c r="K84" s="128">
        <v>35.402259999999998</v>
      </c>
      <c r="L84" s="9">
        <v>-108.026031</v>
      </c>
      <c r="Q84" s="9" t="s">
        <v>519</v>
      </c>
      <c r="R84" s="9" t="s">
        <v>499</v>
      </c>
      <c r="S84" s="9" t="s">
        <v>257</v>
      </c>
      <c r="T84" s="9" t="s">
        <v>257</v>
      </c>
      <c r="U84" s="111">
        <v>4997.04</v>
      </c>
      <c r="V84" s="6" t="s">
        <v>551</v>
      </c>
      <c r="W84" s="6" t="s">
        <v>589</v>
      </c>
      <c r="X84" s="6" t="s">
        <v>559</v>
      </c>
      <c r="Y84" s="9" t="s">
        <v>300</v>
      </c>
      <c r="Z84" s="17">
        <v>43770</v>
      </c>
      <c r="AA84" s="17">
        <v>43956</v>
      </c>
      <c r="AB84" s="6" t="s">
        <v>447</v>
      </c>
      <c r="AD84" s="9" t="s">
        <v>517</v>
      </c>
      <c r="AE84" s="9" t="s">
        <v>493</v>
      </c>
      <c r="AF84" s="6" t="s">
        <v>543</v>
      </c>
      <c r="AG84" s="39" t="s">
        <v>300</v>
      </c>
      <c r="AH84" s="11">
        <v>4997</v>
      </c>
      <c r="AI84" s="29">
        <v>43956</v>
      </c>
      <c r="AJ84" s="89" t="s">
        <v>597</v>
      </c>
      <c r="AL84" s="93"/>
    </row>
    <row r="85" spans="1:48" ht="39.6" x14ac:dyDescent="0.25">
      <c r="A85" s="9">
        <v>241451</v>
      </c>
      <c r="B85" s="74">
        <v>51573134</v>
      </c>
      <c r="C85" s="106" t="s">
        <v>544</v>
      </c>
      <c r="D85" s="9" t="s">
        <v>523</v>
      </c>
      <c r="E85" s="6" t="s">
        <v>553</v>
      </c>
      <c r="F85" s="9" t="s">
        <v>546</v>
      </c>
      <c r="G85" s="9" t="s">
        <v>172</v>
      </c>
      <c r="H85" s="9" t="s">
        <v>23</v>
      </c>
      <c r="I85" s="9">
        <v>87413</v>
      </c>
      <c r="J85" s="9">
        <v>5.65</v>
      </c>
      <c r="K85" s="9">
        <v>36.717590000000001</v>
      </c>
      <c r="L85" s="9">
        <v>-107.98407</v>
      </c>
      <c r="Q85" s="9" t="s">
        <v>519</v>
      </c>
      <c r="R85" s="9" t="s">
        <v>499</v>
      </c>
      <c r="S85" s="9" t="s">
        <v>257</v>
      </c>
      <c r="T85" s="9" t="s">
        <v>257</v>
      </c>
      <c r="U85" s="111" t="s">
        <v>621</v>
      </c>
      <c r="V85" s="6" t="s">
        <v>590</v>
      </c>
      <c r="W85" s="6" t="s">
        <v>591</v>
      </c>
      <c r="X85" s="9" t="s">
        <v>552</v>
      </c>
      <c r="Y85" s="9" t="s">
        <v>159</v>
      </c>
      <c r="Z85" s="17">
        <v>43891</v>
      </c>
      <c r="AA85" s="17"/>
      <c r="AB85" s="6"/>
      <c r="AD85" s="9" t="s">
        <v>490</v>
      </c>
      <c r="AF85" s="6" t="s">
        <v>543</v>
      </c>
      <c r="AG85" s="40" t="s">
        <v>300</v>
      </c>
      <c r="AH85" s="11">
        <v>11000</v>
      </c>
      <c r="AI85" s="29">
        <v>43794</v>
      </c>
      <c r="AJ85" s="89" t="s">
        <v>598</v>
      </c>
      <c r="AK85" s="40" t="s">
        <v>159</v>
      </c>
      <c r="AL85" s="93">
        <v>57210</v>
      </c>
      <c r="AM85" s="29">
        <v>44514</v>
      </c>
      <c r="AN85" s="6" t="s">
        <v>602</v>
      </c>
    </row>
    <row r="86" spans="1:48" ht="39.6" x14ac:dyDescent="0.25">
      <c r="A86" s="9">
        <v>241452</v>
      </c>
      <c r="B86" s="74">
        <v>51573134</v>
      </c>
      <c r="C86" s="106" t="s">
        <v>545</v>
      </c>
      <c r="D86" s="9" t="s">
        <v>523</v>
      </c>
      <c r="E86" s="6" t="s">
        <v>553</v>
      </c>
      <c r="F86" s="9" t="s">
        <v>546</v>
      </c>
      <c r="G86" s="9" t="s">
        <v>172</v>
      </c>
      <c r="H86" s="9" t="s">
        <v>23</v>
      </c>
      <c r="I86" s="9">
        <v>87413</v>
      </c>
      <c r="J86" s="9">
        <v>6.63</v>
      </c>
      <c r="K86" s="9">
        <v>36.717170000000003</v>
      </c>
      <c r="L86" s="9">
        <v>-107.98714</v>
      </c>
      <c r="Q86" s="9" t="s">
        <v>519</v>
      </c>
      <c r="R86" s="9" t="s">
        <v>499</v>
      </c>
      <c r="S86" s="9" t="s">
        <v>257</v>
      </c>
      <c r="T86" s="9" t="s">
        <v>257</v>
      </c>
      <c r="U86" s="115" t="s">
        <v>621</v>
      </c>
      <c r="V86" s="6" t="s">
        <v>590</v>
      </c>
      <c r="W86" s="6" t="s">
        <v>591</v>
      </c>
      <c r="X86" s="9" t="s">
        <v>552</v>
      </c>
      <c r="Y86" s="9" t="s">
        <v>159</v>
      </c>
      <c r="Z86" s="17">
        <v>43891</v>
      </c>
      <c r="AA86" s="17"/>
      <c r="AB86" s="6"/>
      <c r="AD86" s="9" t="s">
        <v>490</v>
      </c>
      <c r="AF86" s="6" t="s">
        <v>543</v>
      </c>
      <c r="AG86" s="40" t="s">
        <v>300</v>
      </c>
      <c r="AH86" s="11">
        <v>11000</v>
      </c>
      <c r="AI86" s="29">
        <v>43796</v>
      </c>
      <c r="AJ86" s="89" t="s">
        <v>598</v>
      </c>
      <c r="AK86" s="40" t="s">
        <v>159</v>
      </c>
      <c r="AL86" s="93">
        <v>57210</v>
      </c>
      <c r="AM86" s="29">
        <v>44514</v>
      </c>
      <c r="AN86" s="6" t="s">
        <v>603</v>
      </c>
    </row>
    <row r="87" spans="1:48" ht="39.6" x14ac:dyDescent="0.25">
      <c r="A87" s="9">
        <v>241728</v>
      </c>
      <c r="B87" s="74">
        <v>51573137</v>
      </c>
      <c r="C87" s="106" t="s">
        <v>504</v>
      </c>
      <c r="D87" s="9" t="s">
        <v>505</v>
      </c>
      <c r="E87" s="6" t="s">
        <v>524</v>
      </c>
      <c r="F87" s="9" t="s">
        <v>508</v>
      </c>
      <c r="G87" s="9" t="s">
        <v>102</v>
      </c>
      <c r="H87" s="9" t="s">
        <v>23</v>
      </c>
      <c r="I87" s="9">
        <v>88030</v>
      </c>
      <c r="J87" s="9">
        <v>0.5</v>
      </c>
      <c r="K87" s="9">
        <v>32.267331546742597</v>
      </c>
      <c r="L87" s="9">
        <v>-107.773249499999</v>
      </c>
      <c r="Q87" s="9" t="s">
        <v>613</v>
      </c>
      <c r="R87" s="9" t="s">
        <v>499</v>
      </c>
      <c r="S87" s="9" t="s">
        <v>257</v>
      </c>
      <c r="T87" s="9" t="s">
        <v>257</v>
      </c>
      <c r="U87" s="111">
        <v>61821.54</v>
      </c>
      <c r="V87" s="33" t="s">
        <v>550</v>
      </c>
      <c r="W87" s="6" t="s">
        <v>592</v>
      </c>
      <c r="X87" s="9" t="s">
        <v>514</v>
      </c>
      <c r="Y87" s="9" t="s">
        <v>159</v>
      </c>
      <c r="Z87" s="17">
        <v>43770</v>
      </c>
      <c r="AA87" s="17">
        <v>44061</v>
      </c>
      <c r="AB87" s="6" t="s">
        <v>447</v>
      </c>
      <c r="AD87" s="9" t="s">
        <v>490</v>
      </c>
      <c r="AE87" s="9" t="s">
        <v>493</v>
      </c>
      <c r="AF87" s="6" t="s">
        <v>543</v>
      </c>
      <c r="AG87" s="39" t="s">
        <v>300</v>
      </c>
      <c r="AH87" s="11" t="s">
        <v>608</v>
      </c>
      <c r="AI87" s="29">
        <v>43444</v>
      </c>
      <c r="AJ87" s="89" t="s">
        <v>599</v>
      </c>
      <c r="AK87" s="40" t="s">
        <v>159</v>
      </c>
      <c r="AL87" s="93">
        <v>61822</v>
      </c>
      <c r="AM87" s="29">
        <v>44061</v>
      </c>
      <c r="AN87" s="6" t="s">
        <v>604</v>
      </c>
    </row>
    <row r="88" spans="1:48" ht="39.6" x14ac:dyDescent="0.25">
      <c r="A88" s="9">
        <v>241729</v>
      </c>
      <c r="B88" s="74">
        <v>51573137</v>
      </c>
      <c r="C88" s="106" t="s">
        <v>509</v>
      </c>
      <c r="D88" s="9" t="s">
        <v>523</v>
      </c>
      <c r="E88" s="6" t="s">
        <v>525</v>
      </c>
      <c r="F88" s="9" t="s">
        <v>101</v>
      </c>
      <c r="G88" s="9" t="s">
        <v>510</v>
      </c>
      <c r="H88" s="9" t="s">
        <v>23</v>
      </c>
      <c r="I88" s="9">
        <v>88030</v>
      </c>
      <c r="J88" s="9">
        <v>0.4</v>
      </c>
      <c r="K88" s="9">
        <v>32.266820890728297</v>
      </c>
      <c r="L88" s="9">
        <v>-107.773587011668</v>
      </c>
      <c r="Q88" s="9" t="s">
        <v>613</v>
      </c>
      <c r="R88" s="9" t="s">
        <v>499</v>
      </c>
      <c r="S88" s="9" t="s">
        <v>257</v>
      </c>
      <c r="T88" s="9" t="s">
        <v>257</v>
      </c>
      <c r="U88" s="111">
        <v>41214.36</v>
      </c>
      <c r="V88" s="6" t="s">
        <v>539</v>
      </c>
      <c r="W88" s="6" t="s">
        <v>592</v>
      </c>
      <c r="X88" s="9" t="s">
        <v>515</v>
      </c>
      <c r="Y88" s="9" t="s">
        <v>159</v>
      </c>
      <c r="Z88" s="17">
        <v>43770</v>
      </c>
      <c r="AA88" s="17">
        <v>44061</v>
      </c>
      <c r="AB88" s="6" t="s">
        <v>447</v>
      </c>
      <c r="AD88" s="9" t="s">
        <v>490</v>
      </c>
      <c r="AE88" s="9" t="s">
        <v>493</v>
      </c>
      <c r="AF88" s="6" t="s">
        <v>543</v>
      </c>
      <c r="AG88" s="39" t="s">
        <v>300</v>
      </c>
      <c r="AH88" s="11" t="s">
        <v>608</v>
      </c>
      <c r="AI88" s="29">
        <v>43444</v>
      </c>
      <c r="AJ88" s="89" t="s">
        <v>599</v>
      </c>
      <c r="AK88" s="40" t="s">
        <v>159</v>
      </c>
      <c r="AL88" s="93">
        <v>42214</v>
      </c>
      <c r="AM88" s="29">
        <v>44061</v>
      </c>
      <c r="AN88" s="6" t="s">
        <v>605</v>
      </c>
    </row>
    <row r="89" spans="1:48" ht="39.6" x14ac:dyDescent="0.25">
      <c r="A89" s="9">
        <v>241450</v>
      </c>
      <c r="B89" s="74" t="s">
        <v>640</v>
      </c>
      <c r="C89" s="106" t="s">
        <v>498</v>
      </c>
      <c r="D89" s="9" t="s">
        <v>503</v>
      </c>
      <c r="E89" s="75" t="s">
        <v>522</v>
      </c>
      <c r="F89" s="9" t="s">
        <v>507</v>
      </c>
      <c r="G89" s="9" t="s">
        <v>75</v>
      </c>
      <c r="H89" s="9" t="s">
        <v>23</v>
      </c>
      <c r="I89" s="9">
        <v>88036</v>
      </c>
      <c r="J89" s="9">
        <v>11</v>
      </c>
      <c r="K89" s="9">
        <v>32.791898701633201</v>
      </c>
      <c r="L89" s="9">
        <v>-108.153566246092</v>
      </c>
      <c r="Q89" s="9" t="s">
        <v>649</v>
      </c>
      <c r="R89" s="9" t="s">
        <v>808</v>
      </c>
      <c r="S89" s="9" t="s">
        <v>257</v>
      </c>
      <c r="T89" s="9" t="s">
        <v>257</v>
      </c>
      <c r="U89" s="111">
        <v>130025</v>
      </c>
      <c r="V89" s="33" t="s">
        <v>549</v>
      </c>
      <c r="W89" s="6" t="s">
        <v>587</v>
      </c>
      <c r="X89" s="9" t="s">
        <v>500</v>
      </c>
      <c r="Y89" s="9" t="s">
        <v>159</v>
      </c>
      <c r="Z89" s="17">
        <v>43891</v>
      </c>
      <c r="AA89" s="17"/>
      <c r="AB89" s="6" t="s">
        <v>447</v>
      </c>
      <c r="AD89" s="9" t="s">
        <v>490</v>
      </c>
      <c r="AE89" s="9" t="s">
        <v>493</v>
      </c>
      <c r="AF89" s="6" t="s">
        <v>543</v>
      </c>
      <c r="AG89" s="39" t="s">
        <v>300</v>
      </c>
      <c r="AH89" s="11">
        <v>18268</v>
      </c>
      <c r="AI89" s="29">
        <v>43787</v>
      </c>
      <c r="AJ89" s="89" t="s">
        <v>598</v>
      </c>
      <c r="AK89" s="40" t="s">
        <v>159</v>
      </c>
      <c r="AL89" s="93">
        <v>43111</v>
      </c>
      <c r="AM89" s="9" t="s">
        <v>609</v>
      </c>
      <c r="AN89" s="6" t="s">
        <v>606</v>
      </c>
      <c r="AO89" s="40" t="s">
        <v>638</v>
      </c>
      <c r="AP89" s="65">
        <v>68646.990000000005</v>
      </c>
      <c r="AQ89" s="29">
        <v>45182</v>
      </c>
      <c r="AR89" s="9" t="s">
        <v>769</v>
      </c>
      <c r="AS89" s="2" t="s">
        <v>811</v>
      </c>
      <c r="AT89" s="103">
        <v>300000</v>
      </c>
      <c r="AV89" s="2" t="s">
        <v>769</v>
      </c>
    </row>
    <row r="90" spans="1:48" ht="39.6" x14ac:dyDescent="0.25">
      <c r="A90" s="9">
        <v>240231</v>
      </c>
      <c r="B90" s="74" t="s">
        <v>641</v>
      </c>
      <c r="C90" s="106" t="s">
        <v>494</v>
      </c>
      <c r="D90" s="9" t="s">
        <v>501</v>
      </c>
      <c r="E90" s="6" t="s">
        <v>520</v>
      </c>
      <c r="F90" s="9" t="s">
        <v>74</v>
      </c>
      <c r="G90" s="9" t="s">
        <v>75</v>
      </c>
      <c r="H90" s="9" t="s">
        <v>23</v>
      </c>
      <c r="I90" s="9">
        <v>88061</v>
      </c>
      <c r="J90" s="9">
        <v>0.37</v>
      </c>
      <c r="K90" s="9">
        <v>32.770932000000002</v>
      </c>
      <c r="L90" s="9">
        <v>-108.2814243</v>
      </c>
      <c r="Q90" s="6" t="s">
        <v>807</v>
      </c>
      <c r="R90" s="9" t="s">
        <v>808</v>
      </c>
      <c r="S90" s="9" t="s">
        <v>257</v>
      </c>
      <c r="T90" s="9" t="s">
        <v>257</v>
      </c>
      <c r="U90" s="111">
        <v>63248.23</v>
      </c>
      <c r="V90" s="33" t="s">
        <v>547</v>
      </c>
      <c r="W90" s="6" t="s">
        <v>587</v>
      </c>
      <c r="X90" s="9" t="s">
        <v>495</v>
      </c>
      <c r="Y90" s="6" t="s">
        <v>809</v>
      </c>
      <c r="Z90" s="17">
        <v>43770</v>
      </c>
      <c r="AA90" s="17"/>
      <c r="AB90" s="6" t="s">
        <v>447</v>
      </c>
      <c r="AD90" s="9" t="s">
        <v>490</v>
      </c>
      <c r="AE90" s="9" t="s">
        <v>493</v>
      </c>
      <c r="AF90" s="6" t="s">
        <v>543</v>
      </c>
      <c r="AG90" s="39" t="s">
        <v>300</v>
      </c>
      <c r="AH90" s="11">
        <v>10153</v>
      </c>
      <c r="AI90" s="29">
        <v>43490</v>
      </c>
      <c r="AJ90" s="89" t="s">
        <v>598</v>
      </c>
      <c r="AK90" s="40" t="s">
        <v>497</v>
      </c>
      <c r="AL90" s="93">
        <v>36481</v>
      </c>
      <c r="AM90" s="29">
        <v>44225</v>
      </c>
      <c r="AN90" s="6" t="s">
        <v>607</v>
      </c>
      <c r="AO90" s="40" t="s">
        <v>638</v>
      </c>
      <c r="AP90" s="65">
        <v>16614.23</v>
      </c>
      <c r="AQ90" s="29">
        <v>45134</v>
      </c>
      <c r="AR90" s="9" t="s">
        <v>769</v>
      </c>
      <c r="AS90" s="2" t="s">
        <v>810</v>
      </c>
      <c r="AT90" s="103">
        <v>100000</v>
      </c>
      <c r="AV90" s="2" t="s">
        <v>769</v>
      </c>
    </row>
    <row r="91" spans="1:48" ht="39.6" x14ac:dyDescent="0.25">
      <c r="A91" s="9">
        <v>243110</v>
      </c>
      <c r="B91" s="9">
        <v>51573140</v>
      </c>
      <c r="C91" s="33" t="s">
        <v>573</v>
      </c>
      <c r="D91" s="9" t="s">
        <v>846</v>
      </c>
      <c r="E91" s="6" t="s">
        <v>567</v>
      </c>
      <c r="F91" s="9" t="s">
        <v>568</v>
      </c>
      <c r="G91" s="9" t="s">
        <v>80</v>
      </c>
      <c r="H91" s="9" t="s">
        <v>23</v>
      </c>
      <c r="I91" s="9">
        <v>87552</v>
      </c>
      <c r="J91" s="9">
        <v>1.5</v>
      </c>
      <c r="K91" s="127">
        <v>35.567362570586504</v>
      </c>
      <c r="L91" s="127">
        <v>-105.677575057103</v>
      </c>
      <c r="Q91" s="6" t="s">
        <v>782</v>
      </c>
      <c r="R91" s="9" t="s">
        <v>569</v>
      </c>
      <c r="S91" s="78" t="s">
        <v>256</v>
      </c>
      <c r="T91" s="78" t="s">
        <v>257</v>
      </c>
      <c r="U91" s="116">
        <v>100930</v>
      </c>
      <c r="V91" s="79" t="s">
        <v>572</v>
      </c>
      <c r="W91" s="79" t="s">
        <v>596</v>
      </c>
      <c r="X91" s="78" t="s">
        <v>571</v>
      </c>
      <c r="Y91" s="78" t="s">
        <v>873</v>
      </c>
      <c r="Z91" s="17">
        <v>43952</v>
      </c>
      <c r="AA91" s="17">
        <v>45924</v>
      </c>
      <c r="AB91" s="79" t="s">
        <v>447</v>
      </c>
      <c r="AC91" s="79"/>
      <c r="AD91" s="78" t="s">
        <v>570</v>
      </c>
      <c r="AE91" s="78" t="s">
        <v>447</v>
      </c>
      <c r="AF91" s="78" t="s">
        <v>303</v>
      </c>
      <c r="AG91" s="40" t="s">
        <v>300</v>
      </c>
      <c r="AH91" s="11">
        <v>6179</v>
      </c>
      <c r="AI91" s="29">
        <v>44183</v>
      </c>
      <c r="AJ91" s="89" t="s">
        <v>610</v>
      </c>
      <c r="AK91" s="40" t="s">
        <v>159</v>
      </c>
      <c r="AL91" s="93">
        <v>29072.17</v>
      </c>
      <c r="AM91" s="29">
        <v>45350</v>
      </c>
      <c r="AN91" s="6" t="s">
        <v>663</v>
      </c>
      <c r="AO91" s="40" t="s">
        <v>847</v>
      </c>
      <c r="AP91" s="11">
        <v>57053.23</v>
      </c>
      <c r="AQ91" s="29">
        <v>45673</v>
      </c>
      <c r="AR91" s="6" t="s">
        <v>663</v>
      </c>
      <c r="AS91" s="2" t="s">
        <v>889</v>
      </c>
      <c r="AT91" s="122">
        <v>17421</v>
      </c>
      <c r="AU91" s="121">
        <v>45924</v>
      </c>
      <c r="AV91" s="2" t="s">
        <v>890</v>
      </c>
    </row>
    <row r="92" spans="1:48" ht="39.6" x14ac:dyDescent="0.25">
      <c r="A92" s="9">
        <v>244150</v>
      </c>
      <c r="B92" s="74">
        <v>51573141</v>
      </c>
      <c r="C92" s="106" t="s">
        <v>557</v>
      </c>
      <c r="D92" s="9" t="s">
        <v>523</v>
      </c>
      <c r="E92" s="6" t="s">
        <v>565</v>
      </c>
      <c r="F92" s="9" t="s">
        <v>165</v>
      </c>
      <c r="G92" s="9" t="s">
        <v>163</v>
      </c>
      <c r="H92" s="9" t="s">
        <v>23</v>
      </c>
      <c r="I92" s="9">
        <v>87021</v>
      </c>
      <c r="J92" s="9">
        <v>280</v>
      </c>
      <c r="K92" s="9">
        <v>35.188769999999998</v>
      </c>
      <c r="L92" s="9">
        <v>-107.91501</v>
      </c>
      <c r="Q92" s="9" t="s">
        <v>519</v>
      </c>
      <c r="R92" s="9" t="s">
        <v>499</v>
      </c>
      <c r="S92" s="9" t="s">
        <v>257</v>
      </c>
      <c r="U92" s="114">
        <v>6862.84</v>
      </c>
      <c r="V92" s="6" t="s">
        <v>561</v>
      </c>
      <c r="W92" s="6" t="s">
        <v>593</v>
      </c>
      <c r="X92" s="9" t="s">
        <v>560</v>
      </c>
      <c r="Y92" s="9" t="s">
        <v>300</v>
      </c>
      <c r="Z92" s="17">
        <v>44075</v>
      </c>
      <c r="AA92" s="17">
        <v>44258</v>
      </c>
      <c r="AB92" s="6" t="s">
        <v>493</v>
      </c>
      <c r="AD92" s="9" t="s">
        <v>561</v>
      </c>
      <c r="AE92" s="9" t="s">
        <v>493</v>
      </c>
      <c r="AF92" s="6" t="s">
        <v>543</v>
      </c>
      <c r="AG92" s="40" t="s">
        <v>300</v>
      </c>
      <c r="AH92" s="11">
        <v>6863</v>
      </c>
      <c r="AI92" s="29">
        <v>44258</v>
      </c>
      <c r="AJ92" s="89" t="s">
        <v>597</v>
      </c>
      <c r="AL92" s="93"/>
    </row>
    <row r="93" spans="1:48" ht="39.6" x14ac:dyDescent="0.25">
      <c r="A93" s="9">
        <v>244310</v>
      </c>
      <c r="B93" s="74">
        <v>51573141</v>
      </c>
      <c r="C93" s="106" t="s">
        <v>558</v>
      </c>
      <c r="D93" s="9" t="s">
        <v>523</v>
      </c>
      <c r="E93" s="6" t="s">
        <v>566</v>
      </c>
      <c r="F93" s="9" t="s">
        <v>165</v>
      </c>
      <c r="G93" s="9" t="s">
        <v>163</v>
      </c>
      <c r="H93" s="9" t="s">
        <v>23</v>
      </c>
      <c r="I93" s="9">
        <v>87021</v>
      </c>
      <c r="J93" s="9">
        <v>12</v>
      </c>
      <c r="K93" s="9">
        <v>35.206049999999998</v>
      </c>
      <c r="L93" s="9">
        <v>-107.90618000000001</v>
      </c>
      <c r="Q93" s="9" t="s">
        <v>519</v>
      </c>
      <c r="R93" s="9" t="s">
        <v>499</v>
      </c>
      <c r="S93" s="9" t="s">
        <v>257</v>
      </c>
      <c r="U93" s="114">
        <v>6561.6</v>
      </c>
      <c r="V93" s="6" t="s">
        <v>562</v>
      </c>
      <c r="W93" s="6" t="s">
        <v>594</v>
      </c>
      <c r="X93" s="9" t="s">
        <v>560</v>
      </c>
      <c r="Y93" s="9" t="s">
        <v>300</v>
      </c>
      <c r="Z93" s="17">
        <v>44075</v>
      </c>
      <c r="AA93" s="17">
        <v>44258</v>
      </c>
      <c r="AB93" s="6" t="s">
        <v>493</v>
      </c>
      <c r="AD93" s="9" t="s">
        <v>562</v>
      </c>
      <c r="AE93" s="9" t="s">
        <v>493</v>
      </c>
      <c r="AF93" s="6" t="s">
        <v>543</v>
      </c>
      <c r="AG93" s="40" t="s">
        <v>300</v>
      </c>
      <c r="AH93" s="11">
        <v>6562</v>
      </c>
      <c r="AI93" s="29">
        <v>44258</v>
      </c>
      <c r="AJ93" s="89" t="s">
        <v>600</v>
      </c>
      <c r="AL93" s="93"/>
    </row>
    <row r="94" spans="1:48" ht="39.6" x14ac:dyDescent="0.25">
      <c r="A94" s="9">
        <v>244311</v>
      </c>
      <c r="B94" s="74">
        <v>51573142</v>
      </c>
      <c r="C94" s="106" t="s">
        <v>555</v>
      </c>
      <c r="D94" s="9" t="s">
        <v>523</v>
      </c>
      <c r="E94" s="6" t="s">
        <v>563</v>
      </c>
      <c r="F94" s="9" t="s">
        <v>114</v>
      </c>
      <c r="G94" s="9" t="s">
        <v>57</v>
      </c>
      <c r="H94" s="9" t="s">
        <v>23</v>
      </c>
      <c r="I94" s="9">
        <v>87317</v>
      </c>
      <c r="J94" s="9">
        <v>40</v>
      </c>
      <c r="K94" s="9">
        <v>35.557110000000002</v>
      </c>
      <c r="L94" s="9">
        <v>-108.77410999999999</v>
      </c>
      <c r="Q94" s="9" t="s">
        <v>519</v>
      </c>
      <c r="R94" s="9" t="s">
        <v>499</v>
      </c>
      <c r="S94" s="9" t="s">
        <v>257</v>
      </c>
      <c r="U94" s="114">
        <v>8111.68</v>
      </c>
      <c r="V94" s="6" t="s">
        <v>551</v>
      </c>
      <c r="W94" s="6" t="s">
        <v>589</v>
      </c>
      <c r="X94" s="9" t="s">
        <v>516</v>
      </c>
      <c r="Y94" s="9" t="s">
        <v>300</v>
      </c>
      <c r="Z94" s="17">
        <v>44075</v>
      </c>
      <c r="AA94" s="17">
        <v>44169</v>
      </c>
      <c r="AB94" s="6" t="s">
        <v>493</v>
      </c>
      <c r="AD94" s="9" t="s">
        <v>490</v>
      </c>
      <c r="AE94" s="9" t="s">
        <v>493</v>
      </c>
      <c r="AF94" s="6" t="s">
        <v>543</v>
      </c>
      <c r="AG94" s="40" t="s">
        <v>300</v>
      </c>
      <c r="AH94" s="11">
        <v>8112</v>
      </c>
      <c r="AI94" s="29">
        <v>44169</v>
      </c>
      <c r="AJ94" s="89" t="s">
        <v>601</v>
      </c>
      <c r="AL94" s="93"/>
    </row>
    <row r="95" spans="1:48" ht="39.6" x14ac:dyDescent="0.25">
      <c r="A95" s="9">
        <v>244312</v>
      </c>
      <c r="B95" s="74">
        <v>51573142</v>
      </c>
      <c r="C95" s="106" t="s">
        <v>556</v>
      </c>
      <c r="D95" s="9" t="s">
        <v>523</v>
      </c>
      <c r="E95" s="6" t="s">
        <v>564</v>
      </c>
      <c r="F95" s="9" t="s">
        <v>114</v>
      </c>
      <c r="G95" s="9" t="s">
        <v>57</v>
      </c>
      <c r="H95" s="9" t="s">
        <v>23</v>
      </c>
      <c r="I95" s="9">
        <v>87317</v>
      </c>
      <c r="J95" s="9">
        <v>100</v>
      </c>
      <c r="K95" s="9">
        <v>35.554279999999999</v>
      </c>
      <c r="L95" s="9">
        <v>-108.76385999999999</v>
      </c>
      <c r="Q95" s="9" t="s">
        <v>519</v>
      </c>
      <c r="R95" s="9" t="s">
        <v>499</v>
      </c>
      <c r="S95" s="9" t="s">
        <v>257</v>
      </c>
      <c r="U95" s="114">
        <v>7251.72</v>
      </c>
      <c r="V95" s="6" t="s">
        <v>551</v>
      </c>
      <c r="W95" s="6" t="s">
        <v>595</v>
      </c>
      <c r="X95" s="9" t="s">
        <v>516</v>
      </c>
      <c r="Y95" s="9" t="s">
        <v>300</v>
      </c>
      <c r="Z95" s="17">
        <v>44075</v>
      </c>
      <c r="AA95" s="17">
        <v>44169</v>
      </c>
      <c r="AB95" s="6" t="s">
        <v>493</v>
      </c>
      <c r="AD95" s="9" t="s">
        <v>490</v>
      </c>
      <c r="AE95" s="9" t="s">
        <v>493</v>
      </c>
      <c r="AF95" s="6" t="s">
        <v>543</v>
      </c>
      <c r="AG95" s="40" t="s">
        <v>300</v>
      </c>
      <c r="AH95" s="11">
        <v>7252</v>
      </c>
      <c r="AI95" s="29">
        <v>44169</v>
      </c>
      <c r="AJ95" s="89" t="s">
        <v>602</v>
      </c>
      <c r="AL95" s="93"/>
    </row>
    <row r="96" spans="1:48" ht="39.6" x14ac:dyDescent="0.25">
      <c r="A96" s="9">
        <v>249326</v>
      </c>
      <c r="B96" s="74">
        <v>51573146</v>
      </c>
      <c r="C96" s="106" t="s">
        <v>577</v>
      </c>
      <c r="D96" s="9" t="s">
        <v>886</v>
      </c>
      <c r="E96" s="6" t="s">
        <v>578</v>
      </c>
      <c r="F96" s="9" t="s">
        <v>197</v>
      </c>
      <c r="G96" s="9" t="s">
        <v>62</v>
      </c>
      <c r="H96" s="9" t="s">
        <v>23</v>
      </c>
      <c r="I96" s="9">
        <v>87740</v>
      </c>
      <c r="J96" s="9">
        <v>0.16</v>
      </c>
      <c r="K96" s="9">
        <v>36.900599</v>
      </c>
      <c r="L96" s="9">
        <v>-104.44029399999999</v>
      </c>
      <c r="O96" s="9" t="s">
        <v>579</v>
      </c>
      <c r="Q96" s="9" t="s">
        <v>581</v>
      </c>
      <c r="S96" s="9" t="s">
        <v>257</v>
      </c>
      <c r="U96" s="111">
        <v>258190</v>
      </c>
      <c r="V96" s="33" t="s">
        <v>580</v>
      </c>
      <c r="W96" s="6" t="s">
        <v>785</v>
      </c>
      <c r="X96" s="9" t="s">
        <v>581</v>
      </c>
      <c r="Y96" s="9" t="s">
        <v>300</v>
      </c>
      <c r="Z96" s="17">
        <v>44158</v>
      </c>
      <c r="AA96" s="17">
        <v>45819</v>
      </c>
      <c r="AB96" s="6"/>
      <c r="AD96" s="9" t="s">
        <v>490</v>
      </c>
      <c r="AE96" s="9" t="s">
        <v>447</v>
      </c>
      <c r="AF96" s="9" t="s">
        <v>303</v>
      </c>
      <c r="AG96" s="40" t="s">
        <v>300</v>
      </c>
      <c r="AH96" s="11">
        <v>8488.14</v>
      </c>
      <c r="AI96" s="29">
        <v>44481</v>
      </c>
      <c r="AK96" s="40" t="s">
        <v>300</v>
      </c>
      <c r="AL96" s="93">
        <v>15653</v>
      </c>
      <c r="AM96" s="29">
        <v>44925</v>
      </c>
      <c r="AN96" s="6" t="s">
        <v>598</v>
      </c>
      <c r="AO96" s="40" t="s">
        <v>159</v>
      </c>
      <c r="AP96" s="11">
        <v>21727.74</v>
      </c>
      <c r="AQ96" s="29">
        <v>45281</v>
      </c>
      <c r="AR96" s="6" t="s">
        <v>663</v>
      </c>
      <c r="AS96" s="2" t="s">
        <v>887</v>
      </c>
      <c r="AT96" s="103">
        <v>212320</v>
      </c>
      <c r="AU96" s="121">
        <v>45819</v>
      </c>
      <c r="AV96" s="1" t="s">
        <v>888</v>
      </c>
    </row>
    <row r="97" spans="1:44" ht="39.6" x14ac:dyDescent="0.25">
      <c r="B97" s="74">
        <v>51573148</v>
      </c>
      <c r="C97" s="106" t="s">
        <v>582</v>
      </c>
      <c r="D97" s="9" t="s">
        <v>583</v>
      </c>
      <c r="E97" s="6" t="s">
        <v>584</v>
      </c>
      <c r="F97" s="9" t="s">
        <v>53</v>
      </c>
      <c r="G97" s="9" t="s">
        <v>46</v>
      </c>
      <c r="H97" s="9" t="s">
        <v>23</v>
      </c>
      <c r="J97" s="9">
        <v>4.8</v>
      </c>
      <c r="K97" s="9">
        <v>32.1815</v>
      </c>
      <c r="L97" s="9">
        <v>-106.47239999999999</v>
      </c>
      <c r="O97" s="9" t="s">
        <v>1</v>
      </c>
      <c r="R97" s="9" t="s">
        <v>585</v>
      </c>
      <c r="S97" s="9" t="s">
        <v>256</v>
      </c>
      <c r="V97" s="33" t="s">
        <v>586</v>
      </c>
      <c r="X97" s="9" t="s">
        <v>392</v>
      </c>
      <c r="Y97" s="9" t="s">
        <v>2</v>
      </c>
      <c r="Z97" s="17">
        <v>44270</v>
      </c>
      <c r="AA97" s="17"/>
      <c r="AB97" s="6"/>
      <c r="AF97" s="9" t="s">
        <v>303</v>
      </c>
      <c r="AL97" s="93"/>
    </row>
    <row r="98" spans="1:44" ht="26.4" x14ac:dyDescent="0.25">
      <c r="A98" s="6">
        <v>10956</v>
      </c>
      <c r="B98" s="5" t="s">
        <v>194</v>
      </c>
      <c r="C98" s="33" t="s">
        <v>119</v>
      </c>
      <c r="D98" s="6"/>
      <c r="E98" s="6" t="s">
        <v>120</v>
      </c>
      <c r="F98" s="6" t="s">
        <v>74</v>
      </c>
      <c r="G98" s="6" t="s">
        <v>75</v>
      </c>
      <c r="H98" s="4" t="s">
        <v>23</v>
      </c>
      <c r="I98" s="6">
        <v>87061</v>
      </c>
      <c r="J98" s="6">
        <v>1</v>
      </c>
      <c r="K98" s="6">
        <v>32.768900000000002</v>
      </c>
      <c r="L98" s="6">
        <v>-108.276</v>
      </c>
      <c r="M98" s="6"/>
      <c r="N98" s="6"/>
      <c r="O98" s="6" t="s">
        <v>3</v>
      </c>
      <c r="P98" s="6"/>
      <c r="Q98" s="6"/>
      <c r="R98" s="6" t="s">
        <v>31</v>
      </c>
      <c r="S98" s="6" t="s">
        <v>256</v>
      </c>
      <c r="T98" s="6" t="s">
        <v>257</v>
      </c>
      <c r="U98" s="112">
        <f>AH98+AL98+AP98</f>
        <v>0</v>
      </c>
      <c r="X98" s="6"/>
      <c r="Y98" s="6"/>
      <c r="Z98" s="17"/>
      <c r="AA98" s="17"/>
      <c r="AB98" s="6"/>
      <c r="AD98" s="6"/>
      <c r="AE98" s="6"/>
      <c r="AF98" s="6"/>
      <c r="AG98" s="39"/>
      <c r="AH98" s="16"/>
      <c r="AI98" s="6"/>
      <c r="AK98" s="39"/>
      <c r="AL98" s="95"/>
      <c r="AM98" s="6"/>
      <c r="AN98" s="22"/>
      <c r="AR98" s="22"/>
    </row>
    <row r="99" spans="1:44" ht="26.4" x14ac:dyDescent="0.25">
      <c r="A99" s="6">
        <v>10979</v>
      </c>
      <c r="B99" s="5" t="s">
        <v>336</v>
      </c>
      <c r="C99" s="33" t="s">
        <v>225</v>
      </c>
      <c r="D99" s="6"/>
      <c r="E99" s="6" t="s">
        <v>226</v>
      </c>
      <c r="F99" s="6" t="s">
        <v>74</v>
      </c>
      <c r="G99" s="6" t="s">
        <v>75</v>
      </c>
      <c r="H99" s="4" t="s">
        <v>23</v>
      </c>
      <c r="I99" s="6">
        <v>88061</v>
      </c>
      <c r="J99" s="6">
        <v>2</v>
      </c>
      <c r="K99" s="6">
        <v>32.767482999999999</v>
      </c>
      <c r="L99" s="6">
        <v>-108.276264</v>
      </c>
      <c r="M99" s="6"/>
      <c r="N99" s="6"/>
      <c r="O99" s="6"/>
      <c r="P99" s="6"/>
      <c r="Q99" s="6"/>
      <c r="R99" s="6"/>
      <c r="S99" s="6" t="s">
        <v>256</v>
      </c>
      <c r="T99" s="6"/>
      <c r="U99" s="112">
        <f>AH99+AL99+AP99</f>
        <v>0</v>
      </c>
      <c r="X99" s="6"/>
      <c r="Y99" s="6"/>
      <c r="Z99" s="17"/>
      <c r="AA99" s="17"/>
      <c r="AB99" s="6"/>
      <c r="AD99" s="6"/>
      <c r="AE99" s="6"/>
      <c r="AF99" s="6"/>
      <c r="AG99" s="39"/>
      <c r="AH99" s="16"/>
      <c r="AI99" s="6"/>
      <c r="AK99" s="39"/>
      <c r="AL99" s="96"/>
      <c r="AM99" s="6"/>
      <c r="AN99" s="22"/>
      <c r="AR99" s="22"/>
    </row>
    <row r="100" spans="1:44" ht="52.8" x14ac:dyDescent="0.25">
      <c r="A100" s="6">
        <v>14723</v>
      </c>
      <c r="B100" s="5" t="s">
        <v>251</v>
      </c>
      <c r="C100" s="33" t="s">
        <v>98</v>
      </c>
      <c r="D100" s="6" t="s">
        <v>193</v>
      </c>
      <c r="E100" s="6" t="s">
        <v>190</v>
      </c>
      <c r="F100" s="6" t="s">
        <v>74</v>
      </c>
      <c r="G100" s="6" t="s">
        <v>75</v>
      </c>
      <c r="H100" s="4" t="s">
        <v>23</v>
      </c>
      <c r="I100" s="6">
        <v>88061</v>
      </c>
      <c r="J100" s="6">
        <v>26</v>
      </c>
      <c r="K100" s="6">
        <v>32.770074999999999</v>
      </c>
      <c r="L100" s="6">
        <v>-108.280326</v>
      </c>
      <c r="M100" s="6"/>
      <c r="N100" s="6"/>
      <c r="O100" s="6"/>
      <c r="P100" s="6"/>
      <c r="Q100" s="6"/>
      <c r="R100" s="6"/>
      <c r="S100" s="6" t="s">
        <v>256</v>
      </c>
      <c r="T100" s="6"/>
      <c r="U100" s="112">
        <f>AH100+AL100+AP100</f>
        <v>10172.86</v>
      </c>
      <c r="X100" s="6"/>
      <c r="Y100" s="6"/>
      <c r="Z100" s="17"/>
      <c r="AA100" s="17"/>
      <c r="AB100" s="6"/>
      <c r="AD100" s="6"/>
      <c r="AE100" s="6"/>
      <c r="AF100" s="6"/>
      <c r="AG100" s="39" t="s">
        <v>354</v>
      </c>
      <c r="AH100" s="16">
        <v>10172.86</v>
      </c>
      <c r="AI100" s="17">
        <v>41455</v>
      </c>
      <c r="AJ100" s="89" t="s">
        <v>146</v>
      </c>
      <c r="AK100" s="39"/>
      <c r="AL100" s="95"/>
      <c r="AM100" s="6"/>
      <c r="AN100" s="22"/>
      <c r="AR100" s="22"/>
    </row>
    <row r="101" spans="1:44" ht="26.4" x14ac:dyDescent="0.25">
      <c r="A101" s="6" t="s">
        <v>199</v>
      </c>
      <c r="B101" s="5" t="s">
        <v>200</v>
      </c>
      <c r="C101" s="107" t="s">
        <v>201</v>
      </c>
      <c r="D101" s="4"/>
      <c r="E101" s="4" t="s">
        <v>76</v>
      </c>
      <c r="F101" s="4" t="s">
        <v>29</v>
      </c>
      <c r="G101" s="4" t="s">
        <v>30</v>
      </c>
      <c r="H101" s="4" t="s">
        <v>23</v>
      </c>
      <c r="I101" s="4">
        <v>87102</v>
      </c>
      <c r="J101" s="4">
        <v>4</v>
      </c>
      <c r="K101" s="126">
        <v>35.082597</v>
      </c>
      <c r="L101" s="126">
        <v>-106.650139</v>
      </c>
      <c r="M101" s="4"/>
      <c r="N101" s="4"/>
      <c r="O101" s="4" t="s">
        <v>3</v>
      </c>
      <c r="P101" s="4"/>
      <c r="Q101" s="6"/>
      <c r="R101" s="8" t="s">
        <v>31</v>
      </c>
      <c r="S101" s="10" t="s">
        <v>256</v>
      </c>
      <c r="T101" s="10" t="s">
        <v>256</v>
      </c>
      <c r="U101" s="112"/>
      <c r="V101" s="34"/>
      <c r="W101" s="10"/>
      <c r="X101" s="10"/>
      <c r="Y101" s="10"/>
      <c r="Z101" s="62"/>
      <c r="AA101" s="62"/>
      <c r="AB101" s="10"/>
      <c r="AC101" s="26"/>
      <c r="AD101" s="10"/>
      <c r="AE101" s="10" t="s">
        <v>256</v>
      </c>
      <c r="AF101" s="10"/>
      <c r="AG101" s="39"/>
      <c r="AH101" s="16"/>
      <c r="AI101" s="6"/>
      <c r="AK101" s="39"/>
      <c r="AL101" s="95"/>
      <c r="AM101" s="6"/>
      <c r="AN101" s="22"/>
      <c r="AR101" s="22"/>
    </row>
    <row r="102" spans="1:44" ht="39.6" x14ac:dyDescent="0.25">
      <c r="A102" s="5" t="s">
        <v>254</v>
      </c>
      <c r="B102" s="5" t="s">
        <v>330</v>
      </c>
      <c r="C102" s="107" t="s">
        <v>27</v>
      </c>
      <c r="D102" s="4" t="s">
        <v>202</v>
      </c>
      <c r="E102" s="4" t="s">
        <v>28</v>
      </c>
      <c r="F102" s="4" t="s">
        <v>29</v>
      </c>
      <c r="G102" s="4" t="s">
        <v>30</v>
      </c>
      <c r="H102" s="4" t="s">
        <v>23</v>
      </c>
      <c r="I102" s="4">
        <v>87104</v>
      </c>
      <c r="J102" s="4">
        <v>1</v>
      </c>
      <c r="K102" s="4">
        <v>35.090232</v>
      </c>
      <c r="L102" s="6">
        <v>-106.664305</v>
      </c>
      <c r="M102" s="4" t="s">
        <v>24</v>
      </c>
      <c r="N102" s="4"/>
      <c r="O102" s="4" t="s">
        <v>3</v>
      </c>
      <c r="P102" s="4" t="s">
        <v>25</v>
      </c>
      <c r="Q102" s="6"/>
      <c r="R102" s="8" t="s">
        <v>31</v>
      </c>
      <c r="S102" s="10" t="s">
        <v>256</v>
      </c>
      <c r="T102" s="10" t="s">
        <v>256</v>
      </c>
      <c r="U102" s="113">
        <f>AH102+AL102+AP102</f>
        <v>15497.05</v>
      </c>
      <c r="V102" s="34"/>
      <c r="W102" s="10"/>
      <c r="X102" s="10"/>
      <c r="Y102" s="10"/>
      <c r="Z102" s="62">
        <v>41884</v>
      </c>
      <c r="AA102" s="62"/>
      <c r="AB102" s="10"/>
      <c r="AC102" s="26"/>
      <c r="AD102" s="10"/>
      <c r="AE102" s="10"/>
      <c r="AF102" s="10"/>
      <c r="AG102" s="39" t="s">
        <v>2</v>
      </c>
      <c r="AH102" s="16">
        <v>15497.05</v>
      </c>
      <c r="AI102" s="17">
        <v>41884</v>
      </c>
      <c r="AJ102" s="89" t="s">
        <v>147</v>
      </c>
      <c r="AK102" s="39"/>
      <c r="AL102" s="95"/>
      <c r="AM102" s="6"/>
      <c r="AN102" s="22"/>
      <c r="AR102" s="22"/>
    </row>
    <row r="103" spans="1:44" ht="26.4" x14ac:dyDescent="0.25">
      <c r="A103" s="5" t="s">
        <v>142</v>
      </c>
      <c r="B103" s="5" t="s">
        <v>210</v>
      </c>
      <c r="C103" s="107" t="s">
        <v>64</v>
      </c>
      <c r="D103" s="4"/>
      <c r="E103" s="4" t="s">
        <v>143</v>
      </c>
      <c r="F103" s="4" t="s">
        <v>29</v>
      </c>
      <c r="G103" s="4" t="s">
        <v>30</v>
      </c>
      <c r="H103" s="4" t="s">
        <v>23</v>
      </c>
      <c r="I103" s="4">
        <v>87111</v>
      </c>
      <c r="J103" s="4">
        <v>76</v>
      </c>
      <c r="K103" s="4">
        <v>35.054099999999998</v>
      </c>
      <c r="L103" s="6">
        <v>-106.52209999999999</v>
      </c>
      <c r="M103" s="4"/>
      <c r="N103" s="4"/>
      <c r="O103" s="4" t="s">
        <v>19</v>
      </c>
      <c r="P103" s="4"/>
      <c r="Q103" s="2"/>
      <c r="R103" s="8" t="s">
        <v>31</v>
      </c>
      <c r="S103" s="10" t="s">
        <v>256</v>
      </c>
      <c r="T103" s="10" t="s">
        <v>256</v>
      </c>
      <c r="U103" s="113">
        <f>AH103+AL103+AP103</f>
        <v>0</v>
      </c>
      <c r="V103" s="34"/>
      <c r="W103" s="10"/>
      <c r="X103" s="10"/>
      <c r="Y103" s="10"/>
      <c r="Z103" s="62"/>
      <c r="AA103" s="62"/>
      <c r="AB103" s="10"/>
      <c r="AC103" s="26"/>
      <c r="AD103" s="10"/>
      <c r="AE103" s="10" t="s">
        <v>256</v>
      </c>
      <c r="AF103" s="10"/>
      <c r="AG103" s="41"/>
      <c r="AH103" s="3"/>
      <c r="AI103" s="60"/>
      <c r="AJ103" s="90"/>
      <c r="AK103" s="39"/>
      <c r="AL103" s="95"/>
      <c r="AM103" s="6"/>
      <c r="AN103" s="22"/>
      <c r="AR103" s="22"/>
    </row>
    <row r="104" spans="1:44" ht="39.6" x14ac:dyDescent="0.25">
      <c r="A104" s="6">
        <v>25822</v>
      </c>
      <c r="B104" s="5" t="s">
        <v>218</v>
      </c>
      <c r="C104" s="33" t="s">
        <v>106</v>
      </c>
      <c r="D104" s="6"/>
      <c r="E104" s="6" t="s">
        <v>107</v>
      </c>
      <c r="F104" s="6" t="s">
        <v>29</v>
      </c>
      <c r="G104" s="6" t="s">
        <v>30</v>
      </c>
      <c r="H104" s="4" t="s">
        <v>23</v>
      </c>
      <c r="I104" s="6">
        <v>87103</v>
      </c>
      <c r="J104" s="6">
        <v>7.47</v>
      </c>
      <c r="K104" s="6">
        <v>35.101599999999998</v>
      </c>
      <c r="L104" s="6">
        <v>-106.6635</v>
      </c>
      <c r="M104" s="6"/>
      <c r="N104" s="6"/>
      <c r="O104" s="6" t="s">
        <v>1</v>
      </c>
      <c r="P104" s="6"/>
      <c r="Q104" s="6"/>
      <c r="R104" s="6" t="s">
        <v>42</v>
      </c>
      <c r="S104" s="6" t="s">
        <v>256</v>
      </c>
      <c r="T104" s="6" t="s">
        <v>256</v>
      </c>
      <c r="U104" s="112">
        <f>AH104+AL104+AP104</f>
        <v>44961</v>
      </c>
      <c r="V104" s="33" t="s">
        <v>479</v>
      </c>
      <c r="W104" s="33" t="s">
        <v>478</v>
      </c>
      <c r="X104" s="6"/>
      <c r="Y104" s="6"/>
      <c r="Z104" s="17">
        <v>38323</v>
      </c>
      <c r="AA104" s="17">
        <v>38436</v>
      </c>
      <c r="AB104" s="6"/>
      <c r="AD104" s="6" t="s">
        <v>351</v>
      </c>
      <c r="AE104" s="6" t="s">
        <v>256</v>
      </c>
      <c r="AF104" s="6"/>
      <c r="AG104" s="39" t="s">
        <v>300</v>
      </c>
      <c r="AH104" s="16">
        <v>6991</v>
      </c>
      <c r="AI104" s="17">
        <v>38436</v>
      </c>
      <c r="AK104" s="39" t="s">
        <v>159</v>
      </c>
      <c r="AL104" s="95">
        <v>37970</v>
      </c>
      <c r="AM104" s="17">
        <v>38688</v>
      </c>
      <c r="AN104" s="22"/>
      <c r="AR104" s="22"/>
    </row>
    <row r="105" spans="1:44" ht="39.6" x14ac:dyDescent="0.25">
      <c r="A105" s="5" t="s">
        <v>230</v>
      </c>
      <c r="B105" s="5" t="s">
        <v>231</v>
      </c>
      <c r="C105" s="107" t="s">
        <v>32</v>
      </c>
      <c r="D105" s="4" t="s">
        <v>232</v>
      </c>
      <c r="E105" s="4" t="s">
        <v>33</v>
      </c>
      <c r="F105" s="4" t="s">
        <v>34</v>
      </c>
      <c r="G105" s="4" t="s">
        <v>35</v>
      </c>
      <c r="H105" s="4" t="s">
        <v>23</v>
      </c>
      <c r="I105" s="4">
        <v>87052</v>
      </c>
      <c r="J105" s="4">
        <v>8.6999999999999993</v>
      </c>
      <c r="K105" s="4">
        <v>35.511924</v>
      </c>
      <c r="L105" s="6">
        <v>-106.326887</v>
      </c>
      <c r="M105" s="4" t="s">
        <v>24</v>
      </c>
      <c r="N105" s="4"/>
      <c r="O105" s="4" t="s">
        <v>3</v>
      </c>
      <c r="P105" s="4" t="s">
        <v>25</v>
      </c>
      <c r="Q105" s="6"/>
      <c r="R105" s="8" t="s">
        <v>36</v>
      </c>
      <c r="S105" s="10" t="s">
        <v>256</v>
      </c>
      <c r="T105" s="10" t="s">
        <v>256</v>
      </c>
      <c r="U105" s="113">
        <f>AH105+AL105+AP105</f>
        <v>7657</v>
      </c>
      <c r="V105" s="34" t="s">
        <v>477</v>
      </c>
      <c r="W105" s="10"/>
      <c r="X105" s="10"/>
      <c r="Y105" s="10"/>
      <c r="Z105" s="62">
        <v>37987</v>
      </c>
      <c r="AA105" s="62">
        <v>38484</v>
      </c>
      <c r="AB105" s="10"/>
      <c r="AC105" s="26"/>
      <c r="AD105" s="10"/>
      <c r="AE105" s="10"/>
      <c r="AF105" s="10"/>
      <c r="AG105" s="39"/>
      <c r="AH105" s="16"/>
      <c r="AI105" s="6"/>
      <c r="AK105" s="39" t="s">
        <v>0</v>
      </c>
      <c r="AL105" s="95">
        <v>7657</v>
      </c>
      <c r="AM105" s="6"/>
      <c r="AN105" s="22"/>
      <c r="AR105" s="22"/>
    </row>
    <row r="106" spans="1:44" ht="45.6" x14ac:dyDescent="0.25">
      <c r="A106" s="5">
        <v>179401</v>
      </c>
      <c r="B106" s="5" t="s">
        <v>337</v>
      </c>
      <c r="C106" s="107" t="s">
        <v>339</v>
      </c>
      <c r="D106" s="4" t="s">
        <v>338</v>
      </c>
      <c r="E106" s="4" t="s">
        <v>144</v>
      </c>
      <c r="F106" s="4" t="s">
        <v>56</v>
      </c>
      <c r="G106" s="4" t="s">
        <v>57</v>
      </c>
      <c r="H106" s="4" t="s">
        <v>23</v>
      </c>
      <c r="I106" s="4">
        <v>87301</v>
      </c>
      <c r="J106" s="4">
        <v>26</v>
      </c>
      <c r="K106" s="125">
        <v>35.534787999999999</v>
      </c>
      <c r="L106" s="125">
        <v>-108.711304</v>
      </c>
      <c r="M106" s="4" t="s">
        <v>24</v>
      </c>
      <c r="N106" s="4"/>
      <c r="O106" s="4" t="s">
        <v>1</v>
      </c>
      <c r="P106" s="4" t="s">
        <v>25</v>
      </c>
      <c r="Q106" s="2"/>
      <c r="R106" s="8"/>
      <c r="S106" s="10" t="s">
        <v>256</v>
      </c>
      <c r="T106" s="10" t="s">
        <v>256</v>
      </c>
      <c r="U106" s="113">
        <v>6417.75</v>
      </c>
      <c r="V106" s="34" t="s">
        <v>476</v>
      </c>
      <c r="W106" s="10"/>
      <c r="X106" s="10" t="s">
        <v>371</v>
      </c>
      <c r="Y106" s="10" t="s">
        <v>0</v>
      </c>
      <c r="Z106" s="62">
        <v>41862</v>
      </c>
      <c r="AA106" s="62">
        <v>42019</v>
      </c>
      <c r="AB106" s="10" t="s">
        <v>447</v>
      </c>
      <c r="AC106" s="26"/>
      <c r="AD106" s="10"/>
      <c r="AE106" s="10"/>
      <c r="AF106" s="10"/>
      <c r="AG106" s="41" t="s">
        <v>300</v>
      </c>
      <c r="AH106" s="3"/>
      <c r="AI106" s="59"/>
      <c r="AJ106" s="90" t="s">
        <v>334</v>
      </c>
      <c r="AK106" s="39"/>
      <c r="AL106" s="95"/>
      <c r="AM106" s="6"/>
      <c r="AN106" s="22"/>
      <c r="AR106" s="22"/>
    </row>
    <row r="107" spans="1:44" ht="39.6" customHeight="1" x14ac:dyDescent="0.25">
      <c r="A107" s="6">
        <v>115927</v>
      </c>
      <c r="B107" s="5" t="s">
        <v>252</v>
      </c>
      <c r="C107" s="33" t="s">
        <v>128</v>
      </c>
      <c r="D107" s="6"/>
      <c r="F107" s="6" t="s">
        <v>22</v>
      </c>
      <c r="G107" s="6" t="s">
        <v>22</v>
      </c>
      <c r="H107" s="4" t="s">
        <v>23</v>
      </c>
      <c r="I107" s="6">
        <v>87501</v>
      </c>
      <c r="J107" s="6">
        <v>444</v>
      </c>
      <c r="K107" s="6">
        <v>35.686154999999999</v>
      </c>
      <c r="L107" s="6">
        <v>-105.94219099999999</v>
      </c>
      <c r="M107" s="6"/>
      <c r="N107" s="6"/>
      <c r="O107" s="6" t="s">
        <v>40</v>
      </c>
      <c r="P107" s="6"/>
      <c r="Q107" s="6"/>
      <c r="R107" s="6" t="s">
        <v>26</v>
      </c>
      <c r="S107" s="6" t="s">
        <v>256</v>
      </c>
      <c r="T107" s="6" t="s">
        <v>256</v>
      </c>
      <c r="U107" s="112">
        <f>AH107+AL107+AP107</f>
        <v>186546</v>
      </c>
      <c r="V107" s="33" t="s">
        <v>349</v>
      </c>
      <c r="W107" s="6" t="s">
        <v>350</v>
      </c>
      <c r="X107" s="6" t="s">
        <v>298</v>
      </c>
      <c r="Y107" s="6"/>
      <c r="Z107" s="17"/>
      <c r="AA107" s="17"/>
      <c r="AB107" s="6"/>
      <c r="AD107" s="6" t="s">
        <v>351</v>
      </c>
      <c r="AE107" s="6"/>
      <c r="AF107" s="6"/>
      <c r="AG107" s="39" t="s">
        <v>2</v>
      </c>
      <c r="AH107" s="16">
        <v>58926</v>
      </c>
      <c r="AI107" s="17">
        <v>40534</v>
      </c>
      <c r="AJ107" s="89" t="s">
        <v>146</v>
      </c>
      <c r="AK107" s="39" t="s">
        <v>352</v>
      </c>
      <c r="AL107" s="95">
        <v>127620</v>
      </c>
      <c r="AM107" s="17">
        <v>41820</v>
      </c>
      <c r="AN107" s="22" t="s">
        <v>147</v>
      </c>
      <c r="AR107" s="22"/>
    </row>
    <row r="108" spans="1:44" ht="34.200000000000003" x14ac:dyDescent="0.25">
      <c r="A108" s="6">
        <v>136762</v>
      </c>
      <c r="B108" s="5" t="s">
        <v>331</v>
      </c>
      <c r="C108" s="107" t="s">
        <v>485</v>
      </c>
      <c r="D108" s="4"/>
      <c r="E108" s="4" t="s">
        <v>52</v>
      </c>
      <c r="F108" s="4" t="s">
        <v>53</v>
      </c>
      <c r="G108" s="4" t="s">
        <v>46</v>
      </c>
      <c r="H108" s="4" t="s">
        <v>23</v>
      </c>
      <c r="I108" s="4">
        <v>88001</v>
      </c>
      <c r="J108" s="4">
        <v>3.4</v>
      </c>
      <c r="K108" s="4">
        <v>32.305264000000001</v>
      </c>
      <c r="L108" s="6">
        <v>-106.77945</v>
      </c>
      <c r="M108" s="4" t="s">
        <v>24</v>
      </c>
      <c r="N108" s="4"/>
      <c r="O108" s="4" t="s">
        <v>3</v>
      </c>
      <c r="P108" s="4" t="s">
        <v>25</v>
      </c>
      <c r="Q108" s="6"/>
      <c r="R108" s="8" t="s">
        <v>26</v>
      </c>
      <c r="S108" s="10" t="s">
        <v>256</v>
      </c>
      <c r="T108" s="10" t="s">
        <v>257</v>
      </c>
      <c r="U108" s="113">
        <v>8503.73</v>
      </c>
      <c r="V108" s="34"/>
      <c r="W108" s="10"/>
      <c r="X108" s="10"/>
      <c r="Y108" s="10"/>
      <c r="Z108" s="62"/>
      <c r="AA108" s="62">
        <v>41880</v>
      </c>
      <c r="AB108" s="10"/>
      <c r="AC108" s="26"/>
      <c r="AD108" s="10"/>
      <c r="AE108" s="10"/>
      <c r="AF108" s="10"/>
      <c r="AG108" s="39" t="s">
        <v>486</v>
      </c>
      <c r="AH108" s="16">
        <v>8503.73</v>
      </c>
      <c r="AI108" s="17">
        <v>41880</v>
      </c>
      <c r="AJ108" s="89" t="s">
        <v>145</v>
      </c>
      <c r="AK108" s="41"/>
      <c r="AL108" s="97"/>
      <c r="AM108" s="2"/>
      <c r="AN108" s="22"/>
      <c r="AO108" s="43"/>
      <c r="AP108" s="31"/>
      <c r="AQ108" s="1"/>
      <c r="AR108" s="22"/>
    </row>
    <row r="109" spans="1:44" ht="45.6" x14ac:dyDescent="0.25">
      <c r="A109" s="9">
        <v>235878</v>
      </c>
      <c r="B109" s="74" t="s">
        <v>576</v>
      </c>
      <c r="C109" s="106" t="s">
        <v>444</v>
      </c>
      <c r="D109" s="9" t="s">
        <v>575</v>
      </c>
      <c r="E109" s="6" t="s">
        <v>445</v>
      </c>
      <c r="F109" s="9" t="s">
        <v>197</v>
      </c>
      <c r="G109" s="9" t="s">
        <v>198</v>
      </c>
      <c r="H109" s="9" t="s">
        <v>23</v>
      </c>
      <c r="I109" s="9">
        <v>87740</v>
      </c>
      <c r="J109" s="9">
        <v>0.1</v>
      </c>
      <c r="K109" s="9">
        <v>36.900699000000003</v>
      </c>
      <c r="L109" s="9">
        <v>-104.440106</v>
      </c>
      <c r="O109" s="9" t="s">
        <v>3</v>
      </c>
      <c r="T109" s="9" t="s">
        <v>257</v>
      </c>
      <c r="U109" s="111">
        <v>5939.22</v>
      </c>
      <c r="X109" s="9" t="s">
        <v>458</v>
      </c>
      <c r="Y109" s="9" t="s">
        <v>0</v>
      </c>
      <c r="Z109" s="17">
        <v>42927</v>
      </c>
      <c r="AA109" s="17">
        <v>43171</v>
      </c>
      <c r="AB109" s="6"/>
      <c r="AD109" s="9" t="s">
        <v>448</v>
      </c>
      <c r="AE109" s="9" t="s">
        <v>447</v>
      </c>
      <c r="AF109" s="9" t="s">
        <v>303</v>
      </c>
      <c r="AG109" s="40" t="s">
        <v>300</v>
      </c>
      <c r="AH109" s="65">
        <v>5939.22</v>
      </c>
      <c r="AI109" s="29">
        <v>43171</v>
      </c>
      <c r="AJ109" s="89" t="s">
        <v>334</v>
      </c>
      <c r="AK109" s="40" t="s">
        <v>159</v>
      </c>
      <c r="AL109" s="93">
        <v>42618.77</v>
      </c>
    </row>
    <row r="110" spans="1:44" ht="26.4" x14ac:dyDescent="0.25">
      <c r="A110" s="6">
        <v>10913</v>
      </c>
      <c r="B110" s="5"/>
      <c r="C110" s="33" t="s">
        <v>103</v>
      </c>
      <c r="D110" s="6" t="s">
        <v>212</v>
      </c>
      <c r="E110" s="6" t="s">
        <v>104</v>
      </c>
      <c r="F110" s="6" t="s">
        <v>29</v>
      </c>
      <c r="G110" s="6" t="s">
        <v>30</v>
      </c>
      <c r="H110" s="4" t="s">
        <v>23</v>
      </c>
      <c r="I110" s="6">
        <v>87102</v>
      </c>
      <c r="J110" s="6">
        <v>0.47</v>
      </c>
      <c r="K110" s="6">
        <v>35.089517000000001</v>
      </c>
      <c r="L110" s="6">
        <v>-106.64805</v>
      </c>
      <c r="M110" s="6"/>
      <c r="N110" s="6"/>
      <c r="O110" s="6" t="s">
        <v>1</v>
      </c>
      <c r="P110" s="6"/>
      <c r="Q110" s="6"/>
      <c r="R110" s="6" t="s">
        <v>105</v>
      </c>
      <c r="S110" s="6" t="s">
        <v>256</v>
      </c>
      <c r="T110" s="6" t="s">
        <v>256</v>
      </c>
      <c r="U110" s="112">
        <f t="shared" ref="U110:U120" si="2">AH110+AL110+AP110</f>
        <v>0</v>
      </c>
      <c r="X110" s="6"/>
      <c r="Y110" s="6"/>
      <c r="Z110" s="17"/>
      <c r="AA110" s="17"/>
      <c r="AB110" s="6"/>
      <c r="AD110" s="6"/>
      <c r="AE110" s="6"/>
      <c r="AF110" s="6"/>
      <c r="AG110" s="39"/>
      <c r="AH110" s="16"/>
      <c r="AI110" s="6"/>
      <c r="AK110" s="39"/>
      <c r="AL110" s="95"/>
      <c r="AM110" s="6"/>
      <c r="AN110" s="22"/>
      <c r="AO110" s="43"/>
      <c r="AP110" s="31"/>
      <c r="AQ110" s="1"/>
      <c r="AR110" s="22"/>
    </row>
    <row r="111" spans="1:44" ht="26.4" x14ac:dyDescent="0.25">
      <c r="A111" s="6">
        <v>131181</v>
      </c>
      <c r="B111" s="5"/>
      <c r="C111" s="33" t="s">
        <v>265</v>
      </c>
      <c r="D111" s="6"/>
      <c r="E111" s="6" t="s">
        <v>266</v>
      </c>
      <c r="F111" s="6" t="s">
        <v>29</v>
      </c>
      <c r="G111" s="6" t="s">
        <v>30</v>
      </c>
      <c r="H111" s="4" t="s">
        <v>23</v>
      </c>
      <c r="I111" s="6"/>
      <c r="J111" s="6">
        <v>6.04</v>
      </c>
      <c r="K111" s="36">
        <v>35.195999999999998</v>
      </c>
      <c r="L111" s="36">
        <v>-106.58629999999999</v>
      </c>
      <c r="M111" s="6"/>
      <c r="N111" s="6"/>
      <c r="O111" s="6"/>
      <c r="P111" s="6"/>
      <c r="Q111" s="6"/>
      <c r="R111" s="6"/>
      <c r="S111" s="6" t="s">
        <v>256</v>
      </c>
      <c r="T111" s="6" t="s">
        <v>256</v>
      </c>
      <c r="U111" s="112">
        <f t="shared" si="2"/>
        <v>0</v>
      </c>
      <c r="X111" s="6"/>
      <c r="Y111" s="6"/>
      <c r="Z111" s="17"/>
      <c r="AA111" s="17"/>
      <c r="AB111" s="6"/>
      <c r="AD111" s="6"/>
      <c r="AE111" s="6" t="s">
        <v>256</v>
      </c>
      <c r="AF111" s="6"/>
      <c r="AG111" s="39"/>
      <c r="AH111" s="16"/>
      <c r="AI111" s="6"/>
      <c r="AK111" s="39"/>
      <c r="AL111" s="96"/>
      <c r="AM111" s="6"/>
      <c r="AN111" s="22"/>
      <c r="AR111" s="22"/>
    </row>
    <row r="112" spans="1:44" ht="26.4" x14ac:dyDescent="0.25">
      <c r="A112" s="6">
        <v>129921</v>
      </c>
      <c r="B112" s="5"/>
      <c r="C112" s="33" t="s">
        <v>259</v>
      </c>
      <c r="D112" s="6"/>
      <c r="E112" s="6" t="s">
        <v>260</v>
      </c>
      <c r="F112" s="6" t="s">
        <v>171</v>
      </c>
      <c r="G112" s="6" t="s">
        <v>172</v>
      </c>
      <c r="H112" s="4" t="s">
        <v>23</v>
      </c>
      <c r="I112" s="6"/>
      <c r="J112" s="6"/>
      <c r="K112" s="6">
        <v>36.720500000000001</v>
      </c>
      <c r="L112" s="6">
        <v>-108.2051</v>
      </c>
      <c r="M112" s="6"/>
      <c r="N112" s="6"/>
      <c r="O112" s="6"/>
      <c r="P112" s="6"/>
      <c r="Q112" s="6"/>
      <c r="R112" s="6"/>
      <c r="S112" s="6"/>
      <c r="T112" s="6" t="s">
        <v>256</v>
      </c>
      <c r="U112" s="112">
        <f t="shared" si="2"/>
        <v>0</v>
      </c>
      <c r="X112" s="6"/>
      <c r="Y112" s="6"/>
      <c r="Z112" s="17"/>
      <c r="AA112" s="17"/>
      <c r="AB112" s="6"/>
      <c r="AD112" s="6"/>
      <c r="AE112" s="6"/>
      <c r="AF112" s="6" t="s">
        <v>246</v>
      </c>
      <c r="AG112" s="39"/>
      <c r="AH112" s="16"/>
      <c r="AI112" s="6"/>
      <c r="AK112" s="39"/>
      <c r="AL112" s="96"/>
      <c r="AM112" s="6"/>
      <c r="AN112" s="22"/>
      <c r="AR112" s="22"/>
    </row>
    <row r="113" spans="1:44" ht="74.849999999999994" customHeight="1" x14ac:dyDescent="0.25">
      <c r="A113" s="5">
        <v>256865</v>
      </c>
      <c r="B113" s="5">
        <v>51573164</v>
      </c>
      <c r="C113" s="107" t="s">
        <v>175</v>
      </c>
      <c r="D113" s="4"/>
      <c r="E113" s="4" t="s">
        <v>657</v>
      </c>
      <c r="F113" s="4" t="s">
        <v>56</v>
      </c>
      <c r="G113" s="4" t="s">
        <v>57</v>
      </c>
      <c r="H113" s="4" t="s">
        <v>23</v>
      </c>
      <c r="I113" s="4">
        <v>87301</v>
      </c>
      <c r="J113" s="4">
        <v>1</v>
      </c>
      <c r="K113" s="4">
        <v>35.524000000000001</v>
      </c>
      <c r="L113" s="6">
        <v>-108.70778</v>
      </c>
      <c r="M113" s="4"/>
      <c r="N113" s="4"/>
      <c r="O113" s="4"/>
      <c r="P113" s="4"/>
      <c r="Q113" s="6" t="s">
        <v>664</v>
      </c>
      <c r="R113" s="8" t="s">
        <v>569</v>
      </c>
      <c r="S113" s="10" t="s">
        <v>256</v>
      </c>
      <c r="T113" s="10"/>
      <c r="U113" s="113">
        <f t="shared" si="2"/>
        <v>11538.75</v>
      </c>
      <c r="V113" s="34" t="s">
        <v>658</v>
      </c>
      <c r="W113" s="10" t="s">
        <v>587</v>
      </c>
      <c r="X113" s="10" t="s">
        <v>371</v>
      </c>
      <c r="Y113" s="10" t="s">
        <v>659</v>
      </c>
      <c r="Z113" s="62">
        <v>44867</v>
      </c>
      <c r="AA113" s="62">
        <v>45156</v>
      </c>
      <c r="AB113" s="10" t="s">
        <v>447</v>
      </c>
      <c r="AC113" s="26"/>
      <c r="AD113" s="10" t="s">
        <v>661</v>
      </c>
      <c r="AE113" s="10" t="s">
        <v>447</v>
      </c>
      <c r="AF113" s="10" t="s">
        <v>660</v>
      </c>
      <c r="AG113" s="39" t="s">
        <v>300</v>
      </c>
      <c r="AH113" s="16"/>
      <c r="AI113" s="17">
        <v>40634</v>
      </c>
      <c r="AJ113" s="89" t="s">
        <v>151</v>
      </c>
      <c r="AK113" s="39" t="s">
        <v>662</v>
      </c>
      <c r="AL113" s="95">
        <v>11538.75</v>
      </c>
      <c r="AM113" s="17">
        <v>45156</v>
      </c>
      <c r="AN113" s="22" t="s">
        <v>663</v>
      </c>
      <c r="AR113" s="22"/>
    </row>
    <row r="114" spans="1:44" x14ac:dyDescent="0.25">
      <c r="A114" s="6"/>
      <c r="B114" s="5"/>
      <c r="C114" s="33" t="s">
        <v>170</v>
      </c>
      <c r="D114" s="6"/>
      <c r="E114" s="6" t="s">
        <v>291</v>
      </c>
      <c r="F114" s="6" t="s">
        <v>283</v>
      </c>
      <c r="G114" s="6" t="s">
        <v>163</v>
      </c>
      <c r="H114" s="4" t="s">
        <v>23</v>
      </c>
      <c r="I114" s="6"/>
      <c r="J114" s="6">
        <v>5.5</v>
      </c>
      <c r="K114" s="6">
        <v>35.133099999999999</v>
      </c>
      <c r="L114" s="6">
        <v>-107.8237</v>
      </c>
      <c r="M114" s="6"/>
      <c r="N114" s="6"/>
      <c r="O114" s="6"/>
      <c r="P114" s="6"/>
      <c r="Q114" s="6"/>
      <c r="R114" s="6"/>
      <c r="S114" s="6"/>
      <c r="T114" s="6" t="s">
        <v>256</v>
      </c>
      <c r="U114" s="112">
        <f t="shared" si="2"/>
        <v>0</v>
      </c>
      <c r="X114" s="6"/>
      <c r="Y114" s="6"/>
      <c r="Z114" s="17"/>
      <c r="AA114" s="17"/>
      <c r="AB114" s="6" t="s">
        <v>447</v>
      </c>
      <c r="AD114" s="6"/>
      <c r="AE114" s="6"/>
      <c r="AF114" s="6" t="s">
        <v>246</v>
      </c>
      <c r="AG114" s="39"/>
      <c r="AH114" s="16"/>
      <c r="AI114" s="6"/>
      <c r="AK114" s="39"/>
      <c r="AL114" s="96"/>
      <c r="AM114" s="6"/>
      <c r="AN114" s="22"/>
      <c r="AR114" s="22"/>
    </row>
    <row r="115" spans="1:44" ht="26.4" x14ac:dyDescent="0.25">
      <c r="A115" s="6"/>
      <c r="B115" s="5"/>
      <c r="C115" s="33" t="s">
        <v>269</v>
      </c>
      <c r="D115" s="6"/>
      <c r="E115" s="6" t="s">
        <v>284</v>
      </c>
      <c r="F115" s="6" t="s">
        <v>283</v>
      </c>
      <c r="G115" s="6" t="s">
        <v>163</v>
      </c>
      <c r="H115" s="4" t="s">
        <v>23</v>
      </c>
      <c r="I115" s="6"/>
      <c r="J115" s="6">
        <v>0.8</v>
      </c>
      <c r="K115" s="6">
        <v>35.156399999999998</v>
      </c>
      <c r="L115" s="6">
        <v>-107.8434</v>
      </c>
      <c r="M115" s="6"/>
      <c r="N115" s="6"/>
      <c r="O115" s="6"/>
      <c r="P115" s="6"/>
      <c r="Q115" s="6"/>
      <c r="R115" s="6"/>
      <c r="S115" s="6"/>
      <c r="T115" s="6" t="s">
        <v>257</v>
      </c>
      <c r="U115" s="112">
        <f t="shared" si="2"/>
        <v>0</v>
      </c>
      <c r="X115" s="6"/>
      <c r="Y115" s="6"/>
      <c r="Z115" s="17"/>
      <c r="AA115" s="17"/>
      <c r="AB115" s="6"/>
      <c r="AD115" s="6"/>
      <c r="AE115" s="6"/>
      <c r="AF115" s="6" t="s">
        <v>246</v>
      </c>
      <c r="AG115" s="39"/>
      <c r="AH115" s="16"/>
      <c r="AI115" s="6"/>
      <c r="AK115" s="39"/>
      <c r="AL115" s="96"/>
      <c r="AM115" s="6"/>
      <c r="AN115" s="22"/>
      <c r="AR115" s="22"/>
    </row>
    <row r="116" spans="1:44" x14ac:dyDescent="0.25">
      <c r="A116" s="6">
        <v>130841</v>
      </c>
      <c r="B116" s="5"/>
      <c r="C116" s="33" t="s">
        <v>164</v>
      </c>
      <c r="D116" s="6"/>
      <c r="E116" s="6" t="s">
        <v>270</v>
      </c>
      <c r="F116" s="6" t="s">
        <v>165</v>
      </c>
      <c r="G116" s="6" t="s">
        <v>163</v>
      </c>
      <c r="H116" s="4" t="s">
        <v>23</v>
      </c>
      <c r="I116" s="6"/>
      <c r="J116" s="6">
        <v>880</v>
      </c>
      <c r="K116" s="6">
        <v>35.2042</v>
      </c>
      <c r="L116" s="6">
        <v>-107.9055</v>
      </c>
      <c r="M116" s="6"/>
      <c r="N116" s="6"/>
      <c r="O116" s="6"/>
      <c r="P116" s="6"/>
      <c r="Q116" s="6"/>
      <c r="R116" s="6"/>
      <c r="S116" s="6" t="s">
        <v>256</v>
      </c>
      <c r="T116" s="6" t="s">
        <v>257</v>
      </c>
      <c r="U116" s="113">
        <f t="shared" si="2"/>
        <v>0</v>
      </c>
      <c r="X116" s="6"/>
      <c r="Y116" s="6"/>
      <c r="Z116" s="17"/>
      <c r="AA116" s="17"/>
      <c r="AB116" s="6"/>
      <c r="AD116" s="6"/>
      <c r="AE116" s="6"/>
      <c r="AF116" s="6" t="s">
        <v>246</v>
      </c>
      <c r="AG116" s="43"/>
      <c r="AH116" s="31"/>
      <c r="AI116" s="67"/>
      <c r="AJ116" s="92"/>
      <c r="AK116" s="43"/>
      <c r="AL116" s="98"/>
      <c r="AM116" s="1"/>
      <c r="AN116" s="2"/>
      <c r="AR116" s="22"/>
    </row>
    <row r="117" spans="1:44" x14ac:dyDescent="0.25">
      <c r="A117" s="6"/>
      <c r="B117" s="5"/>
      <c r="C117" s="33" t="s">
        <v>167</v>
      </c>
      <c r="D117" s="6"/>
      <c r="E117" s="6" t="s">
        <v>275</v>
      </c>
      <c r="F117" s="6" t="s">
        <v>168</v>
      </c>
      <c r="G117" s="6" t="s">
        <v>57</v>
      </c>
      <c r="H117" s="4" t="s">
        <v>23</v>
      </c>
      <c r="I117" s="6"/>
      <c r="J117" s="6">
        <v>103</v>
      </c>
      <c r="K117" s="6">
        <v>35.911507</v>
      </c>
      <c r="L117" s="6">
        <v>-109.030405</v>
      </c>
      <c r="M117" s="6"/>
      <c r="N117" s="6"/>
      <c r="O117" s="6"/>
      <c r="P117" s="6"/>
      <c r="Q117" s="6"/>
      <c r="R117" s="6"/>
      <c r="S117" s="6" t="s">
        <v>256</v>
      </c>
      <c r="T117" s="6" t="s">
        <v>256</v>
      </c>
      <c r="U117" s="112">
        <f t="shared" si="2"/>
        <v>0</v>
      </c>
      <c r="X117" s="6"/>
      <c r="Y117" s="6"/>
      <c r="Z117" s="17"/>
      <c r="AA117" s="17"/>
      <c r="AB117" s="6"/>
      <c r="AD117" s="6"/>
      <c r="AE117" s="6"/>
      <c r="AF117" s="6" t="s">
        <v>246</v>
      </c>
      <c r="AG117" s="39"/>
      <c r="AH117" s="16"/>
      <c r="AI117" s="6"/>
      <c r="AK117" s="39"/>
      <c r="AL117" s="96"/>
      <c r="AM117" s="6"/>
      <c r="AN117" s="22"/>
      <c r="AR117" s="22"/>
    </row>
    <row r="118" spans="1:44" ht="39.6" x14ac:dyDescent="0.25">
      <c r="A118" s="6"/>
      <c r="B118" s="5"/>
      <c r="C118" s="33" t="s">
        <v>273</v>
      </c>
      <c r="D118" s="6"/>
      <c r="E118" s="6" t="s">
        <v>295</v>
      </c>
      <c r="F118" s="6" t="s">
        <v>74</v>
      </c>
      <c r="G118" s="6" t="s">
        <v>75</v>
      </c>
      <c r="H118" s="4" t="s">
        <v>23</v>
      </c>
      <c r="I118" s="6">
        <v>88061</v>
      </c>
      <c r="J118" s="6">
        <v>53</v>
      </c>
      <c r="K118" s="6">
        <v>32.742643000000001</v>
      </c>
      <c r="L118" s="6">
        <v>-108.26262699999999</v>
      </c>
      <c r="M118" s="6"/>
      <c r="N118" s="6"/>
      <c r="O118" s="6"/>
      <c r="P118" s="6"/>
      <c r="Q118" s="6"/>
      <c r="R118" s="6"/>
      <c r="S118" s="6" t="s">
        <v>256</v>
      </c>
      <c r="T118" s="6" t="s">
        <v>257</v>
      </c>
      <c r="U118" s="112">
        <f t="shared" si="2"/>
        <v>0</v>
      </c>
      <c r="X118" s="6"/>
      <c r="Y118" s="6"/>
      <c r="Z118" s="17"/>
      <c r="AA118" s="17"/>
      <c r="AB118" s="6"/>
      <c r="AD118" s="6"/>
      <c r="AE118" s="6"/>
      <c r="AF118" s="6"/>
      <c r="AG118" s="39"/>
      <c r="AH118" s="16"/>
      <c r="AI118" s="6"/>
      <c r="AK118" s="39"/>
      <c r="AL118" s="96"/>
      <c r="AM118" s="6"/>
      <c r="AN118" s="22"/>
      <c r="AR118" s="22"/>
    </row>
    <row r="119" spans="1:44" ht="26.4" x14ac:dyDescent="0.25">
      <c r="A119" s="6"/>
      <c r="B119" s="5"/>
      <c r="C119" s="33" t="s">
        <v>247</v>
      </c>
      <c r="D119" s="6"/>
      <c r="E119" s="6" t="s">
        <v>276</v>
      </c>
      <c r="F119" s="6" t="s">
        <v>168</v>
      </c>
      <c r="G119" s="6" t="s">
        <v>57</v>
      </c>
      <c r="H119" s="4" t="s">
        <v>23</v>
      </c>
      <c r="I119" s="6"/>
      <c r="J119" s="6"/>
      <c r="K119" s="6">
        <v>35.907179999999997</v>
      </c>
      <c r="L119" s="6">
        <v>-109.03206</v>
      </c>
      <c r="M119" s="6"/>
      <c r="N119" s="6"/>
      <c r="O119" s="6"/>
      <c r="P119" s="6"/>
      <c r="Q119" s="6"/>
      <c r="R119" s="6"/>
      <c r="S119" s="6" t="s">
        <v>256</v>
      </c>
      <c r="T119" s="6" t="s">
        <v>256</v>
      </c>
      <c r="U119" s="112">
        <f t="shared" si="2"/>
        <v>0</v>
      </c>
      <c r="X119" s="6"/>
      <c r="Y119" s="6"/>
      <c r="Z119" s="17"/>
      <c r="AA119" s="17"/>
      <c r="AB119" s="6"/>
      <c r="AD119" s="6"/>
      <c r="AE119" s="6"/>
      <c r="AF119" s="6" t="s">
        <v>246</v>
      </c>
      <c r="AG119" s="39"/>
      <c r="AH119" s="16"/>
      <c r="AI119" s="6"/>
      <c r="AK119" s="39"/>
      <c r="AL119" s="96"/>
      <c r="AM119" s="6"/>
      <c r="AN119" s="22"/>
      <c r="AR119" s="22"/>
    </row>
    <row r="120" spans="1:44" x14ac:dyDescent="0.25">
      <c r="A120" s="6">
        <v>130961</v>
      </c>
      <c r="B120" s="5"/>
      <c r="C120" s="33" t="s">
        <v>173</v>
      </c>
      <c r="D120" s="6"/>
      <c r="E120" s="6" t="s">
        <v>294</v>
      </c>
      <c r="F120" s="6" t="s">
        <v>174</v>
      </c>
      <c r="G120" s="6" t="s">
        <v>57</v>
      </c>
      <c r="H120" s="4" t="s">
        <v>23</v>
      </c>
      <c r="I120" s="6">
        <v>87323</v>
      </c>
      <c r="J120" s="6">
        <v>1</v>
      </c>
      <c r="K120" s="6">
        <v>35.420999999999999</v>
      </c>
      <c r="L120" s="6">
        <v>-108.1133</v>
      </c>
      <c r="M120" s="6"/>
      <c r="N120" s="6"/>
      <c r="O120" s="6"/>
      <c r="P120" s="6"/>
      <c r="Q120" s="6"/>
      <c r="R120" s="6"/>
      <c r="S120" s="6"/>
      <c r="T120" s="6" t="s">
        <v>256</v>
      </c>
      <c r="U120" s="112">
        <f t="shared" si="2"/>
        <v>0</v>
      </c>
      <c r="X120" s="6"/>
      <c r="Y120" s="6"/>
      <c r="Z120" s="17"/>
      <c r="AA120" s="17"/>
      <c r="AB120" s="6"/>
      <c r="AD120" s="6"/>
      <c r="AE120" s="6"/>
      <c r="AF120" s="6" t="s">
        <v>246</v>
      </c>
      <c r="AG120" s="39"/>
      <c r="AH120" s="16"/>
      <c r="AI120" s="6"/>
      <c r="AK120" s="39"/>
      <c r="AL120" s="96"/>
      <c r="AM120" s="6"/>
      <c r="AN120" s="22"/>
      <c r="AR120" s="22"/>
    </row>
    <row r="121" spans="1:44" ht="34.200000000000003" x14ac:dyDescent="0.25">
      <c r="A121" s="9">
        <v>259505</v>
      </c>
      <c r="B121" s="74">
        <v>51573157</v>
      </c>
      <c r="C121" s="106" t="s">
        <v>632</v>
      </c>
      <c r="E121" s="6" t="s">
        <v>633</v>
      </c>
      <c r="F121" s="9" t="s">
        <v>634</v>
      </c>
      <c r="G121" s="9" t="s">
        <v>102</v>
      </c>
      <c r="H121" s="9" t="s">
        <v>23</v>
      </c>
      <c r="I121" s="9">
        <v>88030</v>
      </c>
      <c r="J121" s="9">
        <v>0.35</v>
      </c>
      <c r="K121" s="9">
        <v>31.826699999999999</v>
      </c>
      <c r="L121" s="9">
        <v>-107.63655</v>
      </c>
      <c r="R121" s="9" t="s">
        <v>569</v>
      </c>
      <c r="S121" s="9" t="s">
        <v>256</v>
      </c>
      <c r="U121" s="111">
        <v>11746.48</v>
      </c>
      <c r="V121" s="33" t="s">
        <v>636</v>
      </c>
      <c r="W121" s="6" t="s">
        <v>838</v>
      </c>
      <c r="X121" s="9" t="s">
        <v>635</v>
      </c>
      <c r="Y121" s="9" t="s">
        <v>574</v>
      </c>
      <c r="Z121" s="17">
        <v>44903</v>
      </c>
      <c r="AA121" s="17">
        <v>45349</v>
      </c>
      <c r="AB121" s="6"/>
      <c r="AC121" s="27" t="s">
        <v>636</v>
      </c>
      <c r="AD121" s="9" t="s">
        <v>448</v>
      </c>
      <c r="AE121" s="9" t="s">
        <v>493</v>
      </c>
      <c r="AF121" s="9" t="s">
        <v>303</v>
      </c>
      <c r="AG121" s="40" t="s">
        <v>637</v>
      </c>
      <c r="AH121" s="65">
        <v>11746.48</v>
      </c>
      <c r="AI121" s="29">
        <v>45349</v>
      </c>
      <c r="AJ121" s="89" t="s">
        <v>663</v>
      </c>
      <c r="AL121" s="93"/>
    </row>
    <row r="122" spans="1:44" ht="26.4" x14ac:dyDescent="0.25">
      <c r="A122" s="6">
        <v>134441</v>
      </c>
      <c r="B122" s="5"/>
      <c r="C122" s="33" t="s">
        <v>248</v>
      </c>
      <c r="D122" s="6"/>
      <c r="E122" s="6" t="s">
        <v>285</v>
      </c>
      <c r="F122" s="6" t="s">
        <v>101</v>
      </c>
      <c r="G122" s="6" t="s">
        <v>102</v>
      </c>
      <c r="H122" s="4" t="s">
        <v>23</v>
      </c>
      <c r="I122" s="6">
        <v>88030</v>
      </c>
      <c r="J122" s="6">
        <v>75</v>
      </c>
      <c r="K122" s="6">
        <v>32.286937999999999</v>
      </c>
      <c r="L122" s="6">
        <v>-107.761573</v>
      </c>
      <c r="M122" s="6"/>
      <c r="N122" s="6"/>
      <c r="O122" s="6"/>
      <c r="P122" s="6"/>
      <c r="Q122" s="6"/>
      <c r="R122" s="6"/>
      <c r="S122" s="6"/>
      <c r="T122" s="6"/>
      <c r="U122" s="112">
        <f>AH122+AL122+AP122</f>
        <v>0</v>
      </c>
      <c r="X122" s="6"/>
      <c r="Y122" s="6"/>
      <c r="Z122" s="17"/>
      <c r="AA122" s="17"/>
      <c r="AB122" s="6"/>
      <c r="AD122" s="6"/>
      <c r="AE122" s="6"/>
      <c r="AF122" s="6"/>
      <c r="AG122" s="39"/>
      <c r="AH122" s="16"/>
      <c r="AI122" s="6"/>
      <c r="AK122" s="39"/>
      <c r="AL122" s="96"/>
      <c r="AM122" s="6"/>
      <c r="AN122" s="22"/>
      <c r="AR122" s="22"/>
    </row>
    <row r="123" spans="1:44" s="9" customFormat="1" ht="34.200000000000003" x14ac:dyDescent="0.25">
      <c r="A123" s="9">
        <v>156364</v>
      </c>
      <c r="B123" s="74"/>
      <c r="C123" s="106" t="s">
        <v>365</v>
      </c>
      <c r="E123" s="6" t="s">
        <v>366</v>
      </c>
      <c r="F123" s="9" t="s">
        <v>29</v>
      </c>
      <c r="G123" s="9" t="s">
        <v>30</v>
      </c>
      <c r="H123" s="9" t="s">
        <v>23</v>
      </c>
      <c r="I123" s="9">
        <v>87110</v>
      </c>
      <c r="J123" s="9">
        <v>83</v>
      </c>
      <c r="K123" s="9">
        <v>35.099300999999997</v>
      </c>
      <c r="L123" s="9">
        <v>-106.56703950000001</v>
      </c>
      <c r="S123" s="9" t="s">
        <v>257</v>
      </c>
      <c r="T123" s="9" t="s">
        <v>257</v>
      </c>
      <c r="U123" s="112">
        <f>AH123+AL123+AP123</f>
        <v>4867</v>
      </c>
      <c r="V123" s="33"/>
      <c r="W123" s="6"/>
      <c r="Z123" s="17"/>
      <c r="AA123" s="17"/>
      <c r="AB123" s="6"/>
      <c r="AC123" s="27"/>
      <c r="AG123" s="39" t="s">
        <v>367</v>
      </c>
      <c r="AH123" s="11">
        <v>4867</v>
      </c>
      <c r="AJ123" s="89" t="s">
        <v>146</v>
      </c>
      <c r="AK123" s="40"/>
      <c r="AL123" s="93"/>
      <c r="AN123" s="6"/>
      <c r="AO123" s="40"/>
      <c r="AP123" s="11"/>
    </row>
    <row r="124" spans="1:44" s="9" customFormat="1" ht="39.6" x14ac:dyDescent="0.25">
      <c r="A124" s="9">
        <v>251414</v>
      </c>
      <c r="B124" s="74">
        <v>51573150</v>
      </c>
      <c r="C124" s="108" t="s">
        <v>612</v>
      </c>
      <c r="D124" s="9" t="s">
        <v>620</v>
      </c>
      <c r="E124" s="6" t="s">
        <v>614</v>
      </c>
      <c r="F124" s="9" t="s">
        <v>615</v>
      </c>
      <c r="G124" s="9" t="s">
        <v>22</v>
      </c>
      <c r="H124" s="9" t="s">
        <v>23</v>
      </c>
      <c r="I124" s="9">
        <v>87506</v>
      </c>
      <c r="J124" s="9">
        <v>4</v>
      </c>
      <c r="K124" s="9">
        <v>35.893210000000003</v>
      </c>
      <c r="L124" s="9">
        <v>-106.03570000000001</v>
      </c>
      <c r="S124" s="9" t="s">
        <v>256</v>
      </c>
      <c r="U124" s="114">
        <v>15371.48</v>
      </c>
      <c r="V124" s="33"/>
      <c r="W124" s="99" t="s">
        <v>616</v>
      </c>
      <c r="X124" s="6" t="s">
        <v>617</v>
      </c>
      <c r="Y124" s="9" t="s">
        <v>618</v>
      </c>
      <c r="Z124" s="17"/>
      <c r="AA124" s="17">
        <v>44565</v>
      </c>
      <c r="AB124" s="6"/>
      <c r="AC124" s="27"/>
      <c r="AD124" s="9" t="s">
        <v>619</v>
      </c>
      <c r="AE124" s="9" t="s">
        <v>493</v>
      </c>
      <c r="AG124" s="40" t="s">
        <v>159</v>
      </c>
      <c r="AH124" s="11">
        <v>15371.48</v>
      </c>
      <c r="AI124" s="29">
        <v>44565</v>
      </c>
      <c r="AJ124" s="89" t="s">
        <v>602</v>
      </c>
      <c r="AK124" s="40"/>
      <c r="AL124" s="93"/>
      <c r="AN124" s="6"/>
      <c r="AO124" s="40"/>
      <c r="AP124" s="11"/>
    </row>
    <row r="125" spans="1:44" s="9" customFormat="1" ht="39.6" x14ac:dyDescent="0.25">
      <c r="A125" s="9">
        <v>256126</v>
      </c>
      <c r="B125" s="74">
        <v>51573152</v>
      </c>
      <c r="C125" s="106" t="s">
        <v>652</v>
      </c>
      <c r="D125" s="9" t="s">
        <v>653</v>
      </c>
      <c r="E125" s="6" t="s">
        <v>522</v>
      </c>
      <c r="F125" s="9" t="s">
        <v>643</v>
      </c>
      <c r="G125" s="9" t="s">
        <v>654</v>
      </c>
      <c r="H125" s="9" t="s">
        <v>23</v>
      </c>
      <c r="I125" s="9">
        <v>88036</v>
      </c>
      <c r="J125" s="9">
        <v>0.5</v>
      </c>
      <c r="K125" s="9">
        <v>32.797229999999999</v>
      </c>
      <c r="L125" s="9">
        <v>-108.14964999999999</v>
      </c>
      <c r="S125" s="9" t="s">
        <v>256</v>
      </c>
      <c r="U125" s="114">
        <v>10077.68</v>
      </c>
      <c r="V125" s="33" t="s">
        <v>655</v>
      </c>
      <c r="W125" s="6" t="s">
        <v>446</v>
      </c>
      <c r="X125" s="6" t="s">
        <v>647</v>
      </c>
      <c r="Y125" s="9" t="s">
        <v>574</v>
      </c>
      <c r="Z125" s="17">
        <v>44582</v>
      </c>
      <c r="AA125" s="17">
        <v>44802</v>
      </c>
      <c r="AB125" s="6"/>
      <c r="AC125" s="27"/>
      <c r="AD125" s="6" t="s">
        <v>656</v>
      </c>
      <c r="AE125" s="9" t="s">
        <v>493</v>
      </c>
      <c r="AG125" s="39" t="s">
        <v>637</v>
      </c>
      <c r="AH125" s="65">
        <v>10077.68</v>
      </c>
      <c r="AI125" s="29">
        <v>44802</v>
      </c>
      <c r="AJ125" s="89" t="s">
        <v>602</v>
      </c>
      <c r="AK125" s="40"/>
      <c r="AL125" s="93"/>
      <c r="AN125" s="6"/>
      <c r="AO125" s="40"/>
      <c r="AP125" s="11"/>
    </row>
    <row r="126" spans="1:44" s="9" customFormat="1" ht="39.6" x14ac:dyDescent="0.25">
      <c r="A126" s="9">
        <v>256132</v>
      </c>
      <c r="B126" s="74">
        <v>51573153</v>
      </c>
      <c r="C126" s="106" t="s">
        <v>645</v>
      </c>
      <c r="E126" s="6" t="s">
        <v>645</v>
      </c>
      <c r="F126" s="9" t="s">
        <v>642</v>
      </c>
      <c r="G126" s="9" t="s">
        <v>643</v>
      </c>
      <c r="H126" s="9" t="s">
        <v>23</v>
      </c>
      <c r="I126" s="9">
        <v>88026</v>
      </c>
      <c r="J126" s="9">
        <v>0.4</v>
      </c>
      <c r="K126" s="9">
        <v>32.778579999999998</v>
      </c>
      <c r="L126" s="9">
        <v>-108.15245</v>
      </c>
      <c r="Q126" s="9" t="s">
        <v>649</v>
      </c>
      <c r="S126" s="9" t="s">
        <v>256</v>
      </c>
      <c r="U126" s="114">
        <v>5579.56</v>
      </c>
      <c r="V126" s="33" t="s">
        <v>644</v>
      </c>
      <c r="W126" s="6" t="s">
        <v>646</v>
      </c>
      <c r="X126" s="6" t="s">
        <v>647</v>
      </c>
      <c r="Y126" s="6" t="s">
        <v>648</v>
      </c>
      <c r="Z126" s="17">
        <v>44582</v>
      </c>
      <c r="AA126" s="17"/>
      <c r="AB126" s="6"/>
      <c r="AC126" s="27"/>
      <c r="AD126" s="6" t="s">
        <v>651</v>
      </c>
      <c r="AE126" s="9" t="s">
        <v>493</v>
      </c>
      <c r="AG126" s="39" t="s">
        <v>650</v>
      </c>
      <c r="AH126" s="65">
        <v>5579.56</v>
      </c>
      <c r="AI126" s="29"/>
      <c r="AJ126" s="89" t="s">
        <v>602</v>
      </c>
      <c r="AK126" s="40"/>
      <c r="AL126" s="93"/>
      <c r="AN126" s="6"/>
      <c r="AO126" s="40"/>
      <c r="AP126" s="11"/>
    </row>
    <row r="127" spans="1:44" s="9" customFormat="1" ht="39.6" x14ac:dyDescent="0.25">
      <c r="A127" s="9">
        <v>256424</v>
      </c>
      <c r="B127" s="74">
        <v>51573162</v>
      </c>
      <c r="C127" s="106" t="s">
        <v>674</v>
      </c>
      <c r="E127" s="6" t="s">
        <v>675</v>
      </c>
      <c r="F127" s="9" t="s">
        <v>236</v>
      </c>
      <c r="G127" s="9" t="s">
        <v>676</v>
      </c>
      <c r="H127" s="9" t="s">
        <v>23</v>
      </c>
      <c r="I127" s="9">
        <v>88415</v>
      </c>
      <c r="J127" s="9">
        <v>0.5</v>
      </c>
      <c r="K127" s="9">
        <v>36.450369999999999</v>
      </c>
      <c r="L127" s="9">
        <v>-103.1844</v>
      </c>
      <c r="Q127" s="6" t="s">
        <v>667</v>
      </c>
      <c r="R127" s="9" t="s">
        <v>569</v>
      </c>
      <c r="S127" s="9" t="s">
        <v>256</v>
      </c>
      <c r="U127" s="111">
        <v>36447.730000000003</v>
      </c>
      <c r="V127" s="33" t="s">
        <v>677</v>
      </c>
      <c r="W127" s="6" t="s">
        <v>678</v>
      </c>
      <c r="X127" s="9" t="s">
        <v>670</v>
      </c>
      <c r="Y127" s="9" t="s">
        <v>679</v>
      </c>
      <c r="Z127" s="17">
        <v>45288</v>
      </c>
      <c r="AA127" s="17">
        <v>45167</v>
      </c>
      <c r="AB127" s="6" t="s">
        <v>447</v>
      </c>
      <c r="AC127" s="33" t="s">
        <v>677</v>
      </c>
      <c r="AD127" s="9" t="s">
        <v>539</v>
      </c>
      <c r="AE127" s="9" t="s">
        <v>493</v>
      </c>
      <c r="AF127" s="9" t="s">
        <v>303</v>
      </c>
      <c r="AG127" s="40" t="s">
        <v>300</v>
      </c>
      <c r="AH127" s="11"/>
      <c r="AI127" s="29">
        <v>45097</v>
      </c>
      <c r="AJ127" s="89" t="s">
        <v>663</v>
      </c>
      <c r="AK127" s="40" t="s">
        <v>159</v>
      </c>
      <c r="AL127" s="93">
        <v>36447.730000000003</v>
      </c>
      <c r="AM127" s="29">
        <v>45167</v>
      </c>
      <c r="AN127" s="6" t="s">
        <v>663</v>
      </c>
      <c r="AO127" s="40"/>
      <c r="AP127" s="11"/>
    </row>
    <row r="128" spans="1:44" s="9" customFormat="1" ht="105.6" x14ac:dyDescent="0.25">
      <c r="A128" s="9">
        <v>256422</v>
      </c>
      <c r="B128" s="74">
        <v>51573161</v>
      </c>
      <c r="C128" s="106" t="s">
        <v>665</v>
      </c>
      <c r="E128" s="6" t="s">
        <v>666</v>
      </c>
      <c r="F128" s="9" t="s">
        <v>237</v>
      </c>
      <c r="G128" s="9" t="s">
        <v>198</v>
      </c>
      <c r="H128" s="9" t="s">
        <v>23</v>
      </c>
      <c r="I128" s="9">
        <v>88415</v>
      </c>
      <c r="J128" s="9">
        <v>0.15</v>
      </c>
      <c r="K128" s="9">
        <v>36.450920000000004</v>
      </c>
      <c r="L128" s="9">
        <v>-103.18298</v>
      </c>
      <c r="Q128" s="6" t="s">
        <v>667</v>
      </c>
      <c r="R128" s="9" t="s">
        <v>569</v>
      </c>
      <c r="S128" s="9" t="s">
        <v>256</v>
      </c>
      <c r="U128" s="111">
        <v>14306.5</v>
      </c>
      <c r="V128" s="33" t="s">
        <v>672</v>
      </c>
      <c r="W128" s="6" t="s">
        <v>669</v>
      </c>
      <c r="X128" s="9" t="s">
        <v>670</v>
      </c>
      <c r="Y128" s="6" t="s">
        <v>671</v>
      </c>
      <c r="Z128" s="17">
        <v>44923</v>
      </c>
      <c r="AA128" s="17">
        <v>45159</v>
      </c>
      <c r="AB128" s="6" t="s">
        <v>447</v>
      </c>
      <c r="AC128" s="27" t="s">
        <v>668</v>
      </c>
      <c r="AD128" s="9" t="s">
        <v>517</v>
      </c>
      <c r="AE128" s="9" t="s">
        <v>493</v>
      </c>
      <c r="AF128" s="9" t="s">
        <v>303</v>
      </c>
      <c r="AG128" s="40" t="s">
        <v>300</v>
      </c>
      <c r="AH128" s="11"/>
      <c r="AI128" s="29">
        <v>45097</v>
      </c>
      <c r="AJ128" s="89" t="s">
        <v>663</v>
      </c>
      <c r="AK128" s="39" t="s">
        <v>673</v>
      </c>
      <c r="AL128" s="93">
        <v>14306.5</v>
      </c>
      <c r="AM128" s="29">
        <v>45159</v>
      </c>
      <c r="AN128" s="6" t="s">
        <v>663</v>
      </c>
      <c r="AO128" s="40"/>
      <c r="AP128" s="11"/>
    </row>
    <row r="129" spans="1:44" s="9" customFormat="1" ht="61.35" customHeight="1" x14ac:dyDescent="0.25">
      <c r="A129" s="9">
        <v>256415</v>
      </c>
      <c r="B129" s="74">
        <v>51573159</v>
      </c>
      <c r="C129" s="106" t="s">
        <v>682</v>
      </c>
      <c r="D129" s="9" t="s">
        <v>681</v>
      </c>
      <c r="E129" s="6" t="s">
        <v>687</v>
      </c>
      <c r="F129" s="9" t="s">
        <v>680</v>
      </c>
      <c r="G129" s="9" t="s">
        <v>676</v>
      </c>
      <c r="H129" s="9" t="s">
        <v>23</v>
      </c>
      <c r="I129" s="9">
        <v>88418</v>
      </c>
      <c r="J129" s="9">
        <v>0.3</v>
      </c>
      <c r="K129" s="9">
        <v>36.76117</v>
      </c>
      <c r="L129" s="9">
        <v>-103.83467</v>
      </c>
      <c r="Q129" s="6" t="s">
        <v>688</v>
      </c>
      <c r="R129" s="9" t="s">
        <v>569</v>
      </c>
      <c r="S129" s="9" t="s">
        <v>256</v>
      </c>
      <c r="U129" s="111">
        <v>6735.11</v>
      </c>
      <c r="V129" s="33" t="s">
        <v>689</v>
      </c>
      <c r="W129" s="6" t="s">
        <v>691</v>
      </c>
      <c r="X129" s="9" t="s">
        <v>692</v>
      </c>
      <c r="Y129" s="9" t="s">
        <v>300</v>
      </c>
      <c r="Z129" s="17"/>
      <c r="AA129" s="17">
        <v>44900</v>
      </c>
      <c r="AB129" s="6"/>
      <c r="AC129" s="27" t="s">
        <v>694</v>
      </c>
      <c r="AD129" s="9" t="s">
        <v>490</v>
      </c>
      <c r="AE129" s="9" t="s">
        <v>493</v>
      </c>
      <c r="AF129" s="9" t="s">
        <v>303</v>
      </c>
      <c r="AG129" s="40" t="s">
        <v>300</v>
      </c>
      <c r="AH129" s="11">
        <v>6735.11</v>
      </c>
      <c r="AI129" s="29">
        <v>45097</v>
      </c>
      <c r="AJ129" s="89" t="s">
        <v>663</v>
      </c>
      <c r="AK129" s="40"/>
      <c r="AL129" s="93"/>
      <c r="AM129" s="29"/>
      <c r="AN129" s="6"/>
      <c r="AO129" s="40"/>
      <c r="AP129" s="11"/>
    </row>
    <row r="130" spans="1:44" s="9" customFormat="1" ht="50.85" customHeight="1" x14ac:dyDescent="0.25">
      <c r="A130" s="9">
        <v>256421</v>
      </c>
      <c r="B130" s="74">
        <v>51573160</v>
      </c>
      <c r="C130" s="106" t="s">
        <v>683</v>
      </c>
      <c r="D130" s="9" t="s">
        <v>684</v>
      </c>
      <c r="E130" s="6" t="s">
        <v>685</v>
      </c>
      <c r="F130" s="9" t="s">
        <v>680</v>
      </c>
      <c r="G130" s="9" t="s">
        <v>676</v>
      </c>
      <c r="H130" s="9" t="s">
        <v>23</v>
      </c>
      <c r="I130" s="9">
        <v>88418</v>
      </c>
      <c r="J130" s="9">
        <v>0.8</v>
      </c>
      <c r="K130" s="9">
        <v>36.761989999999997</v>
      </c>
      <c r="L130" s="9">
        <v>-103.8364</v>
      </c>
      <c r="Q130" s="6" t="s">
        <v>688</v>
      </c>
      <c r="R130" s="9" t="s">
        <v>569</v>
      </c>
      <c r="S130" s="9" t="s">
        <v>256</v>
      </c>
      <c r="U130" s="111">
        <v>6923.36</v>
      </c>
      <c r="V130" s="33" t="s">
        <v>690</v>
      </c>
      <c r="W130" s="6" t="s">
        <v>589</v>
      </c>
      <c r="X130" s="9" t="s">
        <v>692</v>
      </c>
      <c r="Y130" s="9" t="s">
        <v>693</v>
      </c>
      <c r="Z130" s="17"/>
      <c r="AA130" s="17">
        <v>44900</v>
      </c>
      <c r="AB130" s="6"/>
      <c r="AC130" s="27" t="s">
        <v>695</v>
      </c>
      <c r="AD130" s="9" t="s">
        <v>490</v>
      </c>
      <c r="AE130" s="9" t="s">
        <v>493</v>
      </c>
      <c r="AF130" s="9" t="s">
        <v>303</v>
      </c>
      <c r="AG130" s="40" t="s">
        <v>300</v>
      </c>
      <c r="AH130" s="11">
        <v>6923.36</v>
      </c>
      <c r="AI130" s="29">
        <v>45097</v>
      </c>
      <c r="AJ130" s="89" t="s">
        <v>663</v>
      </c>
      <c r="AK130" s="40"/>
      <c r="AL130" s="93"/>
      <c r="AM130" s="29"/>
      <c r="AN130" s="6"/>
      <c r="AO130" s="40"/>
      <c r="AP130" s="11"/>
    </row>
    <row r="131" spans="1:44" s="9" customFormat="1" ht="34.200000000000003" x14ac:dyDescent="0.25">
      <c r="A131" s="9" t="s">
        <v>623</v>
      </c>
      <c r="B131" s="74">
        <v>51573151</v>
      </c>
      <c r="C131" s="106" t="s">
        <v>622</v>
      </c>
      <c r="D131" s="9" t="s">
        <v>624</v>
      </c>
      <c r="E131" s="6" t="s">
        <v>686</v>
      </c>
      <c r="F131" s="9" t="s">
        <v>546</v>
      </c>
      <c r="G131" s="9" t="s">
        <v>172</v>
      </c>
      <c r="H131" s="9" t="s">
        <v>23</v>
      </c>
      <c r="I131" s="9">
        <v>87413</v>
      </c>
      <c r="J131" s="9">
        <v>12.28</v>
      </c>
      <c r="K131" s="9">
        <v>36.717170000000003</v>
      </c>
      <c r="L131" s="9">
        <v>-107.98714</v>
      </c>
      <c r="S131" s="9" t="s">
        <v>256</v>
      </c>
      <c r="U131" s="114">
        <v>6672.95</v>
      </c>
      <c r="V131" s="33"/>
      <c r="W131" s="6" t="s">
        <v>591</v>
      </c>
      <c r="X131" s="6" t="s">
        <v>625</v>
      </c>
      <c r="Y131" s="9" t="s">
        <v>626</v>
      </c>
      <c r="Z131" s="17"/>
      <c r="AA131" s="17">
        <v>44488</v>
      </c>
      <c r="AB131" s="6"/>
      <c r="AC131" s="27"/>
      <c r="AD131" s="9" t="s">
        <v>619</v>
      </c>
      <c r="AE131" s="9" t="s">
        <v>493</v>
      </c>
      <c r="AG131" s="40" t="s">
        <v>300</v>
      </c>
      <c r="AH131" s="11">
        <v>6672.95</v>
      </c>
      <c r="AI131" s="29">
        <v>44488</v>
      </c>
      <c r="AJ131" s="89" t="s">
        <v>602</v>
      </c>
      <c r="AK131" s="40"/>
      <c r="AL131" s="93"/>
      <c r="AN131" s="6"/>
      <c r="AO131" s="40"/>
      <c r="AP131" s="11"/>
    </row>
    <row r="132" spans="1:44" s="9" customFormat="1" ht="52.8" x14ac:dyDescent="0.25">
      <c r="A132" s="9">
        <v>259386</v>
      </c>
      <c r="B132" s="74">
        <v>51573182</v>
      </c>
      <c r="C132" s="106" t="s">
        <v>700</v>
      </c>
      <c r="E132" s="6" t="s">
        <v>701</v>
      </c>
      <c r="F132" s="9" t="s">
        <v>702</v>
      </c>
      <c r="G132" s="9" t="s">
        <v>75</v>
      </c>
      <c r="H132" s="9" t="s">
        <v>23</v>
      </c>
      <c r="I132" s="9">
        <v>88023</v>
      </c>
      <c r="J132" s="9">
        <v>3.8300000000000001E-2</v>
      </c>
      <c r="K132" s="9">
        <v>32.756180000000001</v>
      </c>
      <c r="L132" s="9">
        <v>-108.1375</v>
      </c>
      <c r="O132" s="9" t="s">
        <v>579</v>
      </c>
      <c r="Q132" s="9" t="s">
        <v>703</v>
      </c>
      <c r="R132" s="9" t="s">
        <v>569</v>
      </c>
      <c r="S132" s="9" t="s">
        <v>256</v>
      </c>
      <c r="U132" s="111">
        <v>32683.66</v>
      </c>
      <c r="V132" s="33" t="s">
        <v>705</v>
      </c>
      <c r="W132" s="100" t="s">
        <v>587</v>
      </c>
      <c r="X132" s="9" t="s">
        <v>704</v>
      </c>
      <c r="Y132" s="6" t="s">
        <v>706</v>
      </c>
      <c r="Z132" s="17">
        <v>45195</v>
      </c>
      <c r="AA132" s="17">
        <v>45413</v>
      </c>
      <c r="AB132" s="6"/>
      <c r="AC132" s="27" t="s">
        <v>705</v>
      </c>
      <c r="AD132" s="9" t="s">
        <v>490</v>
      </c>
      <c r="AE132" s="9" t="s">
        <v>493</v>
      </c>
      <c r="AF132" s="9" t="s">
        <v>303</v>
      </c>
      <c r="AG132" s="40" t="s">
        <v>300</v>
      </c>
      <c r="AH132" s="11">
        <v>9205.35</v>
      </c>
      <c r="AI132" s="29">
        <v>45302</v>
      </c>
      <c r="AJ132" s="89" t="s">
        <v>663</v>
      </c>
      <c r="AK132" s="39" t="s">
        <v>707</v>
      </c>
      <c r="AL132" s="93">
        <v>23478.31</v>
      </c>
      <c r="AM132" s="29">
        <v>45414</v>
      </c>
      <c r="AN132" s="6" t="s">
        <v>663</v>
      </c>
      <c r="AO132" s="40"/>
      <c r="AP132" s="11"/>
    </row>
    <row r="133" spans="1:44" s="9" customFormat="1" ht="52.8" x14ac:dyDescent="0.25">
      <c r="A133" s="9">
        <v>259389</v>
      </c>
      <c r="B133" s="74">
        <v>51573173</v>
      </c>
      <c r="C133" s="106" t="s">
        <v>708</v>
      </c>
      <c r="E133" s="6" t="s">
        <v>709</v>
      </c>
      <c r="F133" s="9" t="s">
        <v>710</v>
      </c>
      <c r="G133" s="9" t="s">
        <v>711</v>
      </c>
      <c r="H133" s="9" t="s">
        <v>23</v>
      </c>
      <c r="I133" s="9">
        <v>88435</v>
      </c>
      <c r="J133" s="9">
        <v>3.44E-2</v>
      </c>
      <c r="K133" s="9">
        <v>34.929589999999997</v>
      </c>
      <c r="L133" s="9">
        <v>-104.66603000000001</v>
      </c>
      <c r="O133" s="9" t="s">
        <v>579</v>
      </c>
      <c r="Q133" s="9" t="s">
        <v>712</v>
      </c>
      <c r="R133" s="9" t="s">
        <v>569</v>
      </c>
      <c r="S133" s="9" t="s">
        <v>256</v>
      </c>
      <c r="U133" s="111">
        <v>22014.23</v>
      </c>
      <c r="V133" s="33" t="s">
        <v>716</v>
      </c>
      <c r="W133" s="6" t="s">
        <v>587</v>
      </c>
      <c r="X133" s="6" t="s">
        <v>713</v>
      </c>
      <c r="Y133" s="6" t="s">
        <v>706</v>
      </c>
      <c r="Z133" s="17">
        <v>45124</v>
      </c>
      <c r="AA133" s="17">
        <v>45349</v>
      </c>
      <c r="AB133" s="6"/>
      <c r="AC133" s="27" t="s">
        <v>714</v>
      </c>
      <c r="AD133" s="6" t="s">
        <v>723</v>
      </c>
      <c r="AE133" s="9" t="s">
        <v>493</v>
      </c>
      <c r="AF133" s="9" t="s">
        <v>303</v>
      </c>
      <c r="AG133" s="40" t="s">
        <v>300</v>
      </c>
      <c r="AH133" s="11">
        <v>5374.29</v>
      </c>
      <c r="AI133" s="29">
        <v>45349</v>
      </c>
      <c r="AJ133" s="89" t="s">
        <v>663</v>
      </c>
      <c r="AK133" s="39" t="s">
        <v>715</v>
      </c>
      <c r="AL133" s="93">
        <v>16639.939999999999</v>
      </c>
      <c r="AM133" s="29">
        <v>45346</v>
      </c>
      <c r="AN133" s="6" t="s">
        <v>663</v>
      </c>
      <c r="AO133" s="40"/>
      <c r="AP133" s="11"/>
    </row>
    <row r="134" spans="1:44" s="9" customFormat="1" ht="66" x14ac:dyDescent="0.25">
      <c r="A134" s="9">
        <v>259410</v>
      </c>
      <c r="B134" s="74">
        <v>51573178</v>
      </c>
      <c r="C134" s="106" t="s">
        <v>719</v>
      </c>
      <c r="E134" s="6" t="s">
        <v>717</v>
      </c>
      <c r="F134" s="9" t="s">
        <v>718</v>
      </c>
      <c r="G134" s="9" t="s">
        <v>22</v>
      </c>
      <c r="H134" s="9" t="s">
        <v>23</v>
      </c>
      <c r="I134" s="9">
        <v>87505</v>
      </c>
      <c r="J134" s="9">
        <v>10</v>
      </c>
      <c r="K134" s="9">
        <v>35.875070000000001</v>
      </c>
      <c r="L134" s="9">
        <v>-106.17707</v>
      </c>
      <c r="O134" s="9" t="s">
        <v>720</v>
      </c>
      <c r="Q134" s="9" t="s">
        <v>722</v>
      </c>
      <c r="R134" s="9" t="s">
        <v>569</v>
      </c>
      <c r="S134" s="9" t="s">
        <v>256</v>
      </c>
      <c r="U134" s="111">
        <v>11866.58</v>
      </c>
      <c r="V134" s="33" t="s">
        <v>721</v>
      </c>
      <c r="W134" s="99" t="s">
        <v>843</v>
      </c>
      <c r="X134" s="9" t="s">
        <v>718</v>
      </c>
      <c r="Y134" s="9" t="s">
        <v>300</v>
      </c>
      <c r="Z134" s="17">
        <v>45251</v>
      </c>
      <c r="AA134" s="17">
        <v>45386</v>
      </c>
      <c r="AB134" s="6"/>
      <c r="AC134" s="27" t="s">
        <v>724</v>
      </c>
      <c r="AD134" s="6" t="s">
        <v>721</v>
      </c>
      <c r="AE134" s="9" t="s">
        <v>493</v>
      </c>
      <c r="AF134" s="9" t="s">
        <v>303</v>
      </c>
      <c r="AG134" s="40" t="s">
        <v>300</v>
      </c>
      <c r="AH134" s="11">
        <v>11866.58</v>
      </c>
      <c r="AI134" s="29">
        <v>45386</v>
      </c>
      <c r="AJ134" s="89" t="s">
        <v>663</v>
      </c>
      <c r="AK134" s="40" t="s">
        <v>2</v>
      </c>
      <c r="AL134" s="93">
        <v>71660.77</v>
      </c>
      <c r="AM134" s="29">
        <v>45814</v>
      </c>
      <c r="AN134" s="6" t="s">
        <v>663</v>
      </c>
      <c r="AO134" s="40"/>
      <c r="AP134" s="11"/>
    </row>
    <row r="135" spans="1:44" s="9" customFormat="1" ht="74.099999999999994" customHeight="1" x14ac:dyDescent="0.25">
      <c r="A135" s="9">
        <v>241451</v>
      </c>
      <c r="B135" s="74">
        <v>51573177</v>
      </c>
      <c r="C135" s="106" t="s">
        <v>725</v>
      </c>
      <c r="D135" s="9" t="s">
        <v>726</v>
      </c>
      <c r="E135" s="118" t="s">
        <v>727</v>
      </c>
      <c r="F135" s="9" t="s">
        <v>546</v>
      </c>
      <c r="G135" s="9" t="s">
        <v>172</v>
      </c>
      <c r="H135" s="9" t="s">
        <v>23</v>
      </c>
      <c r="I135" s="9">
        <v>87413</v>
      </c>
      <c r="J135" s="9">
        <v>4</v>
      </c>
      <c r="K135" s="9">
        <v>36.717407999999999</v>
      </c>
      <c r="L135" s="9">
        <v>-107.984009</v>
      </c>
      <c r="O135" s="6" t="s">
        <v>728</v>
      </c>
      <c r="Q135" s="9" t="s">
        <v>729</v>
      </c>
      <c r="R135" s="9" t="s">
        <v>569</v>
      </c>
      <c r="S135" s="9" t="s">
        <v>256</v>
      </c>
      <c r="U135" s="111"/>
      <c r="V135" s="33" t="s">
        <v>815</v>
      </c>
      <c r="W135" s="6" t="s">
        <v>730</v>
      </c>
      <c r="X135" s="9" t="s">
        <v>552</v>
      </c>
      <c r="Y135" s="9" t="s">
        <v>462</v>
      </c>
      <c r="Z135" s="17">
        <v>45337</v>
      </c>
      <c r="AA135" s="17"/>
      <c r="AB135" s="6"/>
      <c r="AC135" s="27" t="s">
        <v>731</v>
      </c>
      <c r="AD135" s="9" t="s">
        <v>490</v>
      </c>
      <c r="AE135" s="9" t="s">
        <v>493</v>
      </c>
      <c r="AF135" s="9" t="s">
        <v>303</v>
      </c>
      <c r="AG135" s="40" t="s">
        <v>300</v>
      </c>
      <c r="AH135" s="11">
        <v>7019.93</v>
      </c>
      <c r="AI135" s="29">
        <v>43770</v>
      </c>
      <c r="AJ135" s="89"/>
      <c r="AK135" s="39" t="s">
        <v>885</v>
      </c>
      <c r="AL135" s="93">
        <v>62273.09</v>
      </c>
      <c r="AM135" s="29">
        <v>45838</v>
      </c>
      <c r="AN135" s="6" t="s">
        <v>663</v>
      </c>
      <c r="AO135" s="40" t="s">
        <v>638</v>
      </c>
      <c r="AP135" s="11">
        <v>22453.79</v>
      </c>
      <c r="AQ135" s="29">
        <v>45420</v>
      </c>
      <c r="AR135" s="9" t="s">
        <v>769</v>
      </c>
    </row>
    <row r="136" spans="1:44" s="9" customFormat="1" ht="107.25" customHeight="1" x14ac:dyDescent="0.25">
      <c r="A136" s="9">
        <v>257463</v>
      </c>
      <c r="B136" s="74">
        <v>51573179</v>
      </c>
      <c r="C136" s="106" t="s">
        <v>732</v>
      </c>
      <c r="D136" s="9" t="s">
        <v>733</v>
      </c>
      <c r="E136" s="6" t="s">
        <v>734</v>
      </c>
      <c r="F136" s="9" t="s">
        <v>101</v>
      </c>
      <c r="G136" s="9" t="s">
        <v>102</v>
      </c>
      <c r="H136" s="9" t="s">
        <v>23</v>
      </c>
      <c r="I136" s="9">
        <v>88030</v>
      </c>
      <c r="J136" s="9">
        <v>0.85</v>
      </c>
      <c r="K136" s="9">
        <v>32.267380000000003</v>
      </c>
      <c r="L136" s="9">
        <v>-107.76635</v>
      </c>
      <c r="O136" s="6" t="s">
        <v>736</v>
      </c>
      <c r="Q136" s="9" t="s">
        <v>735</v>
      </c>
      <c r="R136" s="9" t="s">
        <v>569</v>
      </c>
      <c r="S136" s="9" t="s">
        <v>256</v>
      </c>
      <c r="U136" s="111"/>
      <c r="V136" s="33" t="s">
        <v>737</v>
      </c>
      <c r="W136" s="6" t="s">
        <v>816</v>
      </c>
      <c r="X136" s="9" t="s">
        <v>514</v>
      </c>
      <c r="Y136" s="6" t="s">
        <v>744</v>
      </c>
      <c r="Z136" s="17">
        <v>45280</v>
      </c>
      <c r="AA136" s="17">
        <v>45069</v>
      </c>
      <c r="AB136" s="6"/>
      <c r="AC136" s="27" t="s">
        <v>883</v>
      </c>
      <c r="AD136" s="9" t="s">
        <v>490</v>
      </c>
      <c r="AE136" s="9" t="s">
        <v>447</v>
      </c>
      <c r="AF136" s="9" t="s">
        <v>303</v>
      </c>
      <c r="AG136" s="40" t="s">
        <v>300</v>
      </c>
      <c r="AH136" s="11">
        <v>27404</v>
      </c>
      <c r="AI136" s="29">
        <v>45114</v>
      </c>
      <c r="AJ136" s="89" t="s">
        <v>663</v>
      </c>
      <c r="AK136" s="39" t="s">
        <v>745</v>
      </c>
      <c r="AL136" s="93">
        <v>30533.85</v>
      </c>
      <c r="AM136" s="29">
        <v>45407</v>
      </c>
      <c r="AN136" s="6" t="s">
        <v>663</v>
      </c>
      <c r="AO136" s="40"/>
      <c r="AP136" s="11"/>
    </row>
    <row r="137" spans="1:44" s="9" customFormat="1" ht="60" customHeight="1" x14ac:dyDescent="0.25">
      <c r="A137" s="9">
        <v>259611</v>
      </c>
      <c r="B137" s="74">
        <v>51573183</v>
      </c>
      <c r="C137" s="106" t="s">
        <v>738</v>
      </c>
      <c r="D137" s="6" t="s">
        <v>740</v>
      </c>
      <c r="E137" s="6" t="s">
        <v>739</v>
      </c>
      <c r="F137" s="9" t="s">
        <v>123</v>
      </c>
      <c r="G137" s="9" t="s">
        <v>124</v>
      </c>
      <c r="H137" s="9" t="s">
        <v>23</v>
      </c>
      <c r="I137" s="9">
        <v>88401</v>
      </c>
      <c r="K137" s="9">
        <v>35.178379999999997</v>
      </c>
      <c r="L137" s="9">
        <v>-103.72412</v>
      </c>
      <c r="O137" s="9" t="s">
        <v>579</v>
      </c>
      <c r="Q137" s="6" t="s">
        <v>741</v>
      </c>
      <c r="R137" s="9" t="s">
        <v>569</v>
      </c>
      <c r="S137" s="9" t="s">
        <v>256</v>
      </c>
      <c r="U137" s="111">
        <v>17966.54</v>
      </c>
      <c r="V137" s="33" t="s">
        <v>762</v>
      </c>
      <c r="W137" s="6" t="s">
        <v>816</v>
      </c>
      <c r="X137" s="9" t="s">
        <v>742</v>
      </c>
      <c r="Y137" s="6" t="s">
        <v>743</v>
      </c>
      <c r="Z137" s="17">
        <v>45279</v>
      </c>
      <c r="AA137" s="17">
        <v>45435</v>
      </c>
      <c r="AB137" s="6"/>
      <c r="AC137" s="27" t="s">
        <v>817</v>
      </c>
      <c r="AD137" s="9" t="s">
        <v>761</v>
      </c>
      <c r="AE137" s="9" t="s">
        <v>447</v>
      </c>
      <c r="AF137" s="9" t="s">
        <v>303</v>
      </c>
      <c r="AG137" s="40" t="s">
        <v>300</v>
      </c>
      <c r="AH137" s="65">
        <v>6071.15</v>
      </c>
      <c r="AI137" s="29">
        <v>45415</v>
      </c>
      <c r="AJ137" s="89" t="s">
        <v>663</v>
      </c>
      <c r="AK137" s="39" t="s">
        <v>746</v>
      </c>
      <c r="AL137" s="93">
        <v>11895.39</v>
      </c>
      <c r="AM137" s="104">
        <v>45435</v>
      </c>
      <c r="AN137" s="6" t="s">
        <v>663</v>
      </c>
      <c r="AO137" s="40"/>
      <c r="AP137" s="11"/>
    </row>
    <row r="138" spans="1:44" s="9" customFormat="1" ht="60" customHeight="1" x14ac:dyDescent="0.25">
      <c r="A138" s="9">
        <v>259629</v>
      </c>
      <c r="B138" s="74">
        <v>51573181</v>
      </c>
      <c r="C138" s="106" t="s">
        <v>747</v>
      </c>
      <c r="D138" s="9" t="s">
        <v>757</v>
      </c>
      <c r="E138" s="6" t="s">
        <v>758</v>
      </c>
      <c r="F138" s="9" t="s">
        <v>123</v>
      </c>
      <c r="G138" s="9" t="s">
        <v>124</v>
      </c>
      <c r="H138" s="9" t="s">
        <v>23</v>
      </c>
      <c r="I138" s="9">
        <v>88401</v>
      </c>
      <c r="J138" s="9">
        <v>0.5</v>
      </c>
      <c r="K138" s="9">
        <v>35.178863</v>
      </c>
      <c r="L138" s="9">
        <v>-103.727684</v>
      </c>
      <c r="O138" s="6" t="s">
        <v>759</v>
      </c>
      <c r="Q138" s="6" t="s">
        <v>741</v>
      </c>
      <c r="R138" s="9" t="s">
        <v>569</v>
      </c>
      <c r="S138" s="9" t="s">
        <v>256</v>
      </c>
      <c r="U138" s="111">
        <v>35071.47</v>
      </c>
      <c r="V138" s="33" t="s">
        <v>818</v>
      </c>
      <c r="W138" s="6" t="s">
        <v>878</v>
      </c>
      <c r="X138" s="9" t="s">
        <v>742</v>
      </c>
      <c r="Y138" s="9" t="s">
        <v>760</v>
      </c>
      <c r="Z138" s="17">
        <v>45279</v>
      </c>
      <c r="AA138" s="17">
        <v>45440</v>
      </c>
      <c r="AB138" s="6"/>
      <c r="AC138" s="27" t="s">
        <v>877</v>
      </c>
      <c r="AD138" s="9" t="s">
        <v>761</v>
      </c>
      <c r="AE138" s="9" t="s">
        <v>447</v>
      </c>
      <c r="AF138" s="9" t="s">
        <v>303</v>
      </c>
      <c r="AG138" s="40" t="s">
        <v>300</v>
      </c>
      <c r="AH138" s="109">
        <v>6011.15</v>
      </c>
      <c r="AI138" s="29">
        <v>45436</v>
      </c>
      <c r="AJ138" s="89" t="s">
        <v>663</v>
      </c>
      <c r="AK138" s="40" t="s">
        <v>159</v>
      </c>
      <c r="AL138" s="93">
        <v>29060.32</v>
      </c>
      <c r="AM138" s="110">
        <v>45440</v>
      </c>
      <c r="AN138" s="6" t="s">
        <v>663</v>
      </c>
      <c r="AO138" s="40"/>
      <c r="AP138" s="11"/>
    </row>
    <row r="139" spans="1:44" s="9" customFormat="1" ht="96" customHeight="1" x14ac:dyDescent="0.25">
      <c r="A139" s="9">
        <v>259609</v>
      </c>
      <c r="B139" s="74">
        <v>51573186</v>
      </c>
      <c r="C139" s="106" t="s">
        <v>748</v>
      </c>
      <c r="D139" s="6" t="s">
        <v>750</v>
      </c>
      <c r="E139" s="6" t="s">
        <v>749</v>
      </c>
      <c r="F139" s="9" t="s">
        <v>22</v>
      </c>
      <c r="G139" s="9" t="s">
        <v>22</v>
      </c>
      <c r="H139" s="9" t="s">
        <v>23</v>
      </c>
      <c r="I139" s="9">
        <v>87506</v>
      </c>
      <c r="J139" s="9">
        <v>372.38600000000002</v>
      </c>
      <c r="K139" s="9">
        <v>35.589129999999997</v>
      </c>
      <c r="L139" s="9">
        <v>-106.07677</v>
      </c>
      <c r="O139" s="6" t="s">
        <v>751</v>
      </c>
      <c r="Q139" s="6" t="s">
        <v>756</v>
      </c>
      <c r="R139" s="9" t="s">
        <v>569</v>
      </c>
      <c r="S139" s="9" t="s">
        <v>256</v>
      </c>
      <c r="U139" s="114">
        <f>SUM(AH139,AL139)</f>
        <v>40326.69</v>
      </c>
      <c r="V139" s="33" t="s">
        <v>755</v>
      </c>
      <c r="W139" s="6" t="s">
        <v>874</v>
      </c>
      <c r="X139" s="6" t="s">
        <v>752</v>
      </c>
      <c r="Y139" s="9" t="s">
        <v>754</v>
      </c>
      <c r="Z139" s="17">
        <v>45259</v>
      </c>
      <c r="AA139" s="17">
        <v>45434</v>
      </c>
      <c r="AB139" s="6"/>
      <c r="AC139" s="27" t="s">
        <v>884</v>
      </c>
      <c r="AD139" s="6" t="s">
        <v>753</v>
      </c>
      <c r="AE139" s="9" t="s">
        <v>447</v>
      </c>
      <c r="AF139" s="9" t="s">
        <v>303</v>
      </c>
      <c r="AG139" s="40" t="s">
        <v>300</v>
      </c>
      <c r="AH139" s="65">
        <v>10217.299999999999</v>
      </c>
      <c r="AI139" s="29">
        <v>45434</v>
      </c>
      <c r="AJ139" s="89" t="s">
        <v>663</v>
      </c>
      <c r="AK139" s="39" t="s">
        <v>159</v>
      </c>
      <c r="AL139" s="93">
        <v>30109.39</v>
      </c>
      <c r="AM139" s="29">
        <v>45677</v>
      </c>
      <c r="AN139" s="6" t="s">
        <v>844</v>
      </c>
      <c r="AO139" s="40"/>
      <c r="AP139" s="11"/>
    </row>
    <row r="140" spans="1:44" s="9" customFormat="1" ht="87" customHeight="1" x14ac:dyDescent="0.25">
      <c r="A140" s="9">
        <v>259506</v>
      </c>
      <c r="B140" s="74">
        <v>51573185</v>
      </c>
      <c r="C140" s="106" t="s">
        <v>763</v>
      </c>
      <c r="D140" s="9" t="s">
        <v>764</v>
      </c>
      <c r="E140" s="6" t="s">
        <v>798</v>
      </c>
      <c r="F140" s="9" t="s">
        <v>773</v>
      </c>
      <c r="G140" s="9" t="s">
        <v>325</v>
      </c>
      <c r="H140" s="9" t="s">
        <v>23</v>
      </c>
      <c r="I140" s="9">
        <v>87529</v>
      </c>
      <c r="J140" s="9">
        <v>3</v>
      </c>
      <c r="K140" s="9">
        <v>36.435969999999998</v>
      </c>
      <c r="L140" s="9">
        <v>-105.57623</v>
      </c>
      <c r="O140" s="101" t="s">
        <v>799</v>
      </c>
      <c r="Q140" s="6" t="s">
        <v>882</v>
      </c>
      <c r="R140" s="9" t="s">
        <v>569</v>
      </c>
      <c r="S140" s="9" t="s">
        <v>256</v>
      </c>
      <c r="U140" s="111">
        <f>SUM(AH140,AL140)</f>
        <v>16456.03</v>
      </c>
      <c r="V140" s="33" t="s">
        <v>787</v>
      </c>
      <c r="W140" s="6" t="s">
        <v>788</v>
      </c>
      <c r="X140" s="9" t="s">
        <v>792</v>
      </c>
      <c r="Y140" s="9" t="s">
        <v>679</v>
      </c>
      <c r="Z140" s="17">
        <v>45260</v>
      </c>
      <c r="AA140" s="17">
        <v>45415</v>
      </c>
      <c r="AB140" s="6"/>
      <c r="AC140" s="27" t="s">
        <v>800</v>
      </c>
      <c r="AD140" s="9" t="s">
        <v>517</v>
      </c>
      <c r="AE140" s="9" t="s">
        <v>447</v>
      </c>
      <c r="AF140" s="9" t="s">
        <v>303</v>
      </c>
      <c r="AG140" s="40" t="s">
        <v>300</v>
      </c>
      <c r="AH140" s="11">
        <v>4454.16</v>
      </c>
      <c r="AI140" s="29">
        <v>45394</v>
      </c>
      <c r="AJ140" s="89" t="s">
        <v>663</v>
      </c>
      <c r="AK140" s="40" t="s">
        <v>159</v>
      </c>
      <c r="AL140" s="93">
        <v>12001.87</v>
      </c>
      <c r="AM140" s="29">
        <v>45415</v>
      </c>
      <c r="AN140" s="6" t="s">
        <v>663</v>
      </c>
      <c r="AO140" s="40" t="s">
        <v>987</v>
      </c>
      <c r="AP140" s="120">
        <v>452309</v>
      </c>
      <c r="AQ140" s="9" t="s">
        <v>160</v>
      </c>
      <c r="AR140" s="6" t="s">
        <v>988</v>
      </c>
    </row>
    <row r="141" spans="1:44" s="9" customFormat="1" ht="87" customHeight="1" x14ac:dyDescent="0.25">
      <c r="A141" s="9">
        <v>258633</v>
      </c>
      <c r="B141" s="74">
        <v>51573171</v>
      </c>
      <c r="C141" s="106" t="s">
        <v>765</v>
      </c>
      <c r="D141" s="9" t="s">
        <v>766</v>
      </c>
      <c r="E141" s="6" t="s">
        <v>797</v>
      </c>
      <c r="F141" s="9" t="s">
        <v>710</v>
      </c>
      <c r="G141" s="9" t="s">
        <v>711</v>
      </c>
      <c r="H141" s="9" t="s">
        <v>23</v>
      </c>
      <c r="I141" s="9">
        <v>88435</v>
      </c>
      <c r="J141" s="9">
        <v>2</v>
      </c>
      <c r="K141" s="9">
        <v>34.9407</v>
      </c>
      <c r="L141" s="9">
        <v>-104.68537000000001</v>
      </c>
      <c r="O141" s="9" t="s">
        <v>579</v>
      </c>
      <c r="Q141" s="6" t="s">
        <v>796</v>
      </c>
      <c r="R141" s="9" t="s">
        <v>569</v>
      </c>
      <c r="S141" s="9" t="s">
        <v>256</v>
      </c>
      <c r="U141" s="111">
        <v>12382.26</v>
      </c>
      <c r="V141" s="33" t="s">
        <v>789</v>
      </c>
      <c r="W141" s="6" t="s">
        <v>790</v>
      </c>
      <c r="X141" s="9" t="s">
        <v>791</v>
      </c>
      <c r="Y141" s="9" t="s">
        <v>159</v>
      </c>
      <c r="Z141" s="17">
        <v>45139</v>
      </c>
      <c r="AA141" s="17">
        <v>45198</v>
      </c>
      <c r="AB141" s="6"/>
      <c r="AC141" s="27" t="s">
        <v>802</v>
      </c>
      <c r="AD141" s="6" t="s">
        <v>795</v>
      </c>
      <c r="AE141" s="9" t="s">
        <v>447</v>
      </c>
      <c r="AF141" s="9" t="s">
        <v>303</v>
      </c>
      <c r="AG141" s="39" t="s">
        <v>801</v>
      </c>
      <c r="AH141" s="11">
        <v>12382.26</v>
      </c>
      <c r="AI141" s="29">
        <v>45250</v>
      </c>
      <c r="AJ141" s="89" t="s">
        <v>663</v>
      </c>
      <c r="AK141" s="40"/>
      <c r="AL141" s="93"/>
      <c r="AN141" s="6"/>
      <c r="AO141" s="40"/>
      <c r="AP141" s="11"/>
    </row>
    <row r="142" spans="1:44" s="9" customFormat="1" ht="87" customHeight="1" x14ac:dyDescent="0.25">
      <c r="A142" s="9">
        <v>254926</v>
      </c>
      <c r="B142" s="74">
        <v>51573165</v>
      </c>
      <c r="C142" s="106" t="s">
        <v>772</v>
      </c>
      <c r="E142" s="6" t="s">
        <v>783</v>
      </c>
      <c r="F142" s="9" t="s">
        <v>774</v>
      </c>
      <c r="G142" s="9" t="s">
        <v>125</v>
      </c>
      <c r="H142" s="9" t="s">
        <v>23</v>
      </c>
      <c r="I142" s="9">
        <v>87520</v>
      </c>
      <c r="J142" s="9">
        <v>0.08</v>
      </c>
      <c r="K142" s="9">
        <v>36.904777000000003</v>
      </c>
      <c r="L142" s="9">
        <v>-106.580799</v>
      </c>
      <c r="O142" s="9" t="s">
        <v>579</v>
      </c>
      <c r="Q142" s="6" t="s">
        <v>975</v>
      </c>
      <c r="R142" s="9" t="s">
        <v>976</v>
      </c>
      <c r="S142" s="9" t="s">
        <v>256</v>
      </c>
      <c r="U142" s="111">
        <f>SUM(AH142,AL142,AP142)</f>
        <v>40253.5</v>
      </c>
      <c r="V142" s="33" t="s">
        <v>784</v>
      </c>
      <c r="W142" s="6" t="s">
        <v>785</v>
      </c>
      <c r="X142" s="9" t="s">
        <v>786</v>
      </c>
      <c r="Y142" s="9" t="s">
        <v>679</v>
      </c>
      <c r="Z142" s="17">
        <v>44860</v>
      </c>
      <c r="AA142" s="17">
        <v>45314</v>
      </c>
      <c r="AB142" s="6"/>
      <c r="AC142" s="27" t="s">
        <v>803</v>
      </c>
      <c r="AD142" s="9" t="s">
        <v>517</v>
      </c>
      <c r="AE142" s="9" t="s">
        <v>447</v>
      </c>
      <c r="AF142" s="9" t="s">
        <v>303</v>
      </c>
      <c r="AG142" s="40" t="s">
        <v>300</v>
      </c>
      <c r="AH142" s="11">
        <v>15653</v>
      </c>
      <c r="AI142" s="29">
        <v>44932</v>
      </c>
      <c r="AJ142" s="89" t="s">
        <v>598</v>
      </c>
      <c r="AK142" s="40" t="s">
        <v>159</v>
      </c>
      <c r="AL142" s="93">
        <v>14739.31</v>
      </c>
      <c r="AM142" s="29">
        <v>45314</v>
      </c>
      <c r="AN142" s="6" t="s">
        <v>663</v>
      </c>
      <c r="AO142" s="40" t="s">
        <v>974</v>
      </c>
      <c r="AP142" s="124">
        <v>9861.19</v>
      </c>
      <c r="AQ142" s="29">
        <v>46195</v>
      </c>
      <c r="AR142" s="99" t="s">
        <v>989</v>
      </c>
    </row>
    <row r="143" spans="1:44" s="9" customFormat="1" ht="87" customHeight="1" x14ac:dyDescent="0.25">
      <c r="A143" s="9">
        <v>253652</v>
      </c>
      <c r="B143" s="74">
        <v>51573158</v>
      </c>
      <c r="C143" s="33" t="s">
        <v>778</v>
      </c>
      <c r="D143" s="6" t="s">
        <v>779</v>
      </c>
      <c r="E143" s="6" t="s">
        <v>804</v>
      </c>
      <c r="F143" s="9" t="s">
        <v>568</v>
      </c>
      <c r="G143" s="9" t="s">
        <v>80</v>
      </c>
      <c r="H143" s="9" t="s">
        <v>23</v>
      </c>
      <c r="I143" s="9">
        <v>87552</v>
      </c>
      <c r="J143" s="9">
        <v>1</v>
      </c>
      <c r="K143" s="9">
        <v>35.574330000000003</v>
      </c>
      <c r="L143" s="9">
        <v>-105.66509000000001</v>
      </c>
      <c r="O143" s="102" t="s">
        <v>805</v>
      </c>
      <c r="Q143" s="6" t="s">
        <v>821</v>
      </c>
      <c r="R143" s="9" t="s">
        <v>569</v>
      </c>
      <c r="S143" s="9" t="s">
        <v>256</v>
      </c>
      <c r="U143" s="111">
        <f>SUM(AH143,AL143,AP143)</f>
        <v>116335.39</v>
      </c>
      <c r="V143" s="33" t="s">
        <v>793</v>
      </c>
      <c r="W143" s="6" t="s">
        <v>785</v>
      </c>
      <c r="X143" s="6" t="s">
        <v>794</v>
      </c>
      <c r="Y143" s="6" t="s">
        <v>873</v>
      </c>
      <c r="Z143" s="17">
        <v>44682</v>
      </c>
      <c r="AA143" s="17">
        <v>45658</v>
      </c>
      <c r="AB143" s="17"/>
      <c r="AC143" s="27" t="s">
        <v>806</v>
      </c>
      <c r="AD143" s="9" t="s">
        <v>490</v>
      </c>
      <c r="AE143" s="9" t="s">
        <v>447</v>
      </c>
      <c r="AF143" s="9" t="s">
        <v>303</v>
      </c>
      <c r="AG143" s="40" t="s">
        <v>300</v>
      </c>
      <c r="AH143" s="11">
        <v>14578</v>
      </c>
      <c r="AI143" s="29">
        <v>44774</v>
      </c>
      <c r="AJ143" s="89" t="s">
        <v>598</v>
      </c>
      <c r="AK143" s="40" t="s">
        <v>159</v>
      </c>
      <c r="AL143" s="93">
        <v>14599.53</v>
      </c>
      <c r="AM143" s="29">
        <v>45330</v>
      </c>
      <c r="AN143" s="6" t="s">
        <v>663</v>
      </c>
      <c r="AO143" s="39" t="s">
        <v>845</v>
      </c>
      <c r="AP143" s="11">
        <v>87157.86</v>
      </c>
      <c r="AQ143" s="9" t="s">
        <v>872</v>
      </c>
      <c r="AR143" s="6" t="s">
        <v>663</v>
      </c>
    </row>
    <row r="144" spans="1:44" s="9" customFormat="1" ht="87" customHeight="1" x14ac:dyDescent="0.25">
      <c r="A144" s="9">
        <v>259828</v>
      </c>
      <c r="B144" s="74">
        <v>51573189</v>
      </c>
      <c r="C144" s="106" t="s">
        <v>829</v>
      </c>
      <c r="D144" s="6" t="s">
        <v>827</v>
      </c>
      <c r="E144" s="6" t="s">
        <v>826</v>
      </c>
      <c r="F144" s="9" t="s">
        <v>22</v>
      </c>
      <c r="G144" s="9" t="s">
        <v>22</v>
      </c>
      <c r="H144" s="9" t="s">
        <v>23</v>
      </c>
      <c r="I144" s="9">
        <v>87506</v>
      </c>
      <c r="J144" s="9">
        <v>8.3000000000000007</v>
      </c>
      <c r="K144" s="9">
        <v>35.782420000000002</v>
      </c>
      <c r="L144" s="9">
        <v>-105.93631000000001</v>
      </c>
      <c r="O144" s="6" t="s">
        <v>830</v>
      </c>
      <c r="Q144" s="6" t="s">
        <v>825</v>
      </c>
      <c r="R144" s="9" t="s">
        <v>897</v>
      </c>
      <c r="S144" s="9" t="s">
        <v>256</v>
      </c>
      <c r="U144" s="111">
        <v>78271</v>
      </c>
      <c r="V144" s="33" t="s">
        <v>879</v>
      </c>
      <c r="W144" s="6" t="s">
        <v>880</v>
      </c>
      <c r="X144" s="9" t="s">
        <v>828</v>
      </c>
      <c r="Y144" s="9" t="s">
        <v>159</v>
      </c>
      <c r="Z144" s="17">
        <v>45132</v>
      </c>
      <c r="AA144" s="17">
        <v>45772</v>
      </c>
      <c r="AB144" s="17"/>
      <c r="AC144" s="27" t="s">
        <v>831</v>
      </c>
      <c r="AD144" s="6" t="s">
        <v>881</v>
      </c>
      <c r="AE144" s="9" t="s">
        <v>447</v>
      </c>
      <c r="AF144" s="9" t="s">
        <v>303</v>
      </c>
      <c r="AG144" s="40" t="s">
        <v>300</v>
      </c>
      <c r="AH144" s="120">
        <v>15277</v>
      </c>
      <c r="AI144" s="29">
        <v>45400</v>
      </c>
      <c r="AJ144" s="89" t="s">
        <v>598</v>
      </c>
      <c r="AK144" s="40" t="s">
        <v>159</v>
      </c>
      <c r="AL144" s="93">
        <v>62994.16</v>
      </c>
      <c r="AM144" s="29">
        <v>45777</v>
      </c>
      <c r="AN144" s="6" t="s">
        <v>663</v>
      </c>
      <c r="AO144" s="40"/>
      <c r="AP144" s="11"/>
    </row>
    <row r="145" spans="1:48" s="9" customFormat="1" ht="87" customHeight="1" x14ac:dyDescent="0.25">
      <c r="A145" s="9">
        <v>263795</v>
      </c>
      <c r="B145" s="74">
        <v>51573188</v>
      </c>
      <c r="C145" s="106" t="s">
        <v>849</v>
      </c>
      <c r="E145" s="9" t="s">
        <v>854</v>
      </c>
      <c r="F145" s="9" t="s">
        <v>321</v>
      </c>
      <c r="G145" s="9" t="s">
        <v>102</v>
      </c>
      <c r="H145" s="9" t="s">
        <v>23</v>
      </c>
      <c r="I145" s="9">
        <v>88045</v>
      </c>
      <c r="J145" s="9">
        <v>1</v>
      </c>
      <c r="K145" s="6" t="s">
        <v>855</v>
      </c>
      <c r="L145" s="9">
        <v>-108.727003</v>
      </c>
      <c r="U145" s="111">
        <v>10067.58</v>
      </c>
      <c r="V145" s="33" t="s">
        <v>876</v>
      </c>
      <c r="W145" s="6" t="s">
        <v>442</v>
      </c>
      <c r="X145" s="9" t="s">
        <v>850</v>
      </c>
      <c r="Y145" s="9" t="s">
        <v>851</v>
      </c>
      <c r="Z145" s="17">
        <v>45355</v>
      </c>
      <c r="AA145" s="17">
        <v>45618</v>
      </c>
      <c r="AB145" s="17"/>
      <c r="AC145" s="33" t="s">
        <v>871</v>
      </c>
      <c r="AD145" s="9" t="s">
        <v>852</v>
      </c>
      <c r="AE145" s="9" t="s">
        <v>447</v>
      </c>
      <c r="AF145" s="9" t="s">
        <v>660</v>
      </c>
      <c r="AG145" s="40" t="s">
        <v>853</v>
      </c>
      <c r="AH145" s="65">
        <v>10067.58</v>
      </c>
      <c r="AI145" s="29">
        <v>45628</v>
      </c>
      <c r="AJ145" s="89" t="s">
        <v>663</v>
      </c>
      <c r="AK145" s="40"/>
      <c r="AL145" s="93"/>
      <c r="AM145" s="29"/>
      <c r="AN145" s="6"/>
      <c r="AO145" s="40"/>
      <c r="AP145" s="11"/>
    </row>
    <row r="146" spans="1:48" s="9" customFormat="1" ht="111.6" customHeight="1" x14ac:dyDescent="0.25">
      <c r="A146" s="9">
        <v>257458</v>
      </c>
      <c r="B146" s="74">
        <v>51573172</v>
      </c>
      <c r="C146" s="106" t="s">
        <v>856</v>
      </c>
      <c r="D146" s="9" t="s">
        <v>858</v>
      </c>
      <c r="E146" s="6" t="s">
        <v>859</v>
      </c>
      <c r="F146" s="9" t="s">
        <v>857</v>
      </c>
      <c r="G146" s="9" t="s">
        <v>434</v>
      </c>
      <c r="H146" s="9" t="s">
        <v>23</v>
      </c>
      <c r="I146" s="9">
        <v>88301</v>
      </c>
      <c r="J146" s="9">
        <v>0.35</v>
      </c>
      <c r="K146" s="6" t="s">
        <v>860</v>
      </c>
      <c r="L146" s="9">
        <v>-105.873778</v>
      </c>
      <c r="O146" s="9" t="s">
        <v>861</v>
      </c>
      <c r="Q146" s="6" t="s">
        <v>862</v>
      </c>
      <c r="R146" s="9" t="s">
        <v>569</v>
      </c>
      <c r="S146" s="9" t="s">
        <v>256</v>
      </c>
      <c r="U146" s="111">
        <f>SUM(AH146,AL146,AP146)</f>
        <v>141982.1</v>
      </c>
      <c r="V146" s="33" t="s">
        <v>867</v>
      </c>
      <c r="W146" s="99" t="s">
        <v>482</v>
      </c>
      <c r="X146" s="9" t="s">
        <v>863</v>
      </c>
      <c r="Y146" s="6" t="s">
        <v>864</v>
      </c>
      <c r="Z146" s="17">
        <v>44674</v>
      </c>
      <c r="AA146" s="17">
        <v>45427</v>
      </c>
      <c r="AB146" s="17" t="s">
        <v>493</v>
      </c>
      <c r="AC146" s="27" t="s">
        <v>868</v>
      </c>
      <c r="AD146" s="9" t="s">
        <v>517</v>
      </c>
      <c r="AE146" s="9" t="s">
        <v>447</v>
      </c>
      <c r="AF146" s="9" t="s">
        <v>660</v>
      </c>
      <c r="AG146" s="40" t="s">
        <v>300</v>
      </c>
      <c r="AH146" s="11">
        <v>16067</v>
      </c>
      <c r="AI146" s="29">
        <v>44862</v>
      </c>
      <c r="AJ146" s="89" t="s">
        <v>598</v>
      </c>
      <c r="AK146" s="40" t="s">
        <v>159</v>
      </c>
      <c r="AL146" s="93">
        <v>50026</v>
      </c>
      <c r="AM146" s="29">
        <v>45017</v>
      </c>
      <c r="AN146" s="6" t="s">
        <v>865</v>
      </c>
      <c r="AO146" s="39" t="s">
        <v>866</v>
      </c>
      <c r="AP146" s="11">
        <v>75889.100000000006</v>
      </c>
      <c r="AQ146" s="29">
        <v>45427</v>
      </c>
      <c r="AR146" s="6" t="s">
        <v>663</v>
      </c>
    </row>
    <row r="147" spans="1:48" s="9" customFormat="1" ht="105.6" x14ac:dyDescent="0.25">
      <c r="A147" s="9">
        <v>260489</v>
      </c>
      <c r="B147" s="74">
        <v>51573190</v>
      </c>
      <c r="C147" s="106" t="s">
        <v>819</v>
      </c>
      <c r="E147" s="6" t="s">
        <v>820</v>
      </c>
      <c r="F147" s="9" t="s">
        <v>507</v>
      </c>
      <c r="G147" s="9" t="s">
        <v>75</v>
      </c>
      <c r="H147" s="9" t="s">
        <v>23</v>
      </c>
      <c r="I147" s="9">
        <v>88026</v>
      </c>
      <c r="J147" s="9">
        <v>6</v>
      </c>
      <c r="K147" s="9">
        <v>32.783260300000002</v>
      </c>
      <c r="L147" s="9">
        <v>-108.1574401</v>
      </c>
      <c r="O147" s="9" t="s">
        <v>579</v>
      </c>
      <c r="Q147" s="6" t="s">
        <v>822</v>
      </c>
      <c r="R147" s="9" t="s">
        <v>823</v>
      </c>
      <c r="S147" s="9" t="s">
        <v>256</v>
      </c>
      <c r="U147" s="111">
        <v>8763.75</v>
      </c>
      <c r="V147" s="33" t="s">
        <v>841</v>
      </c>
      <c r="W147" s="70" t="s">
        <v>842</v>
      </c>
      <c r="X147" s="9" t="s">
        <v>642</v>
      </c>
      <c r="Y147" s="9" t="s">
        <v>300</v>
      </c>
      <c r="Z147" s="17">
        <v>45435</v>
      </c>
      <c r="AA147" s="17">
        <v>45572</v>
      </c>
      <c r="AB147" s="17"/>
      <c r="AC147" s="27" t="s">
        <v>869</v>
      </c>
      <c r="AD147" s="9" t="s">
        <v>824</v>
      </c>
      <c r="AE147" s="9" t="s">
        <v>447</v>
      </c>
      <c r="AF147" s="9" t="s">
        <v>303</v>
      </c>
      <c r="AG147" s="40" t="s">
        <v>300</v>
      </c>
      <c r="AH147" s="11">
        <v>8763.75</v>
      </c>
      <c r="AI147" s="29">
        <v>45572</v>
      </c>
      <c r="AJ147" s="89" t="s">
        <v>663</v>
      </c>
      <c r="AK147" s="40"/>
      <c r="AL147" s="93"/>
      <c r="AM147" s="29"/>
      <c r="AN147" s="6"/>
      <c r="AO147" s="40"/>
      <c r="AP147" s="11"/>
    </row>
    <row r="148" spans="1:48" s="9" customFormat="1" ht="60" customHeight="1" x14ac:dyDescent="0.25">
      <c r="A148" s="9">
        <v>270433</v>
      </c>
      <c r="B148" s="74">
        <v>51573194</v>
      </c>
      <c r="C148" s="106" t="s">
        <v>891</v>
      </c>
      <c r="D148" s="6" t="s">
        <v>895</v>
      </c>
      <c r="E148" s="6" t="s">
        <v>892</v>
      </c>
      <c r="F148" s="9" t="s">
        <v>74</v>
      </c>
      <c r="G148" s="9" t="s">
        <v>75</v>
      </c>
      <c r="H148" s="9" t="s">
        <v>23</v>
      </c>
      <c r="I148" s="9">
        <v>88061</v>
      </c>
      <c r="J148" s="9">
        <v>0.52</v>
      </c>
      <c r="K148" s="9">
        <v>32.462794000000002</v>
      </c>
      <c r="L148" s="9">
        <v>-108.162429</v>
      </c>
      <c r="O148" s="9" t="s">
        <v>893</v>
      </c>
      <c r="Q148" s="6" t="s">
        <v>965</v>
      </c>
      <c r="R148" s="9" t="s">
        <v>896</v>
      </c>
      <c r="S148" s="9" t="s">
        <v>256</v>
      </c>
      <c r="U148" s="111">
        <v>7914.05</v>
      </c>
      <c r="V148" s="33" t="s">
        <v>898</v>
      </c>
      <c r="W148" s="6" t="s">
        <v>966</v>
      </c>
      <c r="X148" s="9" t="s">
        <v>894</v>
      </c>
      <c r="Y148" s="9" t="s">
        <v>300</v>
      </c>
      <c r="Z148" s="17">
        <v>45890</v>
      </c>
      <c r="AA148" s="17">
        <v>46066</v>
      </c>
      <c r="AB148" s="17" t="s">
        <v>493</v>
      </c>
      <c r="AC148" s="27" t="s">
        <v>917</v>
      </c>
      <c r="AD148" s="6" t="s">
        <v>906</v>
      </c>
      <c r="AE148" s="9" t="s">
        <v>447</v>
      </c>
      <c r="AF148" s="9" t="s">
        <v>303</v>
      </c>
      <c r="AG148" s="40" t="s">
        <v>300</v>
      </c>
      <c r="AH148" s="112">
        <v>7914.05</v>
      </c>
      <c r="AI148" s="29">
        <v>46066</v>
      </c>
      <c r="AJ148" s="89" t="s">
        <v>663</v>
      </c>
      <c r="AK148" s="40"/>
      <c r="AL148" s="93"/>
      <c r="AM148" s="29"/>
      <c r="AN148" s="6"/>
      <c r="AO148" s="40"/>
      <c r="AP148" s="11"/>
    </row>
    <row r="149" spans="1:48" s="9" customFormat="1" ht="66" customHeight="1" x14ac:dyDescent="0.25">
      <c r="A149" s="9">
        <v>270434</v>
      </c>
      <c r="B149" s="74">
        <v>51573196</v>
      </c>
      <c r="C149" s="106" t="s">
        <v>899</v>
      </c>
      <c r="D149" s="6" t="s">
        <v>900</v>
      </c>
      <c r="E149" s="6" t="s">
        <v>903</v>
      </c>
      <c r="F149" s="9" t="s">
        <v>53</v>
      </c>
      <c r="G149" s="9" t="s">
        <v>901</v>
      </c>
      <c r="H149" s="9" t="s">
        <v>23</v>
      </c>
      <c r="I149" s="9">
        <v>88001</v>
      </c>
      <c r="J149" s="9">
        <v>12.6</v>
      </c>
      <c r="K149" s="9">
        <v>32.162641000000001</v>
      </c>
      <c r="L149" s="9">
        <v>-106.451177</v>
      </c>
      <c r="O149" s="6" t="s">
        <v>905</v>
      </c>
      <c r="Q149" s="6" t="s">
        <v>902</v>
      </c>
      <c r="R149" s="9" t="s">
        <v>896</v>
      </c>
      <c r="S149" s="9" t="s">
        <v>256</v>
      </c>
      <c r="U149" s="124">
        <v>10748.61</v>
      </c>
      <c r="V149" s="33" t="s">
        <v>904</v>
      </c>
      <c r="W149" s="6" t="s">
        <v>967</v>
      </c>
      <c r="X149" s="9" t="s">
        <v>392</v>
      </c>
      <c r="Y149" s="9" t="s">
        <v>300</v>
      </c>
      <c r="Z149" s="17">
        <v>45786</v>
      </c>
      <c r="AA149" s="17">
        <v>46092</v>
      </c>
      <c r="AB149" s="17"/>
      <c r="AC149" s="27" t="s">
        <v>916</v>
      </c>
      <c r="AD149" s="6" t="s">
        <v>448</v>
      </c>
      <c r="AE149" s="9" t="s">
        <v>447</v>
      </c>
      <c r="AF149" s="9" t="s">
        <v>303</v>
      </c>
      <c r="AG149" s="40" t="s">
        <v>300</v>
      </c>
      <c r="AH149" s="124">
        <v>10748.61</v>
      </c>
      <c r="AI149" s="29">
        <v>46092</v>
      </c>
      <c r="AJ149" s="89" t="s">
        <v>663</v>
      </c>
      <c r="AK149" s="40"/>
      <c r="AL149" s="93"/>
      <c r="AM149" s="29"/>
      <c r="AN149" s="6"/>
      <c r="AO149" s="40"/>
      <c r="AP149" s="11"/>
    </row>
    <row r="150" spans="1:48" s="9" customFormat="1" ht="70.5" customHeight="1" x14ac:dyDescent="0.25">
      <c r="A150" s="9">
        <v>270435</v>
      </c>
      <c r="B150" s="74">
        <v>51573195</v>
      </c>
      <c r="C150" s="106" t="s">
        <v>907</v>
      </c>
      <c r="D150" s="6" t="s">
        <v>908</v>
      </c>
      <c r="E150" s="6" t="s">
        <v>911</v>
      </c>
      <c r="F150" s="9" t="s">
        <v>53</v>
      </c>
      <c r="G150" s="9" t="s">
        <v>901</v>
      </c>
      <c r="H150" s="9" t="s">
        <v>23</v>
      </c>
      <c r="I150" s="9">
        <v>88001</v>
      </c>
      <c r="J150" s="9">
        <v>0.8</v>
      </c>
      <c r="K150" s="9">
        <v>32.184804</v>
      </c>
      <c r="L150" s="9">
        <v>-106.461232</v>
      </c>
      <c r="O150" s="9" t="s">
        <v>913</v>
      </c>
      <c r="Q150" s="6" t="s">
        <v>902</v>
      </c>
      <c r="R150" s="9" t="s">
        <v>896</v>
      </c>
      <c r="S150" s="9" t="s">
        <v>256</v>
      </c>
      <c r="U150" s="124">
        <v>11017.84</v>
      </c>
      <c r="V150" s="33" t="s">
        <v>914</v>
      </c>
      <c r="W150" s="6" t="s">
        <v>1006</v>
      </c>
      <c r="X150" s="9" t="s">
        <v>392</v>
      </c>
      <c r="Y150" s="9" t="s">
        <v>300</v>
      </c>
      <c r="Z150" s="17">
        <v>45789</v>
      </c>
      <c r="AA150" s="17">
        <v>46092</v>
      </c>
      <c r="AB150" s="17"/>
      <c r="AC150" s="27" t="s">
        <v>915</v>
      </c>
      <c r="AD150" s="6" t="s">
        <v>912</v>
      </c>
      <c r="AE150" s="9" t="s">
        <v>447</v>
      </c>
      <c r="AF150" s="9" t="s">
        <v>303</v>
      </c>
      <c r="AG150" s="40" t="s">
        <v>300</v>
      </c>
      <c r="AH150" s="124">
        <v>11017.84</v>
      </c>
      <c r="AI150" s="29">
        <v>46092</v>
      </c>
      <c r="AJ150" s="89" t="s">
        <v>663</v>
      </c>
      <c r="AK150" s="40"/>
      <c r="AL150" s="93"/>
      <c r="AM150" s="29"/>
      <c r="AN150" s="6"/>
      <c r="AO150" s="40"/>
      <c r="AP150" s="11"/>
    </row>
    <row r="151" spans="1:48" ht="85.5" customHeight="1" x14ac:dyDescent="0.25">
      <c r="A151" s="9">
        <v>270589</v>
      </c>
      <c r="B151" s="74">
        <v>51573199</v>
      </c>
      <c r="C151" s="106" t="s">
        <v>909</v>
      </c>
      <c r="E151" s="6" t="s">
        <v>918</v>
      </c>
      <c r="F151" s="9" t="s">
        <v>910</v>
      </c>
      <c r="G151" s="9" t="s">
        <v>22</v>
      </c>
      <c r="H151" s="9" t="s">
        <v>23</v>
      </c>
      <c r="I151" s="9">
        <v>87522</v>
      </c>
      <c r="J151" s="9">
        <v>0.09</v>
      </c>
      <c r="K151" s="9">
        <v>36.000539000000003</v>
      </c>
      <c r="L151" s="9">
        <v>-105.555172</v>
      </c>
      <c r="O151" s="9" t="s">
        <v>579</v>
      </c>
      <c r="Q151" s="9" t="s">
        <v>919</v>
      </c>
      <c r="R151" s="9" t="s">
        <v>896</v>
      </c>
      <c r="S151" s="9" t="s">
        <v>256</v>
      </c>
      <c r="U151" s="124">
        <v>9022.42</v>
      </c>
      <c r="V151" s="33" t="s">
        <v>921</v>
      </c>
      <c r="W151" s="6" t="s">
        <v>1005</v>
      </c>
      <c r="X151" s="6" t="s">
        <v>920</v>
      </c>
      <c r="Y151" s="9" t="s">
        <v>300</v>
      </c>
      <c r="Z151" s="17">
        <v>45812</v>
      </c>
      <c r="AA151" s="17">
        <v>46134</v>
      </c>
      <c r="AB151" s="17"/>
      <c r="AC151" s="27" t="s">
        <v>922</v>
      </c>
      <c r="AD151" s="9" t="s">
        <v>448</v>
      </c>
      <c r="AE151" s="9" t="s">
        <v>447</v>
      </c>
      <c r="AF151" s="9" t="s">
        <v>303</v>
      </c>
      <c r="AG151" s="40" t="s">
        <v>300</v>
      </c>
      <c r="AH151" s="124">
        <v>9022.42</v>
      </c>
      <c r="AI151" s="29">
        <v>46134</v>
      </c>
      <c r="AJ151" s="89" t="s">
        <v>989</v>
      </c>
      <c r="AL151" s="93"/>
      <c r="AM151" s="29"/>
      <c r="AS151" s="9"/>
      <c r="AT151" s="9"/>
      <c r="AU151" s="9"/>
      <c r="AV151" s="9"/>
    </row>
    <row r="152" spans="1:48" ht="127.2" customHeight="1" x14ac:dyDescent="0.25">
      <c r="A152" s="9">
        <v>268425</v>
      </c>
      <c r="B152" s="74">
        <v>51573197</v>
      </c>
      <c r="C152" s="106" t="s">
        <v>923</v>
      </c>
      <c r="E152" s="6" t="s">
        <v>924</v>
      </c>
      <c r="F152" s="9" t="s">
        <v>171</v>
      </c>
      <c r="G152" s="9" t="s">
        <v>172</v>
      </c>
      <c r="H152" s="9" t="s">
        <v>23</v>
      </c>
      <c r="I152" s="9">
        <v>87401</v>
      </c>
      <c r="J152" s="9">
        <v>2.17</v>
      </c>
      <c r="K152" s="9">
        <v>36.702840000000002</v>
      </c>
      <c r="L152" s="9">
        <v>-108.10489</v>
      </c>
      <c r="O152" s="9" t="s">
        <v>913</v>
      </c>
      <c r="Q152" s="9" t="s">
        <v>925</v>
      </c>
      <c r="R152" s="9" t="s">
        <v>896</v>
      </c>
      <c r="S152" s="9" t="s">
        <v>257</v>
      </c>
      <c r="U152" s="111" t="s">
        <v>964</v>
      </c>
      <c r="V152" s="33" t="s">
        <v>926</v>
      </c>
      <c r="W152" s="99" t="s">
        <v>1003</v>
      </c>
      <c r="X152" s="123" t="s">
        <v>927</v>
      </c>
      <c r="Y152" s="9" t="s">
        <v>928</v>
      </c>
      <c r="Z152" s="17">
        <v>45910</v>
      </c>
      <c r="AA152" s="17" t="s">
        <v>160</v>
      </c>
      <c r="AB152" s="17"/>
      <c r="AC152" s="27" t="s">
        <v>929</v>
      </c>
      <c r="AD152" s="9" t="s">
        <v>448</v>
      </c>
      <c r="AE152" s="9" t="s">
        <v>447</v>
      </c>
      <c r="AF152" s="9" t="s">
        <v>303</v>
      </c>
      <c r="AG152" s="40" t="s">
        <v>928</v>
      </c>
      <c r="AH152" s="124" t="s">
        <v>930</v>
      </c>
      <c r="AI152" s="29" t="s">
        <v>160</v>
      </c>
      <c r="AJ152" s="89" t="s">
        <v>663</v>
      </c>
      <c r="AL152" s="93"/>
      <c r="AM152" s="29"/>
      <c r="AS152" s="9"/>
      <c r="AT152" s="9"/>
      <c r="AU152" s="9"/>
      <c r="AV152" s="9"/>
    </row>
    <row r="153" spans="1:48" ht="168" customHeight="1" x14ac:dyDescent="0.25">
      <c r="A153" s="9">
        <v>268711</v>
      </c>
      <c r="B153" s="74">
        <v>51573193</v>
      </c>
      <c r="C153" s="106" t="s">
        <v>931</v>
      </c>
      <c r="D153" s="6" t="s">
        <v>984</v>
      </c>
      <c r="E153" s="6" t="s">
        <v>983</v>
      </c>
      <c r="G153" s="9" t="s">
        <v>57</v>
      </c>
      <c r="H153" s="9" t="s">
        <v>23</v>
      </c>
      <c r="I153" s="9">
        <v>87301</v>
      </c>
      <c r="J153" s="9">
        <v>3500</v>
      </c>
      <c r="K153" s="9">
        <v>35.552770000000002</v>
      </c>
      <c r="L153" s="9">
        <v>-108.85529</v>
      </c>
      <c r="O153" s="9" t="s">
        <v>941</v>
      </c>
      <c r="Q153" s="6" t="s">
        <v>938</v>
      </c>
      <c r="R153" s="9" t="s">
        <v>896</v>
      </c>
      <c r="S153" s="9" t="s">
        <v>257</v>
      </c>
      <c r="U153" s="111">
        <v>14446.21</v>
      </c>
      <c r="V153" s="33" t="s">
        <v>933</v>
      </c>
      <c r="W153" s="6" t="s">
        <v>934</v>
      </c>
      <c r="X153" s="6" t="s">
        <v>986</v>
      </c>
      <c r="Y153" s="9" t="s">
        <v>300</v>
      </c>
      <c r="Z153" s="17">
        <v>45896</v>
      </c>
      <c r="AA153" s="17">
        <v>46027</v>
      </c>
      <c r="AB153" s="17" t="s">
        <v>447</v>
      </c>
      <c r="AC153" s="27" t="s">
        <v>935</v>
      </c>
      <c r="AD153" s="9" t="s">
        <v>936</v>
      </c>
      <c r="AE153" s="9" t="s">
        <v>447</v>
      </c>
      <c r="AF153" s="9" t="s">
        <v>303</v>
      </c>
      <c r="AG153" s="40" t="s">
        <v>300</v>
      </c>
      <c r="AH153" s="16">
        <v>14446.21</v>
      </c>
      <c r="AI153" s="29">
        <v>46027</v>
      </c>
      <c r="AJ153" s="89" t="s">
        <v>663</v>
      </c>
      <c r="AL153" s="93"/>
      <c r="AM153" s="29"/>
      <c r="AS153" s="9"/>
      <c r="AT153" s="9"/>
      <c r="AU153" s="9"/>
      <c r="AV153" s="9"/>
    </row>
    <row r="154" spans="1:48" ht="85.5" customHeight="1" x14ac:dyDescent="0.25">
      <c r="A154" s="9">
        <v>268836</v>
      </c>
      <c r="B154" s="74">
        <v>51573187</v>
      </c>
      <c r="C154" s="106" t="s">
        <v>932</v>
      </c>
      <c r="D154" s="9" t="s">
        <v>985</v>
      </c>
      <c r="E154" s="6" t="s">
        <v>939</v>
      </c>
      <c r="F154" s="9" t="s">
        <v>940</v>
      </c>
      <c r="G154" s="9" t="s">
        <v>325</v>
      </c>
      <c r="H154" s="9" t="s">
        <v>23</v>
      </c>
      <c r="I154" s="9">
        <v>87557</v>
      </c>
      <c r="J154" s="9">
        <v>3</v>
      </c>
      <c r="K154" s="9">
        <v>36.357140000000001</v>
      </c>
      <c r="L154" s="9">
        <v>-105.60628</v>
      </c>
      <c r="O154" s="9" t="s">
        <v>941</v>
      </c>
      <c r="Q154" s="6" t="s">
        <v>937</v>
      </c>
      <c r="R154" s="9" t="s">
        <v>896</v>
      </c>
      <c r="S154" s="9" t="s">
        <v>257</v>
      </c>
      <c r="U154" s="111">
        <v>17889.86</v>
      </c>
      <c r="V154" s="33" t="s">
        <v>942</v>
      </c>
      <c r="W154" s="6" t="s">
        <v>943</v>
      </c>
      <c r="X154" s="9" t="s">
        <v>792</v>
      </c>
      <c r="Y154" s="6" t="s">
        <v>659</v>
      </c>
      <c r="Z154" s="17">
        <v>45747</v>
      </c>
      <c r="AA154" s="17">
        <v>46028</v>
      </c>
      <c r="AB154" s="17" t="s">
        <v>447</v>
      </c>
      <c r="AC154" s="27" t="s">
        <v>946</v>
      </c>
      <c r="AD154" s="9" t="s">
        <v>944</v>
      </c>
      <c r="AE154" s="9" t="s">
        <v>447</v>
      </c>
      <c r="AF154" s="9" t="s">
        <v>303</v>
      </c>
      <c r="AG154" s="39" t="s">
        <v>945</v>
      </c>
      <c r="AH154" s="16">
        <v>17889.86</v>
      </c>
      <c r="AI154" s="29">
        <v>46028</v>
      </c>
      <c r="AJ154" s="89" t="s">
        <v>663</v>
      </c>
      <c r="AL154" s="93"/>
      <c r="AM154" s="29"/>
      <c r="AS154" s="9"/>
      <c r="AT154" s="9"/>
      <c r="AU154" s="9"/>
      <c r="AV154" s="9"/>
    </row>
    <row r="155" spans="1:48" ht="85.5" customHeight="1" x14ac:dyDescent="0.25">
      <c r="A155" s="9">
        <v>270449</v>
      </c>
      <c r="B155" s="74">
        <v>51573200</v>
      </c>
      <c r="C155" s="106" t="s">
        <v>947</v>
      </c>
      <c r="E155" s="6" t="s">
        <v>948</v>
      </c>
      <c r="F155" s="9" t="s">
        <v>949</v>
      </c>
      <c r="G155" s="9" t="s">
        <v>62</v>
      </c>
      <c r="H155" s="9" t="s">
        <v>23</v>
      </c>
      <c r="I155" s="9">
        <v>87747</v>
      </c>
      <c r="J155" s="9">
        <v>0.7</v>
      </c>
      <c r="K155" s="9">
        <v>36.369134000000003</v>
      </c>
      <c r="L155" s="9">
        <v>-104.599386</v>
      </c>
      <c r="O155" s="9" t="s">
        <v>950</v>
      </c>
      <c r="Q155" s="6" t="s">
        <v>951</v>
      </c>
      <c r="R155" s="9" t="s">
        <v>896</v>
      </c>
      <c r="S155" s="9" t="s">
        <v>257</v>
      </c>
      <c r="U155" s="114">
        <v>12767.75</v>
      </c>
      <c r="V155" s="33" t="s">
        <v>953</v>
      </c>
      <c r="W155" s="70" t="s">
        <v>1000</v>
      </c>
      <c r="X155" s="9" t="s">
        <v>952</v>
      </c>
      <c r="Y155" s="9" t="s">
        <v>300</v>
      </c>
      <c r="Z155" s="17">
        <v>45880</v>
      </c>
      <c r="AA155" s="17">
        <v>46182</v>
      </c>
      <c r="AB155" s="17" t="s">
        <v>447</v>
      </c>
      <c r="AC155" s="27" t="s">
        <v>954</v>
      </c>
      <c r="AD155" s="9" t="s">
        <v>448</v>
      </c>
      <c r="AE155" s="9" t="s">
        <v>447</v>
      </c>
      <c r="AF155" s="9" t="s">
        <v>303</v>
      </c>
      <c r="AG155" s="40" t="s">
        <v>300</v>
      </c>
      <c r="AH155" s="124">
        <v>12767.75</v>
      </c>
      <c r="AI155" s="29">
        <v>46182</v>
      </c>
      <c r="AJ155" s="89" t="s">
        <v>989</v>
      </c>
      <c r="AK155" s="39" t="s">
        <v>1001</v>
      </c>
      <c r="AL155" s="93"/>
      <c r="AM155" s="29"/>
      <c r="AS155" s="9"/>
      <c r="AT155" s="9"/>
      <c r="AU155" s="9"/>
      <c r="AV155" s="9"/>
    </row>
    <row r="156" spans="1:48" ht="85.5" customHeight="1" x14ac:dyDescent="0.25">
      <c r="A156" s="9">
        <v>270450</v>
      </c>
      <c r="B156" s="74">
        <v>51573201</v>
      </c>
      <c r="C156" s="106" t="s">
        <v>955</v>
      </c>
      <c r="E156" s="6" t="s">
        <v>956</v>
      </c>
      <c r="F156" s="9" t="s">
        <v>949</v>
      </c>
      <c r="G156" s="9" t="s">
        <v>62</v>
      </c>
      <c r="H156" s="9" t="s">
        <v>23</v>
      </c>
      <c r="I156" s="9">
        <v>87747</v>
      </c>
      <c r="J156" s="9">
        <v>1</v>
      </c>
      <c r="K156" s="9">
        <v>36.369698</v>
      </c>
      <c r="L156" s="9">
        <v>-104.600999</v>
      </c>
      <c r="O156" s="9" t="s">
        <v>950</v>
      </c>
      <c r="Q156" s="6" t="s">
        <v>951</v>
      </c>
      <c r="R156" s="9" t="s">
        <v>896</v>
      </c>
      <c r="S156" s="9" t="s">
        <v>257</v>
      </c>
      <c r="U156" s="114">
        <v>12768.34</v>
      </c>
      <c r="V156" s="33" t="s">
        <v>957</v>
      </c>
      <c r="W156" s="99" t="s">
        <v>1002</v>
      </c>
      <c r="X156" s="9" t="s">
        <v>952</v>
      </c>
      <c r="Y156" s="9" t="s">
        <v>300</v>
      </c>
      <c r="Z156" s="17">
        <v>45880</v>
      </c>
      <c r="AA156" s="17">
        <v>46182</v>
      </c>
      <c r="AB156" s="17"/>
      <c r="AC156" s="27" t="s">
        <v>958</v>
      </c>
      <c r="AD156" s="9" t="s">
        <v>448</v>
      </c>
      <c r="AE156" s="9" t="s">
        <v>447</v>
      </c>
      <c r="AF156" s="9" t="s">
        <v>303</v>
      </c>
      <c r="AG156" s="40" t="s">
        <v>300</v>
      </c>
      <c r="AH156" s="124">
        <v>12768.34</v>
      </c>
      <c r="AI156" s="29">
        <v>46182</v>
      </c>
      <c r="AJ156" s="89" t="s">
        <v>989</v>
      </c>
      <c r="AK156" s="39" t="s">
        <v>1001</v>
      </c>
      <c r="AL156" s="93"/>
      <c r="AM156" s="29"/>
      <c r="AS156" s="9"/>
      <c r="AT156" s="9"/>
      <c r="AU156" s="9"/>
      <c r="AV156" s="9"/>
    </row>
    <row r="157" spans="1:48" ht="85.5" customHeight="1" x14ac:dyDescent="0.25">
      <c r="A157" s="9">
        <v>270475</v>
      </c>
      <c r="B157" s="74">
        <v>51573202</v>
      </c>
      <c r="C157" s="106" t="s">
        <v>959</v>
      </c>
      <c r="E157" s="6" t="s">
        <v>961</v>
      </c>
      <c r="F157" s="9" t="s">
        <v>56</v>
      </c>
      <c r="G157" s="9" t="s">
        <v>57</v>
      </c>
      <c r="H157" s="9" t="s">
        <v>23</v>
      </c>
      <c r="I157" s="9">
        <v>87301</v>
      </c>
      <c r="J157" s="9">
        <v>2</v>
      </c>
      <c r="K157" s="9">
        <v>35.302959999999999</v>
      </c>
      <c r="L157" s="9">
        <v>-108.490077</v>
      </c>
      <c r="O157" s="6" t="s">
        <v>962</v>
      </c>
      <c r="Q157" s="6" t="s">
        <v>963</v>
      </c>
      <c r="R157" s="9" t="s">
        <v>896</v>
      </c>
      <c r="S157" s="9" t="s">
        <v>256</v>
      </c>
      <c r="U157" s="114">
        <v>8142.98</v>
      </c>
      <c r="V157" s="33" t="s">
        <v>970</v>
      </c>
      <c r="W157" s="6" t="s">
        <v>1004</v>
      </c>
      <c r="X157" s="9" t="s">
        <v>968</v>
      </c>
      <c r="Y157" s="9" t="s">
        <v>300</v>
      </c>
      <c r="Z157" s="17">
        <v>45983</v>
      </c>
      <c r="AA157" s="17">
        <v>46142</v>
      </c>
      <c r="AB157" s="17"/>
      <c r="AC157" s="27" t="s">
        <v>971</v>
      </c>
      <c r="AD157" s="6" t="s">
        <v>969</v>
      </c>
      <c r="AE157" s="9" t="s">
        <v>447</v>
      </c>
      <c r="AF157" s="9" t="s">
        <v>303</v>
      </c>
      <c r="AG157" s="40" t="s">
        <v>300</v>
      </c>
      <c r="AH157" s="124">
        <v>8142.98</v>
      </c>
      <c r="AI157" s="29">
        <v>46142</v>
      </c>
      <c r="AJ157" s="89" t="s">
        <v>663</v>
      </c>
      <c r="AL157" s="93"/>
      <c r="AM157" s="29"/>
      <c r="AS157" s="9"/>
      <c r="AT157" s="9"/>
      <c r="AU157" s="9"/>
      <c r="AV157" s="9"/>
    </row>
    <row r="158" spans="1:48" ht="85.5" customHeight="1" x14ac:dyDescent="0.25">
      <c r="A158" s="9">
        <v>270590</v>
      </c>
      <c r="B158" s="74">
        <v>51573204</v>
      </c>
      <c r="C158" s="106" t="s">
        <v>960</v>
      </c>
      <c r="E158" s="6" t="s">
        <v>977</v>
      </c>
      <c r="F158" s="9" t="s">
        <v>79</v>
      </c>
      <c r="G158" s="9" t="s">
        <v>80</v>
      </c>
      <c r="H158" s="9" t="s">
        <v>23</v>
      </c>
      <c r="I158" s="9">
        <v>87701</v>
      </c>
      <c r="J158" s="9">
        <v>1.25</v>
      </c>
      <c r="K158" s="9">
        <v>35.583680000000001</v>
      </c>
      <c r="L158" s="9">
        <v>-105.22812</v>
      </c>
      <c r="O158" s="9" t="s">
        <v>950</v>
      </c>
      <c r="Q158" s="6" t="s">
        <v>978</v>
      </c>
      <c r="R158" s="9" t="s">
        <v>896</v>
      </c>
      <c r="S158" s="9" t="s">
        <v>256</v>
      </c>
      <c r="U158" s="114">
        <v>7097.51</v>
      </c>
      <c r="V158" s="33" t="s">
        <v>980</v>
      </c>
      <c r="W158" s="99" t="s">
        <v>966</v>
      </c>
      <c r="X158" s="9" t="s">
        <v>697</v>
      </c>
      <c r="Y158" s="9" t="s">
        <v>300</v>
      </c>
      <c r="Z158" s="17">
        <v>46112</v>
      </c>
      <c r="AA158" s="17">
        <v>46189</v>
      </c>
      <c r="AB158" s="17"/>
      <c r="AC158" s="27" t="s">
        <v>981</v>
      </c>
      <c r="AD158" s="9" t="s">
        <v>979</v>
      </c>
      <c r="AE158" s="9" t="s">
        <v>447</v>
      </c>
      <c r="AF158" s="9" t="s">
        <v>303</v>
      </c>
      <c r="AG158" s="40" t="s">
        <v>300</v>
      </c>
      <c r="AH158" s="65">
        <v>7097.51</v>
      </c>
      <c r="AI158" s="29">
        <v>46189</v>
      </c>
      <c r="AJ158" s="89" t="s">
        <v>989</v>
      </c>
      <c r="AL158" s="93"/>
      <c r="AM158" s="29"/>
      <c r="AS158" s="9"/>
      <c r="AT158" s="9"/>
      <c r="AU158" s="9"/>
      <c r="AV158" s="9"/>
    </row>
    <row r="159" spans="1:48" ht="181.2" customHeight="1" x14ac:dyDescent="0.25">
      <c r="A159" s="9">
        <v>270451</v>
      </c>
      <c r="B159" s="74">
        <v>51573203</v>
      </c>
      <c r="C159" s="106" t="s">
        <v>972</v>
      </c>
      <c r="E159" s="33" t="s">
        <v>999</v>
      </c>
      <c r="F159" s="9" t="s">
        <v>56</v>
      </c>
      <c r="G159" s="9" t="s">
        <v>57</v>
      </c>
      <c r="H159" s="9" t="s">
        <v>23</v>
      </c>
      <c r="I159" s="9">
        <v>87301</v>
      </c>
      <c r="J159" s="9">
        <v>4100</v>
      </c>
      <c r="K159" s="9">
        <v>35.555039999999998</v>
      </c>
      <c r="L159" s="9">
        <v>-108.78694</v>
      </c>
      <c r="O159" s="6" t="s">
        <v>998</v>
      </c>
      <c r="Q159" s="6" t="s">
        <v>938</v>
      </c>
      <c r="R159" s="9" t="s">
        <v>896</v>
      </c>
      <c r="S159" s="9" t="s">
        <v>256</v>
      </c>
      <c r="U159" s="111">
        <v>14694.54</v>
      </c>
      <c r="V159" s="33" t="s">
        <v>973</v>
      </c>
      <c r="W159" s="6" t="s">
        <v>1007</v>
      </c>
      <c r="X159" s="6" t="s">
        <v>986</v>
      </c>
      <c r="Y159" s="9" t="s">
        <v>300</v>
      </c>
      <c r="Z159" s="17">
        <v>46105</v>
      </c>
      <c r="AA159" s="17">
        <v>46203</v>
      </c>
      <c r="AB159" s="17"/>
      <c r="AC159" s="6" t="s">
        <v>935</v>
      </c>
      <c r="AD159" s="9" t="s">
        <v>448</v>
      </c>
      <c r="AE159" s="9" t="s">
        <v>447</v>
      </c>
      <c r="AF159" s="9" t="s">
        <v>303</v>
      </c>
      <c r="AG159" s="40" t="s">
        <v>300</v>
      </c>
      <c r="AH159" s="11">
        <v>14694.54</v>
      </c>
      <c r="AI159" s="29">
        <v>46203</v>
      </c>
      <c r="AJ159" s="89" t="s">
        <v>663</v>
      </c>
      <c r="AL159" s="93"/>
      <c r="AM159" s="29"/>
      <c r="AS159" s="9"/>
      <c r="AT159" s="9"/>
      <c r="AU159" s="9"/>
      <c r="AV159" s="9"/>
    </row>
    <row r="160" spans="1:48" ht="136.94999999999999" customHeight="1" x14ac:dyDescent="0.25">
      <c r="A160" s="9">
        <v>270536</v>
      </c>
      <c r="B160" s="74">
        <v>51573198</v>
      </c>
      <c r="C160" s="106" t="s">
        <v>990</v>
      </c>
      <c r="D160" s="9" t="s">
        <v>991</v>
      </c>
      <c r="E160" s="6" t="s">
        <v>994</v>
      </c>
      <c r="F160" s="9" t="s">
        <v>992</v>
      </c>
      <c r="G160" s="9" t="s">
        <v>993</v>
      </c>
      <c r="H160" s="9" t="s">
        <v>23</v>
      </c>
      <c r="I160" s="9">
        <v>88210</v>
      </c>
      <c r="J160" s="9">
        <v>0.2</v>
      </c>
      <c r="K160" s="9">
        <v>32.842410000000001</v>
      </c>
      <c r="L160" s="9">
        <v>-104.40184000000001</v>
      </c>
      <c r="O160" s="9" t="s">
        <v>950</v>
      </c>
      <c r="Q160" s="6" t="s">
        <v>995</v>
      </c>
      <c r="R160" s="9" t="s">
        <v>808</v>
      </c>
      <c r="S160" s="9" t="s">
        <v>256</v>
      </c>
      <c r="U160" s="111">
        <v>4593.6000000000004</v>
      </c>
      <c r="V160" s="33" t="s">
        <v>997</v>
      </c>
      <c r="W160" s="6" t="s">
        <v>838</v>
      </c>
      <c r="X160" s="6" t="s">
        <v>995</v>
      </c>
      <c r="Y160" s="6" t="s">
        <v>659</v>
      </c>
      <c r="Z160" s="17">
        <v>45743</v>
      </c>
      <c r="AA160" s="17">
        <v>46182</v>
      </c>
      <c r="AB160" s="17"/>
      <c r="AC160" s="33" t="s">
        <v>996</v>
      </c>
      <c r="AD160" s="9" t="s">
        <v>448</v>
      </c>
      <c r="AE160" s="9" t="s">
        <v>447</v>
      </c>
      <c r="AF160" s="9" t="s">
        <v>303</v>
      </c>
      <c r="AG160" s="39" t="s">
        <v>945</v>
      </c>
      <c r="AH160" s="16">
        <v>4593.6000000000004</v>
      </c>
      <c r="AI160" s="17" t="s">
        <v>1008</v>
      </c>
      <c r="AJ160" s="89" t="s">
        <v>989</v>
      </c>
      <c r="AL160" s="93"/>
      <c r="AM160" s="29"/>
      <c r="AS160" s="9"/>
      <c r="AT160" s="9"/>
      <c r="AU160" s="9"/>
      <c r="AV160" s="9"/>
    </row>
    <row r="161" spans="1:48" x14ac:dyDescent="0.25">
      <c r="A161" s="9" t="s">
        <v>465</v>
      </c>
      <c r="C161" s="106">
        <f>SUBTOTAL(103,Table13[Property Name])</f>
        <v>159</v>
      </c>
      <c r="U161" s="117"/>
      <c r="Z161" s="9"/>
      <c r="AA161" s="9"/>
      <c r="AH161" s="9"/>
      <c r="AP161" s="9"/>
      <c r="AS161"/>
      <c r="AT161"/>
      <c r="AU161"/>
      <c r="AV161"/>
    </row>
  </sheetData>
  <printOptions horizontalCentered="1" gridLines="1"/>
  <pageMargins left="0.25" right="0.25" top="0.75" bottom="0.75" header="0.3" footer="0.3"/>
  <pageSetup paperSize="3" scale="59" fitToHeight="0" orientation="landscape" r:id="rId1"/>
  <headerFooter alignWithMargins="0">
    <oddHeader>&amp;L&amp;18Updated 6/30/2026&amp;C&amp;18NMED Targeted Brownfield Assessment Site List</oddHeader>
    <oddFooter>Page &amp;P of &amp;N</oddFooter>
  </headerFooter>
  <legacyDrawing r:id="rId2"/>
  <tableParts count="1">
    <tablePart r:id="rId3"/>
  </tableParts>
  <extLst>
    <ext xmlns:x14="http://schemas.microsoft.com/office/spreadsheetml/2009/9/main" uri="{CCE6A557-97BC-4b89-ADB6-D9C93CAAB3DF}">
      <x14:dataValidations xmlns:xm="http://schemas.microsoft.com/office/excel/2006/main" count="8">
        <x14:dataValidation type="list" allowBlank="1" showInputMessage="1" showErrorMessage="1" xr:uid="{00000000-0002-0000-0000-000000000000}">
          <x14:formula1>
            <xm:f>#REF!</xm:f>
          </x14:formula1>
          <xm:sqref>AR162:AR168 AR94:AR95 AR97:AR115</xm:sqref>
        </x14:dataValidation>
        <x14:dataValidation type="list" allowBlank="1" showInputMessage="1" showErrorMessage="1" xr:uid="{00000000-0002-0000-0000-000001000000}">
          <x14:formula1>
            <xm:f>#REF!</xm:f>
          </x14:formula1>
          <xm:sqref>AN162:AN168 AN114:AN115 AN93:AN95 AN97:AN112</xm:sqref>
        </x14:dataValidation>
        <x14:dataValidation type="list" allowBlank="1" showInputMessage="1" showErrorMessage="1" xr:uid="{00000000-0002-0000-0000-000002000000}">
          <x14:formula1>
            <xm:f>#REF!</xm:f>
          </x14:formula1>
          <xm:sqref>AN36:AN45 AN47:AN52 AJ47:AJ52 AJ96:AJ115 AJ162:AJ1048576 AJ54:AJ81 AN54:AN81 AR2:AR81 AN3:AN34 AJ2:AJ34 AJ36:AJ45 AR91:AR93 AR83:AR88 AV30</xm:sqref>
        </x14:dataValidation>
        <x14:dataValidation type="list" allowBlank="1" showInputMessage="1" showErrorMessage="1" xr:uid="{729ABAF4-EAB5-41CD-A89B-A76B96FC8D18}">
          <x14:formula1>
            <xm:f>#REF!</xm:f>
          </x14:formula1>
          <xm:sqref>AJ82:AJ86 AN82 AN84:AN90</xm:sqref>
        </x14:dataValidation>
        <x14:dataValidation type="list" allowBlank="1" showInputMessage="1" showErrorMessage="1" xr:uid="{BAB08709-37F0-4DDB-B73E-4DCEDBAE5B77}">
          <x14:formula1>
            <xm:f>#REF!</xm:f>
          </x14:formula1>
          <xm:sqref>AJ87:AJ90 AJ92:AJ95</xm:sqref>
        </x14:dataValidation>
        <x14:dataValidation type="list" allowBlank="1" showInputMessage="1" showErrorMessage="1" xr:uid="{76EB41C5-AA1F-4377-9F4A-D7F639E2CC2F}">
          <x14:formula1>
            <xm:f>#REF!</xm:f>
          </x14:formula1>
          <xm:sqref>AJ91</xm:sqref>
        </x14:dataValidation>
        <x14:dataValidation type="list" allowBlank="1" showInputMessage="1" showErrorMessage="1" xr:uid="{964AB095-1BA1-4EBE-B67A-5ADDC706FD3B}">
          <x14:formula1>
            <xm:f>#REF!</xm:f>
          </x14:formula1>
          <xm:sqref>AN113 AN83</xm:sqref>
        </x14:dataValidation>
        <x14:dataValidation type="list" allowBlank="1" showInputMessage="1" showErrorMessage="1" xr:uid="{DD170D5A-C1B3-4D3D-8751-3D581148BBAF}">
          <x14:formula1>
            <xm:f>#REF!</xm:f>
          </x14:formula1>
          <xm:sqref>AR82 AN35 AJ35 AJ46 AN46 AN91 AN96 AR96 AR89:AR90</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S107"/>
  <sheetViews>
    <sheetView zoomScale="90" zoomScaleNormal="90" workbookViewId="0">
      <pane xSplit="3" ySplit="1" topLeftCell="D89" activePane="bottomRight" state="frozen"/>
      <selection pane="topRight" activeCell="D1" sqref="D1"/>
      <selection pane="bottomLeft" activeCell="A2" sqref="A2"/>
      <selection pane="bottomRight" activeCell="A2" sqref="A2:AR2"/>
    </sheetView>
  </sheetViews>
  <sheetFormatPr defaultColWidth="9.109375" defaultRowHeight="13.2" x14ac:dyDescent="0.25"/>
  <cols>
    <col min="1" max="1" width="21.88671875" style="9" customWidth="1"/>
    <col min="2" max="2" width="19.88671875" style="9" customWidth="1"/>
    <col min="3" max="3" width="36" style="9" customWidth="1"/>
    <col min="4" max="4" width="30.109375" style="9" customWidth="1"/>
    <col min="5" max="5" width="33" style="6" customWidth="1"/>
    <col min="6" max="6" width="13.5546875" style="9" customWidth="1"/>
    <col min="7" max="7" width="12.44140625" style="9" customWidth="1"/>
    <col min="8" max="8" width="8" style="9" customWidth="1"/>
    <col min="9" max="9" width="11.44140625" style="9" customWidth="1"/>
    <col min="10" max="10" width="10.44140625" style="9" customWidth="1"/>
    <col min="11" max="11" width="10.88671875" style="9" customWidth="1"/>
    <col min="12" max="12" width="12.88671875" style="9" customWidth="1"/>
    <col min="13" max="13" width="26.88671875" style="9" hidden="1" customWidth="1"/>
    <col min="14" max="14" width="18.88671875" style="9" hidden="1" customWidth="1"/>
    <col min="15" max="15" width="31.109375" style="9" customWidth="1"/>
    <col min="16" max="16" width="27.109375" style="9" hidden="1" customWidth="1"/>
    <col min="17" max="17" width="42.44140625" style="9" customWidth="1"/>
    <col min="18" max="18" width="39.88671875" style="9" customWidth="1"/>
    <col min="19" max="19" width="15.109375" style="9" customWidth="1"/>
    <col min="20" max="20" width="16.88671875" style="9" customWidth="1"/>
    <col min="21" max="21" width="15.109375" style="11" customWidth="1"/>
    <col min="22" max="22" width="47" style="33" customWidth="1"/>
    <col min="23" max="23" width="37.88671875" style="6" customWidth="1"/>
    <col min="24" max="24" width="24.109375" style="9" customWidth="1"/>
    <col min="25" max="25" width="24.44140625" style="9" customWidth="1"/>
    <col min="26" max="26" width="16" style="29" customWidth="1"/>
    <col min="27" max="27" width="19" style="29" customWidth="1"/>
    <col min="28" max="28" width="15.109375" style="9" customWidth="1"/>
    <col min="29" max="29" width="40.109375" style="27" customWidth="1"/>
    <col min="30" max="30" width="21.88671875" style="9" customWidth="1"/>
    <col min="31" max="31" width="15.109375" style="9" customWidth="1"/>
    <col min="32" max="32" width="18.109375" style="9" customWidth="1"/>
    <col min="33" max="33" width="21.109375" style="40" customWidth="1"/>
    <col min="34" max="34" width="12.88671875" style="11" customWidth="1"/>
    <col min="35" max="35" width="20.109375" style="9" customWidth="1"/>
    <col min="36" max="36" width="43.5546875" style="22" customWidth="1"/>
    <col min="37" max="37" width="22.109375" style="40" customWidth="1"/>
    <col min="38" max="38" width="12.88671875" style="9" customWidth="1"/>
    <col min="39" max="39" width="20.109375" style="9" customWidth="1"/>
    <col min="40" max="40" width="56" style="6" customWidth="1"/>
    <col min="41" max="41" width="22.109375" style="40" customWidth="1"/>
    <col min="42" max="42" width="13" style="11" customWidth="1"/>
    <col min="43" max="43" width="20.109375" style="9" customWidth="1"/>
    <col min="44" max="44" width="40.88671875" style="9" customWidth="1"/>
    <col min="45" max="16384" width="9.109375" style="1"/>
  </cols>
  <sheetData>
    <row r="1" spans="1:45" s="57" customFormat="1" ht="41.4" x14ac:dyDescent="0.25">
      <c r="A1" s="47" t="s">
        <v>297</v>
      </c>
      <c r="B1" s="48" t="s">
        <v>176</v>
      </c>
      <c r="C1" s="49" t="s">
        <v>4</v>
      </c>
      <c r="D1" s="49" t="s">
        <v>192</v>
      </c>
      <c r="E1" s="49" t="s">
        <v>5</v>
      </c>
      <c r="F1" s="49" t="s">
        <v>6</v>
      </c>
      <c r="G1" s="49" t="s">
        <v>7</v>
      </c>
      <c r="H1" s="49" t="s">
        <v>8</v>
      </c>
      <c r="I1" s="49" t="s">
        <v>9</v>
      </c>
      <c r="J1" s="49" t="s">
        <v>10</v>
      </c>
      <c r="K1" s="49" t="s">
        <v>11</v>
      </c>
      <c r="L1" s="49" t="s">
        <v>12</v>
      </c>
      <c r="M1" s="49" t="s">
        <v>13</v>
      </c>
      <c r="N1" s="49" t="s">
        <v>14</v>
      </c>
      <c r="O1" s="49" t="s">
        <v>15</v>
      </c>
      <c r="P1" s="47" t="s">
        <v>16</v>
      </c>
      <c r="Q1" s="50" t="s">
        <v>17</v>
      </c>
      <c r="R1" s="51" t="s">
        <v>18</v>
      </c>
      <c r="S1" s="52" t="s">
        <v>215</v>
      </c>
      <c r="T1" s="52" t="s">
        <v>216</v>
      </c>
      <c r="U1" s="53" t="s">
        <v>302</v>
      </c>
      <c r="V1" s="52" t="s">
        <v>177</v>
      </c>
      <c r="W1" s="52" t="s">
        <v>178</v>
      </c>
      <c r="X1" s="52" t="s">
        <v>179</v>
      </c>
      <c r="Y1" s="52" t="s">
        <v>180</v>
      </c>
      <c r="Z1" s="61" t="s">
        <v>181</v>
      </c>
      <c r="AA1" s="61" t="s">
        <v>157</v>
      </c>
      <c r="AB1" s="52" t="s">
        <v>182</v>
      </c>
      <c r="AC1" s="52" t="s">
        <v>183</v>
      </c>
      <c r="AD1" s="52" t="s">
        <v>305</v>
      </c>
      <c r="AE1" s="52" t="s">
        <v>188</v>
      </c>
      <c r="AF1" s="52" t="s">
        <v>191</v>
      </c>
      <c r="AG1" s="56" t="s">
        <v>416</v>
      </c>
      <c r="AH1" s="55" t="s">
        <v>417</v>
      </c>
      <c r="AI1" s="54" t="s">
        <v>418</v>
      </c>
      <c r="AJ1" s="54" t="s">
        <v>419</v>
      </c>
      <c r="AK1" s="56" t="s">
        <v>420</v>
      </c>
      <c r="AL1" s="54" t="s">
        <v>421</v>
      </c>
      <c r="AM1" s="54" t="s">
        <v>422</v>
      </c>
      <c r="AN1" s="54" t="s">
        <v>423</v>
      </c>
      <c r="AO1" s="56" t="s">
        <v>424</v>
      </c>
      <c r="AP1" s="55" t="s">
        <v>425</v>
      </c>
      <c r="AQ1" s="54" t="s">
        <v>426</v>
      </c>
      <c r="AR1" s="57" t="s">
        <v>427</v>
      </c>
      <c r="AS1" s="58"/>
    </row>
    <row r="2" spans="1:45" s="57" customFormat="1" ht="24.75" customHeight="1" x14ac:dyDescent="0.25">
      <c r="AS2" s="58"/>
    </row>
    <row r="3" spans="1:45" s="6" customFormat="1" ht="26.4" x14ac:dyDescent="0.25">
      <c r="A3" s="6">
        <v>136762</v>
      </c>
      <c r="B3" s="6" t="s">
        <v>331</v>
      </c>
      <c r="C3" s="4" t="s">
        <v>51</v>
      </c>
      <c r="D3" s="4"/>
      <c r="E3" s="4" t="s">
        <v>52</v>
      </c>
      <c r="F3" s="4" t="s">
        <v>53</v>
      </c>
      <c r="G3" s="4" t="s">
        <v>46</v>
      </c>
      <c r="H3" s="4" t="s">
        <v>23</v>
      </c>
      <c r="I3" s="4">
        <v>88001</v>
      </c>
      <c r="J3" s="4">
        <v>3.4</v>
      </c>
      <c r="K3" s="4">
        <v>32.305264000000001</v>
      </c>
      <c r="L3" s="6">
        <v>-106.77945</v>
      </c>
      <c r="M3" s="4" t="s">
        <v>24</v>
      </c>
      <c r="N3" s="4"/>
      <c r="O3" s="4" t="s">
        <v>3</v>
      </c>
      <c r="P3" s="7" t="s">
        <v>25</v>
      </c>
      <c r="R3" s="8" t="s">
        <v>26</v>
      </c>
      <c r="S3" s="10" t="s">
        <v>256</v>
      </c>
      <c r="T3" s="10" t="s">
        <v>257</v>
      </c>
      <c r="U3" s="25">
        <f t="shared" ref="U3:U15" si="0">AH3+AL3+AP3</f>
        <v>0</v>
      </c>
      <c r="V3" s="34"/>
      <c r="W3" s="10"/>
      <c r="X3" s="10"/>
      <c r="Y3" s="10"/>
      <c r="Z3" s="62"/>
      <c r="AA3" s="62"/>
      <c r="AB3" s="10"/>
      <c r="AC3" s="26"/>
      <c r="AD3" s="10"/>
      <c r="AE3" s="10"/>
      <c r="AF3" s="10"/>
      <c r="AG3" s="39"/>
      <c r="AH3" s="16"/>
      <c r="AJ3" s="22"/>
      <c r="AK3" s="41"/>
      <c r="AL3" s="3"/>
      <c r="AM3" s="2"/>
      <c r="AN3" s="22"/>
      <c r="AO3" s="43"/>
      <c r="AP3" s="31"/>
      <c r="AQ3" s="1"/>
      <c r="AR3" s="22"/>
      <c r="AS3" s="1"/>
    </row>
    <row r="4" spans="1:45" ht="26.4" x14ac:dyDescent="0.25">
      <c r="A4" s="6">
        <v>115927</v>
      </c>
      <c r="B4" s="6" t="s">
        <v>252</v>
      </c>
      <c r="C4" s="6" t="s">
        <v>128</v>
      </c>
      <c r="D4" s="6"/>
      <c r="F4" s="6" t="s">
        <v>22</v>
      </c>
      <c r="G4" s="6" t="s">
        <v>22</v>
      </c>
      <c r="H4" s="4" t="s">
        <v>23</v>
      </c>
      <c r="I4" s="6">
        <v>87501</v>
      </c>
      <c r="J4" s="6">
        <v>444</v>
      </c>
      <c r="K4" s="6">
        <v>35.686154999999999</v>
      </c>
      <c r="L4" s="6">
        <v>-105.94219099999999</v>
      </c>
      <c r="M4" s="6"/>
      <c r="N4" s="6"/>
      <c r="O4" s="6" t="s">
        <v>40</v>
      </c>
      <c r="P4" s="18"/>
      <c r="Q4" s="6"/>
      <c r="R4" s="6" t="s">
        <v>26</v>
      </c>
      <c r="S4" s="6" t="s">
        <v>256</v>
      </c>
      <c r="T4" s="6" t="s">
        <v>256</v>
      </c>
      <c r="U4" s="16">
        <f t="shared" si="0"/>
        <v>186546</v>
      </c>
      <c r="V4" s="33" t="s">
        <v>349</v>
      </c>
      <c r="W4" s="6" t="s">
        <v>350</v>
      </c>
      <c r="X4" s="6" t="s">
        <v>298</v>
      </c>
      <c r="Y4" s="6"/>
      <c r="Z4" s="17"/>
      <c r="AA4" s="17"/>
      <c r="AB4" s="6"/>
      <c r="AD4" s="6" t="s">
        <v>351</v>
      </c>
      <c r="AE4" s="6"/>
      <c r="AF4" s="6"/>
      <c r="AG4" s="39" t="s">
        <v>2</v>
      </c>
      <c r="AH4" s="16">
        <v>58926</v>
      </c>
      <c r="AI4" s="17">
        <v>40534</v>
      </c>
      <c r="AJ4" s="22" t="s">
        <v>146</v>
      </c>
      <c r="AK4" s="39" t="s">
        <v>352</v>
      </c>
      <c r="AL4" s="16">
        <v>127620</v>
      </c>
      <c r="AM4" s="17">
        <v>41820</v>
      </c>
      <c r="AN4" s="22" t="s">
        <v>147</v>
      </c>
      <c r="AR4" s="22"/>
    </row>
    <row r="5" spans="1:45" ht="26.4" x14ac:dyDescent="0.25">
      <c r="A5" s="5">
        <v>179401</v>
      </c>
      <c r="B5" s="5" t="s">
        <v>337</v>
      </c>
      <c r="C5" s="4" t="s">
        <v>339</v>
      </c>
      <c r="D5" s="4" t="s">
        <v>338</v>
      </c>
      <c r="E5" s="4" t="s">
        <v>144</v>
      </c>
      <c r="F5" s="4" t="s">
        <v>56</v>
      </c>
      <c r="G5" s="4" t="s">
        <v>57</v>
      </c>
      <c r="H5" s="4" t="s">
        <v>23</v>
      </c>
      <c r="I5" s="4">
        <v>87301</v>
      </c>
      <c r="J5" s="4">
        <v>26</v>
      </c>
      <c r="K5">
        <v>35.534787999999999</v>
      </c>
      <c r="L5">
        <v>-108.711304</v>
      </c>
      <c r="M5" s="4" t="s">
        <v>24</v>
      </c>
      <c r="N5" s="4"/>
      <c r="O5" s="4" t="s">
        <v>1</v>
      </c>
      <c r="P5" s="7" t="s">
        <v>25</v>
      </c>
      <c r="Q5" s="2"/>
      <c r="R5" s="8"/>
      <c r="S5" s="10" t="s">
        <v>256</v>
      </c>
      <c r="T5" s="10" t="s">
        <v>256</v>
      </c>
      <c r="U5" s="25">
        <f t="shared" si="0"/>
        <v>0</v>
      </c>
      <c r="V5" s="34"/>
      <c r="W5" s="10"/>
      <c r="X5" s="10" t="s">
        <v>371</v>
      </c>
      <c r="Y5" s="10" t="s">
        <v>0</v>
      </c>
      <c r="Z5" s="62"/>
      <c r="AA5" s="62"/>
      <c r="AB5" s="10"/>
      <c r="AC5" s="26"/>
      <c r="AD5" s="10"/>
      <c r="AE5" s="10"/>
      <c r="AF5" s="10"/>
      <c r="AG5" s="41" t="s">
        <v>300</v>
      </c>
      <c r="AH5" s="3"/>
      <c r="AI5" s="59"/>
      <c r="AJ5" s="23" t="s">
        <v>334</v>
      </c>
      <c r="AK5" s="39"/>
      <c r="AL5" s="16"/>
      <c r="AM5" s="6"/>
      <c r="AN5" s="22"/>
      <c r="AR5" s="22"/>
    </row>
    <row r="6" spans="1:45" ht="39.6" x14ac:dyDescent="0.25">
      <c r="A6" s="5" t="s">
        <v>230</v>
      </c>
      <c r="B6" s="5" t="s">
        <v>231</v>
      </c>
      <c r="C6" s="4" t="s">
        <v>32</v>
      </c>
      <c r="D6" s="4" t="s">
        <v>232</v>
      </c>
      <c r="E6" s="4" t="s">
        <v>33</v>
      </c>
      <c r="F6" s="4" t="s">
        <v>34</v>
      </c>
      <c r="G6" s="4" t="s">
        <v>35</v>
      </c>
      <c r="H6" s="4" t="s">
        <v>23</v>
      </c>
      <c r="I6" s="4">
        <v>87052</v>
      </c>
      <c r="J6" s="4">
        <v>8.6999999999999993</v>
      </c>
      <c r="K6" s="4">
        <v>35.511924</v>
      </c>
      <c r="L6" s="6">
        <v>-106.326887</v>
      </c>
      <c r="M6" s="4" t="s">
        <v>24</v>
      </c>
      <c r="N6" s="4"/>
      <c r="O6" s="4" t="s">
        <v>3</v>
      </c>
      <c r="P6" s="7" t="s">
        <v>25</v>
      </c>
      <c r="Q6" s="6"/>
      <c r="R6" s="8" t="s">
        <v>36</v>
      </c>
      <c r="S6" s="10" t="s">
        <v>256</v>
      </c>
      <c r="T6" s="10" t="s">
        <v>256</v>
      </c>
      <c r="U6" s="25">
        <f t="shared" si="0"/>
        <v>7657</v>
      </c>
      <c r="V6" s="34"/>
      <c r="W6" s="10"/>
      <c r="X6" s="10"/>
      <c r="Y6" s="10"/>
      <c r="Z6" s="62"/>
      <c r="AA6" s="62"/>
      <c r="AB6" s="10"/>
      <c r="AC6" s="26"/>
      <c r="AD6" s="10"/>
      <c r="AE6" s="10"/>
      <c r="AF6" s="10"/>
      <c r="AG6" s="39"/>
      <c r="AH6" s="16"/>
      <c r="AI6" s="6"/>
      <c r="AK6" s="39" t="s">
        <v>0</v>
      </c>
      <c r="AL6" s="16">
        <v>7657</v>
      </c>
      <c r="AM6" s="6"/>
      <c r="AN6" s="22"/>
      <c r="AR6" s="22"/>
    </row>
    <row r="7" spans="1:45" ht="26.4" x14ac:dyDescent="0.25">
      <c r="A7" s="6">
        <v>25822</v>
      </c>
      <c r="B7" s="6" t="s">
        <v>218</v>
      </c>
      <c r="C7" s="6" t="s">
        <v>106</v>
      </c>
      <c r="D7" s="6"/>
      <c r="E7" s="6" t="s">
        <v>107</v>
      </c>
      <c r="F7" s="6" t="s">
        <v>29</v>
      </c>
      <c r="G7" s="6" t="s">
        <v>30</v>
      </c>
      <c r="H7" s="4" t="s">
        <v>23</v>
      </c>
      <c r="I7" s="6">
        <v>87103</v>
      </c>
      <c r="J7" s="6">
        <v>7.47</v>
      </c>
      <c r="K7" s="6">
        <v>35.101599999999998</v>
      </c>
      <c r="L7" s="6">
        <v>-106.6635</v>
      </c>
      <c r="M7" s="6"/>
      <c r="N7" s="6"/>
      <c r="O7" s="6" t="s">
        <v>1</v>
      </c>
      <c r="P7" s="18"/>
      <c r="Q7" s="6"/>
      <c r="R7" s="6" t="s">
        <v>42</v>
      </c>
      <c r="S7" s="6" t="s">
        <v>256</v>
      </c>
      <c r="T7" s="6" t="s">
        <v>256</v>
      </c>
      <c r="U7" s="16">
        <f t="shared" si="0"/>
        <v>0</v>
      </c>
      <c r="X7" s="6"/>
      <c r="Y7" s="6"/>
      <c r="Z7" s="17"/>
      <c r="AA7" s="17"/>
      <c r="AB7" s="6"/>
      <c r="AD7" s="6"/>
      <c r="AE7" s="6" t="s">
        <v>256</v>
      </c>
      <c r="AF7" s="6"/>
      <c r="AG7" s="39"/>
      <c r="AH7" s="16"/>
      <c r="AI7" s="6"/>
      <c r="AK7" s="39"/>
      <c r="AL7" s="16"/>
      <c r="AM7" s="6"/>
      <c r="AN7" s="22"/>
      <c r="AR7" s="22"/>
    </row>
    <row r="8" spans="1:45" ht="26.4" x14ac:dyDescent="0.25">
      <c r="A8" s="5" t="s">
        <v>142</v>
      </c>
      <c r="B8" s="5" t="s">
        <v>210</v>
      </c>
      <c r="C8" s="4" t="s">
        <v>64</v>
      </c>
      <c r="D8" s="4"/>
      <c r="E8" s="4" t="s">
        <v>143</v>
      </c>
      <c r="F8" s="4" t="s">
        <v>29</v>
      </c>
      <c r="G8" s="4" t="s">
        <v>30</v>
      </c>
      <c r="H8" s="4" t="s">
        <v>23</v>
      </c>
      <c r="I8" s="4">
        <v>87111</v>
      </c>
      <c r="J8" s="4">
        <v>76</v>
      </c>
      <c r="K8" s="4">
        <v>35.054099999999998</v>
      </c>
      <c r="L8" s="6">
        <v>-106.52209999999999</v>
      </c>
      <c r="M8" s="4"/>
      <c r="N8" s="4"/>
      <c r="O8" s="4" t="s">
        <v>19</v>
      </c>
      <c r="P8" s="7"/>
      <c r="Q8" s="2"/>
      <c r="R8" s="8" t="s">
        <v>31</v>
      </c>
      <c r="S8" s="10" t="s">
        <v>256</v>
      </c>
      <c r="T8" s="10" t="s">
        <v>256</v>
      </c>
      <c r="U8" s="25">
        <f t="shared" si="0"/>
        <v>0</v>
      </c>
      <c r="V8" s="34"/>
      <c r="W8" s="10"/>
      <c r="X8" s="10"/>
      <c r="Y8" s="10"/>
      <c r="Z8" s="62"/>
      <c r="AA8" s="62"/>
      <c r="AB8" s="10"/>
      <c r="AC8" s="26"/>
      <c r="AD8" s="10"/>
      <c r="AE8" s="10" t="s">
        <v>256</v>
      </c>
      <c r="AF8" s="10"/>
      <c r="AG8" s="41"/>
      <c r="AH8" s="3"/>
      <c r="AI8" s="59"/>
      <c r="AJ8" s="23"/>
      <c r="AK8" s="39"/>
      <c r="AL8" s="16"/>
      <c r="AM8" s="6"/>
      <c r="AN8" s="22"/>
      <c r="AR8" s="22"/>
      <c r="AS8" s="6"/>
    </row>
    <row r="9" spans="1:45" ht="26.4" x14ac:dyDescent="0.25">
      <c r="A9" s="6">
        <v>10913</v>
      </c>
      <c r="B9" s="6" t="s">
        <v>213</v>
      </c>
      <c r="C9" s="6" t="s">
        <v>103</v>
      </c>
      <c r="D9" s="6" t="s">
        <v>212</v>
      </c>
      <c r="E9" s="6" t="s">
        <v>104</v>
      </c>
      <c r="F9" s="6" t="s">
        <v>29</v>
      </c>
      <c r="G9" s="6" t="s">
        <v>30</v>
      </c>
      <c r="H9" s="4" t="s">
        <v>23</v>
      </c>
      <c r="I9" s="6">
        <v>87102</v>
      </c>
      <c r="J9" s="6">
        <v>0.47</v>
      </c>
      <c r="K9" s="6">
        <v>35.089517000000001</v>
      </c>
      <c r="L9" s="6">
        <v>-106.64805</v>
      </c>
      <c r="M9" s="6"/>
      <c r="N9" s="6"/>
      <c r="O9" s="6" t="s">
        <v>1</v>
      </c>
      <c r="P9" s="18"/>
      <c r="Q9" s="6"/>
      <c r="R9" s="6" t="s">
        <v>105</v>
      </c>
      <c r="S9" s="6" t="s">
        <v>256</v>
      </c>
      <c r="T9" s="6" t="s">
        <v>256</v>
      </c>
      <c r="U9" s="16">
        <f t="shared" si="0"/>
        <v>0</v>
      </c>
      <c r="X9" s="6"/>
      <c r="Y9" s="6"/>
      <c r="Z9" s="17"/>
      <c r="AA9" s="17"/>
      <c r="AB9" s="6"/>
      <c r="AD9" s="6"/>
      <c r="AE9" s="6"/>
      <c r="AF9" s="6"/>
      <c r="AG9" s="39"/>
      <c r="AH9" s="16"/>
      <c r="AI9" s="6"/>
      <c r="AK9" s="39"/>
      <c r="AL9" s="16"/>
      <c r="AM9" s="6"/>
      <c r="AN9" s="22"/>
      <c r="AO9" s="43"/>
      <c r="AP9" s="31"/>
      <c r="AQ9" s="1"/>
      <c r="AR9" s="22"/>
    </row>
    <row r="10" spans="1:45" ht="39.6" x14ac:dyDescent="0.25">
      <c r="A10" s="5" t="s">
        <v>254</v>
      </c>
      <c r="B10" s="5" t="s">
        <v>330</v>
      </c>
      <c r="C10" s="4" t="s">
        <v>27</v>
      </c>
      <c r="D10" s="4" t="s">
        <v>202</v>
      </c>
      <c r="E10" s="4" t="s">
        <v>28</v>
      </c>
      <c r="F10" s="4" t="s">
        <v>29</v>
      </c>
      <c r="G10" s="4" t="s">
        <v>30</v>
      </c>
      <c r="H10" s="4" t="s">
        <v>23</v>
      </c>
      <c r="I10" s="4">
        <v>87104</v>
      </c>
      <c r="J10" s="4">
        <v>1</v>
      </c>
      <c r="K10" s="4">
        <v>35.090232</v>
      </c>
      <c r="L10" s="6">
        <v>-106.664305</v>
      </c>
      <c r="M10" s="4" t="s">
        <v>24</v>
      </c>
      <c r="N10" s="4"/>
      <c r="O10" s="4" t="s">
        <v>3</v>
      </c>
      <c r="P10" s="7" t="s">
        <v>25</v>
      </c>
      <c r="Q10" s="6"/>
      <c r="R10" s="8" t="s">
        <v>31</v>
      </c>
      <c r="S10" s="10" t="s">
        <v>256</v>
      </c>
      <c r="T10" s="10" t="s">
        <v>256</v>
      </c>
      <c r="U10" s="25">
        <f t="shared" si="0"/>
        <v>0</v>
      </c>
      <c r="V10" s="34"/>
      <c r="W10" s="10"/>
      <c r="X10" s="10"/>
      <c r="Y10" s="10"/>
      <c r="Z10" s="62"/>
      <c r="AA10" s="62"/>
      <c r="AB10" s="10"/>
      <c r="AC10" s="26"/>
      <c r="AD10" s="10"/>
      <c r="AE10" s="10"/>
      <c r="AF10" s="10"/>
      <c r="AG10" s="39"/>
      <c r="AH10" s="16"/>
      <c r="AI10" s="6"/>
      <c r="AK10" s="39"/>
      <c r="AL10" s="16"/>
      <c r="AM10" s="6"/>
      <c r="AN10" s="22"/>
      <c r="AR10" s="22"/>
    </row>
    <row r="11" spans="1:45" ht="26.4" x14ac:dyDescent="0.25">
      <c r="A11" s="6" t="s">
        <v>199</v>
      </c>
      <c r="B11" s="6" t="s">
        <v>200</v>
      </c>
      <c r="C11" s="4" t="s">
        <v>201</v>
      </c>
      <c r="D11" s="4"/>
      <c r="E11" s="4" t="s">
        <v>76</v>
      </c>
      <c r="F11" s="4" t="s">
        <v>29</v>
      </c>
      <c r="G11" s="4" t="s">
        <v>30</v>
      </c>
      <c r="H11" s="4" t="s">
        <v>23</v>
      </c>
      <c r="I11" s="4">
        <v>87102</v>
      </c>
      <c r="J11" s="4">
        <v>4</v>
      </c>
      <c r="K11" s="64">
        <v>35.082597</v>
      </c>
      <c r="L11" s="64">
        <v>-106.650139</v>
      </c>
      <c r="M11" s="4"/>
      <c r="N11" s="4"/>
      <c r="O11" s="4" t="s">
        <v>3</v>
      </c>
      <c r="P11" s="7"/>
      <c r="Q11" s="6"/>
      <c r="R11" s="8" t="s">
        <v>31</v>
      </c>
      <c r="S11" s="10" t="s">
        <v>256</v>
      </c>
      <c r="T11" s="10" t="s">
        <v>256</v>
      </c>
      <c r="U11" s="16">
        <f t="shared" si="0"/>
        <v>0</v>
      </c>
      <c r="V11" s="34"/>
      <c r="W11" s="10"/>
      <c r="X11" s="10"/>
      <c r="Y11" s="10"/>
      <c r="Z11" s="62"/>
      <c r="AA11" s="62"/>
      <c r="AB11" s="10"/>
      <c r="AC11" s="26"/>
      <c r="AD11" s="10"/>
      <c r="AE11" s="10" t="s">
        <v>256</v>
      </c>
      <c r="AF11" s="10"/>
      <c r="AG11" s="39"/>
      <c r="AH11" s="16"/>
      <c r="AI11" s="6"/>
      <c r="AK11" s="39"/>
      <c r="AL11" s="16"/>
      <c r="AM11" s="6"/>
      <c r="AN11" s="22"/>
      <c r="AR11" s="22"/>
    </row>
    <row r="12" spans="1:45" ht="26.4" x14ac:dyDescent="0.25">
      <c r="A12" s="6">
        <v>14723</v>
      </c>
      <c r="B12" s="6" t="s">
        <v>251</v>
      </c>
      <c r="C12" s="6" t="s">
        <v>98</v>
      </c>
      <c r="D12" s="6" t="s">
        <v>193</v>
      </c>
      <c r="E12" s="6" t="s">
        <v>190</v>
      </c>
      <c r="F12" s="6" t="s">
        <v>74</v>
      </c>
      <c r="G12" s="6" t="s">
        <v>75</v>
      </c>
      <c r="H12" s="4" t="s">
        <v>23</v>
      </c>
      <c r="I12" s="6">
        <v>88061</v>
      </c>
      <c r="J12" s="6">
        <v>26</v>
      </c>
      <c r="K12" s="6">
        <v>32.770074999999999</v>
      </c>
      <c r="L12" s="6">
        <v>-108.280326</v>
      </c>
      <c r="M12" s="6"/>
      <c r="N12" s="6"/>
      <c r="O12" s="6"/>
      <c r="P12" s="18"/>
      <c r="Q12" s="6"/>
      <c r="R12" s="6"/>
      <c r="S12" s="6" t="s">
        <v>256</v>
      </c>
      <c r="T12" s="6"/>
      <c r="U12" s="16">
        <f t="shared" si="0"/>
        <v>10172.86</v>
      </c>
      <c r="X12" s="6"/>
      <c r="Y12" s="6"/>
      <c r="Z12" s="17"/>
      <c r="AA12" s="17"/>
      <c r="AB12" s="6"/>
      <c r="AD12" s="6"/>
      <c r="AE12" s="6"/>
      <c r="AF12" s="6"/>
      <c r="AG12" s="39" t="s">
        <v>354</v>
      </c>
      <c r="AH12" s="16">
        <v>10172.86</v>
      </c>
      <c r="AI12" s="17">
        <v>41455</v>
      </c>
      <c r="AJ12" s="22" t="s">
        <v>146</v>
      </c>
      <c r="AK12" s="39"/>
      <c r="AL12" s="16"/>
      <c r="AM12" s="6"/>
      <c r="AN12" s="22"/>
      <c r="AR12" s="22"/>
    </row>
    <row r="13" spans="1:45" ht="26.4" x14ac:dyDescent="0.25">
      <c r="A13" s="6">
        <v>10979</v>
      </c>
      <c r="B13" s="6" t="s">
        <v>336</v>
      </c>
      <c r="C13" s="6" t="s">
        <v>225</v>
      </c>
      <c r="D13" s="6"/>
      <c r="E13" s="6" t="s">
        <v>226</v>
      </c>
      <c r="F13" s="6" t="s">
        <v>74</v>
      </c>
      <c r="G13" s="6" t="s">
        <v>75</v>
      </c>
      <c r="H13" s="4" t="s">
        <v>23</v>
      </c>
      <c r="I13" s="6">
        <v>88061</v>
      </c>
      <c r="J13" s="6">
        <v>2</v>
      </c>
      <c r="K13" s="6">
        <v>32.767482999999999</v>
      </c>
      <c r="L13" s="6">
        <v>-108.276264</v>
      </c>
      <c r="M13" s="6"/>
      <c r="N13" s="6"/>
      <c r="O13" s="6"/>
      <c r="P13" s="18"/>
      <c r="Q13" s="6"/>
      <c r="R13" s="6"/>
      <c r="S13" s="6" t="s">
        <v>256</v>
      </c>
      <c r="T13" s="6"/>
      <c r="U13" s="16">
        <f t="shared" si="0"/>
        <v>0</v>
      </c>
      <c r="X13" s="6"/>
      <c r="Y13" s="6"/>
      <c r="Z13" s="17"/>
      <c r="AA13" s="17"/>
      <c r="AB13" s="6"/>
      <c r="AD13" s="6"/>
      <c r="AE13" s="6"/>
      <c r="AF13" s="6"/>
      <c r="AG13" s="39"/>
      <c r="AH13" s="16"/>
      <c r="AI13" s="6"/>
      <c r="AK13" s="39"/>
      <c r="AL13" s="6"/>
      <c r="AM13" s="6"/>
      <c r="AN13" s="22"/>
      <c r="AR13" s="22"/>
    </row>
    <row r="14" spans="1:45" ht="26.4" x14ac:dyDescent="0.25">
      <c r="A14" s="6">
        <v>10956</v>
      </c>
      <c r="B14" s="6" t="s">
        <v>194</v>
      </c>
      <c r="C14" s="6" t="s">
        <v>119</v>
      </c>
      <c r="D14" s="6"/>
      <c r="E14" s="6" t="s">
        <v>120</v>
      </c>
      <c r="F14" s="6" t="s">
        <v>74</v>
      </c>
      <c r="G14" s="6" t="s">
        <v>75</v>
      </c>
      <c r="H14" s="4" t="s">
        <v>23</v>
      </c>
      <c r="I14" s="6">
        <v>87061</v>
      </c>
      <c r="J14" s="6">
        <v>1</v>
      </c>
      <c r="K14" s="6">
        <v>32.768900000000002</v>
      </c>
      <c r="L14" s="6">
        <v>-108.276</v>
      </c>
      <c r="M14" s="6"/>
      <c r="N14" s="6"/>
      <c r="O14" s="6" t="s">
        <v>3</v>
      </c>
      <c r="P14" s="18"/>
      <c r="Q14" s="6"/>
      <c r="R14" s="6" t="s">
        <v>31</v>
      </c>
      <c r="S14" s="6" t="s">
        <v>256</v>
      </c>
      <c r="T14" s="6" t="s">
        <v>257</v>
      </c>
      <c r="U14" s="16">
        <f t="shared" si="0"/>
        <v>0</v>
      </c>
      <c r="X14" s="6"/>
      <c r="Y14" s="6"/>
      <c r="Z14" s="17"/>
      <c r="AA14" s="17"/>
      <c r="AB14" s="6"/>
      <c r="AD14" s="6"/>
      <c r="AE14" s="6"/>
      <c r="AF14" s="6"/>
      <c r="AG14" s="39"/>
      <c r="AH14" s="16"/>
      <c r="AI14" s="6"/>
      <c r="AK14" s="39"/>
      <c r="AL14" s="16"/>
      <c r="AM14" s="6"/>
      <c r="AN14" s="22"/>
      <c r="AR14" s="22"/>
    </row>
    <row r="15" spans="1:45" ht="39.6" x14ac:dyDescent="0.25">
      <c r="A15" s="6">
        <v>235877</v>
      </c>
      <c r="B15" s="6">
        <v>51573120</v>
      </c>
      <c r="C15" s="6" t="s">
        <v>245</v>
      </c>
      <c r="D15" s="6" t="s">
        <v>169</v>
      </c>
      <c r="E15" s="6" t="s">
        <v>288</v>
      </c>
      <c r="F15" s="6" t="s">
        <v>289</v>
      </c>
      <c r="G15" s="6" t="s">
        <v>163</v>
      </c>
      <c r="H15" s="4" t="s">
        <v>23</v>
      </c>
      <c r="I15" s="6">
        <v>87038</v>
      </c>
      <c r="J15" s="6">
        <v>7</v>
      </c>
      <c r="K15" s="6">
        <v>35.010964999999999</v>
      </c>
      <c r="L15" s="6">
        <v>-107.324827</v>
      </c>
      <c r="M15" s="6"/>
      <c r="N15" s="6"/>
      <c r="O15" s="6" t="s">
        <v>376</v>
      </c>
      <c r="P15" s="18"/>
      <c r="Q15" s="6"/>
      <c r="R15" s="6" t="s">
        <v>450</v>
      </c>
      <c r="S15" s="6" t="s">
        <v>256</v>
      </c>
      <c r="T15" s="6" t="s">
        <v>257</v>
      </c>
      <c r="U15" s="16">
        <f t="shared" si="0"/>
        <v>0</v>
      </c>
      <c r="V15" s="33" t="s">
        <v>451</v>
      </c>
      <c r="W15" s="6" t="s">
        <v>463</v>
      </c>
      <c r="X15" s="6" t="s">
        <v>356</v>
      </c>
      <c r="Y15" s="17"/>
      <c r="Z15" s="17">
        <v>42955</v>
      </c>
      <c r="AA15" s="17"/>
      <c r="AB15" s="6"/>
      <c r="AD15" s="6"/>
      <c r="AE15" s="6"/>
      <c r="AF15" s="6" t="s">
        <v>246</v>
      </c>
      <c r="AG15" s="39" t="s">
        <v>452</v>
      </c>
      <c r="AH15" s="16"/>
      <c r="AI15" s="6"/>
      <c r="AJ15" s="22" t="s">
        <v>334</v>
      </c>
      <c r="AK15" s="39"/>
      <c r="AL15" s="6"/>
      <c r="AM15" s="6"/>
      <c r="AN15" s="22"/>
      <c r="AR15" s="22"/>
    </row>
    <row r="16" spans="1:45" ht="26.4" x14ac:dyDescent="0.25">
      <c r="A16" s="9">
        <v>236004</v>
      </c>
      <c r="B16" s="9">
        <v>51573119</v>
      </c>
      <c r="C16" s="9" t="s">
        <v>437</v>
      </c>
      <c r="E16" s="6" t="s">
        <v>438</v>
      </c>
      <c r="F16" s="9" t="s">
        <v>439</v>
      </c>
      <c r="G16" s="9" t="s">
        <v>163</v>
      </c>
      <c r="H16" s="9" t="s">
        <v>23</v>
      </c>
      <c r="I16" s="9">
        <v>87034</v>
      </c>
      <c r="J16" s="9">
        <v>2</v>
      </c>
      <c r="K16" s="9">
        <v>35.052531999999999</v>
      </c>
      <c r="L16" s="9">
        <v>-107.578301</v>
      </c>
      <c r="O16" s="9" t="s">
        <v>376</v>
      </c>
      <c r="P16" s="30"/>
      <c r="R16" s="9" t="s">
        <v>396</v>
      </c>
      <c r="S16" s="9" t="s">
        <v>256</v>
      </c>
      <c r="T16" s="9" t="s">
        <v>257</v>
      </c>
      <c r="U16" s="65">
        <v>4819.22</v>
      </c>
      <c r="V16" s="33" t="s">
        <v>466</v>
      </c>
      <c r="X16" s="9" t="s">
        <v>457</v>
      </c>
      <c r="Y16" s="9" t="s">
        <v>300</v>
      </c>
      <c r="Z16" s="29">
        <v>43012</v>
      </c>
      <c r="AA16" s="29">
        <v>43209</v>
      </c>
      <c r="AD16" s="9" t="s">
        <v>448</v>
      </c>
      <c r="AE16" s="9" t="s">
        <v>447</v>
      </c>
      <c r="AF16" s="9" t="s">
        <v>303</v>
      </c>
      <c r="AG16" s="40" t="s">
        <v>300</v>
      </c>
      <c r="AH16" s="65">
        <v>4819.22</v>
      </c>
      <c r="AI16" s="29">
        <v>43209</v>
      </c>
      <c r="AJ16" s="22" t="s">
        <v>334</v>
      </c>
      <c r="AK16" s="40" t="s">
        <v>159</v>
      </c>
      <c r="AL16" s="77">
        <v>15468.63</v>
      </c>
      <c r="AM16" s="29">
        <v>44175</v>
      </c>
      <c r="AN16" s="22" t="s">
        <v>334</v>
      </c>
    </row>
    <row r="17" spans="1:44" ht="26.4" x14ac:dyDescent="0.25">
      <c r="A17" s="9">
        <v>236004</v>
      </c>
      <c r="B17" s="9">
        <v>51573118</v>
      </c>
      <c r="C17" s="9" t="s">
        <v>440</v>
      </c>
      <c r="E17" s="6" t="s">
        <v>441</v>
      </c>
      <c r="F17" s="9" t="s">
        <v>411</v>
      </c>
      <c r="G17" s="9" t="s">
        <v>412</v>
      </c>
      <c r="H17" s="9" t="s">
        <v>23</v>
      </c>
      <c r="I17" s="9">
        <v>88201</v>
      </c>
      <c r="J17" s="9">
        <v>15.51</v>
      </c>
      <c r="K17" s="1">
        <v>33.405052900000001</v>
      </c>
      <c r="L17" s="1">
        <v>-104.5129582</v>
      </c>
      <c r="O17" s="9" t="s">
        <v>456</v>
      </c>
      <c r="P17" s="30"/>
      <c r="R17" s="9" t="s">
        <v>396</v>
      </c>
      <c r="S17" s="9" t="s">
        <v>256</v>
      </c>
      <c r="T17" s="9" t="s">
        <v>257</v>
      </c>
      <c r="U17" s="65">
        <v>7052.43</v>
      </c>
      <c r="V17" s="33" t="s">
        <v>455</v>
      </c>
      <c r="X17" s="9" t="s">
        <v>414</v>
      </c>
      <c r="Y17" s="9" t="s">
        <v>0</v>
      </c>
      <c r="Z17" s="29">
        <v>42989</v>
      </c>
      <c r="AA17" s="29">
        <v>43235</v>
      </c>
      <c r="AD17" s="9" t="s">
        <v>467</v>
      </c>
      <c r="AE17" s="9" t="s">
        <v>447</v>
      </c>
      <c r="AF17" s="9" t="s">
        <v>303</v>
      </c>
      <c r="AG17" s="40" t="s">
        <v>300</v>
      </c>
      <c r="AH17" s="65">
        <v>7052.43</v>
      </c>
      <c r="AI17" s="29">
        <v>43235</v>
      </c>
      <c r="AJ17" s="22" t="s">
        <v>334</v>
      </c>
    </row>
    <row r="18" spans="1:44" ht="22.8" x14ac:dyDescent="0.25">
      <c r="A18" s="9">
        <v>235878</v>
      </c>
      <c r="B18" s="9">
        <v>51573117</v>
      </c>
      <c r="C18" s="9" t="s">
        <v>444</v>
      </c>
      <c r="E18" s="6" t="s">
        <v>445</v>
      </c>
      <c r="F18" s="9" t="s">
        <v>197</v>
      </c>
      <c r="G18" s="9" t="s">
        <v>198</v>
      </c>
      <c r="H18" s="9" t="s">
        <v>23</v>
      </c>
      <c r="I18" s="9">
        <v>87740</v>
      </c>
      <c r="J18" s="9">
        <v>0.1</v>
      </c>
      <c r="K18" s="9">
        <v>36.900699000000003</v>
      </c>
      <c r="L18" s="9">
        <v>-104.440106</v>
      </c>
      <c r="O18" s="9" t="s">
        <v>3</v>
      </c>
      <c r="P18" s="30"/>
      <c r="T18" s="9" t="s">
        <v>257</v>
      </c>
      <c r="U18" s="11">
        <v>5939.22</v>
      </c>
      <c r="X18" s="9" t="s">
        <v>458</v>
      </c>
      <c r="Y18" s="9" t="s">
        <v>0</v>
      </c>
      <c r="Z18" s="29">
        <v>42927</v>
      </c>
      <c r="AA18" s="29">
        <v>43171</v>
      </c>
      <c r="AD18" s="9" t="s">
        <v>448</v>
      </c>
      <c r="AE18" s="9" t="s">
        <v>447</v>
      </c>
      <c r="AF18" s="9" t="s">
        <v>303</v>
      </c>
      <c r="AG18" s="40" t="s">
        <v>300</v>
      </c>
      <c r="AH18" s="65">
        <v>5939.22</v>
      </c>
      <c r="AI18" s="29">
        <v>43171</v>
      </c>
      <c r="AJ18" s="22" t="s">
        <v>334</v>
      </c>
    </row>
    <row r="19" spans="1:44" ht="26.4" x14ac:dyDescent="0.25">
      <c r="A19" s="6" t="s">
        <v>436</v>
      </c>
      <c r="B19" s="9">
        <v>51573116</v>
      </c>
      <c r="C19" s="9" t="s">
        <v>428</v>
      </c>
      <c r="D19" s="9" t="s">
        <v>435</v>
      </c>
      <c r="F19" s="9" t="s">
        <v>433</v>
      </c>
      <c r="G19" s="9" t="s">
        <v>434</v>
      </c>
      <c r="H19" s="9" t="s">
        <v>23</v>
      </c>
      <c r="I19" s="9">
        <v>88316</v>
      </c>
      <c r="J19" s="9">
        <v>0.45</v>
      </c>
      <c r="K19" s="9">
        <v>33.546114000000003</v>
      </c>
      <c r="L19" s="9">
        <v>-105.57295499999999</v>
      </c>
      <c r="O19" s="9" t="s">
        <v>3</v>
      </c>
      <c r="P19" s="30"/>
      <c r="R19" s="9" t="s">
        <v>26</v>
      </c>
      <c r="S19" s="9" t="s">
        <v>257</v>
      </c>
      <c r="V19" s="33" t="s">
        <v>443</v>
      </c>
      <c r="W19" s="6" t="s">
        <v>442</v>
      </c>
      <c r="AG19" s="40" t="s">
        <v>300</v>
      </c>
      <c r="AK19" s="40" t="s">
        <v>159</v>
      </c>
    </row>
    <row r="20" spans="1:44" ht="26.4" x14ac:dyDescent="0.25">
      <c r="A20" s="9">
        <v>228705</v>
      </c>
      <c r="B20" s="9">
        <v>51573115</v>
      </c>
      <c r="C20" s="9" t="s">
        <v>429</v>
      </c>
      <c r="D20" s="9" t="s">
        <v>430</v>
      </c>
      <c r="E20" s="6" t="s">
        <v>431</v>
      </c>
      <c r="F20" s="9" t="s">
        <v>432</v>
      </c>
      <c r="G20" s="9" t="s">
        <v>46</v>
      </c>
      <c r="H20" s="9" t="s">
        <v>23</v>
      </c>
      <c r="I20" s="9">
        <v>88024</v>
      </c>
      <c r="J20" s="9">
        <v>250</v>
      </c>
      <c r="K20" s="9">
        <v>32.072040000000001</v>
      </c>
      <c r="L20" s="9">
        <v>-106.621199</v>
      </c>
      <c r="P20" s="30"/>
      <c r="V20" s="33" t="s">
        <v>459</v>
      </c>
      <c r="W20" s="6" t="s">
        <v>460</v>
      </c>
      <c r="X20" s="9" t="s">
        <v>461</v>
      </c>
      <c r="Y20" s="9" t="s">
        <v>462</v>
      </c>
    </row>
    <row r="21" spans="1:44" ht="37.5" customHeight="1" x14ac:dyDescent="0.25">
      <c r="A21" s="9">
        <v>227342</v>
      </c>
      <c r="B21" s="9">
        <v>51573114</v>
      </c>
      <c r="C21" s="9" t="s">
        <v>409</v>
      </c>
      <c r="E21" s="6" t="s">
        <v>410</v>
      </c>
      <c r="F21" s="9" t="s">
        <v>411</v>
      </c>
      <c r="G21" s="9" t="s">
        <v>412</v>
      </c>
      <c r="H21" s="9" t="s">
        <v>23</v>
      </c>
      <c r="I21" s="9">
        <v>88202</v>
      </c>
      <c r="J21" s="9">
        <v>6.7</v>
      </c>
      <c r="K21" s="9">
        <v>33.240375</v>
      </c>
      <c r="L21" s="9">
        <v>-104.310709</v>
      </c>
      <c r="M21" s="9" t="s">
        <v>24</v>
      </c>
      <c r="O21" s="9" t="s">
        <v>1</v>
      </c>
      <c r="P21" s="30" t="s">
        <v>415</v>
      </c>
      <c r="R21" s="9" t="s">
        <v>396</v>
      </c>
      <c r="S21" s="9" t="s">
        <v>256</v>
      </c>
      <c r="U21" s="16">
        <f>AH21+AL21+AP21</f>
        <v>7572.83</v>
      </c>
      <c r="V21" s="33" t="s">
        <v>413</v>
      </c>
      <c r="W21" s="6" t="s">
        <v>449</v>
      </c>
      <c r="X21" s="9" t="s">
        <v>414</v>
      </c>
      <c r="Y21" s="9" t="s">
        <v>368</v>
      </c>
      <c r="Z21" s="29">
        <v>42678</v>
      </c>
      <c r="AA21" s="29">
        <v>43216</v>
      </c>
      <c r="AB21" s="9" t="s">
        <v>447</v>
      </c>
      <c r="AD21" s="9" t="s">
        <v>397</v>
      </c>
      <c r="AE21" s="9" t="s">
        <v>447</v>
      </c>
      <c r="AF21" s="9" t="s">
        <v>303</v>
      </c>
      <c r="AG21" s="40" t="s">
        <v>300</v>
      </c>
      <c r="AH21" s="65">
        <v>7572.83</v>
      </c>
      <c r="AI21" s="29">
        <v>42851</v>
      </c>
      <c r="AJ21" s="22" t="s">
        <v>334</v>
      </c>
      <c r="AK21" s="40" t="s">
        <v>159</v>
      </c>
    </row>
    <row r="22" spans="1:44" ht="52.8" x14ac:dyDescent="0.25">
      <c r="A22" s="9">
        <v>227341</v>
      </c>
      <c r="B22" s="9">
        <v>51573112</v>
      </c>
      <c r="C22" s="9" t="s">
        <v>404</v>
      </c>
      <c r="E22" s="6" t="s">
        <v>406</v>
      </c>
      <c r="F22" s="9" t="s">
        <v>405</v>
      </c>
      <c r="G22" s="9" t="s">
        <v>80</v>
      </c>
      <c r="H22" s="9" t="s">
        <v>23</v>
      </c>
      <c r="I22" s="9">
        <v>87701</v>
      </c>
      <c r="J22" s="9">
        <v>8</v>
      </c>
      <c r="K22" s="9">
        <v>35.225706000000002</v>
      </c>
      <c r="L22" s="9">
        <v>-105.264548</v>
      </c>
      <c r="M22" s="9" t="s">
        <v>24</v>
      </c>
      <c r="O22" s="9" t="s">
        <v>1</v>
      </c>
      <c r="P22" s="30" t="s">
        <v>25</v>
      </c>
      <c r="R22" s="9" t="s">
        <v>396</v>
      </c>
      <c r="S22" s="9" t="s">
        <v>256</v>
      </c>
      <c r="U22" s="16">
        <f>AH22+AL22+AP22</f>
        <v>39614.71</v>
      </c>
      <c r="V22" s="2" t="s">
        <v>408</v>
      </c>
      <c r="W22" s="6" t="s">
        <v>446</v>
      </c>
      <c r="X22" s="9" t="s">
        <v>407</v>
      </c>
      <c r="Y22" s="9" t="s">
        <v>368</v>
      </c>
      <c r="Z22" s="29">
        <v>42352</v>
      </c>
      <c r="AA22" s="29">
        <v>42916</v>
      </c>
      <c r="AB22" s="9" t="s">
        <v>447</v>
      </c>
      <c r="AD22" s="9" t="s">
        <v>448</v>
      </c>
      <c r="AE22" s="9" t="s">
        <v>447</v>
      </c>
      <c r="AF22" s="9" t="s">
        <v>303</v>
      </c>
      <c r="AG22" s="40" t="s">
        <v>300</v>
      </c>
      <c r="AH22" s="11">
        <v>7624.1</v>
      </c>
      <c r="AI22" s="29">
        <v>42723</v>
      </c>
      <c r="AJ22" s="22" t="s">
        <v>334</v>
      </c>
      <c r="AK22" s="40" t="s">
        <v>159</v>
      </c>
      <c r="AL22" s="66">
        <v>31990.61</v>
      </c>
      <c r="AM22" s="29">
        <v>42956</v>
      </c>
      <c r="AN22" s="6" t="s">
        <v>334</v>
      </c>
    </row>
    <row r="23" spans="1:44" ht="26.4" x14ac:dyDescent="0.25">
      <c r="A23" s="5">
        <v>212941</v>
      </c>
      <c r="B23" s="5">
        <v>51573111</v>
      </c>
      <c r="C23" s="4" t="s">
        <v>398</v>
      </c>
      <c r="D23" s="4"/>
      <c r="E23" s="4" t="s">
        <v>399</v>
      </c>
      <c r="F23" s="4" t="s">
        <v>79</v>
      </c>
      <c r="G23" s="4" t="s">
        <v>80</v>
      </c>
      <c r="H23" s="4" t="s">
        <v>23</v>
      </c>
      <c r="I23" s="4">
        <v>87701</v>
      </c>
      <c r="J23" s="4">
        <v>17</v>
      </c>
      <c r="K23" s="4">
        <v>35.593670000000003</v>
      </c>
      <c r="L23" s="6">
        <v>-105.223641</v>
      </c>
      <c r="M23" s="4" t="s">
        <v>24</v>
      </c>
      <c r="N23" s="4"/>
      <c r="O23" s="4" t="s">
        <v>3</v>
      </c>
      <c r="P23" s="7"/>
      <c r="Q23" s="2"/>
      <c r="R23" s="8" t="s">
        <v>396</v>
      </c>
      <c r="S23" s="10" t="s">
        <v>256</v>
      </c>
      <c r="T23" s="10"/>
      <c r="U23" s="25"/>
      <c r="V23" s="34" t="s">
        <v>453</v>
      </c>
      <c r="W23" s="10"/>
      <c r="X23" s="10" t="s">
        <v>400</v>
      </c>
      <c r="Y23" s="10" t="s">
        <v>0</v>
      </c>
      <c r="Z23" s="62">
        <v>42263</v>
      </c>
      <c r="AA23" s="62">
        <v>42825</v>
      </c>
      <c r="AB23" s="10"/>
      <c r="AC23" s="26"/>
      <c r="AD23" s="10" t="s">
        <v>454</v>
      </c>
      <c r="AE23" s="10" t="s">
        <v>447</v>
      </c>
      <c r="AF23" s="10" t="s">
        <v>303</v>
      </c>
      <c r="AG23" s="41" t="s">
        <v>300</v>
      </c>
      <c r="AH23" s="3">
        <v>13125.94</v>
      </c>
      <c r="AI23" s="60">
        <v>42825</v>
      </c>
      <c r="AJ23" s="23"/>
      <c r="AK23" s="39"/>
      <c r="AL23" s="16"/>
      <c r="AM23" s="6"/>
      <c r="AN23" s="22"/>
      <c r="AR23" s="22"/>
    </row>
    <row r="24" spans="1:44" ht="39.6" x14ac:dyDescent="0.25">
      <c r="A24" s="6">
        <v>206661</v>
      </c>
      <c r="B24" s="6">
        <v>51573110</v>
      </c>
      <c r="C24" s="6" t="s">
        <v>394</v>
      </c>
      <c r="D24" s="6"/>
      <c r="E24" s="6" t="s">
        <v>395</v>
      </c>
      <c r="F24" s="6" t="s">
        <v>22</v>
      </c>
      <c r="G24" s="6" t="s">
        <v>22</v>
      </c>
      <c r="H24" s="4" t="s">
        <v>23</v>
      </c>
      <c r="I24" s="6">
        <v>87505</v>
      </c>
      <c r="J24" s="6">
        <v>5</v>
      </c>
      <c r="K24" s="6">
        <v>35.642093000000003</v>
      </c>
      <c r="L24" s="6">
        <v>-105.960278</v>
      </c>
      <c r="M24" s="6" t="s">
        <v>24</v>
      </c>
      <c r="N24" s="6"/>
      <c r="O24" s="6" t="s">
        <v>376</v>
      </c>
      <c r="P24" s="18"/>
      <c r="Q24" s="6"/>
      <c r="R24" s="6" t="s">
        <v>396</v>
      </c>
      <c r="S24" s="6" t="s">
        <v>256</v>
      </c>
      <c r="T24" s="6" t="s">
        <v>256</v>
      </c>
      <c r="U24" s="16">
        <v>31225.119999999999</v>
      </c>
      <c r="V24" s="33" t="s">
        <v>401</v>
      </c>
      <c r="W24" s="6" t="s">
        <v>402</v>
      </c>
      <c r="X24" s="6" t="s">
        <v>361</v>
      </c>
      <c r="Y24" s="6" t="s">
        <v>159</v>
      </c>
      <c r="Z24" s="17">
        <v>42297</v>
      </c>
      <c r="AA24" s="17">
        <v>42429</v>
      </c>
      <c r="AB24" s="6"/>
      <c r="AD24" s="6" t="s">
        <v>397</v>
      </c>
      <c r="AE24" s="6"/>
      <c r="AF24" s="6"/>
      <c r="AG24" s="39" t="s">
        <v>2</v>
      </c>
      <c r="AH24" s="16">
        <v>31225.119999999999</v>
      </c>
      <c r="AI24" s="17">
        <v>42429</v>
      </c>
      <c r="AJ24" s="22" t="s">
        <v>334</v>
      </c>
      <c r="AK24" s="39"/>
      <c r="AL24" s="16"/>
      <c r="AM24" s="17"/>
      <c r="AN24" s="22"/>
      <c r="AR24" s="22"/>
    </row>
    <row r="25" spans="1:44" ht="26.4" x14ac:dyDescent="0.25">
      <c r="A25" s="6">
        <v>200341</v>
      </c>
      <c r="B25" s="6">
        <v>51573108</v>
      </c>
      <c r="C25" s="6" t="s">
        <v>387</v>
      </c>
      <c r="D25" s="6"/>
      <c r="E25" s="6" t="s">
        <v>388</v>
      </c>
      <c r="F25" s="6" t="s">
        <v>53</v>
      </c>
      <c r="G25" s="6" t="s">
        <v>46</v>
      </c>
      <c r="H25" s="4" t="s">
        <v>23</v>
      </c>
      <c r="I25" s="6">
        <v>88001</v>
      </c>
      <c r="J25" s="6">
        <v>4.5</v>
      </c>
      <c r="K25" s="6">
        <v>32.325046</v>
      </c>
      <c r="L25" s="6">
        <v>-106.758301</v>
      </c>
      <c r="M25" s="6" t="s">
        <v>24</v>
      </c>
      <c r="N25" s="6"/>
      <c r="O25" s="6" t="s">
        <v>389</v>
      </c>
      <c r="P25" s="18"/>
      <c r="Q25" s="6"/>
      <c r="R25" s="6" t="s">
        <v>26</v>
      </c>
      <c r="S25" s="6" t="s">
        <v>256</v>
      </c>
      <c r="T25" s="6" t="s">
        <v>256</v>
      </c>
      <c r="U25" s="16">
        <f t="shared" ref="U25:U56" si="1">AH25+AL25+AP25</f>
        <v>5400</v>
      </c>
      <c r="V25" s="33" t="s">
        <v>390</v>
      </c>
      <c r="W25" s="6" t="s">
        <v>391</v>
      </c>
      <c r="X25" s="6" t="s">
        <v>392</v>
      </c>
      <c r="Y25" s="6" t="s">
        <v>300</v>
      </c>
      <c r="Z25" s="17"/>
      <c r="AA25" s="17"/>
      <c r="AB25" s="6"/>
      <c r="AD25" s="6"/>
      <c r="AE25" s="6"/>
      <c r="AF25" s="6"/>
      <c r="AG25" s="39" t="s">
        <v>393</v>
      </c>
      <c r="AH25" s="16">
        <v>5400</v>
      </c>
      <c r="AI25" s="17">
        <v>42122</v>
      </c>
      <c r="AJ25" s="22" t="s">
        <v>334</v>
      </c>
      <c r="AK25" s="39"/>
      <c r="AL25" s="16"/>
      <c r="AM25" s="17"/>
      <c r="AN25" s="22"/>
      <c r="AR25" s="22"/>
    </row>
    <row r="26" spans="1:44" ht="26.4" x14ac:dyDescent="0.25">
      <c r="A26" s="6">
        <v>184901</v>
      </c>
      <c r="B26" s="6">
        <v>51573107</v>
      </c>
      <c r="C26" s="6" t="s">
        <v>372</v>
      </c>
      <c r="D26" s="6" t="s">
        <v>373</v>
      </c>
      <c r="E26" s="6" t="s">
        <v>374</v>
      </c>
      <c r="F26" s="6" t="s">
        <v>56</v>
      </c>
      <c r="G26" s="6" t="s">
        <v>57</v>
      </c>
      <c r="H26" s="4" t="s">
        <v>23</v>
      </c>
      <c r="I26" s="6">
        <v>87301</v>
      </c>
      <c r="J26" s="6">
        <v>0.2</v>
      </c>
      <c r="K26" s="6">
        <v>35.526780000000002</v>
      </c>
      <c r="L26" s="6">
        <v>-108.741527</v>
      </c>
      <c r="M26" s="6" t="s">
        <v>375</v>
      </c>
      <c r="N26" s="6"/>
      <c r="O26" s="6" t="s">
        <v>376</v>
      </c>
      <c r="P26" s="18" t="s">
        <v>377</v>
      </c>
      <c r="Q26" s="6"/>
      <c r="R26" s="6" t="s">
        <v>26</v>
      </c>
      <c r="S26" s="6" t="s">
        <v>256</v>
      </c>
      <c r="T26" s="6" t="s">
        <v>256</v>
      </c>
      <c r="U26" s="16">
        <f t="shared" si="1"/>
        <v>3940</v>
      </c>
      <c r="V26" s="33" t="s">
        <v>378</v>
      </c>
      <c r="W26" s="6" t="s">
        <v>379</v>
      </c>
      <c r="X26" s="6" t="s">
        <v>380</v>
      </c>
      <c r="Y26" s="6" t="s">
        <v>300</v>
      </c>
      <c r="Z26" s="17">
        <v>41933</v>
      </c>
      <c r="AA26" s="17">
        <v>41983</v>
      </c>
      <c r="AB26" s="6"/>
      <c r="AC26" s="27" t="s">
        <v>381</v>
      </c>
      <c r="AD26" s="6" t="s">
        <v>382</v>
      </c>
      <c r="AE26" s="6"/>
      <c r="AF26" s="6" t="s">
        <v>303</v>
      </c>
      <c r="AG26" s="39" t="s">
        <v>300</v>
      </c>
      <c r="AH26" s="16">
        <v>3940</v>
      </c>
      <c r="AI26" s="17">
        <v>41983</v>
      </c>
      <c r="AJ26" s="22" t="s">
        <v>334</v>
      </c>
      <c r="AK26" s="39"/>
      <c r="AL26" s="6"/>
      <c r="AM26" s="6"/>
      <c r="AN26" s="22"/>
      <c r="AR26" s="22"/>
    </row>
    <row r="27" spans="1:44" ht="92.4" x14ac:dyDescent="0.25">
      <c r="A27" s="9">
        <v>173264</v>
      </c>
      <c r="B27" s="9">
        <v>51573105</v>
      </c>
      <c r="C27" s="6" t="s">
        <v>326</v>
      </c>
      <c r="D27" s="9" t="s">
        <v>329</v>
      </c>
      <c r="E27" s="6" t="s">
        <v>327</v>
      </c>
      <c r="F27" s="9" t="s">
        <v>328</v>
      </c>
      <c r="G27" s="9" t="s">
        <v>125</v>
      </c>
      <c r="H27" s="9" t="s">
        <v>23</v>
      </c>
      <c r="I27" s="37">
        <v>87592</v>
      </c>
      <c r="J27" s="37">
        <v>1.84</v>
      </c>
      <c r="K27" s="37">
        <v>35.991076</v>
      </c>
      <c r="L27" s="37">
        <v>-106.079533</v>
      </c>
      <c r="M27" s="37"/>
      <c r="N27" s="37"/>
      <c r="O27" s="37"/>
      <c r="P27" s="68"/>
      <c r="Q27" s="37"/>
      <c r="R27" s="37" t="s">
        <v>26</v>
      </c>
      <c r="S27" s="37" t="s">
        <v>257</v>
      </c>
      <c r="T27" s="37" t="s">
        <v>257</v>
      </c>
      <c r="U27" s="16">
        <f t="shared" si="1"/>
        <v>3866.53</v>
      </c>
      <c r="V27" s="69"/>
      <c r="W27" s="70" t="s">
        <v>383</v>
      </c>
      <c r="X27" s="9" t="s">
        <v>384</v>
      </c>
      <c r="Y27" s="9" t="s">
        <v>385</v>
      </c>
      <c r="Z27" s="29">
        <v>41591</v>
      </c>
      <c r="AC27" s="27" t="s">
        <v>386</v>
      </c>
      <c r="AG27" s="40" t="s">
        <v>300</v>
      </c>
      <c r="AH27" s="38">
        <v>3866.53</v>
      </c>
      <c r="AI27" s="29">
        <v>41806</v>
      </c>
      <c r="AJ27" s="22" t="s">
        <v>148</v>
      </c>
      <c r="AP27" s="45"/>
    </row>
    <row r="28" spans="1:44" ht="39.6" x14ac:dyDescent="0.25">
      <c r="A28" s="9">
        <v>173263</v>
      </c>
      <c r="B28" s="9">
        <v>51573102</v>
      </c>
      <c r="C28" s="6" t="s">
        <v>464</v>
      </c>
      <c r="E28" s="6" t="s">
        <v>323</v>
      </c>
      <c r="F28" s="9" t="s">
        <v>324</v>
      </c>
      <c r="G28" s="9" t="s">
        <v>325</v>
      </c>
      <c r="H28" s="9" t="s">
        <v>23</v>
      </c>
      <c r="I28" s="9">
        <v>87571</v>
      </c>
      <c r="J28" s="9">
        <v>1.2</v>
      </c>
      <c r="K28" s="9">
        <v>36.434199999999997</v>
      </c>
      <c r="L28" s="9">
        <v>-105.54219999999999</v>
      </c>
      <c r="O28" s="9" t="s">
        <v>3</v>
      </c>
      <c r="P28" s="30"/>
      <c r="R28" s="9" t="s">
        <v>450</v>
      </c>
      <c r="S28" s="9" t="s">
        <v>257</v>
      </c>
      <c r="T28" s="9" t="s">
        <v>257</v>
      </c>
      <c r="U28" s="11">
        <f t="shared" si="1"/>
        <v>6584.9</v>
      </c>
      <c r="V28" s="33" t="s">
        <v>370</v>
      </c>
      <c r="W28" s="6" t="s">
        <v>369</v>
      </c>
      <c r="X28" s="9" t="s">
        <v>324</v>
      </c>
      <c r="Y28" s="9" t="s">
        <v>368</v>
      </c>
      <c r="Z28" s="29">
        <v>41527</v>
      </c>
      <c r="AG28" s="40" t="s">
        <v>0</v>
      </c>
      <c r="AH28" s="11">
        <v>6584.9</v>
      </c>
      <c r="AI28" s="29">
        <v>41680</v>
      </c>
      <c r="AJ28" s="22" t="s">
        <v>334</v>
      </c>
      <c r="AK28" s="40" t="s">
        <v>2</v>
      </c>
      <c r="AN28" s="6" t="s">
        <v>334</v>
      </c>
    </row>
    <row r="29" spans="1:44" ht="26.4" x14ac:dyDescent="0.25">
      <c r="A29" s="9">
        <v>173261</v>
      </c>
      <c r="B29" s="9">
        <v>51573101</v>
      </c>
      <c r="C29" s="9" t="s">
        <v>332</v>
      </c>
      <c r="D29" s="6" t="s">
        <v>333</v>
      </c>
      <c r="E29" s="9" t="s">
        <v>320</v>
      </c>
      <c r="F29" s="9" t="s">
        <v>321</v>
      </c>
      <c r="G29" s="9" t="s">
        <v>322</v>
      </c>
      <c r="H29" s="9" t="s">
        <v>23</v>
      </c>
      <c r="I29" s="9">
        <v>88045</v>
      </c>
      <c r="J29" s="9">
        <v>0.36</v>
      </c>
      <c r="K29" s="9">
        <v>32.338887999999997</v>
      </c>
      <c r="L29" s="9">
        <v>-108.70728699999999</v>
      </c>
      <c r="P29" s="30"/>
      <c r="S29" s="9" t="s">
        <v>257</v>
      </c>
      <c r="T29" s="9" t="s">
        <v>257</v>
      </c>
      <c r="U29" s="11">
        <f t="shared" si="1"/>
        <v>0</v>
      </c>
      <c r="AJ29" s="22" t="s">
        <v>334</v>
      </c>
      <c r="AR29" s="22"/>
    </row>
    <row r="30" spans="1:44" ht="26.4" x14ac:dyDescent="0.25">
      <c r="A30" s="6">
        <v>173501</v>
      </c>
      <c r="B30" s="6">
        <v>51573100</v>
      </c>
      <c r="C30" s="6" t="s">
        <v>255</v>
      </c>
      <c r="D30" s="6"/>
      <c r="E30" s="6" t="s">
        <v>286</v>
      </c>
      <c r="F30" s="6" t="s">
        <v>287</v>
      </c>
      <c r="G30" s="6" t="s">
        <v>125</v>
      </c>
      <c r="H30" s="4" t="s">
        <v>23</v>
      </c>
      <c r="I30" s="6">
        <v>87532</v>
      </c>
      <c r="J30" s="6">
        <v>2</v>
      </c>
      <c r="K30" s="6">
        <v>35.964047999999998</v>
      </c>
      <c r="L30" s="6">
        <v>-106.09745700000001</v>
      </c>
      <c r="M30" s="6"/>
      <c r="N30" s="6"/>
      <c r="O30" s="6"/>
      <c r="P30" s="6"/>
      <c r="Q30" s="6"/>
      <c r="R30" s="6" t="s">
        <v>26</v>
      </c>
      <c r="S30" s="6" t="s">
        <v>256</v>
      </c>
      <c r="T30" s="6" t="s">
        <v>257</v>
      </c>
      <c r="U30" s="16">
        <f t="shared" si="1"/>
        <v>8400</v>
      </c>
      <c r="X30" s="6" t="s">
        <v>287</v>
      </c>
      <c r="Y30" s="6"/>
      <c r="Z30" s="17"/>
      <c r="AA30" s="17"/>
      <c r="AB30" s="6"/>
      <c r="AD30" s="6"/>
      <c r="AE30" s="6"/>
      <c r="AF30" s="6"/>
      <c r="AG30" s="39" t="s">
        <v>300</v>
      </c>
      <c r="AH30" s="16">
        <v>8400</v>
      </c>
      <c r="AI30" s="17">
        <v>41680</v>
      </c>
      <c r="AJ30" s="22" t="s">
        <v>146</v>
      </c>
      <c r="AK30" s="39"/>
      <c r="AL30" s="16"/>
      <c r="AM30" s="6"/>
      <c r="AN30" s="22"/>
      <c r="AR30" s="22"/>
    </row>
    <row r="31" spans="1:44" ht="26.4" x14ac:dyDescent="0.25">
      <c r="A31" s="6">
        <v>168382</v>
      </c>
      <c r="B31" s="6">
        <v>51573099</v>
      </c>
      <c r="C31" s="4" t="s">
        <v>84</v>
      </c>
      <c r="D31" s="4"/>
      <c r="E31" s="4" t="s">
        <v>85</v>
      </c>
      <c r="F31" s="4" t="s">
        <v>66</v>
      </c>
      <c r="G31" s="4" t="s">
        <v>67</v>
      </c>
      <c r="H31" s="4" t="s">
        <v>23</v>
      </c>
      <c r="I31" s="4">
        <v>88101</v>
      </c>
      <c r="J31" s="4">
        <v>1</v>
      </c>
      <c r="K31" s="4">
        <v>34.402379000000003</v>
      </c>
      <c r="L31" s="6">
        <v>-103.205517</v>
      </c>
      <c r="M31" s="4" t="s">
        <v>24</v>
      </c>
      <c r="N31" s="4"/>
      <c r="O31" s="4" t="s">
        <v>1</v>
      </c>
      <c r="P31" s="4" t="s">
        <v>25</v>
      </c>
      <c r="Q31" s="6"/>
      <c r="R31" s="8" t="s">
        <v>26</v>
      </c>
      <c r="S31" s="10" t="s">
        <v>256</v>
      </c>
      <c r="T31" s="10" t="s">
        <v>256</v>
      </c>
      <c r="U31" s="25">
        <f t="shared" si="1"/>
        <v>37730</v>
      </c>
      <c r="V31" s="34"/>
      <c r="W31" s="10"/>
      <c r="X31" s="10" t="s">
        <v>357</v>
      </c>
      <c r="Y31" s="10"/>
      <c r="Z31" s="62"/>
      <c r="AA31" s="62"/>
      <c r="AB31" s="10"/>
      <c r="AC31" s="26"/>
      <c r="AD31" s="10"/>
      <c r="AE31" s="10"/>
      <c r="AF31" s="10"/>
      <c r="AG31" s="39" t="s">
        <v>300</v>
      </c>
      <c r="AH31" s="16">
        <v>12970</v>
      </c>
      <c r="AI31" s="17">
        <v>41617</v>
      </c>
      <c r="AJ31" s="22" t="s">
        <v>146</v>
      </c>
      <c r="AK31" s="39" t="s">
        <v>2</v>
      </c>
      <c r="AL31" s="16">
        <v>24760</v>
      </c>
      <c r="AM31" s="17">
        <v>41749</v>
      </c>
      <c r="AN31" s="22" t="s">
        <v>146</v>
      </c>
      <c r="AR31" s="22"/>
    </row>
    <row r="32" spans="1:44" ht="22.8" x14ac:dyDescent="0.25">
      <c r="A32" s="6">
        <v>175081</v>
      </c>
      <c r="B32" s="6">
        <v>51573097</v>
      </c>
      <c r="C32" s="6" t="s">
        <v>268</v>
      </c>
      <c r="D32" s="6"/>
      <c r="E32" s="6" t="s">
        <v>161</v>
      </c>
      <c r="F32" s="6" t="s">
        <v>162</v>
      </c>
      <c r="G32" s="6" t="s">
        <v>163</v>
      </c>
      <c r="H32" s="4" t="s">
        <v>23</v>
      </c>
      <c r="I32" s="6">
        <v>87007</v>
      </c>
      <c r="J32" s="6">
        <v>300</v>
      </c>
      <c r="K32" s="6">
        <v>35.053536000000001</v>
      </c>
      <c r="L32" s="6">
        <v>-107.446928</v>
      </c>
      <c r="M32" s="6"/>
      <c r="N32" s="6"/>
      <c r="O32" s="6"/>
      <c r="P32" s="6"/>
      <c r="Q32" s="6"/>
      <c r="R32" s="6"/>
      <c r="S32" s="6" t="s">
        <v>256</v>
      </c>
      <c r="T32" s="6" t="s">
        <v>257</v>
      </c>
      <c r="U32" s="25">
        <f t="shared" si="1"/>
        <v>31435</v>
      </c>
      <c r="X32" s="6" t="s">
        <v>356</v>
      </c>
      <c r="Y32" s="6"/>
      <c r="Z32" s="17"/>
      <c r="AA32" s="17"/>
      <c r="AB32" s="6"/>
      <c r="AD32" s="6"/>
      <c r="AE32" s="6"/>
      <c r="AF32" s="6"/>
      <c r="AG32" s="39" t="s">
        <v>0</v>
      </c>
      <c r="AH32" s="16">
        <v>9173</v>
      </c>
      <c r="AI32" s="17">
        <v>41453</v>
      </c>
      <c r="AJ32" s="22" t="s">
        <v>148</v>
      </c>
      <c r="AK32" s="39" t="s">
        <v>2</v>
      </c>
      <c r="AL32" s="16">
        <v>22262</v>
      </c>
      <c r="AM32" s="17">
        <v>41809</v>
      </c>
      <c r="AN32" s="22" t="s">
        <v>149</v>
      </c>
      <c r="AR32" s="22"/>
    </row>
    <row r="33" spans="1:45" ht="26.4" x14ac:dyDescent="0.25">
      <c r="A33" s="6">
        <v>164665</v>
      </c>
      <c r="B33" s="6">
        <v>51573096</v>
      </c>
      <c r="C33" s="6" t="s">
        <v>136</v>
      </c>
      <c r="D33" s="6"/>
      <c r="E33" s="6" t="s">
        <v>137</v>
      </c>
      <c r="F33" s="6" t="s">
        <v>138</v>
      </c>
      <c r="G33" s="6" t="s">
        <v>57</v>
      </c>
      <c r="H33" s="4" t="s">
        <v>23</v>
      </c>
      <c r="I33" s="6">
        <v>87327</v>
      </c>
      <c r="J33" s="6">
        <v>0.7</v>
      </c>
      <c r="K33" s="6">
        <v>35.070836</v>
      </c>
      <c r="L33" s="6">
        <v>-108.843667</v>
      </c>
      <c r="M33" s="6" t="s">
        <v>24</v>
      </c>
      <c r="N33" s="6"/>
      <c r="O33" s="6" t="s">
        <v>3</v>
      </c>
      <c r="P33" s="6" t="s">
        <v>25</v>
      </c>
      <c r="Q33" s="6"/>
      <c r="R33" s="6" t="s">
        <v>26</v>
      </c>
      <c r="S33" s="6" t="s">
        <v>256</v>
      </c>
      <c r="T33" s="6" t="s">
        <v>256</v>
      </c>
      <c r="U33" s="16">
        <f t="shared" si="1"/>
        <v>0</v>
      </c>
      <c r="X33" s="6" t="s">
        <v>359</v>
      </c>
      <c r="Y33" s="6"/>
      <c r="Z33" s="17"/>
      <c r="AA33" s="17"/>
      <c r="AB33" s="6"/>
      <c r="AD33" s="6"/>
      <c r="AE33" s="6"/>
      <c r="AF33" s="6"/>
      <c r="AG33" s="39"/>
      <c r="AH33" s="16"/>
      <c r="AI33" s="6"/>
      <c r="AK33" s="39"/>
      <c r="AL33" s="16"/>
      <c r="AM33" s="6"/>
      <c r="AN33" s="22"/>
      <c r="AR33" s="22"/>
    </row>
    <row r="34" spans="1:45" ht="26.4" x14ac:dyDescent="0.25">
      <c r="A34" s="6">
        <v>129901</v>
      </c>
      <c r="B34" s="6">
        <v>51573095</v>
      </c>
      <c r="C34" s="6" t="s">
        <v>134</v>
      </c>
      <c r="D34" s="6" t="s">
        <v>253</v>
      </c>
      <c r="F34" s="6" t="s">
        <v>135</v>
      </c>
      <c r="G34" s="6" t="s">
        <v>57</v>
      </c>
      <c r="H34" s="4" t="s">
        <v>23</v>
      </c>
      <c r="I34" s="6">
        <v>87327</v>
      </c>
      <c r="J34" s="6">
        <v>4</v>
      </c>
      <c r="K34" s="6">
        <v>35.084784999999997</v>
      </c>
      <c r="L34" s="6">
        <v>-108.788301</v>
      </c>
      <c r="M34" s="6" t="s">
        <v>24</v>
      </c>
      <c r="N34" s="6"/>
      <c r="O34" s="6" t="s">
        <v>1</v>
      </c>
      <c r="P34" s="6" t="s">
        <v>25</v>
      </c>
      <c r="Q34" s="6"/>
      <c r="R34" s="6" t="s">
        <v>26</v>
      </c>
      <c r="S34" s="6" t="s">
        <v>256</v>
      </c>
      <c r="T34" s="6" t="s">
        <v>256</v>
      </c>
      <c r="U34" s="16">
        <f t="shared" si="1"/>
        <v>0</v>
      </c>
      <c r="X34" s="6" t="s">
        <v>359</v>
      </c>
      <c r="Y34" s="6"/>
      <c r="Z34" s="17"/>
      <c r="AA34" s="17"/>
      <c r="AB34" s="6"/>
      <c r="AD34" s="6"/>
      <c r="AE34" s="6"/>
      <c r="AF34" s="6"/>
      <c r="AG34" s="39"/>
      <c r="AH34" s="16"/>
      <c r="AI34" s="6"/>
      <c r="AK34" s="39"/>
      <c r="AL34" s="16"/>
      <c r="AM34" s="6"/>
      <c r="AN34" s="22"/>
      <c r="AR34" s="22"/>
    </row>
    <row r="35" spans="1:45" ht="26.4" x14ac:dyDescent="0.25">
      <c r="A35" s="6">
        <v>164671</v>
      </c>
      <c r="B35" s="6">
        <v>51573094</v>
      </c>
      <c r="C35" s="6" t="s">
        <v>139</v>
      </c>
      <c r="D35" s="6"/>
      <c r="E35" s="6" t="s">
        <v>140</v>
      </c>
      <c r="F35" s="6" t="s">
        <v>138</v>
      </c>
      <c r="G35" s="6" t="s">
        <v>57</v>
      </c>
      <c r="H35" s="4" t="s">
        <v>23</v>
      </c>
      <c r="I35" s="6">
        <v>87327</v>
      </c>
      <c r="J35" s="6">
        <v>3.33</v>
      </c>
      <c r="K35" s="6">
        <v>35.070785000000001</v>
      </c>
      <c r="L35" s="6">
        <v>-108.841576</v>
      </c>
      <c r="M35" s="6" t="s">
        <v>24</v>
      </c>
      <c r="N35" s="6"/>
      <c r="O35" s="6" t="s">
        <v>3</v>
      </c>
      <c r="P35" s="6" t="s">
        <v>25</v>
      </c>
      <c r="Q35" s="6"/>
      <c r="R35" s="6" t="s">
        <v>26</v>
      </c>
      <c r="S35" s="6" t="s">
        <v>256</v>
      </c>
      <c r="T35" s="6" t="s">
        <v>256</v>
      </c>
      <c r="U35" s="16">
        <f t="shared" si="1"/>
        <v>52521</v>
      </c>
      <c r="X35" s="6" t="s">
        <v>359</v>
      </c>
      <c r="Y35" s="6"/>
      <c r="Z35" s="17"/>
      <c r="AA35" s="17"/>
      <c r="AB35" s="6"/>
      <c r="AD35" s="6"/>
      <c r="AE35" s="6"/>
      <c r="AF35" s="6"/>
      <c r="AG35" s="39" t="s">
        <v>159</v>
      </c>
      <c r="AH35" s="16">
        <v>28649</v>
      </c>
      <c r="AI35" s="17">
        <v>41810</v>
      </c>
      <c r="AJ35" s="22" t="s">
        <v>146</v>
      </c>
      <c r="AK35" s="39" t="s">
        <v>2</v>
      </c>
      <c r="AL35" s="16">
        <v>6517</v>
      </c>
      <c r="AM35" s="17">
        <v>41810</v>
      </c>
      <c r="AN35" s="22" t="s">
        <v>147</v>
      </c>
      <c r="AO35" s="40" t="s">
        <v>403</v>
      </c>
      <c r="AP35" s="11">
        <v>17355</v>
      </c>
      <c r="AQ35" s="29">
        <v>42300</v>
      </c>
      <c r="AR35" s="22" t="s">
        <v>334</v>
      </c>
    </row>
    <row r="36" spans="1:45" ht="26.4" x14ac:dyDescent="0.25">
      <c r="A36" s="6">
        <v>136761</v>
      </c>
      <c r="B36" s="6">
        <v>51573091</v>
      </c>
      <c r="C36" s="6" t="s">
        <v>129</v>
      </c>
      <c r="D36" s="6"/>
      <c r="E36" s="6" t="s">
        <v>130</v>
      </c>
      <c r="F36" s="6" t="s">
        <v>29</v>
      </c>
      <c r="G36" s="6" t="s">
        <v>30</v>
      </c>
      <c r="H36" s="4" t="s">
        <v>23</v>
      </c>
      <c r="I36" s="6">
        <v>87108</v>
      </c>
      <c r="J36" s="6">
        <v>2.4</v>
      </c>
      <c r="K36" s="6">
        <v>35.078032</v>
      </c>
      <c r="L36" s="6">
        <v>-106.57893199999999</v>
      </c>
      <c r="M36" s="6"/>
      <c r="N36" s="6"/>
      <c r="O36" s="6"/>
      <c r="P36" s="6"/>
      <c r="Q36" s="6"/>
      <c r="R36" s="6" t="s">
        <v>26</v>
      </c>
      <c r="S36" s="6"/>
      <c r="T36" s="6"/>
      <c r="U36" s="16">
        <f t="shared" si="1"/>
        <v>19918.05</v>
      </c>
      <c r="X36" s="6" t="s">
        <v>358</v>
      </c>
      <c r="Y36" s="6"/>
      <c r="Z36" s="17"/>
      <c r="AA36" s="17"/>
      <c r="AB36" s="6"/>
      <c r="AD36" s="6"/>
      <c r="AE36" s="6"/>
      <c r="AF36" s="6"/>
      <c r="AG36" s="39" t="s">
        <v>355</v>
      </c>
      <c r="AH36" s="16">
        <v>19918.05</v>
      </c>
      <c r="AI36" s="17">
        <v>41455</v>
      </c>
      <c r="AJ36" s="22" t="s">
        <v>146</v>
      </c>
      <c r="AK36" s="39"/>
      <c r="AL36" s="16"/>
      <c r="AM36" s="6"/>
      <c r="AN36" s="22"/>
      <c r="AR36" s="22"/>
    </row>
    <row r="37" spans="1:45" x14ac:dyDescent="0.25">
      <c r="A37" s="6">
        <v>136781</v>
      </c>
      <c r="B37" s="6">
        <v>51573090</v>
      </c>
      <c r="C37" s="6" t="s">
        <v>121</v>
      </c>
      <c r="D37" s="6"/>
      <c r="E37" s="6" t="s">
        <v>122</v>
      </c>
      <c r="F37" s="6" t="s">
        <v>123</v>
      </c>
      <c r="G37" s="6" t="s">
        <v>124</v>
      </c>
      <c r="H37" s="4" t="s">
        <v>23</v>
      </c>
      <c r="I37" s="6">
        <v>88401</v>
      </c>
      <c r="J37" s="6">
        <v>0.2</v>
      </c>
      <c r="K37" s="6">
        <v>35.178823999999999</v>
      </c>
      <c r="L37" s="6">
        <v>-103.72634600000001</v>
      </c>
      <c r="M37" s="6"/>
      <c r="N37" s="6"/>
      <c r="O37" s="6"/>
      <c r="P37" s="6"/>
      <c r="Q37" s="6"/>
      <c r="R37" s="6" t="s">
        <v>26</v>
      </c>
      <c r="S37" s="6" t="s">
        <v>256</v>
      </c>
      <c r="T37" s="6"/>
      <c r="U37" s="16">
        <f t="shared" si="1"/>
        <v>0</v>
      </c>
      <c r="X37" s="6"/>
      <c r="Y37" s="6"/>
      <c r="Z37" s="17"/>
      <c r="AA37" s="17"/>
      <c r="AB37" s="6"/>
      <c r="AD37" s="6"/>
      <c r="AE37" s="6"/>
      <c r="AF37" s="6" t="s">
        <v>293</v>
      </c>
      <c r="AG37" s="39"/>
      <c r="AH37" s="16"/>
      <c r="AI37" s="6"/>
      <c r="AK37" s="39"/>
      <c r="AL37" s="16"/>
      <c r="AM37" s="6"/>
      <c r="AN37" s="22"/>
      <c r="AR37" s="22"/>
    </row>
    <row r="38" spans="1:45" ht="26.4" x14ac:dyDescent="0.25">
      <c r="A38" s="6">
        <v>125382</v>
      </c>
      <c r="B38" s="6">
        <v>51573089</v>
      </c>
      <c r="C38" s="6" t="s">
        <v>126</v>
      </c>
      <c r="D38" s="6"/>
      <c r="E38" s="6" t="s">
        <v>127</v>
      </c>
      <c r="F38" s="6" t="s">
        <v>22</v>
      </c>
      <c r="G38" s="6" t="s">
        <v>22</v>
      </c>
      <c r="H38" s="4" t="s">
        <v>23</v>
      </c>
      <c r="I38" s="6">
        <v>87501</v>
      </c>
      <c r="J38" s="6">
        <v>2</v>
      </c>
      <c r="K38" s="6">
        <v>35.685226</v>
      </c>
      <c r="L38" s="6">
        <v>-105.943421</v>
      </c>
      <c r="M38" s="6"/>
      <c r="N38" s="6"/>
      <c r="O38" s="6" t="s">
        <v>1</v>
      </c>
      <c r="P38" s="6"/>
      <c r="Q38" s="6"/>
      <c r="R38" s="6" t="s">
        <v>26</v>
      </c>
      <c r="S38" s="6" t="s">
        <v>256</v>
      </c>
      <c r="T38" s="6" t="s">
        <v>256</v>
      </c>
      <c r="U38" s="16">
        <f t="shared" si="1"/>
        <v>17181</v>
      </c>
      <c r="X38" s="6"/>
      <c r="Y38" s="6"/>
      <c r="Z38" s="17"/>
      <c r="AA38" s="17"/>
      <c r="AB38" s="6"/>
      <c r="AD38" s="6"/>
      <c r="AE38" s="6" t="s">
        <v>256</v>
      </c>
      <c r="AF38" s="6"/>
      <c r="AG38" s="39" t="s">
        <v>156</v>
      </c>
      <c r="AH38" s="16">
        <v>17181</v>
      </c>
      <c r="AI38" s="17">
        <v>40616</v>
      </c>
      <c r="AJ38" s="22" t="s">
        <v>146</v>
      </c>
      <c r="AK38" s="39"/>
      <c r="AL38" s="16"/>
      <c r="AM38" s="6"/>
      <c r="AN38" s="22"/>
      <c r="AR38" s="22"/>
    </row>
    <row r="39" spans="1:45" ht="26.4" x14ac:dyDescent="0.25">
      <c r="A39" s="6">
        <v>125384</v>
      </c>
      <c r="B39" s="6">
        <v>51573088</v>
      </c>
      <c r="C39" s="6" t="s">
        <v>92</v>
      </c>
      <c r="D39" s="6"/>
      <c r="E39" s="6" t="s">
        <v>93</v>
      </c>
      <c r="F39" s="6" t="s">
        <v>29</v>
      </c>
      <c r="G39" s="6" t="s">
        <v>30</v>
      </c>
      <c r="H39" s="4" t="s">
        <v>23</v>
      </c>
      <c r="I39" s="6">
        <v>87123</v>
      </c>
      <c r="J39" s="6">
        <v>1</v>
      </c>
      <c r="K39" s="6">
        <v>35.073971999999998</v>
      </c>
      <c r="L39" s="6">
        <v>-106.545731</v>
      </c>
      <c r="M39" s="6"/>
      <c r="N39" s="6"/>
      <c r="O39" s="6" t="s">
        <v>3</v>
      </c>
      <c r="P39" s="6"/>
      <c r="Q39" s="6"/>
      <c r="R39" s="6" t="s">
        <v>26</v>
      </c>
      <c r="S39" s="6"/>
      <c r="T39" s="6" t="s">
        <v>256</v>
      </c>
      <c r="U39" s="25">
        <f t="shared" si="1"/>
        <v>41917.5</v>
      </c>
      <c r="X39" s="6" t="s">
        <v>358</v>
      </c>
      <c r="Y39" s="6"/>
      <c r="Z39" s="17"/>
      <c r="AA39" s="17"/>
      <c r="AB39" s="6"/>
      <c r="AD39" s="6"/>
      <c r="AE39" s="6"/>
      <c r="AF39" s="6"/>
      <c r="AG39" s="39" t="s">
        <v>353</v>
      </c>
      <c r="AH39" s="16">
        <v>24879</v>
      </c>
      <c r="AI39" s="17">
        <v>40835</v>
      </c>
      <c r="AJ39" s="22" t="s">
        <v>146</v>
      </c>
      <c r="AK39" s="39" t="s">
        <v>360</v>
      </c>
      <c r="AL39" s="16">
        <v>17038.5</v>
      </c>
      <c r="AM39" s="6"/>
      <c r="AN39" s="22"/>
      <c r="AR39" s="22"/>
    </row>
    <row r="40" spans="1:45" ht="22.8" x14ac:dyDescent="0.25">
      <c r="A40" s="6">
        <v>125395</v>
      </c>
      <c r="B40" s="6">
        <v>51573087</v>
      </c>
      <c r="C40" s="4" t="s">
        <v>90</v>
      </c>
      <c r="D40" s="4"/>
      <c r="E40" s="4" t="s">
        <v>91</v>
      </c>
      <c r="F40" s="4" t="s">
        <v>49</v>
      </c>
      <c r="G40" s="4" t="s">
        <v>50</v>
      </c>
      <c r="H40" s="4" t="s">
        <v>23</v>
      </c>
      <c r="I40" s="4"/>
      <c r="J40" s="4">
        <v>3.7</v>
      </c>
      <c r="K40" s="4">
        <v>34.173099999999998</v>
      </c>
      <c r="L40" s="6">
        <v>-103.34690000000001</v>
      </c>
      <c r="M40" s="4"/>
      <c r="N40" s="4"/>
      <c r="O40" s="4"/>
      <c r="P40" s="4"/>
      <c r="Q40" s="6"/>
      <c r="R40" s="8" t="s">
        <v>26</v>
      </c>
      <c r="S40" s="10"/>
      <c r="T40" s="10" t="s">
        <v>256</v>
      </c>
      <c r="U40" s="25">
        <f t="shared" si="1"/>
        <v>23146</v>
      </c>
      <c r="V40" s="34"/>
      <c r="W40" s="10"/>
      <c r="X40" s="10"/>
      <c r="Y40" s="10"/>
      <c r="Z40" s="62"/>
      <c r="AA40" s="62"/>
      <c r="AB40" s="10"/>
      <c r="AC40" s="26"/>
      <c r="AD40" s="10"/>
      <c r="AE40" s="10"/>
      <c r="AF40" s="10"/>
      <c r="AG40" s="39" t="s">
        <v>0</v>
      </c>
      <c r="AH40" s="16">
        <v>7708</v>
      </c>
      <c r="AI40" s="17">
        <v>40611</v>
      </c>
      <c r="AJ40" s="22" t="s">
        <v>146</v>
      </c>
      <c r="AK40" s="39" t="s">
        <v>2</v>
      </c>
      <c r="AL40" s="16">
        <v>15438</v>
      </c>
      <c r="AM40" s="17">
        <v>40631</v>
      </c>
      <c r="AN40" s="22" t="s">
        <v>146</v>
      </c>
      <c r="AR40" s="22"/>
    </row>
    <row r="41" spans="1:45" ht="26.4" x14ac:dyDescent="0.25">
      <c r="A41" s="6">
        <v>125386</v>
      </c>
      <c r="B41" s="6">
        <v>51573086</v>
      </c>
      <c r="C41" s="4" t="s">
        <v>47</v>
      </c>
      <c r="D41" s="4"/>
      <c r="E41" s="4" t="s">
        <v>48</v>
      </c>
      <c r="F41" s="4" t="s">
        <v>49</v>
      </c>
      <c r="G41" s="4" t="s">
        <v>50</v>
      </c>
      <c r="H41" s="4" t="s">
        <v>23</v>
      </c>
      <c r="I41" s="4">
        <v>88130</v>
      </c>
      <c r="J41" s="4">
        <v>1.6</v>
      </c>
      <c r="K41" s="4">
        <v>34.175199999999997</v>
      </c>
      <c r="L41" s="6">
        <v>-103.3464</v>
      </c>
      <c r="M41" s="4"/>
      <c r="N41" s="4"/>
      <c r="O41" s="4"/>
      <c r="P41" s="4"/>
      <c r="Q41" s="6"/>
      <c r="R41" s="8" t="s">
        <v>26</v>
      </c>
      <c r="S41" s="10" t="s">
        <v>256</v>
      </c>
      <c r="T41" s="10" t="s">
        <v>256</v>
      </c>
      <c r="U41" s="25">
        <f t="shared" si="1"/>
        <v>18176</v>
      </c>
      <c r="V41" s="34"/>
      <c r="W41" s="10"/>
      <c r="X41" s="10"/>
      <c r="Y41" s="10"/>
      <c r="Z41" s="62"/>
      <c r="AA41" s="62"/>
      <c r="AB41" s="10"/>
      <c r="AC41" s="26"/>
      <c r="AD41" s="10"/>
      <c r="AE41" s="10"/>
      <c r="AF41" s="10"/>
      <c r="AG41" s="39" t="s">
        <v>300</v>
      </c>
      <c r="AH41" s="16">
        <v>7145</v>
      </c>
      <c r="AI41" s="17">
        <v>40611</v>
      </c>
      <c r="AJ41" s="22" t="s">
        <v>146</v>
      </c>
      <c r="AK41" s="39" t="s">
        <v>2</v>
      </c>
      <c r="AL41" s="16">
        <v>11031</v>
      </c>
      <c r="AM41" s="17">
        <v>40631</v>
      </c>
      <c r="AN41" s="22" t="s">
        <v>146</v>
      </c>
      <c r="AO41" s="43"/>
      <c r="AP41" s="31"/>
      <c r="AQ41" s="1"/>
      <c r="AR41" s="22"/>
    </row>
    <row r="42" spans="1:45" ht="26.4" x14ac:dyDescent="0.25">
      <c r="A42" s="6">
        <v>109181</v>
      </c>
      <c r="B42" s="6">
        <v>51573083</v>
      </c>
      <c r="C42" s="6" t="s">
        <v>115</v>
      </c>
      <c r="D42" s="6" t="s">
        <v>244</v>
      </c>
      <c r="E42" s="6" t="s">
        <v>116</v>
      </c>
      <c r="F42" s="6" t="s">
        <v>56</v>
      </c>
      <c r="G42" s="6" t="s">
        <v>57</v>
      </c>
      <c r="H42" s="4" t="s">
        <v>23</v>
      </c>
      <c r="I42" s="6">
        <v>87301</v>
      </c>
      <c r="J42" s="6">
        <v>118</v>
      </c>
      <c r="K42" s="6">
        <v>35.494782000000001</v>
      </c>
      <c r="L42" s="6">
        <v>-108.822607</v>
      </c>
      <c r="M42" s="6" t="s">
        <v>24</v>
      </c>
      <c r="N42" s="6"/>
      <c r="O42" s="6" t="s">
        <v>3</v>
      </c>
      <c r="P42" s="6" t="s">
        <v>25</v>
      </c>
      <c r="Q42" s="6"/>
      <c r="R42" s="6" t="s">
        <v>31</v>
      </c>
      <c r="S42" s="6" t="s">
        <v>256</v>
      </c>
      <c r="T42" s="6"/>
      <c r="U42" s="16">
        <f t="shared" si="1"/>
        <v>0</v>
      </c>
      <c r="X42" s="6"/>
      <c r="Y42" s="6"/>
      <c r="Z42" s="17"/>
      <c r="AA42" s="17"/>
      <c r="AB42" s="6"/>
      <c r="AD42" s="6"/>
      <c r="AE42" s="6"/>
      <c r="AF42" s="6"/>
      <c r="AG42" s="39"/>
      <c r="AH42" s="16"/>
      <c r="AI42" s="6"/>
      <c r="AK42" s="39"/>
      <c r="AL42" s="16"/>
      <c r="AM42" s="6"/>
      <c r="AN42" s="22"/>
      <c r="AR42" s="22"/>
      <c r="AS42" s="15"/>
    </row>
    <row r="43" spans="1:45" x14ac:dyDescent="0.25">
      <c r="A43" s="13"/>
      <c r="B43" s="13">
        <v>51573079</v>
      </c>
      <c r="C43" s="13" t="s">
        <v>250</v>
      </c>
      <c r="D43" s="13"/>
      <c r="E43" s="13"/>
      <c r="F43" s="13"/>
      <c r="G43" s="13"/>
      <c r="H43" s="14" t="s">
        <v>23</v>
      </c>
      <c r="I43" s="13"/>
      <c r="J43" s="13"/>
      <c r="K43" s="13"/>
      <c r="L43" s="13"/>
      <c r="M43" s="13"/>
      <c r="N43" s="13"/>
      <c r="O43" s="13"/>
      <c r="P43" s="13"/>
      <c r="Q43" s="13"/>
      <c r="R43" s="13"/>
      <c r="S43" s="13"/>
      <c r="T43" s="13"/>
      <c r="U43" s="20">
        <f t="shared" si="1"/>
        <v>0</v>
      </c>
      <c r="V43" s="35"/>
      <c r="W43" s="13"/>
      <c r="X43" s="13"/>
      <c r="Y43" s="13"/>
      <c r="Z43" s="63"/>
      <c r="AA43" s="63"/>
      <c r="AB43" s="13"/>
      <c r="AC43" s="28"/>
      <c r="AD43" s="13"/>
      <c r="AE43" s="13"/>
      <c r="AF43" s="13"/>
      <c r="AG43" s="42"/>
      <c r="AH43" s="20"/>
      <c r="AI43" s="13"/>
      <c r="AJ43" s="24"/>
      <c r="AK43" s="42"/>
      <c r="AL43" s="13"/>
      <c r="AM43" s="13"/>
      <c r="AN43" s="22"/>
      <c r="AO43" s="44"/>
      <c r="AP43" s="46"/>
      <c r="AQ43" s="12"/>
      <c r="AR43" s="22"/>
    </row>
    <row r="44" spans="1:45" ht="26.4" x14ac:dyDescent="0.25">
      <c r="A44" s="6">
        <v>107521</v>
      </c>
      <c r="B44" s="6">
        <v>51573078</v>
      </c>
      <c r="C44" s="6" t="s">
        <v>110</v>
      </c>
      <c r="D44" s="6"/>
      <c r="E44" s="6" t="s">
        <v>111</v>
      </c>
      <c r="F44" s="6" t="s">
        <v>49</v>
      </c>
      <c r="G44" s="6" t="s">
        <v>67</v>
      </c>
      <c r="H44" s="4" t="s">
        <v>23</v>
      </c>
      <c r="I44" s="6">
        <v>88130</v>
      </c>
      <c r="J44" s="6">
        <v>0.75</v>
      </c>
      <c r="K44" s="6">
        <v>34.184125000000002</v>
      </c>
      <c r="L44" s="6">
        <v>-103.337444</v>
      </c>
      <c r="M44" s="6" t="s">
        <v>24</v>
      </c>
      <c r="N44" s="6"/>
      <c r="O44" s="6" t="s">
        <v>1</v>
      </c>
      <c r="P44" s="6" t="s">
        <v>25</v>
      </c>
      <c r="Q44" s="6"/>
      <c r="R44" s="6" t="s">
        <v>31</v>
      </c>
      <c r="S44" s="6"/>
      <c r="T44" s="6" t="s">
        <v>256</v>
      </c>
      <c r="U44" s="16">
        <f t="shared" si="1"/>
        <v>0</v>
      </c>
      <c r="X44" s="6"/>
      <c r="Y44" s="6"/>
      <c r="Z44" s="17"/>
      <c r="AA44" s="17"/>
      <c r="AB44" s="6"/>
      <c r="AD44" s="6"/>
      <c r="AE44" s="6"/>
      <c r="AF44" s="6"/>
      <c r="AG44" s="39"/>
      <c r="AH44" s="16"/>
      <c r="AI44" s="6"/>
      <c r="AK44" s="39"/>
      <c r="AL44" s="16"/>
      <c r="AM44" s="6"/>
      <c r="AN44" s="22"/>
      <c r="AR44" s="22"/>
    </row>
    <row r="45" spans="1:45" x14ac:dyDescent="0.25">
      <c r="A45" s="6">
        <v>109446</v>
      </c>
      <c r="B45" s="6">
        <v>51573077</v>
      </c>
      <c r="C45" s="6" t="s">
        <v>131</v>
      </c>
      <c r="D45" s="6"/>
      <c r="E45" s="6" t="s">
        <v>132</v>
      </c>
      <c r="F45" s="6" t="s">
        <v>123</v>
      </c>
      <c r="G45" s="6" t="s">
        <v>124</v>
      </c>
      <c r="H45" s="4" t="s">
        <v>23</v>
      </c>
      <c r="I45" s="6">
        <v>88401</v>
      </c>
      <c r="J45" s="6">
        <v>22</v>
      </c>
      <c r="K45" s="6">
        <v>35.158056000000002</v>
      </c>
      <c r="L45" s="6">
        <v>-103.77166699999999</v>
      </c>
      <c r="M45" s="6"/>
      <c r="N45" s="6"/>
      <c r="O45" s="6" t="s">
        <v>3</v>
      </c>
      <c r="P45" s="6"/>
      <c r="Q45" s="6"/>
      <c r="R45" s="6" t="s">
        <v>31</v>
      </c>
      <c r="S45" s="6"/>
      <c r="T45" s="6" t="s">
        <v>256</v>
      </c>
      <c r="U45" s="16">
        <f t="shared" si="1"/>
        <v>0</v>
      </c>
      <c r="X45" s="6"/>
      <c r="Y45" s="6"/>
      <c r="Z45" s="17"/>
      <c r="AA45" s="17"/>
      <c r="AB45" s="6"/>
      <c r="AD45" s="6"/>
      <c r="AE45" s="6"/>
      <c r="AF45" s="6"/>
      <c r="AG45" s="39"/>
      <c r="AH45" s="16"/>
      <c r="AI45" s="6"/>
      <c r="AK45" s="39"/>
      <c r="AL45" s="16"/>
      <c r="AM45" s="6"/>
      <c r="AN45" s="22"/>
      <c r="AR45" s="22"/>
    </row>
    <row r="46" spans="1:45" ht="26.4" x14ac:dyDescent="0.25">
      <c r="A46" s="5">
        <v>103462</v>
      </c>
      <c r="B46" s="5">
        <v>51573076</v>
      </c>
      <c r="C46" s="4" t="s">
        <v>63</v>
      </c>
      <c r="D46" s="4"/>
      <c r="E46" s="4" t="s">
        <v>141</v>
      </c>
      <c r="F46" s="4" t="s">
        <v>49</v>
      </c>
      <c r="G46" s="4" t="s">
        <v>50</v>
      </c>
      <c r="H46" s="4" t="s">
        <v>23</v>
      </c>
      <c r="I46" s="4">
        <v>88130</v>
      </c>
      <c r="J46" s="4">
        <v>1.25</v>
      </c>
      <c r="K46" s="4">
        <v>34.180399999999999</v>
      </c>
      <c r="L46" s="6">
        <v>-103.3473</v>
      </c>
      <c r="M46" s="4" t="s">
        <v>24</v>
      </c>
      <c r="N46" s="4"/>
      <c r="O46" s="4" t="s">
        <v>3</v>
      </c>
      <c r="P46" s="4" t="s">
        <v>25</v>
      </c>
      <c r="Q46" s="2"/>
      <c r="R46" s="8" t="s">
        <v>26</v>
      </c>
      <c r="S46" s="10"/>
      <c r="T46" s="10" t="s">
        <v>256</v>
      </c>
      <c r="U46" s="25">
        <f t="shared" si="1"/>
        <v>54196</v>
      </c>
      <c r="V46" s="34" t="s">
        <v>344</v>
      </c>
      <c r="W46" s="10" t="s">
        <v>345</v>
      </c>
      <c r="X46" s="10"/>
      <c r="Y46" s="10"/>
      <c r="Z46" s="62"/>
      <c r="AA46" s="62"/>
      <c r="AB46" s="10"/>
      <c r="AC46" s="26"/>
      <c r="AD46" s="10"/>
      <c r="AE46" s="10"/>
      <c r="AF46" s="10"/>
      <c r="AG46" s="41" t="s">
        <v>300</v>
      </c>
      <c r="AH46" s="3">
        <v>7371</v>
      </c>
      <c r="AI46" s="60">
        <v>40017</v>
      </c>
      <c r="AJ46" s="23" t="s">
        <v>146</v>
      </c>
      <c r="AK46" s="39" t="s">
        <v>2</v>
      </c>
      <c r="AL46" s="16">
        <v>46825</v>
      </c>
      <c r="AM46" s="17">
        <v>40434</v>
      </c>
      <c r="AN46" s="22" t="s">
        <v>146</v>
      </c>
      <c r="AR46" s="22"/>
    </row>
    <row r="47" spans="1:45" ht="26.4" x14ac:dyDescent="0.25">
      <c r="A47" s="6">
        <v>109424</v>
      </c>
      <c r="B47" s="6">
        <v>51573075</v>
      </c>
      <c r="C47" s="4" t="s">
        <v>69</v>
      </c>
      <c r="D47" s="4"/>
      <c r="E47" s="4" t="s">
        <v>70</v>
      </c>
      <c r="F47" s="4" t="s">
        <v>71</v>
      </c>
      <c r="G47" s="4" t="s">
        <v>46</v>
      </c>
      <c r="H47" s="4" t="s">
        <v>23</v>
      </c>
      <c r="I47" s="4">
        <v>87937</v>
      </c>
      <c r="J47" s="4">
        <v>8.6999999999999993</v>
      </c>
      <c r="K47" s="4">
        <v>32.673979699999997</v>
      </c>
      <c r="L47" s="6">
        <v>-107.154904</v>
      </c>
      <c r="M47" s="4"/>
      <c r="N47" s="4"/>
      <c r="O47" s="4" t="s">
        <v>1</v>
      </c>
      <c r="P47" s="4"/>
      <c r="Q47" s="6"/>
      <c r="R47" s="8" t="s">
        <v>31</v>
      </c>
      <c r="S47" s="10"/>
      <c r="T47" s="10"/>
      <c r="U47" s="25">
        <f t="shared" si="1"/>
        <v>0</v>
      </c>
      <c r="V47" s="34"/>
      <c r="W47" s="10"/>
      <c r="X47" s="10"/>
      <c r="Y47" s="10"/>
      <c r="Z47" s="62"/>
      <c r="AA47" s="62"/>
      <c r="AB47" s="10"/>
      <c r="AC47" s="26"/>
      <c r="AD47" s="10"/>
      <c r="AE47" s="10"/>
      <c r="AF47" s="10"/>
      <c r="AG47" s="39"/>
      <c r="AH47" s="16"/>
      <c r="AI47" s="6"/>
      <c r="AK47" s="39"/>
      <c r="AL47" s="16"/>
      <c r="AM47" s="6"/>
      <c r="AN47" s="22"/>
      <c r="AR47" s="22"/>
    </row>
    <row r="48" spans="1:45" ht="26.4" x14ac:dyDescent="0.25">
      <c r="A48" s="6">
        <v>121512</v>
      </c>
      <c r="B48" s="6">
        <v>51573073</v>
      </c>
      <c r="C48" s="4" t="s">
        <v>61</v>
      </c>
      <c r="D48" s="4" t="s">
        <v>272</v>
      </c>
      <c r="E48" s="4"/>
      <c r="F48" s="4" t="s">
        <v>61</v>
      </c>
      <c r="G48" s="4" t="s">
        <v>62</v>
      </c>
      <c r="H48" s="4" t="s">
        <v>23</v>
      </c>
      <c r="I48" s="4">
        <v>87718</v>
      </c>
      <c r="J48" s="4">
        <v>5</v>
      </c>
      <c r="K48" s="4">
        <v>36.549733000000003</v>
      </c>
      <c r="L48" s="6">
        <v>-105.268466</v>
      </c>
      <c r="M48" s="4" t="s">
        <v>24</v>
      </c>
      <c r="N48" s="4"/>
      <c r="O48" s="4" t="s">
        <v>19</v>
      </c>
      <c r="P48" s="4" t="s">
        <v>25</v>
      </c>
      <c r="Q48" s="6"/>
      <c r="R48" s="8" t="s">
        <v>31</v>
      </c>
      <c r="S48" s="10" t="s">
        <v>256</v>
      </c>
      <c r="T48" s="10" t="s">
        <v>257</v>
      </c>
      <c r="U48" s="25">
        <f t="shared" si="1"/>
        <v>0</v>
      </c>
      <c r="V48" s="34"/>
      <c r="W48" s="10"/>
      <c r="X48" s="10"/>
      <c r="Y48" s="10"/>
      <c r="Z48" s="62"/>
      <c r="AA48" s="62"/>
      <c r="AB48" s="10"/>
      <c r="AC48" s="26"/>
      <c r="AD48" s="10"/>
      <c r="AE48" s="10"/>
      <c r="AF48" s="10"/>
      <c r="AG48" s="39"/>
      <c r="AH48" s="16"/>
      <c r="AI48" s="6"/>
      <c r="AK48" s="39"/>
      <c r="AL48" s="16"/>
      <c r="AM48" s="6"/>
      <c r="AN48" s="22"/>
      <c r="AR48" s="22"/>
    </row>
    <row r="49" spans="1:45" ht="26.4" x14ac:dyDescent="0.25">
      <c r="A49" s="6">
        <v>111289</v>
      </c>
      <c r="B49" s="6">
        <v>51573072</v>
      </c>
      <c r="C49" s="4" t="s">
        <v>54</v>
      </c>
      <c r="D49" s="4" t="s">
        <v>335</v>
      </c>
      <c r="E49" s="4" t="s">
        <v>55</v>
      </c>
      <c r="F49" s="4" t="s">
        <v>56</v>
      </c>
      <c r="G49" s="4" t="s">
        <v>57</v>
      </c>
      <c r="H49" s="4" t="s">
        <v>23</v>
      </c>
      <c r="I49" s="4">
        <v>87301</v>
      </c>
      <c r="J49" s="4">
        <v>0.47</v>
      </c>
      <c r="K49" s="4">
        <v>35.527987899999999</v>
      </c>
      <c r="L49" s="6">
        <v>-108.740549</v>
      </c>
      <c r="M49" s="4"/>
      <c r="N49" s="4"/>
      <c r="O49" s="4" t="s">
        <v>3</v>
      </c>
      <c r="P49" s="4"/>
      <c r="Q49" s="6"/>
      <c r="R49" s="8" t="s">
        <v>58</v>
      </c>
      <c r="S49" s="10"/>
      <c r="T49" s="10" t="s">
        <v>256</v>
      </c>
      <c r="U49" s="25">
        <f t="shared" si="1"/>
        <v>0</v>
      </c>
      <c r="V49" s="34"/>
      <c r="W49" s="10"/>
      <c r="X49" s="10"/>
      <c r="Y49" s="10"/>
      <c r="Z49" s="62"/>
      <c r="AA49" s="62"/>
      <c r="AB49" s="10"/>
      <c r="AC49" s="26"/>
      <c r="AD49" s="10"/>
      <c r="AE49" s="10"/>
      <c r="AF49" s="10"/>
      <c r="AG49" s="39"/>
      <c r="AH49" s="16"/>
      <c r="AI49" s="6"/>
      <c r="AK49" s="39"/>
      <c r="AL49" s="16"/>
      <c r="AM49" s="6"/>
      <c r="AN49" s="22"/>
      <c r="AR49" s="22"/>
    </row>
    <row r="50" spans="1:45" ht="26.4" x14ac:dyDescent="0.25">
      <c r="A50" s="6">
        <v>111662</v>
      </c>
      <c r="B50" s="6">
        <v>51573071</v>
      </c>
      <c r="C50" s="4" t="s">
        <v>88</v>
      </c>
      <c r="D50" s="4"/>
      <c r="E50" s="4" t="s">
        <v>89</v>
      </c>
      <c r="F50" s="4" t="s">
        <v>56</v>
      </c>
      <c r="G50" s="4" t="s">
        <v>57</v>
      </c>
      <c r="H50" s="4" t="s">
        <v>23</v>
      </c>
      <c r="I50" s="4">
        <v>87301</v>
      </c>
      <c r="J50" s="4">
        <v>0.23699999999999999</v>
      </c>
      <c r="K50" s="4">
        <v>35.528584000000002</v>
      </c>
      <c r="L50" s="6">
        <v>-108.739188</v>
      </c>
      <c r="M50" s="4" t="s">
        <v>24</v>
      </c>
      <c r="N50" s="4"/>
      <c r="O50" s="4" t="s">
        <v>1</v>
      </c>
      <c r="P50" s="4" t="s">
        <v>25</v>
      </c>
      <c r="Q50" s="6"/>
      <c r="R50" s="8" t="s">
        <v>31</v>
      </c>
      <c r="S50" s="10" t="s">
        <v>256</v>
      </c>
      <c r="T50" s="10" t="s">
        <v>256</v>
      </c>
      <c r="U50" s="25">
        <f t="shared" si="1"/>
        <v>0</v>
      </c>
      <c r="V50" s="34"/>
      <c r="W50" s="10"/>
      <c r="X50" s="10"/>
      <c r="Y50" s="10"/>
      <c r="Z50" s="62"/>
      <c r="AA50" s="62"/>
      <c r="AB50" s="10"/>
      <c r="AC50" s="26"/>
      <c r="AD50" s="10"/>
      <c r="AE50" s="10"/>
      <c r="AF50" s="10"/>
      <c r="AG50" s="39"/>
      <c r="AH50" s="16"/>
      <c r="AI50" s="6"/>
      <c r="AK50" s="39"/>
      <c r="AL50" s="16"/>
      <c r="AM50" s="6"/>
      <c r="AN50" s="22"/>
      <c r="AR50" s="22"/>
    </row>
    <row r="51" spans="1:45" ht="22.8" x14ac:dyDescent="0.25">
      <c r="A51" s="6">
        <v>103461</v>
      </c>
      <c r="B51" s="6">
        <v>51573070</v>
      </c>
      <c r="C51" s="6" t="s">
        <v>166</v>
      </c>
      <c r="D51" s="6"/>
      <c r="E51" s="6" t="s">
        <v>243</v>
      </c>
      <c r="F51" s="6" t="s">
        <v>56</v>
      </c>
      <c r="G51" s="6" t="s">
        <v>57</v>
      </c>
      <c r="H51" s="4" t="s">
        <v>23</v>
      </c>
      <c r="I51" s="6"/>
      <c r="J51" s="6">
        <v>5.3</v>
      </c>
      <c r="K51" s="6">
        <v>35.510199999999998</v>
      </c>
      <c r="L51" s="6">
        <v>-108.8227</v>
      </c>
      <c r="M51" s="6"/>
      <c r="N51" s="6"/>
      <c r="O51" s="6"/>
      <c r="P51" s="6"/>
      <c r="Q51" s="6"/>
      <c r="R51" s="6"/>
      <c r="S51" s="6" t="s">
        <v>256</v>
      </c>
      <c r="T51" s="6" t="s">
        <v>256</v>
      </c>
      <c r="U51" s="16">
        <f t="shared" si="1"/>
        <v>15495</v>
      </c>
      <c r="V51" s="33" t="s">
        <v>346</v>
      </c>
      <c r="W51" s="6" t="s">
        <v>347</v>
      </c>
      <c r="X51" s="6" t="s">
        <v>246</v>
      </c>
      <c r="Y51" s="6"/>
      <c r="Z51" s="17"/>
      <c r="AA51" s="17"/>
      <c r="AB51" s="6"/>
      <c r="AD51" s="6"/>
      <c r="AE51" s="6"/>
      <c r="AF51" s="6"/>
      <c r="AG51" s="39" t="s">
        <v>300</v>
      </c>
      <c r="AH51" s="16">
        <v>7709</v>
      </c>
      <c r="AI51" s="17">
        <v>39994</v>
      </c>
      <c r="AJ51" s="22" t="s">
        <v>146</v>
      </c>
      <c r="AK51" s="39" t="s">
        <v>2</v>
      </c>
      <c r="AL51" s="6">
        <v>7786</v>
      </c>
      <c r="AM51" s="17">
        <v>40512</v>
      </c>
      <c r="AN51" s="22" t="s">
        <v>152</v>
      </c>
      <c r="AR51" s="22"/>
    </row>
    <row r="52" spans="1:45" ht="26.4" x14ac:dyDescent="0.25">
      <c r="A52" s="6">
        <v>111085</v>
      </c>
      <c r="B52" s="6">
        <v>51573069</v>
      </c>
      <c r="C52" s="6" t="s">
        <v>117</v>
      </c>
      <c r="D52" s="6" t="s">
        <v>118</v>
      </c>
      <c r="E52" s="6" t="s">
        <v>118</v>
      </c>
      <c r="F52" s="6" t="s">
        <v>79</v>
      </c>
      <c r="G52" s="6" t="s">
        <v>80</v>
      </c>
      <c r="H52" s="4" t="s">
        <v>23</v>
      </c>
      <c r="I52" s="6">
        <v>87701</v>
      </c>
      <c r="J52" s="6">
        <v>6.22</v>
      </c>
      <c r="K52" s="6">
        <v>35.60615</v>
      </c>
      <c r="L52" s="6">
        <v>-105.210106</v>
      </c>
      <c r="M52" s="6" t="s">
        <v>24</v>
      </c>
      <c r="N52" s="6"/>
      <c r="O52" s="6" t="s">
        <v>1</v>
      </c>
      <c r="P52" s="6" t="s">
        <v>25</v>
      </c>
      <c r="Q52" s="6"/>
      <c r="R52" s="6" t="s">
        <v>31</v>
      </c>
      <c r="S52" s="6" t="s">
        <v>256</v>
      </c>
      <c r="T52" s="6" t="s">
        <v>256</v>
      </c>
      <c r="U52" s="16">
        <f t="shared" si="1"/>
        <v>0</v>
      </c>
      <c r="X52" s="6"/>
      <c r="Y52" s="6"/>
      <c r="Z52" s="17"/>
      <c r="AA52" s="17"/>
      <c r="AB52" s="6"/>
      <c r="AD52" s="6"/>
      <c r="AE52" s="6"/>
      <c r="AF52" s="6"/>
      <c r="AG52" s="39"/>
      <c r="AH52" s="16"/>
      <c r="AI52" s="6"/>
      <c r="AK52" s="39"/>
      <c r="AL52" s="16"/>
      <c r="AM52" s="6"/>
      <c r="AN52" s="22"/>
      <c r="AR52" s="22"/>
    </row>
    <row r="53" spans="1:45" ht="26.4" x14ac:dyDescent="0.25">
      <c r="A53" s="6">
        <v>111307</v>
      </c>
      <c r="B53" s="6">
        <v>51573068</v>
      </c>
      <c r="C53" s="4" t="s">
        <v>86</v>
      </c>
      <c r="D53" s="4"/>
      <c r="E53" s="4" t="s">
        <v>87</v>
      </c>
      <c r="F53" s="4" t="s">
        <v>56</v>
      </c>
      <c r="G53" s="4" t="s">
        <v>57</v>
      </c>
      <c r="H53" s="4" t="s">
        <v>23</v>
      </c>
      <c r="I53" s="4"/>
      <c r="J53" s="4">
        <v>0.18</v>
      </c>
      <c r="K53" s="4">
        <v>35.526944</v>
      </c>
      <c r="L53" s="6">
        <v>-108.745913</v>
      </c>
      <c r="M53" s="4" t="s">
        <v>24</v>
      </c>
      <c r="N53" s="4"/>
      <c r="O53" s="4" t="s">
        <v>1</v>
      </c>
      <c r="P53" s="4" t="s">
        <v>25</v>
      </c>
      <c r="Q53" s="6"/>
      <c r="R53" s="8" t="s">
        <v>58</v>
      </c>
      <c r="S53" s="10" t="s">
        <v>256</v>
      </c>
      <c r="T53" s="10" t="s">
        <v>256</v>
      </c>
      <c r="U53" s="25">
        <f t="shared" si="1"/>
        <v>155892</v>
      </c>
      <c r="V53" s="34"/>
      <c r="W53" s="10"/>
      <c r="X53" s="10"/>
      <c r="Y53" s="10"/>
      <c r="Z53" s="62"/>
      <c r="AA53" s="62"/>
      <c r="AB53" s="10"/>
      <c r="AC53" s="26"/>
      <c r="AD53" s="10"/>
      <c r="AE53" s="10"/>
      <c r="AF53" s="10"/>
      <c r="AG53" s="39" t="s">
        <v>156</v>
      </c>
      <c r="AH53" s="16">
        <v>16690</v>
      </c>
      <c r="AI53" s="17">
        <v>40661</v>
      </c>
      <c r="AJ53" s="32" t="s">
        <v>146</v>
      </c>
      <c r="AK53" s="39" t="s">
        <v>158</v>
      </c>
      <c r="AL53" s="16">
        <v>46036</v>
      </c>
      <c r="AM53" s="17">
        <v>40780</v>
      </c>
      <c r="AN53" s="22" t="s">
        <v>146</v>
      </c>
      <c r="AO53" s="40" t="s">
        <v>348</v>
      </c>
      <c r="AP53" s="11">
        <v>93166</v>
      </c>
      <c r="AQ53" s="29">
        <v>39904</v>
      </c>
      <c r="AR53" s="22" t="s">
        <v>154</v>
      </c>
    </row>
    <row r="54" spans="1:45" ht="26.4" x14ac:dyDescent="0.25">
      <c r="A54" s="6">
        <v>108441</v>
      </c>
      <c r="B54" s="6">
        <v>51573067</v>
      </c>
      <c r="C54" s="4" t="s">
        <v>203</v>
      </c>
      <c r="D54" s="4" t="s">
        <v>242</v>
      </c>
      <c r="E54" s="4" t="s">
        <v>82</v>
      </c>
      <c r="F54" s="4" t="s">
        <v>79</v>
      </c>
      <c r="G54" s="4" t="s">
        <v>80</v>
      </c>
      <c r="H54" s="4" t="s">
        <v>23</v>
      </c>
      <c r="I54" s="4">
        <v>87701</v>
      </c>
      <c r="J54" s="4">
        <v>0.25</v>
      </c>
      <c r="K54" s="4">
        <v>35.597721999999997</v>
      </c>
      <c r="L54" s="6">
        <v>-105.21616</v>
      </c>
      <c r="M54" s="4" t="s">
        <v>83</v>
      </c>
      <c r="N54" s="4"/>
      <c r="O54" s="4" t="s">
        <v>3</v>
      </c>
      <c r="P54" s="4" t="s">
        <v>25</v>
      </c>
      <c r="Q54" s="6"/>
      <c r="R54" s="8" t="s">
        <v>31</v>
      </c>
      <c r="S54" s="10" t="s">
        <v>256</v>
      </c>
      <c r="T54" s="10" t="s">
        <v>256</v>
      </c>
      <c r="U54" s="25">
        <f t="shared" si="1"/>
        <v>0</v>
      </c>
      <c r="V54" s="34"/>
      <c r="W54" s="10"/>
      <c r="X54" s="10"/>
      <c r="Y54" s="10"/>
      <c r="Z54" s="62"/>
      <c r="AA54" s="62"/>
      <c r="AB54" s="10"/>
      <c r="AC54" s="26"/>
      <c r="AD54" s="10"/>
      <c r="AE54" s="10"/>
      <c r="AF54" s="10"/>
      <c r="AG54" s="39"/>
      <c r="AH54" s="16"/>
      <c r="AI54" s="6"/>
      <c r="AK54" s="39"/>
      <c r="AL54" s="16"/>
      <c r="AM54" s="6"/>
      <c r="AN54" s="22"/>
      <c r="AR54" s="22"/>
    </row>
    <row r="55" spans="1:45" ht="26.4" x14ac:dyDescent="0.25">
      <c r="A55" s="6">
        <v>110601</v>
      </c>
      <c r="B55" s="6">
        <v>51573066</v>
      </c>
      <c r="C55" s="4" t="s">
        <v>77</v>
      </c>
      <c r="D55" s="4" t="s">
        <v>241</v>
      </c>
      <c r="E55" s="4" t="s">
        <v>78</v>
      </c>
      <c r="F55" s="4" t="s">
        <v>79</v>
      </c>
      <c r="G55" s="4" t="s">
        <v>80</v>
      </c>
      <c r="H55" s="4" t="s">
        <v>23</v>
      </c>
      <c r="I55" s="4">
        <v>87701</v>
      </c>
      <c r="J55" s="4">
        <v>0.25</v>
      </c>
      <c r="K55" s="4">
        <v>35.597842999999997</v>
      </c>
      <c r="L55" s="6">
        <v>-105.213775</v>
      </c>
      <c r="M55" s="4" t="s">
        <v>24</v>
      </c>
      <c r="N55" s="4"/>
      <c r="O55" s="4" t="s">
        <v>3</v>
      </c>
      <c r="P55" s="7" t="s">
        <v>25</v>
      </c>
      <c r="Q55" s="6"/>
      <c r="R55" s="8" t="s">
        <v>31</v>
      </c>
      <c r="S55" s="10" t="s">
        <v>256</v>
      </c>
      <c r="T55" s="10" t="s">
        <v>256</v>
      </c>
      <c r="U55" s="25">
        <f t="shared" si="1"/>
        <v>0</v>
      </c>
      <c r="V55" s="34"/>
      <c r="W55" s="10"/>
      <c r="X55" s="10"/>
      <c r="Y55" s="10"/>
      <c r="Z55" s="62"/>
      <c r="AA55" s="62"/>
      <c r="AB55" s="10"/>
      <c r="AC55" s="26"/>
      <c r="AD55" s="10"/>
      <c r="AE55" s="10"/>
      <c r="AF55" s="10"/>
      <c r="AG55" s="39"/>
      <c r="AH55" s="16"/>
      <c r="AI55" s="6"/>
      <c r="AK55" s="39"/>
      <c r="AL55" s="16"/>
      <c r="AM55" s="6"/>
      <c r="AN55" s="22"/>
      <c r="AR55" s="22"/>
    </row>
    <row r="56" spans="1:45" x14ac:dyDescent="0.25">
      <c r="A56" s="6">
        <v>110626</v>
      </c>
      <c r="B56" s="6">
        <v>51573065</v>
      </c>
      <c r="C56" s="4" t="s">
        <v>81</v>
      </c>
      <c r="D56" s="4" t="s">
        <v>239</v>
      </c>
      <c r="E56" s="4" t="s">
        <v>240</v>
      </c>
      <c r="F56" s="4" t="s">
        <v>79</v>
      </c>
      <c r="G56" s="4" t="s">
        <v>80</v>
      </c>
      <c r="H56" s="4" t="s">
        <v>23</v>
      </c>
      <c r="I56" s="4">
        <v>87701</v>
      </c>
      <c r="J56" s="4">
        <v>0.25</v>
      </c>
      <c r="K56" s="4">
        <v>35.595857000000002</v>
      </c>
      <c r="L56" s="6">
        <v>-105.215345</v>
      </c>
      <c r="M56" s="4"/>
      <c r="N56" s="4"/>
      <c r="O56" s="4"/>
      <c r="P56" s="4"/>
      <c r="Q56" s="6"/>
      <c r="R56" s="8"/>
      <c r="S56" s="10" t="s">
        <v>256</v>
      </c>
      <c r="T56" s="10" t="s">
        <v>256</v>
      </c>
      <c r="U56" s="25">
        <f t="shared" si="1"/>
        <v>0</v>
      </c>
      <c r="V56" s="34"/>
      <c r="W56" s="10"/>
      <c r="X56" s="10"/>
      <c r="Y56" s="10"/>
      <c r="Z56" s="62"/>
      <c r="AA56" s="62"/>
      <c r="AB56" s="10"/>
      <c r="AC56" s="26"/>
      <c r="AD56" s="10"/>
      <c r="AE56" s="10"/>
      <c r="AF56" s="10"/>
      <c r="AG56" s="39"/>
      <c r="AH56" s="16"/>
      <c r="AI56" s="6"/>
      <c r="AK56" s="39"/>
      <c r="AL56" s="16"/>
      <c r="AM56" s="6"/>
      <c r="AN56" s="22"/>
      <c r="AR56" s="22"/>
    </row>
    <row r="57" spans="1:45" x14ac:dyDescent="0.25">
      <c r="A57" s="5">
        <v>109444</v>
      </c>
      <c r="B57" s="5">
        <v>51573064</v>
      </c>
      <c r="C57" s="4" t="s">
        <v>37</v>
      </c>
      <c r="D57" s="4"/>
      <c r="E57" s="4" t="s">
        <v>38</v>
      </c>
      <c r="F57" s="4" t="s">
        <v>39</v>
      </c>
      <c r="G57" s="4" t="s">
        <v>22</v>
      </c>
      <c r="H57" s="4" t="s">
        <v>23</v>
      </c>
      <c r="I57" s="4">
        <v>87010</v>
      </c>
      <c r="J57" s="4">
        <v>200</v>
      </c>
      <c r="K57" s="4">
        <v>35.460569999999997</v>
      </c>
      <c r="L57" s="6">
        <v>-106.11836</v>
      </c>
      <c r="M57" s="4"/>
      <c r="N57" s="4"/>
      <c r="O57" s="4" t="s">
        <v>40</v>
      </c>
      <c r="P57" s="4"/>
      <c r="Q57" s="6"/>
      <c r="R57" s="8" t="s">
        <v>31</v>
      </c>
      <c r="S57" s="10"/>
      <c r="T57" s="10" t="s">
        <v>256</v>
      </c>
      <c r="U57" s="25">
        <f t="shared" ref="U57:U88" si="2">AH57+AL57+AP57</f>
        <v>0</v>
      </c>
      <c r="V57" s="34"/>
      <c r="W57" s="10"/>
      <c r="X57" s="10"/>
      <c r="Y57" s="10"/>
      <c r="Z57" s="62"/>
      <c r="AA57" s="62"/>
      <c r="AB57" s="10"/>
      <c r="AC57" s="26"/>
      <c r="AD57" s="10"/>
      <c r="AE57" s="10"/>
      <c r="AF57" s="10"/>
      <c r="AG57" s="39"/>
      <c r="AH57" s="16"/>
      <c r="AI57" s="6"/>
      <c r="AK57" s="39"/>
      <c r="AL57" s="16"/>
      <c r="AM57" s="6"/>
      <c r="AN57" s="22"/>
      <c r="AR57" s="22"/>
    </row>
    <row r="58" spans="1:45" ht="26.4" x14ac:dyDescent="0.25">
      <c r="A58" s="6">
        <v>176822</v>
      </c>
      <c r="B58" s="6">
        <v>51573063</v>
      </c>
      <c r="C58" s="6" t="s">
        <v>249</v>
      </c>
      <c r="D58" s="6"/>
      <c r="E58" s="6" t="s">
        <v>296</v>
      </c>
      <c r="F58" s="6"/>
      <c r="G58" s="6" t="s">
        <v>22</v>
      </c>
      <c r="H58" s="4" t="s">
        <v>23</v>
      </c>
      <c r="I58" s="6">
        <v>87508</v>
      </c>
      <c r="J58" s="6">
        <v>540</v>
      </c>
      <c r="K58" s="6">
        <v>35.470129999999997</v>
      </c>
      <c r="L58" s="6">
        <v>-106.11487</v>
      </c>
      <c r="M58" s="6"/>
      <c r="N58" s="6"/>
      <c r="O58" s="6"/>
      <c r="P58" s="6"/>
      <c r="Q58" s="6"/>
      <c r="R58" s="6"/>
      <c r="S58" s="6" t="s">
        <v>256</v>
      </c>
      <c r="T58" s="6" t="s">
        <v>256</v>
      </c>
      <c r="U58" s="25">
        <f t="shared" si="2"/>
        <v>4154</v>
      </c>
      <c r="V58" s="33" t="s">
        <v>362</v>
      </c>
      <c r="W58" s="6" t="s">
        <v>363</v>
      </c>
      <c r="X58" s="6" t="s">
        <v>361</v>
      </c>
      <c r="Y58" s="6"/>
      <c r="Z58" s="17"/>
      <c r="AA58" s="17"/>
      <c r="AB58" s="6"/>
      <c r="AD58" s="6"/>
      <c r="AE58" s="6"/>
      <c r="AF58" s="6"/>
      <c r="AG58" s="39" t="s">
        <v>364</v>
      </c>
      <c r="AH58" s="16">
        <v>4154</v>
      </c>
      <c r="AI58" s="17">
        <v>40023</v>
      </c>
      <c r="AJ58" s="22" t="s">
        <v>146</v>
      </c>
      <c r="AK58" s="39"/>
      <c r="AL58" s="6"/>
      <c r="AM58" s="6"/>
      <c r="AN58" s="22"/>
      <c r="AR58" s="22"/>
      <c r="AS58" s="15"/>
    </row>
    <row r="59" spans="1:45" ht="26.4" x14ac:dyDescent="0.25">
      <c r="A59" s="5">
        <v>115902</v>
      </c>
      <c r="B59" s="5">
        <v>51573062</v>
      </c>
      <c r="C59" s="4" t="s">
        <v>20</v>
      </c>
      <c r="D59" s="4"/>
      <c r="E59" s="4" t="s">
        <v>21</v>
      </c>
      <c r="F59" s="4" t="s">
        <v>22</v>
      </c>
      <c r="G59" s="4" t="s">
        <v>22</v>
      </c>
      <c r="H59" s="4" t="s">
        <v>23</v>
      </c>
      <c r="I59" s="4">
        <v>87507</v>
      </c>
      <c r="J59" s="4">
        <v>14</v>
      </c>
      <c r="K59" s="4">
        <v>35.662579999999998</v>
      </c>
      <c r="L59" s="6">
        <v>-105.99858999999999</v>
      </c>
      <c r="M59" s="4" t="s">
        <v>24</v>
      </c>
      <c r="N59" s="4"/>
      <c r="O59" s="4" t="s">
        <v>1</v>
      </c>
      <c r="P59" s="4" t="s">
        <v>25</v>
      </c>
      <c r="Q59" s="6"/>
      <c r="R59" s="8" t="s">
        <v>26</v>
      </c>
      <c r="S59" s="10" t="s">
        <v>256</v>
      </c>
      <c r="T59" s="10" t="s">
        <v>256</v>
      </c>
      <c r="U59" s="25">
        <f t="shared" si="2"/>
        <v>8980</v>
      </c>
      <c r="V59" s="34" t="s">
        <v>299</v>
      </c>
      <c r="W59" s="10" t="s">
        <v>301</v>
      </c>
      <c r="X59" s="10" t="s">
        <v>298</v>
      </c>
      <c r="Y59" s="10"/>
      <c r="Z59" s="62">
        <v>39555</v>
      </c>
      <c r="AA59" s="62">
        <v>39629</v>
      </c>
      <c r="AB59" s="10"/>
      <c r="AC59" s="26" t="s">
        <v>304</v>
      </c>
      <c r="AD59" s="10" t="s">
        <v>306</v>
      </c>
      <c r="AE59" s="10"/>
      <c r="AF59" s="10" t="s">
        <v>303</v>
      </c>
      <c r="AG59" s="39" t="s">
        <v>300</v>
      </c>
      <c r="AH59" s="16">
        <v>8980</v>
      </c>
      <c r="AI59" s="17">
        <v>39629</v>
      </c>
      <c r="AJ59" s="32" t="s">
        <v>150</v>
      </c>
      <c r="AK59" s="39"/>
      <c r="AL59" s="16"/>
      <c r="AM59" s="17"/>
      <c r="AN59" s="17"/>
      <c r="AO59" s="39"/>
      <c r="AP59" s="16"/>
      <c r="AQ59" s="6"/>
      <c r="AR59" s="22"/>
    </row>
    <row r="60" spans="1:45" ht="39.6" x14ac:dyDescent="0.25">
      <c r="A60" s="6">
        <v>105721</v>
      </c>
      <c r="B60" s="6">
        <v>51573061</v>
      </c>
      <c r="C60" s="6" t="s">
        <v>112</v>
      </c>
      <c r="D60" s="6"/>
      <c r="E60" s="6" t="s">
        <v>113</v>
      </c>
      <c r="F60" s="6" t="s">
        <v>114</v>
      </c>
      <c r="G60" s="6" t="s">
        <v>57</v>
      </c>
      <c r="H60" s="4" t="s">
        <v>23</v>
      </c>
      <c r="I60" s="6">
        <v>87317</v>
      </c>
      <c r="J60" s="6">
        <v>15.15</v>
      </c>
      <c r="K60" s="6">
        <v>35.585999999999999</v>
      </c>
      <c r="L60" s="6">
        <v>-108.7625</v>
      </c>
      <c r="M60" s="6"/>
      <c r="N60" s="6"/>
      <c r="O60" s="6" t="s">
        <v>1</v>
      </c>
      <c r="P60" s="6"/>
      <c r="Q60" s="6"/>
      <c r="R60" s="6" t="s">
        <v>26</v>
      </c>
      <c r="S60" s="6" t="s">
        <v>256</v>
      </c>
      <c r="T60" s="6" t="s">
        <v>256</v>
      </c>
      <c r="U60" s="25">
        <f t="shared" si="2"/>
        <v>7657</v>
      </c>
      <c r="V60" s="33" t="s">
        <v>342</v>
      </c>
      <c r="W60" s="6" t="s">
        <v>343</v>
      </c>
      <c r="X60" s="6"/>
      <c r="Y60" s="6"/>
      <c r="Z60" s="17"/>
      <c r="AA60" s="17"/>
      <c r="AB60" s="6"/>
      <c r="AD60" s="6"/>
      <c r="AE60" s="6"/>
      <c r="AF60" s="6"/>
      <c r="AG60" s="39" t="s">
        <v>0</v>
      </c>
      <c r="AH60" s="16">
        <v>7657</v>
      </c>
      <c r="AI60" s="17">
        <v>39678</v>
      </c>
      <c r="AJ60" s="22" t="s">
        <v>150</v>
      </c>
      <c r="AK60" s="39"/>
      <c r="AL60" s="16"/>
      <c r="AM60" s="6"/>
      <c r="AN60" s="22"/>
      <c r="AR60" s="22"/>
    </row>
    <row r="61" spans="1:45" ht="39.6" x14ac:dyDescent="0.25">
      <c r="A61" s="6">
        <v>10947</v>
      </c>
      <c r="B61" s="6">
        <v>51573060</v>
      </c>
      <c r="C61" s="6" t="s">
        <v>94</v>
      </c>
      <c r="D61" s="6" t="s">
        <v>238</v>
      </c>
      <c r="E61" s="6" t="s">
        <v>95</v>
      </c>
      <c r="F61" s="6" t="s">
        <v>96</v>
      </c>
      <c r="G61" s="6" t="s">
        <v>97</v>
      </c>
      <c r="H61" s="4" t="s">
        <v>23</v>
      </c>
      <c r="I61" s="6">
        <v>87825</v>
      </c>
      <c r="J61" s="6">
        <v>12</v>
      </c>
      <c r="K61" s="6">
        <v>34.109276999999999</v>
      </c>
      <c r="L61" s="6">
        <v>-107.236115</v>
      </c>
      <c r="M61" s="6"/>
      <c r="N61" s="6"/>
      <c r="O61" s="6" t="s">
        <v>1</v>
      </c>
      <c r="P61" s="6"/>
      <c r="Q61" s="6"/>
      <c r="R61" s="6" t="s">
        <v>58</v>
      </c>
      <c r="S61" s="6" t="s">
        <v>256</v>
      </c>
      <c r="T61" s="6" t="s">
        <v>256</v>
      </c>
      <c r="U61" s="25">
        <f t="shared" si="2"/>
        <v>101283.31</v>
      </c>
      <c r="V61" s="33" t="s">
        <v>340</v>
      </c>
      <c r="W61" s="6" t="s">
        <v>341</v>
      </c>
      <c r="X61" s="6"/>
      <c r="Y61" s="6"/>
      <c r="Z61" s="17"/>
      <c r="AA61" s="17"/>
      <c r="AB61" s="6"/>
      <c r="AD61" s="6"/>
      <c r="AE61" s="6"/>
      <c r="AF61" s="6"/>
      <c r="AG61" s="39" t="s">
        <v>2</v>
      </c>
      <c r="AH61" s="16">
        <v>59000</v>
      </c>
      <c r="AI61" s="17">
        <v>39549</v>
      </c>
      <c r="AJ61" s="22" t="s">
        <v>153</v>
      </c>
      <c r="AK61" s="39" t="s">
        <v>2</v>
      </c>
      <c r="AL61" s="6">
        <v>42283.31</v>
      </c>
      <c r="AM61" s="17">
        <v>39763</v>
      </c>
      <c r="AN61" s="22" t="s">
        <v>150</v>
      </c>
      <c r="AR61" s="22"/>
    </row>
    <row r="62" spans="1:45" x14ac:dyDescent="0.25">
      <c r="A62" s="6"/>
      <c r="B62" s="6">
        <v>51573059</v>
      </c>
      <c r="C62" s="6" t="s">
        <v>277</v>
      </c>
      <c r="D62" s="6" t="s">
        <v>236</v>
      </c>
      <c r="E62" s="6" t="s">
        <v>277</v>
      </c>
      <c r="F62" s="6" t="s">
        <v>237</v>
      </c>
      <c r="G62" s="6" t="s">
        <v>198</v>
      </c>
      <c r="H62" s="4" t="s">
        <v>23</v>
      </c>
      <c r="I62" s="6">
        <v>88415</v>
      </c>
      <c r="J62" s="6">
        <v>0.3</v>
      </c>
      <c r="K62" s="6">
        <v>36.451884</v>
      </c>
      <c r="L62" s="6">
        <v>-103.18409699999999</v>
      </c>
      <c r="M62" s="6"/>
      <c r="N62" s="6"/>
      <c r="O62" s="6"/>
      <c r="P62" s="6"/>
      <c r="Q62" s="6"/>
      <c r="R62" s="6"/>
      <c r="S62" s="6" t="s">
        <v>257</v>
      </c>
      <c r="T62" s="6" t="s">
        <v>257</v>
      </c>
      <c r="U62" s="16">
        <f t="shared" si="2"/>
        <v>0</v>
      </c>
      <c r="X62" s="6"/>
      <c r="Y62" s="6"/>
      <c r="Z62" s="17"/>
      <c r="AA62" s="17"/>
      <c r="AB62" s="6"/>
      <c r="AD62" s="6"/>
      <c r="AE62" s="6"/>
      <c r="AF62" s="6"/>
      <c r="AG62" s="39"/>
      <c r="AH62" s="16"/>
      <c r="AI62" s="6"/>
      <c r="AK62" s="39"/>
      <c r="AL62" s="6"/>
      <c r="AM62" s="6"/>
      <c r="AN62" s="22"/>
      <c r="AR62" s="22"/>
      <c r="AS62" s="15"/>
    </row>
    <row r="63" spans="1:45" x14ac:dyDescent="0.25">
      <c r="A63" s="6"/>
      <c r="B63" s="6">
        <v>51573059</v>
      </c>
      <c r="C63" s="6" t="s">
        <v>278</v>
      </c>
      <c r="D63" s="6" t="s">
        <v>236</v>
      </c>
      <c r="E63" s="6" t="s">
        <v>278</v>
      </c>
      <c r="F63" s="6" t="s">
        <v>237</v>
      </c>
      <c r="G63" s="6" t="s">
        <v>198</v>
      </c>
      <c r="H63" s="4" t="s">
        <v>23</v>
      </c>
      <c r="I63" s="6">
        <v>88415</v>
      </c>
      <c r="J63" s="6">
        <v>0.1</v>
      </c>
      <c r="K63" s="6">
        <v>36.451687999999997</v>
      </c>
      <c r="L63" s="6">
        <v>-103.183983</v>
      </c>
      <c r="M63" s="6"/>
      <c r="N63" s="6"/>
      <c r="O63" s="6"/>
      <c r="P63" s="6"/>
      <c r="Q63" s="6"/>
      <c r="R63" s="6"/>
      <c r="S63" s="6" t="s">
        <v>257</v>
      </c>
      <c r="T63" s="6" t="s">
        <v>257</v>
      </c>
      <c r="U63" s="16">
        <f t="shared" si="2"/>
        <v>0</v>
      </c>
      <c r="X63" s="6"/>
      <c r="Y63" s="6"/>
      <c r="Z63" s="17"/>
      <c r="AA63" s="17"/>
      <c r="AB63" s="6"/>
      <c r="AD63" s="6"/>
      <c r="AE63" s="6"/>
      <c r="AF63" s="6"/>
      <c r="AG63" s="39"/>
      <c r="AH63" s="16"/>
      <c r="AI63" s="6"/>
      <c r="AK63" s="39"/>
      <c r="AL63" s="6"/>
      <c r="AM63" s="6"/>
      <c r="AN63" s="22"/>
      <c r="AR63" s="22"/>
    </row>
    <row r="64" spans="1:45" x14ac:dyDescent="0.25">
      <c r="A64" s="6"/>
      <c r="B64" s="6">
        <v>51573059</v>
      </c>
      <c r="C64" s="6" t="s">
        <v>279</v>
      </c>
      <c r="D64" s="6" t="s">
        <v>236</v>
      </c>
      <c r="E64" s="6" t="s">
        <v>279</v>
      </c>
      <c r="F64" s="6" t="s">
        <v>237</v>
      </c>
      <c r="G64" s="6" t="s">
        <v>198</v>
      </c>
      <c r="H64" s="4" t="s">
        <v>23</v>
      </c>
      <c r="I64" s="6">
        <v>88415</v>
      </c>
      <c r="J64" s="6">
        <v>0.5</v>
      </c>
      <c r="K64" s="6">
        <v>36.453150000000001</v>
      </c>
      <c r="L64" s="6">
        <v>-103.184949</v>
      </c>
      <c r="M64" s="6"/>
      <c r="N64" s="6"/>
      <c r="O64" s="6"/>
      <c r="P64" s="6"/>
      <c r="Q64" s="6"/>
      <c r="R64" s="6"/>
      <c r="S64" s="6" t="s">
        <v>257</v>
      </c>
      <c r="T64" s="6" t="s">
        <v>257</v>
      </c>
      <c r="U64" s="16">
        <f t="shared" si="2"/>
        <v>0</v>
      </c>
      <c r="X64" s="6"/>
      <c r="Y64" s="6"/>
      <c r="Z64" s="17"/>
      <c r="AA64" s="17"/>
      <c r="AB64" s="6"/>
      <c r="AD64" s="6"/>
      <c r="AE64" s="6"/>
      <c r="AF64" s="6"/>
      <c r="AG64" s="39"/>
      <c r="AH64" s="16"/>
      <c r="AI64" s="6"/>
      <c r="AK64" s="39"/>
      <c r="AL64" s="6"/>
      <c r="AM64" s="6"/>
      <c r="AN64" s="22"/>
      <c r="AR64" s="22"/>
    </row>
    <row r="65" spans="1:45" x14ac:dyDescent="0.25">
      <c r="A65" s="6"/>
      <c r="B65" s="6">
        <v>51573059</v>
      </c>
      <c r="C65" s="6" t="s">
        <v>282</v>
      </c>
      <c r="D65" s="6" t="s">
        <v>236</v>
      </c>
      <c r="E65" s="6" t="s">
        <v>282</v>
      </c>
      <c r="F65" s="6" t="s">
        <v>237</v>
      </c>
      <c r="G65" s="6" t="s">
        <v>198</v>
      </c>
      <c r="H65" s="4" t="s">
        <v>23</v>
      </c>
      <c r="I65" s="6">
        <v>88415</v>
      </c>
      <c r="J65" s="6">
        <v>0.1</v>
      </c>
      <c r="K65" s="6">
        <v>36.455039999999997</v>
      </c>
      <c r="L65" s="6">
        <v>-103.186786</v>
      </c>
      <c r="M65" s="6"/>
      <c r="N65" s="6"/>
      <c r="O65" s="6"/>
      <c r="P65" s="6"/>
      <c r="Q65" s="6"/>
      <c r="R65" s="6"/>
      <c r="S65" s="6" t="s">
        <v>257</v>
      </c>
      <c r="T65" s="6" t="s">
        <v>257</v>
      </c>
      <c r="U65" s="16">
        <f t="shared" si="2"/>
        <v>0</v>
      </c>
      <c r="X65" s="6"/>
      <c r="Y65" s="6"/>
      <c r="Z65" s="17"/>
      <c r="AA65" s="17"/>
      <c r="AB65" s="6"/>
      <c r="AD65" s="6"/>
      <c r="AE65" s="6"/>
      <c r="AF65" s="6"/>
      <c r="AG65" s="39"/>
      <c r="AH65" s="16"/>
      <c r="AI65" s="6"/>
      <c r="AK65" s="39"/>
      <c r="AL65" s="6"/>
      <c r="AM65" s="6"/>
      <c r="AN65" s="22"/>
      <c r="AR65" s="22"/>
    </row>
    <row r="66" spans="1:45" s="15" customFormat="1" x14ac:dyDescent="0.25">
      <c r="A66" s="6"/>
      <c r="B66" s="6">
        <v>51573059</v>
      </c>
      <c r="C66" s="6" t="s">
        <v>280</v>
      </c>
      <c r="D66" s="6" t="s">
        <v>236</v>
      </c>
      <c r="E66" s="6" t="s">
        <v>280</v>
      </c>
      <c r="F66" s="6" t="s">
        <v>237</v>
      </c>
      <c r="G66" s="6" t="s">
        <v>198</v>
      </c>
      <c r="H66" s="4" t="s">
        <v>23</v>
      </c>
      <c r="I66" s="6">
        <v>88415</v>
      </c>
      <c r="J66" s="6">
        <v>0.3</v>
      </c>
      <c r="K66" s="6">
        <v>36.454538999999997</v>
      </c>
      <c r="L66" s="6">
        <v>-103.18619099999999</v>
      </c>
      <c r="M66" s="6"/>
      <c r="N66" s="6"/>
      <c r="O66" s="6"/>
      <c r="P66" s="6"/>
      <c r="Q66" s="6"/>
      <c r="R66" s="6"/>
      <c r="S66" s="6" t="s">
        <v>257</v>
      </c>
      <c r="T66" s="6" t="s">
        <v>257</v>
      </c>
      <c r="U66" s="16">
        <f t="shared" si="2"/>
        <v>0</v>
      </c>
      <c r="V66" s="33"/>
      <c r="W66" s="6"/>
      <c r="X66" s="6"/>
      <c r="Y66" s="6"/>
      <c r="Z66" s="17"/>
      <c r="AA66" s="17"/>
      <c r="AB66" s="6"/>
      <c r="AC66" s="27"/>
      <c r="AD66" s="6"/>
      <c r="AE66" s="6"/>
      <c r="AF66" s="6"/>
      <c r="AG66" s="39"/>
      <c r="AH66" s="16"/>
      <c r="AI66" s="6"/>
      <c r="AJ66" s="22"/>
      <c r="AK66" s="39"/>
      <c r="AL66" s="6"/>
      <c r="AM66" s="6"/>
      <c r="AN66" s="22"/>
      <c r="AO66" s="40"/>
      <c r="AP66" s="11"/>
      <c r="AQ66" s="9"/>
      <c r="AR66" s="22"/>
      <c r="AS66" s="1"/>
    </row>
    <row r="67" spans="1:45" x14ac:dyDescent="0.25">
      <c r="A67" s="6"/>
      <c r="B67" s="6">
        <v>51573059</v>
      </c>
      <c r="C67" s="6" t="s">
        <v>281</v>
      </c>
      <c r="D67" s="6" t="s">
        <v>236</v>
      </c>
      <c r="E67" s="6" t="s">
        <v>281</v>
      </c>
      <c r="F67" s="6" t="s">
        <v>237</v>
      </c>
      <c r="G67" s="6" t="s">
        <v>198</v>
      </c>
      <c r="H67" s="4" t="s">
        <v>23</v>
      </c>
      <c r="I67" s="6">
        <v>88415</v>
      </c>
      <c r="J67" s="6">
        <v>1</v>
      </c>
      <c r="K67" s="6">
        <v>36.455238000000001</v>
      </c>
      <c r="L67" s="6">
        <v>-103.18607299999999</v>
      </c>
      <c r="M67" s="6"/>
      <c r="N67" s="6"/>
      <c r="O67" s="6"/>
      <c r="P67" s="6"/>
      <c r="Q67" s="6"/>
      <c r="R67" s="6"/>
      <c r="S67" s="6" t="s">
        <v>257</v>
      </c>
      <c r="T67" s="6" t="s">
        <v>257</v>
      </c>
      <c r="U67" s="16">
        <f t="shared" si="2"/>
        <v>0</v>
      </c>
      <c r="X67" s="6"/>
      <c r="Y67" s="6"/>
      <c r="Z67" s="17"/>
      <c r="AA67" s="17"/>
      <c r="AB67" s="6"/>
      <c r="AD67" s="6"/>
      <c r="AE67" s="6"/>
      <c r="AF67" s="6"/>
      <c r="AG67" s="39"/>
      <c r="AH67" s="16"/>
      <c r="AI67" s="6"/>
      <c r="AK67" s="39"/>
      <c r="AL67" s="6"/>
      <c r="AM67" s="6"/>
      <c r="AN67" s="22"/>
      <c r="AR67" s="22"/>
    </row>
    <row r="68" spans="1:45" ht="92.4" x14ac:dyDescent="0.25">
      <c r="A68" s="6" t="s">
        <v>263</v>
      </c>
      <c r="B68" s="6">
        <v>51573058</v>
      </c>
      <c r="C68" s="6" t="s">
        <v>261</v>
      </c>
      <c r="D68" s="6" t="s">
        <v>262</v>
      </c>
      <c r="E68" s="6" t="s">
        <v>264</v>
      </c>
      <c r="F68" s="6" t="s">
        <v>29</v>
      </c>
      <c r="G68" s="6" t="s">
        <v>30</v>
      </c>
      <c r="H68" s="4" t="s">
        <v>23</v>
      </c>
      <c r="I68" s="6">
        <v>87102</v>
      </c>
      <c r="J68" s="6">
        <v>28</v>
      </c>
      <c r="K68" s="36">
        <v>35.07</v>
      </c>
      <c r="L68" s="36">
        <v>-106.65</v>
      </c>
      <c r="M68" s="6"/>
      <c r="N68" s="6"/>
      <c r="O68" s="6"/>
      <c r="P68" s="6"/>
      <c r="Q68" s="6"/>
      <c r="R68" s="6"/>
      <c r="S68" s="6" t="s">
        <v>256</v>
      </c>
      <c r="T68" s="6" t="s">
        <v>256</v>
      </c>
      <c r="U68" s="25">
        <f t="shared" si="2"/>
        <v>268787</v>
      </c>
      <c r="V68" s="33" t="s">
        <v>311</v>
      </c>
      <c r="W68" s="6" t="s">
        <v>319</v>
      </c>
      <c r="X68" s="6" t="s">
        <v>312</v>
      </c>
      <c r="Y68" s="6"/>
      <c r="Z68" s="17" t="s">
        <v>313</v>
      </c>
      <c r="AA68" s="17"/>
      <c r="AB68" s="6"/>
      <c r="AC68" s="27" t="s">
        <v>314</v>
      </c>
      <c r="AD68" s="6" t="s">
        <v>315</v>
      </c>
      <c r="AE68" s="6" t="s">
        <v>256</v>
      </c>
      <c r="AF68" s="6" t="s">
        <v>318</v>
      </c>
      <c r="AG68" s="39" t="s">
        <v>316</v>
      </c>
      <c r="AH68" s="16">
        <v>99287</v>
      </c>
      <c r="AI68" s="17">
        <v>40367</v>
      </c>
      <c r="AJ68" s="22" t="s">
        <v>155</v>
      </c>
      <c r="AK68" s="39" t="s">
        <v>317</v>
      </c>
      <c r="AL68" s="6">
        <v>167000</v>
      </c>
      <c r="AM68" s="17">
        <v>40550</v>
      </c>
      <c r="AN68" s="22" t="s">
        <v>155</v>
      </c>
      <c r="AO68" s="39" t="s">
        <v>158</v>
      </c>
      <c r="AP68" s="11">
        <v>2500</v>
      </c>
      <c r="AQ68" s="29">
        <v>40550</v>
      </c>
      <c r="AR68" s="22" t="s">
        <v>154</v>
      </c>
    </row>
    <row r="69" spans="1:45" x14ac:dyDescent="0.25">
      <c r="A69" s="13"/>
      <c r="B69" s="13">
        <v>51573057</v>
      </c>
      <c r="C69" s="13" t="s">
        <v>234</v>
      </c>
      <c r="D69" s="13"/>
      <c r="E69" s="13"/>
      <c r="F69" s="13"/>
      <c r="G69" s="13"/>
      <c r="H69" s="14" t="s">
        <v>23</v>
      </c>
      <c r="I69" s="13"/>
      <c r="J69" s="13"/>
      <c r="K69" s="13"/>
      <c r="L69" s="13"/>
      <c r="M69" s="13"/>
      <c r="N69" s="13"/>
      <c r="O69" s="13"/>
      <c r="P69" s="13"/>
      <c r="Q69" s="13"/>
      <c r="R69" s="13"/>
      <c r="S69" s="13" t="s">
        <v>256</v>
      </c>
      <c r="T69" s="13"/>
      <c r="U69" s="20">
        <f t="shared" si="2"/>
        <v>0</v>
      </c>
      <c r="V69" s="35"/>
      <c r="W69" s="13"/>
      <c r="X69" s="13"/>
      <c r="Y69" s="13"/>
      <c r="Z69" s="63"/>
      <c r="AA69" s="63"/>
      <c r="AB69" s="13"/>
      <c r="AC69" s="28"/>
      <c r="AD69" s="13"/>
      <c r="AE69" s="13"/>
      <c r="AF69" s="13"/>
      <c r="AG69" s="42"/>
      <c r="AH69" s="20"/>
      <c r="AI69" s="13"/>
      <c r="AJ69" s="24"/>
      <c r="AK69" s="42"/>
      <c r="AL69" s="13"/>
      <c r="AM69" s="13"/>
      <c r="AN69" s="22"/>
      <c r="AO69" s="44"/>
      <c r="AP69" s="46"/>
      <c r="AQ69" s="12"/>
      <c r="AR69" s="22"/>
    </row>
    <row r="70" spans="1:45" s="15" customFormat="1" x14ac:dyDescent="0.25">
      <c r="A70" s="13"/>
      <c r="B70" s="13">
        <v>51573057</v>
      </c>
      <c r="C70" s="13" t="s">
        <v>235</v>
      </c>
      <c r="D70" s="13"/>
      <c r="E70" s="13"/>
      <c r="F70" s="13"/>
      <c r="G70" s="13"/>
      <c r="H70" s="14" t="s">
        <v>23</v>
      </c>
      <c r="I70" s="13"/>
      <c r="J70" s="13"/>
      <c r="K70" s="13"/>
      <c r="L70" s="13"/>
      <c r="M70" s="13"/>
      <c r="N70" s="13"/>
      <c r="O70" s="13"/>
      <c r="P70" s="13"/>
      <c r="Q70" s="13"/>
      <c r="R70" s="13"/>
      <c r="S70" s="13" t="s">
        <v>256</v>
      </c>
      <c r="T70" s="13"/>
      <c r="U70" s="20">
        <f t="shared" si="2"/>
        <v>0</v>
      </c>
      <c r="V70" s="35"/>
      <c r="W70" s="13"/>
      <c r="X70" s="13"/>
      <c r="Y70" s="13"/>
      <c r="Z70" s="63"/>
      <c r="AA70" s="63"/>
      <c r="AB70" s="13"/>
      <c r="AC70" s="28"/>
      <c r="AD70" s="13"/>
      <c r="AE70" s="13"/>
      <c r="AF70" s="13"/>
      <c r="AG70" s="42"/>
      <c r="AH70" s="20"/>
      <c r="AI70" s="13"/>
      <c r="AJ70" s="24"/>
      <c r="AK70" s="42"/>
      <c r="AL70" s="13"/>
      <c r="AM70" s="13"/>
      <c r="AN70" s="22"/>
      <c r="AO70" s="44"/>
      <c r="AP70" s="46"/>
      <c r="AQ70" s="12"/>
      <c r="AR70" s="22"/>
      <c r="AS70" s="1"/>
    </row>
    <row r="71" spans="1:45" x14ac:dyDescent="0.25">
      <c r="A71" s="13"/>
      <c r="B71" s="13">
        <v>51573053</v>
      </c>
      <c r="C71" s="13" t="s">
        <v>233</v>
      </c>
      <c r="D71" s="13"/>
      <c r="E71" s="13"/>
      <c r="F71" s="13"/>
      <c r="G71" s="13"/>
      <c r="H71" s="14" t="s">
        <v>23</v>
      </c>
      <c r="I71" s="13"/>
      <c r="J71" s="13"/>
      <c r="K71" s="13"/>
      <c r="L71" s="13"/>
      <c r="M71" s="13"/>
      <c r="N71" s="13"/>
      <c r="O71" s="13"/>
      <c r="P71" s="13"/>
      <c r="Q71" s="13"/>
      <c r="R71" s="13"/>
      <c r="S71" s="13" t="s">
        <v>256</v>
      </c>
      <c r="T71" s="13" t="s">
        <v>256</v>
      </c>
      <c r="U71" s="20">
        <f t="shared" si="2"/>
        <v>0</v>
      </c>
      <c r="V71" s="35"/>
      <c r="W71" s="13"/>
      <c r="X71" s="13"/>
      <c r="Y71" s="13"/>
      <c r="Z71" s="63"/>
      <c r="AA71" s="63"/>
      <c r="AB71" s="13"/>
      <c r="AC71" s="28"/>
      <c r="AD71" s="13"/>
      <c r="AE71" s="13"/>
      <c r="AF71" s="13"/>
      <c r="AG71" s="42"/>
      <c r="AH71" s="20"/>
      <c r="AI71" s="13"/>
      <c r="AJ71" s="24"/>
      <c r="AK71" s="42"/>
      <c r="AL71" s="13"/>
      <c r="AM71" s="13"/>
      <c r="AN71" s="22"/>
      <c r="AO71" s="44"/>
      <c r="AP71" s="46"/>
      <c r="AQ71" s="12"/>
      <c r="AR71" s="22"/>
    </row>
    <row r="72" spans="1:45" ht="26.4" x14ac:dyDescent="0.25">
      <c r="A72" s="6">
        <v>42801</v>
      </c>
      <c r="B72" s="6">
        <v>51573051</v>
      </c>
      <c r="C72" s="4" t="s">
        <v>220</v>
      </c>
      <c r="D72" s="4" t="s">
        <v>219</v>
      </c>
      <c r="E72" s="4" t="s">
        <v>65</v>
      </c>
      <c r="F72" s="4" t="s">
        <v>66</v>
      </c>
      <c r="G72" s="4" t="s">
        <v>67</v>
      </c>
      <c r="H72" s="4" t="s">
        <v>23</v>
      </c>
      <c r="I72" s="4">
        <v>88101</v>
      </c>
      <c r="J72" s="4">
        <v>1.6</v>
      </c>
      <c r="K72" s="4">
        <v>34.399934000000002</v>
      </c>
      <c r="L72" s="6">
        <v>-103.204939</v>
      </c>
      <c r="M72" s="4"/>
      <c r="N72" s="4"/>
      <c r="O72" s="4" t="s">
        <v>1</v>
      </c>
      <c r="P72" s="4"/>
      <c r="Q72" s="6"/>
      <c r="R72" s="8" t="s">
        <v>68</v>
      </c>
      <c r="S72" s="10" t="s">
        <v>256</v>
      </c>
      <c r="T72" s="10" t="s">
        <v>257</v>
      </c>
      <c r="U72" s="25">
        <f t="shared" si="2"/>
        <v>0</v>
      </c>
      <c r="V72" s="34"/>
      <c r="W72" s="10"/>
      <c r="X72" s="10"/>
      <c r="Y72" s="10"/>
      <c r="Z72" s="62"/>
      <c r="AA72" s="62"/>
      <c r="AB72" s="10"/>
      <c r="AC72" s="26"/>
      <c r="AD72" s="10"/>
      <c r="AE72" s="10" t="s">
        <v>257</v>
      </c>
      <c r="AF72" s="10"/>
      <c r="AG72" s="39"/>
      <c r="AH72" s="16"/>
      <c r="AI72" s="6"/>
      <c r="AK72" s="39"/>
      <c r="AL72" s="16"/>
      <c r="AM72" s="6"/>
      <c r="AN72" s="22"/>
      <c r="AR72" s="22"/>
    </row>
    <row r="73" spans="1:45" x14ac:dyDescent="0.25">
      <c r="A73" s="6">
        <v>10978</v>
      </c>
      <c r="B73" s="6">
        <v>51573049</v>
      </c>
      <c r="C73" s="6" t="s">
        <v>227</v>
      </c>
      <c r="D73" s="6"/>
      <c r="E73" s="6" t="s">
        <v>228</v>
      </c>
      <c r="F73" s="6" t="s">
        <v>229</v>
      </c>
      <c r="G73" s="6" t="s">
        <v>62</v>
      </c>
      <c r="H73" s="4" t="s">
        <v>23</v>
      </c>
      <c r="I73" s="6">
        <v>87710</v>
      </c>
      <c r="J73" s="6">
        <v>3</v>
      </c>
      <c r="K73" s="6">
        <v>36.393313999999997</v>
      </c>
      <c r="L73" s="6">
        <v>-105.28607100000001</v>
      </c>
      <c r="M73" s="6"/>
      <c r="N73" s="6"/>
      <c r="O73" s="6"/>
      <c r="P73" s="6"/>
      <c r="Q73" s="6"/>
      <c r="R73" s="6"/>
      <c r="S73" s="6" t="s">
        <v>256</v>
      </c>
      <c r="T73" s="6" t="s">
        <v>257</v>
      </c>
      <c r="U73" s="16">
        <f t="shared" si="2"/>
        <v>0</v>
      </c>
      <c r="X73" s="6"/>
      <c r="Y73" s="6"/>
      <c r="Z73" s="17"/>
      <c r="AA73" s="17"/>
      <c r="AB73" s="6"/>
      <c r="AD73" s="6"/>
      <c r="AE73" s="6"/>
      <c r="AF73" s="6"/>
      <c r="AG73" s="39"/>
      <c r="AH73" s="16"/>
      <c r="AI73" s="6"/>
      <c r="AK73" s="39"/>
      <c r="AL73" s="6"/>
      <c r="AM73" s="6"/>
      <c r="AN73" s="22"/>
      <c r="AR73" s="22"/>
    </row>
    <row r="74" spans="1:45" x14ac:dyDescent="0.25">
      <c r="A74" s="6">
        <v>30161</v>
      </c>
      <c r="B74" s="6">
        <v>51573047</v>
      </c>
      <c r="C74" s="6" t="s">
        <v>221</v>
      </c>
      <c r="D74" s="6" t="s">
        <v>222</v>
      </c>
      <c r="E74" s="6" t="s">
        <v>223</v>
      </c>
      <c r="F74" s="6" t="s">
        <v>224</v>
      </c>
      <c r="G74" s="6" t="s">
        <v>124</v>
      </c>
      <c r="H74" s="4" t="s">
        <v>23</v>
      </c>
      <c r="I74" s="6"/>
      <c r="J74" s="6">
        <v>9.5</v>
      </c>
      <c r="K74" s="6">
        <v>34.648099999999999</v>
      </c>
      <c r="L74" s="6">
        <v>-103.9058</v>
      </c>
      <c r="M74" s="6"/>
      <c r="N74" s="6"/>
      <c r="O74" s="6"/>
      <c r="P74" s="6"/>
      <c r="Q74" s="6"/>
      <c r="R74" s="6"/>
      <c r="S74" s="6" t="s">
        <v>256</v>
      </c>
      <c r="T74" s="6" t="s">
        <v>256</v>
      </c>
      <c r="U74" s="16">
        <f t="shared" si="2"/>
        <v>0</v>
      </c>
      <c r="X74" s="6"/>
      <c r="Y74" s="6"/>
      <c r="Z74" s="17"/>
      <c r="AA74" s="17"/>
      <c r="AB74" s="6"/>
      <c r="AD74" s="6"/>
      <c r="AE74" s="6"/>
      <c r="AF74" s="6"/>
      <c r="AG74" s="39"/>
      <c r="AH74" s="16"/>
      <c r="AI74" s="6"/>
      <c r="AK74" s="39"/>
      <c r="AL74" s="6"/>
      <c r="AM74" s="6"/>
      <c r="AN74" s="22"/>
      <c r="AR74" s="22"/>
      <c r="AS74" s="15"/>
    </row>
    <row r="75" spans="1:45" x14ac:dyDescent="0.25">
      <c r="A75" s="6">
        <v>23041</v>
      </c>
      <c r="B75" s="6">
        <v>51573045</v>
      </c>
      <c r="C75" s="4" t="s">
        <v>72</v>
      </c>
      <c r="D75" s="4"/>
      <c r="E75" s="4" t="s">
        <v>73</v>
      </c>
      <c r="F75" s="4" t="s">
        <v>74</v>
      </c>
      <c r="G75" s="4" t="s">
        <v>75</v>
      </c>
      <c r="H75" s="4" t="s">
        <v>23</v>
      </c>
      <c r="I75" s="4">
        <v>88061</v>
      </c>
      <c r="J75" s="4">
        <v>3.72</v>
      </c>
      <c r="K75" s="4">
        <v>32.780614</v>
      </c>
      <c r="L75" s="6">
        <v>-108.27518600000001</v>
      </c>
      <c r="M75" s="4"/>
      <c r="N75" s="4"/>
      <c r="O75" s="4"/>
      <c r="P75" s="4"/>
      <c r="Q75" s="6"/>
      <c r="R75" s="8" t="s">
        <v>42</v>
      </c>
      <c r="S75" s="10" t="s">
        <v>256</v>
      </c>
      <c r="T75" s="10" t="s">
        <v>257</v>
      </c>
      <c r="U75" s="25">
        <f t="shared" si="2"/>
        <v>0</v>
      </c>
      <c r="V75" s="34"/>
      <c r="W75" s="10"/>
      <c r="X75" s="10"/>
      <c r="Y75" s="10"/>
      <c r="Z75" s="62"/>
      <c r="AA75" s="62"/>
      <c r="AB75" s="10"/>
      <c r="AC75" s="26"/>
      <c r="AD75" s="10"/>
      <c r="AE75" s="10"/>
      <c r="AF75" s="10"/>
      <c r="AG75" s="39"/>
      <c r="AH75" s="16"/>
      <c r="AI75" s="6"/>
      <c r="AK75" s="39"/>
      <c r="AL75" s="16"/>
      <c r="AM75" s="6"/>
      <c r="AN75" s="22"/>
      <c r="AR75" s="22"/>
    </row>
    <row r="76" spans="1:45" x14ac:dyDescent="0.25">
      <c r="A76" s="13"/>
      <c r="B76" s="13">
        <v>51573044</v>
      </c>
      <c r="C76" s="13" t="s">
        <v>217</v>
      </c>
      <c r="D76" s="13" t="s">
        <v>267</v>
      </c>
      <c r="E76" s="13"/>
      <c r="F76" s="13"/>
      <c r="G76" s="13" t="s">
        <v>125</v>
      </c>
      <c r="H76" s="14" t="s">
        <v>23</v>
      </c>
      <c r="I76" s="13"/>
      <c r="J76" s="13"/>
      <c r="K76" s="13"/>
      <c r="L76" s="13"/>
      <c r="M76" s="13"/>
      <c r="N76" s="13"/>
      <c r="O76" s="13"/>
      <c r="P76" s="13"/>
      <c r="Q76" s="13"/>
      <c r="R76" s="13"/>
      <c r="S76" s="13" t="s">
        <v>256</v>
      </c>
      <c r="T76" s="13" t="s">
        <v>256</v>
      </c>
      <c r="U76" s="20">
        <f t="shared" si="2"/>
        <v>0</v>
      </c>
      <c r="V76" s="35"/>
      <c r="W76" s="13"/>
      <c r="X76" s="13"/>
      <c r="Y76" s="13"/>
      <c r="Z76" s="63"/>
      <c r="AA76" s="63"/>
      <c r="AB76" s="13"/>
      <c r="AC76" s="28"/>
      <c r="AD76" s="13"/>
      <c r="AE76" s="13"/>
      <c r="AF76" s="13"/>
      <c r="AG76" s="42"/>
      <c r="AH76" s="20"/>
      <c r="AI76" s="13"/>
      <c r="AJ76" s="24"/>
      <c r="AK76" s="42"/>
      <c r="AL76" s="13"/>
      <c r="AM76" s="13"/>
      <c r="AN76" s="22"/>
      <c r="AO76" s="44"/>
      <c r="AP76" s="46"/>
      <c r="AQ76" s="12"/>
      <c r="AR76" s="22"/>
    </row>
    <row r="77" spans="1:45" ht="26.4" x14ac:dyDescent="0.25">
      <c r="A77" s="6">
        <v>37401</v>
      </c>
      <c r="B77" s="6">
        <v>51573042</v>
      </c>
      <c r="C77" s="6" t="s">
        <v>133</v>
      </c>
      <c r="D77" s="6" t="s">
        <v>258</v>
      </c>
      <c r="E77" s="6" t="s">
        <v>214</v>
      </c>
      <c r="F77" s="6" t="s">
        <v>123</v>
      </c>
      <c r="G77" s="6" t="s">
        <v>124</v>
      </c>
      <c r="H77" s="4" t="s">
        <v>23</v>
      </c>
      <c r="I77" s="6">
        <v>88401</v>
      </c>
      <c r="J77" s="6">
        <v>1</v>
      </c>
      <c r="K77" s="6">
        <v>35.180300000000003</v>
      </c>
      <c r="L77" s="6">
        <v>-103.7261</v>
      </c>
      <c r="M77" s="6"/>
      <c r="N77" s="6"/>
      <c r="O77" s="6"/>
      <c r="P77" s="6"/>
      <c r="Q77" s="6"/>
      <c r="R77" s="6"/>
      <c r="S77" s="6" t="s">
        <v>256</v>
      </c>
      <c r="T77" s="6" t="s">
        <v>256</v>
      </c>
      <c r="U77" s="16">
        <f t="shared" si="2"/>
        <v>0</v>
      </c>
      <c r="X77" s="6"/>
      <c r="Y77" s="6"/>
      <c r="Z77" s="17"/>
      <c r="AA77" s="17"/>
      <c r="AB77" s="6"/>
      <c r="AD77" s="6"/>
      <c r="AE77" s="6"/>
      <c r="AF77" s="6"/>
      <c r="AG77" s="39"/>
      <c r="AH77" s="16"/>
      <c r="AI77" s="6"/>
      <c r="AK77" s="39"/>
      <c r="AL77" s="16"/>
      <c r="AM77" s="6"/>
      <c r="AN77" s="22"/>
      <c r="AR77" s="22"/>
    </row>
    <row r="78" spans="1:45" x14ac:dyDescent="0.25">
      <c r="A78" s="6">
        <v>25802</v>
      </c>
      <c r="B78" s="6">
        <v>51573041</v>
      </c>
      <c r="C78" s="4" t="s">
        <v>41</v>
      </c>
      <c r="D78" s="4"/>
      <c r="E78" s="4" t="s">
        <v>38</v>
      </c>
      <c r="F78" s="4" t="s">
        <v>39</v>
      </c>
      <c r="G78" s="4" t="s">
        <v>22</v>
      </c>
      <c r="H78" s="4" t="s">
        <v>23</v>
      </c>
      <c r="I78" s="4">
        <v>87010</v>
      </c>
      <c r="J78" s="4">
        <v>430</v>
      </c>
      <c r="K78" s="4">
        <v>35.466999999999999</v>
      </c>
      <c r="L78" s="6">
        <v>-106.11020000000001</v>
      </c>
      <c r="M78" s="4"/>
      <c r="N78" s="4"/>
      <c r="O78" s="4" t="s">
        <v>40</v>
      </c>
      <c r="P78" s="4"/>
      <c r="Q78" s="6"/>
      <c r="R78" s="8" t="s">
        <v>42</v>
      </c>
      <c r="S78" s="10" t="s">
        <v>256</v>
      </c>
      <c r="T78" s="10" t="s">
        <v>256</v>
      </c>
      <c r="U78" s="25">
        <f t="shared" si="2"/>
        <v>0</v>
      </c>
      <c r="V78" s="34"/>
      <c r="W78" s="10"/>
      <c r="X78" s="10"/>
      <c r="Y78" s="10"/>
      <c r="Z78" s="62"/>
      <c r="AA78" s="62"/>
      <c r="AB78" s="10"/>
      <c r="AC78" s="26"/>
      <c r="AD78" s="10"/>
      <c r="AE78" s="10"/>
      <c r="AF78" s="10"/>
      <c r="AG78" s="39"/>
      <c r="AH78" s="16"/>
      <c r="AI78" s="6"/>
      <c r="AK78" s="39"/>
      <c r="AL78" s="16"/>
      <c r="AM78" s="6"/>
      <c r="AN78" s="22"/>
      <c r="AR78" s="22"/>
      <c r="AS78" s="15"/>
    </row>
    <row r="79" spans="1:45" ht="26.4" x14ac:dyDescent="0.25">
      <c r="A79" s="6">
        <v>25823</v>
      </c>
      <c r="B79" s="6">
        <v>51573039</v>
      </c>
      <c r="C79" s="4" t="s">
        <v>43</v>
      </c>
      <c r="D79" s="4" t="s">
        <v>211</v>
      </c>
      <c r="E79" s="4" t="s">
        <v>44</v>
      </c>
      <c r="F79" s="4" t="s">
        <v>45</v>
      </c>
      <c r="G79" s="4" t="s">
        <v>46</v>
      </c>
      <c r="H79" s="4" t="s">
        <v>23</v>
      </c>
      <c r="I79" s="4">
        <v>88008</v>
      </c>
      <c r="J79" s="4">
        <v>20.2</v>
      </c>
      <c r="K79" s="4">
        <v>31.842068999999999</v>
      </c>
      <c r="L79" s="6">
        <v>-106.620051</v>
      </c>
      <c r="M79" s="4" t="s">
        <v>24</v>
      </c>
      <c r="N79" s="4"/>
      <c r="O79" s="4" t="s">
        <v>1</v>
      </c>
      <c r="P79" s="4" t="s">
        <v>25</v>
      </c>
      <c r="Q79" s="6"/>
      <c r="R79" s="8" t="s">
        <v>42</v>
      </c>
      <c r="S79" s="10" t="s">
        <v>256</v>
      </c>
      <c r="T79" s="10" t="s">
        <v>257</v>
      </c>
      <c r="U79" s="25">
        <f t="shared" si="2"/>
        <v>0</v>
      </c>
      <c r="V79" s="34"/>
      <c r="W79" s="10"/>
      <c r="X79" s="10"/>
      <c r="Y79" s="10"/>
      <c r="Z79" s="62"/>
      <c r="AA79" s="62"/>
      <c r="AB79" s="10"/>
      <c r="AC79" s="26"/>
      <c r="AD79" s="10"/>
      <c r="AE79" s="10"/>
      <c r="AF79" s="10"/>
      <c r="AG79" s="39"/>
      <c r="AH79" s="16"/>
      <c r="AI79" s="6"/>
      <c r="AK79" s="39"/>
      <c r="AL79" s="16"/>
      <c r="AM79" s="6"/>
      <c r="AN79" s="22"/>
      <c r="AR79" s="22"/>
    </row>
    <row r="80" spans="1:45" x14ac:dyDescent="0.25">
      <c r="A80" s="6">
        <v>10981</v>
      </c>
      <c r="B80" s="6">
        <v>51573035</v>
      </c>
      <c r="C80" s="4" t="s">
        <v>59</v>
      </c>
      <c r="D80" s="4"/>
      <c r="E80" s="4" t="s">
        <v>60</v>
      </c>
      <c r="F80" s="4" t="s">
        <v>30</v>
      </c>
      <c r="G80" s="4" t="s">
        <v>35</v>
      </c>
      <c r="H80" s="4" t="s">
        <v>23</v>
      </c>
      <c r="I80" s="4">
        <v>87004</v>
      </c>
      <c r="J80" s="4">
        <v>56.33</v>
      </c>
      <c r="K80" s="4">
        <v>35.307718999999999</v>
      </c>
      <c r="L80" s="6">
        <v>-106.5849</v>
      </c>
      <c r="M80" s="4"/>
      <c r="N80" s="4"/>
      <c r="O80" s="4" t="s">
        <v>40</v>
      </c>
      <c r="P80" s="4"/>
      <c r="Q80" s="6"/>
      <c r="R80" s="8" t="s">
        <v>31</v>
      </c>
      <c r="S80" s="10" t="s">
        <v>256</v>
      </c>
      <c r="T80" s="10" t="s">
        <v>256</v>
      </c>
      <c r="U80" s="25">
        <f t="shared" si="2"/>
        <v>0</v>
      </c>
      <c r="V80" s="34"/>
      <c r="W80" s="10"/>
      <c r="X80" s="10"/>
      <c r="Y80" s="10"/>
      <c r="Z80" s="62"/>
      <c r="AA80" s="62"/>
      <c r="AB80" s="10"/>
      <c r="AC80" s="26"/>
      <c r="AD80" s="10"/>
      <c r="AE80" s="10"/>
      <c r="AF80" s="10"/>
      <c r="AG80" s="39"/>
      <c r="AH80" s="16"/>
      <c r="AI80" s="6"/>
      <c r="AK80" s="39"/>
      <c r="AL80" s="16"/>
      <c r="AM80" s="6"/>
      <c r="AN80" s="22"/>
      <c r="AO80" s="43"/>
      <c r="AP80" s="31"/>
      <c r="AQ80" s="1"/>
      <c r="AR80" s="22"/>
    </row>
    <row r="81" spans="1:44" ht="26.4" x14ac:dyDescent="0.25">
      <c r="A81" s="6">
        <v>10910</v>
      </c>
      <c r="B81" s="6">
        <v>51573034</v>
      </c>
      <c r="C81" s="6" t="s">
        <v>99</v>
      </c>
      <c r="D81" s="6"/>
      <c r="E81" s="6" t="s">
        <v>100</v>
      </c>
      <c r="F81" s="6" t="s">
        <v>101</v>
      </c>
      <c r="G81" s="6" t="s">
        <v>102</v>
      </c>
      <c r="H81" s="4" t="s">
        <v>23</v>
      </c>
      <c r="I81" s="6">
        <v>88031</v>
      </c>
      <c r="J81" s="6">
        <v>1320</v>
      </c>
      <c r="K81" s="6">
        <v>32.303333000000002</v>
      </c>
      <c r="L81" s="6">
        <v>-107.8075</v>
      </c>
      <c r="M81" s="6"/>
      <c r="N81" s="6"/>
      <c r="O81" s="6" t="s">
        <v>1</v>
      </c>
      <c r="P81" s="6"/>
      <c r="Q81" s="6"/>
      <c r="R81" s="6" t="s">
        <v>31</v>
      </c>
      <c r="S81" s="6" t="s">
        <v>256</v>
      </c>
      <c r="T81" s="6" t="s">
        <v>257</v>
      </c>
      <c r="U81" s="16">
        <f t="shared" si="2"/>
        <v>0</v>
      </c>
      <c r="X81" s="6"/>
      <c r="Y81" s="6"/>
      <c r="Z81" s="17"/>
      <c r="AA81" s="17"/>
      <c r="AB81" s="6"/>
      <c r="AD81" s="6"/>
      <c r="AE81" s="6" t="s">
        <v>257</v>
      </c>
      <c r="AF81" s="6"/>
      <c r="AG81" s="39"/>
      <c r="AH81" s="16"/>
      <c r="AI81" s="6"/>
      <c r="AK81" s="39"/>
      <c r="AL81" s="16"/>
      <c r="AM81" s="6"/>
      <c r="AN81" s="22"/>
      <c r="AR81" s="22"/>
    </row>
    <row r="82" spans="1:44" ht="184.8" x14ac:dyDescent="0.25">
      <c r="A82" s="6">
        <v>25821</v>
      </c>
      <c r="B82" s="6">
        <v>51573032</v>
      </c>
      <c r="C82" s="6" t="s">
        <v>205</v>
      </c>
      <c r="D82" s="6" t="s">
        <v>206</v>
      </c>
      <c r="E82" s="6" t="s">
        <v>207</v>
      </c>
      <c r="F82" s="6" t="s">
        <v>208</v>
      </c>
      <c r="G82" s="6" t="s">
        <v>209</v>
      </c>
      <c r="H82" s="4" t="s">
        <v>23</v>
      </c>
      <c r="I82" s="6">
        <v>88310</v>
      </c>
      <c r="J82" s="6">
        <v>265</v>
      </c>
      <c r="K82" s="6">
        <v>32.891055999999999</v>
      </c>
      <c r="L82" s="6">
        <v>-105.965636</v>
      </c>
      <c r="M82" s="6"/>
      <c r="N82" s="6"/>
      <c r="O82" s="6"/>
      <c r="P82" s="6"/>
      <c r="Q82" s="6"/>
      <c r="R82" s="6"/>
      <c r="S82" s="6" t="s">
        <v>256</v>
      </c>
      <c r="T82" s="6" t="s">
        <v>256</v>
      </c>
      <c r="U82" s="25">
        <f t="shared" si="2"/>
        <v>101499</v>
      </c>
      <c r="V82" s="27" t="s">
        <v>307</v>
      </c>
      <c r="W82" s="6" t="s">
        <v>308</v>
      </c>
      <c r="X82" s="6" t="s">
        <v>309</v>
      </c>
      <c r="Y82" s="6"/>
      <c r="Z82" s="17"/>
      <c r="AA82" s="17"/>
      <c r="AB82" s="6"/>
      <c r="AC82" s="27" t="s">
        <v>310</v>
      </c>
      <c r="AD82" s="6" t="s">
        <v>306</v>
      </c>
      <c r="AE82" s="6"/>
      <c r="AF82" s="6" t="s">
        <v>303</v>
      </c>
      <c r="AG82" s="39" t="s">
        <v>300</v>
      </c>
      <c r="AH82" s="16">
        <v>5724</v>
      </c>
      <c r="AI82" s="17">
        <v>37834</v>
      </c>
      <c r="AJ82" s="22" t="s">
        <v>150</v>
      </c>
      <c r="AK82" s="39" t="s">
        <v>159</v>
      </c>
      <c r="AL82" s="16">
        <v>95775</v>
      </c>
      <c r="AM82" s="17">
        <v>38278</v>
      </c>
      <c r="AN82" s="22" t="s">
        <v>150</v>
      </c>
      <c r="AR82" s="22"/>
    </row>
    <row r="83" spans="1:44" ht="26.4" x14ac:dyDescent="0.25">
      <c r="A83" s="6">
        <v>10957</v>
      </c>
      <c r="B83" s="6">
        <v>51573031</v>
      </c>
      <c r="C83" s="6" t="s">
        <v>108</v>
      </c>
      <c r="D83" s="6"/>
      <c r="F83" s="6" t="s">
        <v>74</v>
      </c>
      <c r="G83" s="6" t="s">
        <v>75</v>
      </c>
      <c r="H83" s="4" t="s">
        <v>23</v>
      </c>
      <c r="I83" s="6">
        <v>88062</v>
      </c>
      <c r="J83" s="6">
        <v>5</v>
      </c>
      <c r="K83" s="6">
        <v>32.767519</v>
      </c>
      <c r="L83" s="6">
        <v>-108.273611</v>
      </c>
      <c r="M83" s="6"/>
      <c r="N83" s="6"/>
      <c r="O83" s="6"/>
      <c r="P83" s="6"/>
      <c r="Q83" s="6"/>
      <c r="R83" s="6" t="s">
        <v>109</v>
      </c>
      <c r="S83" s="6" t="s">
        <v>256</v>
      </c>
      <c r="T83" s="6" t="s">
        <v>257</v>
      </c>
      <c r="U83" s="16">
        <f t="shared" si="2"/>
        <v>0</v>
      </c>
      <c r="X83" s="6"/>
      <c r="Y83" s="6"/>
      <c r="Z83" s="17"/>
      <c r="AA83" s="17"/>
      <c r="AB83" s="6"/>
      <c r="AD83" s="6"/>
      <c r="AE83" s="6"/>
      <c r="AF83" s="6"/>
      <c r="AG83" s="39"/>
      <c r="AH83" s="16"/>
      <c r="AI83" s="6"/>
      <c r="AK83" s="39"/>
      <c r="AL83" s="16"/>
      <c r="AM83" s="6"/>
      <c r="AN83" s="22"/>
      <c r="AR83" s="22"/>
    </row>
    <row r="84" spans="1:44" ht="26.4" x14ac:dyDescent="0.25">
      <c r="A84" s="6"/>
      <c r="B84" s="6">
        <v>51573030</v>
      </c>
      <c r="C84" s="6" t="s">
        <v>204</v>
      </c>
      <c r="D84" s="6"/>
      <c r="E84" s="6" t="s">
        <v>292</v>
      </c>
      <c r="F84" s="6" t="s">
        <v>29</v>
      </c>
      <c r="G84" s="6" t="s">
        <v>30</v>
      </c>
      <c r="H84" s="4" t="s">
        <v>23</v>
      </c>
      <c r="I84" s="6"/>
      <c r="J84" s="6">
        <v>10</v>
      </c>
      <c r="K84" s="6">
        <v>35.159486000000001</v>
      </c>
      <c r="L84" s="6">
        <v>-106.584014</v>
      </c>
      <c r="M84" s="6"/>
      <c r="N84" s="6"/>
      <c r="O84" s="6"/>
      <c r="P84" s="6"/>
      <c r="Q84" s="6"/>
      <c r="R84" s="6"/>
      <c r="S84" s="6" t="s">
        <v>256</v>
      </c>
      <c r="T84" s="6"/>
      <c r="U84" s="16">
        <f t="shared" si="2"/>
        <v>0</v>
      </c>
      <c r="X84" s="6"/>
      <c r="Y84" s="6"/>
      <c r="Z84" s="17"/>
      <c r="AA84" s="17"/>
      <c r="AB84" s="6"/>
      <c r="AD84" s="6"/>
      <c r="AE84" s="6"/>
      <c r="AF84" s="6"/>
      <c r="AG84" s="39"/>
      <c r="AH84" s="16"/>
      <c r="AI84" s="6"/>
      <c r="AK84" s="39"/>
      <c r="AL84" s="16"/>
      <c r="AM84" s="6"/>
      <c r="AN84" s="22"/>
      <c r="AR84" s="22"/>
    </row>
    <row r="85" spans="1:44" x14ac:dyDescent="0.25">
      <c r="A85" s="6">
        <v>10886</v>
      </c>
      <c r="B85" s="6">
        <v>51573024</v>
      </c>
      <c r="C85" s="6" t="s">
        <v>195</v>
      </c>
      <c r="D85" s="6" t="s">
        <v>271</v>
      </c>
      <c r="E85" s="6" t="s">
        <v>196</v>
      </c>
      <c r="F85" s="6" t="s">
        <v>197</v>
      </c>
      <c r="G85" s="6" t="s">
        <v>198</v>
      </c>
      <c r="H85" s="4" t="s">
        <v>23</v>
      </c>
      <c r="I85" s="6"/>
      <c r="J85" s="6">
        <v>104</v>
      </c>
      <c r="K85" s="6">
        <v>36.905118000000002</v>
      </c>
      <c r="L85" s="6">
        <v>-104.436707</v>
      </c>
      <c r="M85" s="6"/>
      <c r="N85" s="6"/>
      <c r="O85" s="6"/>
      <c r="P85" s="6"/>
      <c r="Q85" s="6"/>
      <c r="R85" s="6"/>
      <c r="S85" s="6" t="s">
        <v>256</v>
      </c>
      <c r="T85" s="6" t="s">
        <v>257</v>
      </c>
      <c r="U85" s="16">
        <f t="shared" si="2"/>
        <v>0</v>
      </c>
      <c r="X85" s="6"/>
      <c r="Y85" s="6"/>
      <c r="Z85" s="17"/>
      <c r="AA85" s="17"/>
      <c r="AB85" s="6"/>
      <c r="AD85" s="6"/>
      <c r="AE85" s="6"/>
      <c r="AF85" s="6"/>
      <c r="AG85" s="39"/>
      <c r="AH85" s="16"/>
      <c r="AI85" s="6"/>
      <c r="AK85" s="39"/>
      <c r="AL85" s="16"/>
      <c r="AM85" s="6"/>
      <c r="AN85" s="22"/>
      <c r="AR85" s="22"/>
    </row>
    <row r="86" spans="1:44" x14ac:dyDescent="0.25">
      <c r="A86" s="5">
        <v>14718</v>
      </c>
      <c r="B86" s="5">
        <v>51573023</v>
      </c>
      <c r="C86" s="4" t="s">
        <v>189</v>
      </c>
      <c r="D86" s="4"/>
      <c r="E86" s="19" t="s">
        <v>274</v>
      </c>
      <c r="F86" s="4" t="s">
        <v>74</v>
      </c>
      <c r="G86" s="4" t="s">
        <v>75</v>
      </c>
      <c r="H86" s="4" t="s">
        <v>23</v>
      </c>
      <c r="I86" s="4"/>
      <c r="J86" s="4">
        <v>462</v>
      </c>
      <c r="K86" s="4">
        <v>32.762112000000002</v>
      </c>
      <c r="L86" s="6">
        <v>-108.286247</v>
      </c>
      <c r="M86" s="4"/>
      <c r="N86" s="4"/>
      <c r="O86" s="4"/>
      <c r="P86" s="4"/>
      <c r="Q86" s="2"/>
      <c r="R86" s="8"/>
      <c r="S86" s="10" t="s">
        <v>256</v>
      </c>
      <c r="T86" s="10" t="s">
        <v>257</v>
      </c>
      <c r="U86" s="25">
        <f t="shared" si="2"/>
        <v>0</v>
      </c>
      <c r="V86" s="34"/>
      <c r="W86" s="10"/>
      <c r="X86" s="10"/>
      <c r="Y86" s="10"/>
      <c r="Z86" s="62"/>
      <c r="AA86" s="62"/>
      <c r="AB86" s="10"/>
      <c r="AC86" s="26"/>
      <c r="AD86" s="10"/>
      <c r="AE86" s="10"/>
      <c r="AF86" s="10"/>
      <c r="AG86" s="41"/>
      <c r="AH86" s="3"/>
      <c r="AI86" s="59"/>
      <c r="AJ86" s="23"/>
      <c r="AK86" s="39"/>
      <c r="AL86" s="16"/>
      <c r="AM86" s="6"/>
      <c r="AN86" s="22"/>
      <c r="AR86" s="22"/>
    </row>
    <row r="87" spans="1:44" x14ac:dyDescent="0.25">
      <c r="A87" s="6">
        <v>10885</v>
      </c>
      <c r="B87" s="6">
        <v>51573022</v>
      </c>
      <c r="C87" s="6" t="s">
        <v>185</v>
      </c>
      <c r="D87" s="6"/>
      <c r="E87" s="6" t="s">
        <v>186</v>
      </c>
      <c r="F87" s="6" t="s">
        <v>22</v>
      </c>
      <c r="G87" s="6" t="s">
        <v>22</v>
      </c>
      <c r="H87" s="4" t="s">
        <v>23</v>
      </c>
      <c r="I87" s="6">
        <v>87505</v>
      </c>
      <c r="J87" s="6">
        <v>49</v>
      </c>
      <c r="K87" s="36">
        <v>35.679941999999997</v>
      </c>
      <c r="L87" s="36">
        <v>-105.950322</v>
      </c>
      <c r="M87" s="6"/>
      <c r="N87" s="6"/>
      <c r="O87" s="21" t="s">
        <v>3</v>
      </c>
      <c r="P87" s="6"/>
      <c r="Q87" s="6"/>
      <c r="R87" s="6"/>
      <c r="S87" s="6" t="s">
        <v>256</v>
      </c>
      <c r="T87" s="6" t="s">
        <v>256</v>
      </c>
      <c r="U87" s="16">
        <f t="shared" si="2"/>
        <v>0</v>
      </c>
      <c r="X87" s="6"/>
      <c r="Y87" s="6"/>
      <c r="Z87" s="17"/>
      <c r="AA87" s="17"/>
      <c r="AB87" s="6"/>
      <c r="AD87" s="6"/>
      <c r="AE87" s="6" t="s">
        <v>256</v>
      </c>
      <c r="AF87" s="6"/>
      <c r="AG87" s="39"/>
      <c r="AH87" s="16"/>
      <c r="AI87" s="6"/>
      <c r="AK87" s="39"/>
      <c r="AL87" s="16"/>
      <c r="AM87" s="6"/>
      <c r="AN87" s="22"/>
      <c r="AR87" s="22"/>
    </row>
    <row r="88" spans="1:44" x14ac:dyDescent="0.25">
      <c r="A88" s="6">
        <v>10887</v>
      </c>
      <c r="B88" s="6">
        <v>51573021</v>
      </c>
      <c r="C88" s="6" t="s">
        <v>184</v>
      </c>
      <c r="D88" s="6"/>
      <c r="E88" s="6" t="s">
        <v>187</v>
      </c>
      <c r="F88" s="6" t="s">
        <v>29</v>
      </c>
      <c r="G88" s="6" t="s">
        <v>30</v>
      </c>
      <c r="H88" s="4" t="s">
        <v>23</v>
      </c>
      <c r="I88" s="6">
        <v>87121</v>
      </c>
      <c r="J88" s="6">
        <v>31</v>
      </c>
      <c r="K88" s="36">
        <v>35.073540000000001</v>
      </c>
      <c r="L88" s="36">
        <v>-106.77437</v>
      </c>
      <c r="M88" s="6"/>
      <c r="N88" s="6"/>
      <c r="O88" s="6"/>
      <c r="P88" s="6"/>
      <c r="Q88" s="6"/>
      <c r="R88" s="6"/>
      <c r="S88" s="6" t="s">
        <v>256</v>
      </c>
      <c r="T88" s="6" t="s">
        <v>256</v>
      </c>
      <c r="U88" s="16">
        <f t="shared" si="2"/>
        <v>0</v>
      </c>
      <c r="X88" s="6"/>
      <c r="Y88" s="6"/>
      <c r="Z88" s="17"/>
      <c r="AA88" s="17"/>
      <c r="AB88" s="6"/>
      <c r="AD88" s="6"/>
      <c r="AE88" s="6"/>
      <c r="AF88" s="6"/>
      <c r="AG88" s="39"/>
      <c r="AH88" s="16"/>
      <c r="AI88" s="6"/>
      <c r="AK88" s="39"/>
      <c r="AL88" s="16"/>
      <c r="AM88" s="6"/>
      <c r="AN88" s="22"/>
      <c r="AR88" s="22"/>
    </row>
    <row r="89" spans="1:44" ht="26.4" x14ac:dyDescent="0.25">
      <c r="A89" s="6">
        <v>131181</v>
      </c>
      <c r="B89" s="6"/>
      <c r="C89" s="6" t="s">
        <v>265</v>
      </c>
      <c r="D89" s="6"/>
      <c r="E89" s="6" t="s">
        <v>266</v>
      </c>
      <c r="F89" s="6" t="s">
        <v>29</v>
      </c>
      <c r="G89" s="6" t="s">
        <v>30</v>
      </c>
      <c r="H89" s="4" t="s">
        <v>23</v>
      </c>
      <c r="I89" s="6"/>
      <c r="J89" s="6">
        <v>6.04</v>
      </c>
      <c r="K89" s="36">
        <v>35.195999999999998</v>
      </c>
      <c r="L89" s="36">
        <v>-106.58629999999999</v>
      </c>
      <c r="M89" s="6"/>
      <c r="N89" s="6"/>
      <c r="O89" s="6"/>
      <c r="P89" s="6"/>
      <c r="Q89" s="6"/>
      <c r="R89" s="6"/>
      <c r="S89" s="6" t="s">
        <v>256</v>
      </c>
      <c r="T89" s="6" t="s">
        <v>256</v>
      </c>
      <c r="U89" s="16">
        <f t="shared" ref="U89:U100" si="3">AH89+AL89+AP89</f>
        <v>0</v>
      </c>
      <c r="X89" s="6"/>
      <c r="Y89" s="6"/>
      <c r="Z89" s="17"/>
      <c r="AA89" s="17"/>
      <c r="AB89" s="6"/>
      <c r="AD89" s="6"/>
      <c r="AE89" s="6" t="s">
        <v>256</v>
      </c>
      <c r="AF89" s="6"/>
      <c r="AG89" s="39"/>
      <c r="AH89" s="16"/>
      <c r="AI89" s="6"/>
      <c r="AK89" s="39"/>
      <c r="AL89" s="6"/>
      <c r="AM89" s="6"/>
      <c r="AN89" s="22"/>
      <c r="AR89" s="22"/>
    </row>
    <row r="90" spans="1:44" ht="26.4" x14ac:dyDescent="0.25">
      <c r="A90" s="6">
        <v>129921</v>
      </c>
      <c r="B90" s="6"/>
      <c r="C90" s="6" t="s">
        <v>259</v>
      </c>
      <c r="D90" s="6"/>
      <c r="E90" s="6" t="s">
        <v>260</v>
      </c>
      <c r="F90" s="6" t="s">
        <v>171</v>
      </c>
      <c r="G90" s="6" t="s">
        <v>172</v>
      </c>
      <c r="H90" s="4" t="s">
        <v>23</v>
      </c>
      <c r="I90" s="6"/>
      <c r="J90" s="6"/>
      <c r="K90" s="6">
        <v>36.720500000000001</v>
      </c>
      <c r="L90" s="6">
        <v>-108.2051</v>
      </c>
      <c r="M90" s="6"/>
      <c r="N90" s="6"/>
      <c r="O90" s="6"/>
      <c r="P90" s="6"/>
      <c r="Q90" s="6"/>
      <c r="R90" s="6"/>
      <c r="S90" s="6"/>
      <c r="T90" s="6" t="s">
        <v>256</v>
      </c>
      <c r="U90" s="16">
        <f t="shared" si="3"/>
        <v>0</v>
      </c>
      <c r="X90" s="6"/>
      <c r="Y90" s="6"/>
      <c r="Z90" s="17"/>
      <c r="AA90" s="17"/>
      <c r="AB90" s="6"/>
      <c r="AD90" s="6"/>
      <c r="AE90" s="6"/>
      <c r="AF90" s="6" t="s">
        <v>246</v>
      </c>
      <c r="AG90" s="39"/>
      <c r="AH90" s="16"/>
      <c r="AI90" s="6"/>
      <c r="AK90" s="39"/>
      <c r="AL90" s="6"/>
      <c r="AM90" s="6"/>
      <c r="AN90" s="22"/>
      <c r="AR90" s="22"/>
    </row>
    <row r="91" spans="1:44" x14ac:dyDescent="0.25">
      <c r="A91" s="5">
        <v>129881</v>
      </c>
      <c r="B91" s="5"/>
      <c r="C91" s="4" t="s">
        <v>175</v>
      </c>
      <c r="D91" s="4"/>
      <c r="E91" s="4" t="s">
        <v>290</v>
      </c>
      <c r="F91" s="4" t="s">
        <v>56</v>
      </c>
      <c r="G91" s="4" t="s">
        <v>57</v>
      </c>
      <c r="H91" s="4" t="s">
        <v>23</v>
      </c>
      <c r="I91" s="4"/>
      <c r="J91" s="4">
        <v>1</v>
      </c>
      <c r="K91" s="4">
        <v>35.524000000000001</v>
      </c>
      <c r="L91" s="6">
        <v>-108.70778</v>
      </c>
      <c r="M91" s="4"/>
      <c r="N91" s="4"/>
      <c r="O91" s="4"/>
      <c r="P91" s="4"/>
      <c r="Q91" s="6"/>
      <c r="R91" s="8"/>
      <c r="S91" s="10"/>
      <c r="T91" s="10" t="s">
        <v>256</v>
      </c>
      <c r="U91" s="25">
        <f t="shared" si="3"/>
        <v>0</v>
      </c>
      <c r="V91" s="34"/>
      <c r="W91" s="10"/>
      <c r="X91" s="10"/>
      <c r="Y91" s="10"/>
      <c r="Z91" s="62"/>
      <c r="AA91" s="62"/>
      <c r="AB91" s="10"/>
      <c r="AC91" s="26"/>
      <c r="AD91" s="10"/>
      <c r="AE91" s="10"/>
      <c r="AF91" s="10"/>
      <c r="AG91" s="39"/>
      <c r="AH91" s="16"/>
      <c r="AI91" s="6"/>
      <c r="AK91" s="39"/>
      <c r="AL91" s="16"/>
      <c r="AM91" s="6"/>
      <c r="AN91" s="22"/>
      <c r="AR91" s="22"/>
    </row>
    <row r="92" spans="1:44" x14ac:dyDescent="0.25">
      <c r="A92" s="6"/>
      <c r="B92" s="6"/>
      <c r="C92" s="6" t="s">
        <v>170</v>
      </c>
      <c r="D92" s="6"/>
      <c r="E92" s="6" t="s">
        <v>291</v>
      </c>
      <c r="F92" s="6" t="s">
        <v>283</v>
      </c>
      <c r="G92" s="6" t="s">
        <v>163</v>
      </c>
      <c r="H92" s="4" t="s">
        <v>23</v>
      </c>
      <c r="I92" s="6"/>
      <c r="J92" s="6">
        <v>5.5</v>
      </c>
      <c r="K92" s="6">
        <v>35.133099999999999</v>
      </c>
      <c r="L92" s="6">
        <v>-107.8237</v>
      </c>
      <c r="M92" s="6"/>
      <c r="N92" s="6"/>
      <c r="O92" s="6"/>
      <c r="P92" s="6"/>
      <c r="Q92" s="6"/>
      <c r="R92" s="6"/>
      <c r="S92" s="6"/>
      <c r="T92" s="6" t="s">
        <v>256</v>
      </c>
      <c r="U92" s="16">
        <f t="shared" si="3"/>
        <v>0</v>
      </c>
      <c r="X92" s="6"/>
      <c r="Y92" s="6"/>
      <c r="Z92" s="17"/>
      <c r="AA92" s="17"/>
      <c r="AB92" s="6"/>
      <c r="AD92" s="6"/>
      <c r="AE92" s="6"/>
      <c r="AF92" s="6" t="s">
        <v>246</v>
      </c>
      <c r="AG92" s="39"/>
      <c r="AH92" s="16"/>
      <c r="AI92" s="6"/>
      <c r="AK92" s="39"/>
      <c r="AL92" s="6"/>
      <c r="AM92" s="6"/>
      <c r="AN92" s="22"/>
      <c r="AR92" s="22"/>
    </row>
    <row r="93" spans="1:44" ht="26.4" x14ac:dyDescent="0.25">
      <c r="A93" s="6"/>
      <c r="B93" s="6"/>
      <c r="C93" s="6" t="s">
        <v>269</v>
      </c>
      <c r="D93" s="6"/>
      <c r="E93" s="6" t="s">
        <v>284</v>
      </c>
      <c r="F93" s="6" t="s">
        <v>283</v>
      </c>
      <c r="G93" s="6" t="s">
        <v>163</v>
      </c>
      <c r="H93" s="4" t="s">
        <v>23</v>
      </c>
      <c r="I93" s="6"/>
      <c r="J93" s="6">
        <v>0.8</v>
      </c>
      <c r="K93" s="6">
        <v>35.156399999999998</v>
      </c>
      <c r="L93" s="6">
        <v>-107.8434</v>
      </c>
      <c r="M93" s="6"/>
      <c r="N93" s="6"/>
      <c r="O93" s="6"/>
      <c r="P93" s="6"/>
      <c r="Q93" s="6"/>
      <c r="R93" s="6"/>
      <c r="S93" s="6"/>
      <c r="T93" s="6" t="s">
        <v>257</v>
      </c>
      <c r="U93" s="16">
        <f t="shared" si="3"/>
        <v>0</v>
      </c>
      <c r="X93" s="6"/>
      <c r="Y93" s="6"/>
      <c r="Z93" s="17"/>
      <c r="AA93" s="17"/>
      <c r="AB93" s="6"/>
      <c r="AD93" s="6"/>
      <c r="AE93" s="6"/>
      <c r="AF93" s="6" t="s">
        <v>246</v>
      </c>
      <c r="AG93" s="39"/>
      <c r="AH93" s="16"/>
      <c r="AI93" s="6"/>
      <c r="AK93" s="39"/>
      <c r="AL93" s="6"/>
      <c r="AM93" s="6"/>
      <c r="AN93" s="22"/>
      <c r="AR93" s="22"/>
    </row>
    <row r="94" spans="1:44" x14ac:dyDescent="0.25">
      <c r="A94" s="6">
        <v>130841</v>
      </c>
      <c r="B94" s="6"/>
      <c r="C94" s="6" t="s">
        <v>164</v>
      </c>
      <c r="D94" s="6"/>
      <c r="E94" s="6" t="s">
        <v>270</v>
      </c>
      <c r="F94" s="6" t="s">
        <v>165</v>
      </c>
      <c r="G94" s="6" t="s">
        <v>163</v>
      </c>
      <c r="H94" s="4" t="s">
        <v>23</v>
      </c>
      <c r="I94" s="6"/>
      <c r="J94" s="6">
        <v>880</v>
      </c>
      <c r="K94" s="6">
        <v>35.2042</v>
      </c>
      <c r="L94" s="6">
        <v>-107.9055</v>
      </c>
      <c r="M94" s="6"/>
      <c r="N94" s="6"/>
      <c r="O94" s="6"/>
      <c r="P94" s="6"/>
      <c r="Q94" s="6"/>
      <c r="R94" s="6"/>
      <c r="S94" s="6" t="s">
        <v>256</v>
      </c>
      <c r="T94" s="6" t="s">
        <v>257</v>
      </c>
      <c r="U94" s="25">
        <f t="shared" si="3"/>
        <v>0</v>
      </c>
      <c r="X94" s="6"/>
      <c r="Y94" s="6"/>
      <c r="Z94" s="17"/>
      <c r="AA94" s="17"/>
      <c r="AB94" s="6"/>
      <c r="AD94" s="6"/>
      <c r="AE94" s="6"/>
      <c r="AF94" s="6" t="s">
        <v>246</v>
      </c>
      <c r="AG94" s="43"/>
      <c r="AH94" s="31"/>
      <c r="AI94" s="67"/>
      <c r="AJ94" s="2"/>
      <c r="AK94" s="43"/>
      <c r="AL94" s="1"/>
      <c r="AM94" s="1"/>
      <c r="AN94" s="2"/>
      <c r="AR94" s="22"/>
    </row>
    <row r="95" spans="1:44" x14ac:dyDescent="0.25">
      <c r="A95" s="6"/>
      <c r="B95" s="6"/>
      <c r="C95" s="6" t="s">
        <v>167</v>
      </c>
      <c r="D95" s="6"/>
      <c r="E95" s="6" t="s">
        <v>275</v>
      </c>
      <c r="F95" s="6" t="s">
        <v>168</v>
      </c>
      <c r="G95" s="6" t="s">
        <v>57</v>
      </c>
      <c r="H95" s="4" t="s">
        <v>23</v>
      </c>
      <c r="I95" s="6"/>
      <c r="J95" s="6">
        <v>103</v>
      </c>
      <c r="K95" s="6">
        <v>35.911507</v>
      </c>
      <c r="L95" s="6">
        <v>-109.030405</v>
      </c>
      <c r="M95" s="6"/>
      <c r="N95" s="6"/>
      <c r="O95" s="6"/>
      <c r="P95" s="6"/>
      <c r="Q95" s="6"/>
      <c r="R95" s="6"/>
      <c r="S95" s="6" t="s">
        <v>256</v>
      </c>
      <c r="T95" s="6" t="s">
        <v>256</v>
      </c>
      <c r="U95" s="16">
        <f t="shared" si="3"/>
        <v>0</v>
      </c>
      <c r="X95" s="6"/>
      <c r="Y95" s="6"/>
      <c r="Z95" s="17"/>
      <c r="AA95" s="17"/>
      <c r="AB95" s="6"/>
      <c r="AD95" s="6"/>
      <c r="AE95" s="6"/>
      <c r="AF95" s="6" t="s">
        <v>246</v>
      </c>
      <c r="AG95" s="39"/>
      <c r="AH95" s="16"/>
      <c r="AI95" s="6"/>
      <c r="AK95" s="39"/>
      <c r="AL95" s="6"/>
      <c r="AM95" s="6"/>
      <c r="AN95" s="22"/>
      <c r="AR95" s="22"/>
    </row>
    <row r="96" spans="1:44" ht="26.4" x14ac:dyDescent="0.25">
      <c r="A96" s="6"/>
      <c r="B96" s="6"/>
      <c r="C96" s="6" t="s">
        <v>273</v>
      </c>
      <c r="D96" s="6"/>
      <c r="E96" s="6" t="s">
        <v>295</v>
      </c>
      <c r="F96" s="6" t="s">
        <v>74</v>
      </c>
      <c r="G96" s="6" t="s">
        <v>75</v>
      </c>
      <c r="H96" s="4" t="s">
        <v>23</v>
      </c>
      <c r="I96" s="6">
        <v>88061</v>
      </c>
      <c r="J96" s="6">
        <v>53</v>
      </c>
      <c r="K96" s="6">
        <v>32.742643000000001</v>
      </c>
      <c r="L96" s="6">
        <v>-108.26262699999999</v>
      </c>
      <c r="M96" s="6"/>
      <c r="N96" s="6"/>
      <c r="O96" s="6"/>
      <c r="P96" s="6"/>
      <c r="Q96" s="6"/>
      <c r="R96" s="6"/>
      <c r="S96" s="6" t="s">
        <v>256</v>
      </c>
      <c r="T96" s="6" t="s">
        <v>257</v>
      </c>
      <c r="U96" s="16">
        <f t="shared" si="3"/>
        <v>0</v>
      </c>
      <c r="X96" s="6"/>
      <c r="Y96" s="6"/>
      <c r="Z96" s="17"/>
      <c r="AA96" s="17"/>
      <c r="AB96" s="6"/>
      <c r="AD96" s="6"/>
      <c r="AE96" s="6"/>
      <c r="AF96" s="6"/>
      <c r="AG96" s="39"/>
      <c r="AH96" s="16"/>
      <c r="AI96" s="6"/>
      <c r="AK96" s="39"/>
      <c r="AL96" s="6"/>
      <c r="AM96" s="6"/>
      <c r="AN96" s="22"/>
      <c r="AR96" s="22"/>
    </row>
    <row r="97" spans="1:44" ht="26.4" x14ac:dyDescent="0.25">
      <c r="A97" s="6"/>
      <c r="B97" s="6"/>
      <c r="C97" s="6" t="s">
        <v>247</v>
      </c>
      <c r="D97" s="6"/>
      <c r="E97" s="6" t="s">
        <v>276</v>
      </c>
      <c r="F97" s="6" t="s">
        <v>168</v>
      </c>
      <c r="G97" s="6" t="s">
        <v>57</v>
      </c>
      <c r="H97" s="4" t="s">
        <v>23</v>
      </c>
      <c r="I97" s="6"/>
      <c r="J97" s="6"/>
      <c r="K97" s="6">
        <v>35.907179999999997</v>
      </c>
      <c r="L97" s="6">
        <v>-109.03206</v>
      </c>
      <c r="M97" s="6"/>
      <c r="N97" s="6"/>
      <c r="O97" s="6"/>
      <c r="P97" s="6"/>
      <c r="Q97" s="6"/>
      <c r="R97" s="6"/>
      <c r="S97" s="6" t="s">
        <v>256</v>
      </c>
      <c r="T97" s="6" t="s">
        <v>256</v>
      </c>
      <c r="U97" s="16">
        <f t="shared" si="3"/>
        <v>0</v>
      </c>
      <c r="X97" s="6"/>
      <c r="Y97" s="6"/>
      <c r="Z97" s="17"/>
      <c r="AA97" s="17"/>
      <c r="AB97" s="6"/>
      <c r="AD97" s="6"/>
      <c r="AE97" s="6"/>
      <c r="AF97" s="6" t="s">
        <v>246</v>
      </c>
      <c r="AG97" s="39"/>
      <c r="AH97" s="16"/>
      <c r="AI97" s="6"/>
      <c r="AK97" s="39"/>
      <c r="AL97" s="6"/>
      <c r="AM97" s="6"/>
      <c r="AN97" s="22"/>
      <c r="AR97" s="22"/>
    </row>
    <row r="98" spans="1:44" x14ac:dyDescent="0.25">
      <c r="A98" s="6">
        <v>130961</v>
      </c>
      <c r="B98" s="6"/>
      <c r="C98" s="6" t="s">
        <v>173</v>
      </c>
      <c r="D98" s="6"/>
      <c r="E98" s="6" t="s">
        <v>294</v>
      </c>
      <c r="F98" s="6" t="s">
        <v>174</v>
      </c>
      <c r="G98" s="6" t="s">
        <v>57</v>
      </c>
      <c r="H98" s="4" t="s">
        <v>23</v>
      </c>
      <c r="I98" s="6">
        <v>87323</v>
      </c>
      <c r="J98" s="6">
        <v>1</v>
      </c>
      <c r="K98" s="6">
        <v>35.420999999999999</v>
      </c>
      <c r="L98" s="6">
        <v>-108.1133</v>
      </c>
      <c r="M98" s="6"/>
      <c r="N98" s="6"/>
      <c r="O98" s="6"/>
      <c r="P98" s="6"/>
      <c r="Q98" s="6"/>
      <c r="R98" s="6"/>
      <c r="S98" s="6"/>
      <c r="T98" s="6" t="s">
        <v>256</v>
      </c>
      <c r="U98" s="16">
        <f t="shared" si="3"/>
        <v>0</v>
      </c>
      <c r="X98" s="6"/>
      <c r="Y98" s="6"/>
      <c r="Z98" s="17"/>
      <c r="AA98" s="17"/>
      <c r="AB98" s="6"/>
      <c r="AD98" s="6"/>
      <c r="AE98" s="6"/>
      <c r="AF98" s="6" t="s">
        <v>246</v>
      </c>
      <c r="AG98" s="39"/>
      <c r="AH98" s="16"/>
      <c r="AI98" s="6"/>
      <c r="AK98" s="39"/>
      <c r="AL98" s="6"/>
      <c r="AM98" s="6"/>
      <c r="AN98" s="22"/>
      <c r="AR98" s="22"/>
    </row>
    <row r="99" spans="1:44" ht="26.4" x14ac:dyDescent="0.25">
      <c r="A99" s="6">
        <v>134441</v>
      </c>
      <c r="B99" s="6"/>
      <c r="C99" s="6" t="s">
        <v>248</v>
      </c>
      <c r="D99" s="6"/>
      <c r="E99" s="6" t="s">
        <v>285</v>
      </c>
      <c r="F99" s="6" t="s">
        <v>101</v>
      </c>
      <c r="G99" s="6" t="s">
        <v>102</v>
      </c>
      <c r="H99" s="4" t="s">
        <v>23</v>
      </c>
      <c r="I99" s="6">
        <v>88030</v>
      </c>
      <c r="J99" s="6">
        <v>75</v>
      </c>
      <c r="K99" s="6">
        <v>32.286937999999999</v>
      </c>
      <c r="L99" s="6">
        <v>-107.761573</v>
      </c>
      <c r="M99" s="6"/>
      <c r="N99" s="6"/>
      <c r="O99" s="6"/>
      <c r="P99" s="6"/>
      <c r="Q99" s="6"/>
      <c r="R99" s="6"/>
      <c r="S99" s="6"/>
      <c r="T99" s="6"/>
      <c r="U99" s="16">
        <f t="shared" si="3"/>
        <v>0</v>
      </c>
      <c r="X99" s="6"/>
      <c r="Y99" s="6"/>
      <c r="Z99" s="17"/>
      <c r="AA99" s="17"/>
      <c r="AB99" s="6"/>
      <c r="AD99" s="6"/>
      <c r="AE99" s="6"/>
      <c r="AF99" s="6"/>
      <c r="AG99" s="39"/>
      <c r="AH99" s="16"/>
      <c r="AI99" s="6"/>
      <c r="AK99" s="39"/>
      <c r="AL99" s="6"/>
      <c r="AM99" s="6"/>
      <c r="AN99" s="22"/>
      <c r="AR99" s="22"/>
    </row>
    <row r="100" spans="1:44" ht="22.8" x14ac:dyDescent="0.25">
      <c r="A100" s="9">
        <v>156364</v>
      </c>
      <c r="C100" s="9" t="s">
        <v>365</v>
      </c>
      <c r="E100" s="6" t="s">
        <v>366</v>
      </c>
      <c r="F100" s="9" t="s">
        <v>29</v>
      </c>
      <c r="G100" s="9" t="s">
        <v>30</v>
      </c>
      <c r="H100" s="9" t="s">
        <v>23</v>
      </c>
      <c r="I100" s="9">
        <v>87110</v>
      </c>
      <c r="J100" s="9">
        <v>83</v>
      </c>
      <c r="K100" s="9">
        <v>35.099300999999997</v>
      </c>
      <c r="L100" s="9">
        <v>-106.56703950000001</v>
      </c>
      <c r="S100" s="9" t="s">
        <v>257</v>
      </c>
      <c r="T100" s="9" t="s">
        <v>257</v>
      </c>
      <c r="U100" s="16">
        <f t="shared" si="3"/>
        <v>4867</v>
      </c>
      <c r="AG100" s="39" t="s">
        <v>367</v>
      </c>
      <c r="AH100" s="11">
        <v>4867</v>
      </c>
      <c r="AJ100" s="22" t="s">
        <v>146</v>
      </c>
    </row>
    <row r="107" spans="1:44" x14ac:dyDescent="0.25">
      <c r="A107" s="9" t="s">
        <v>465</v>
      </c>
      <c r="C107" s="9">
        <f>SUBTOTAL(103,Table1[Property Name])</f>
        <v>98</v>
      </c>
      <c r="U107" s="9"/>
      <c r="Z107" s="9"/>
      <c r="AA107" s="9"/>
      <c r="AH107" s="9"/>
      <c r="AP107" s="9"/>
      <c r="AR107" s="9">
        <f>SUBTOTAL(103,Table1[Funding Source 3])</f>
        <v>3</v>
      </c>
    </row>
  </sheetData>
  <sortState xmlns:xlrd2="http://schemas.microsoft.com/office/spreadsheetml/2017/richdata2" ref="A3:AT94">
    <sortCondition ref="C3:C89"/>
  </sortState>
  <printOptions horizontalCentered="1" gridLines="1"/>
  <pageMargins left="0.3" right="0.3" top="0.3" bottom="0.3" header="0.3" footer="0.3"/>
  <pageSetup scale="73" fitToHeight="0" orientation="landscape" r:id="rId1"/>
  <headerFooter alignWithMargins="0"/>
  <legacyDrawing r:id="rId2"/>
  <tableParts count="1">
    <tablePart r:id="rId3"/>
  </tableParts>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100-000000000000}">
          <x14:formula1>
            <xm:f>#REF!</xm:f>
          </x14:formula1>
          <xm:sqref>AN1048553:AN1048576 AR1048553:AR1048576 AJ55:AJ106 AN55:AN92 AJ3:AJ53 AR3:AR94 AJ108:AJ1048576 AN4:AN53</xm:sqref>
        </x14:dataValidation>
        <x14:dataValidation type="list" allowBlank="1" showInputMessage="1" showErrorMessage="1" xr:uid="{00000000-0002-0000-0100-000001000000}">
          <x14:formula1>
            <xm:f>#REF!</xm:f>
          </x14:formula1>
          <xm:sqref>AN94:AN106 AN108:AN114</xm:sqref>
        </x14:dataValidation>
        <x14:dataValidation type="list" allowBlank="1" showInputMessage="1" showErrorMessage="1" xr:uid="{00000000-0002-0000-0100-000002000000}">
          <x14:formula1>
            <xm:f>#REF!</xm:f>
          </x14:formula1>
          <xm:sqref>AR95:AR106 AR108:AR114</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B32B5C14-3BDF-4C59-AEE1-AB7A886F7A9C}">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4</vt:i4>
      </vt:variant>
    </vt:vector>
  </HeadingPairs>
  <TitlesOfParts>
    <vt:vector size="6" baseType="lpstr">
      <vt:lpstr>TBA Sites Updated 6-30-26</vt:lpstr>
      <vt:lpstr>TBA Sites thru Oct 2020</vt:lpstr>
      <vt:lpstr>'TBA Sites thru Oct 2020'!Print_Area</vt:lpstr>
      <vt:lpstr>'TBA Sites Updated 6-30-26'!Print_Area</vt:lpstr>
      <vt:lpstr>'TBA Sites thru Oct 2020'!Print_Titles</vt:lpstr>
      <vt:lpstr>'TBA Sites Updated 6-30-26'!Print_Titles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Ali Fumall</dc:creator>
  <cp:lastModifiedBy>Richards, Savannah, ENV</cp:lastModifiedBy>
  <cp:lastPrinted>2026-07-10T18:20:46Z</cp:lastPrinted>
  <dcterms:created xsi:type="dcterms:W3CDTF">2013-09-25T20:16:56Z</dcterms:created>
  <dcterms:modified xsi:type="dcterms:W3CDTF">2026-07-10T19:59:37Z</dcterms:modified>
</cp:coreProperties>
</file>